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274" i="8" l="1"/>
  <c r="E274" i="8"/>
  <c r="F274" i="8"/>
  <c r="G274" i="8"/>
  <c r="H274" i="8"/>
  <c r="I274" i="8"/>
  <c r="J274" i="8"/>
  <c r="K274" i="8"/>
  <c r="L274" i="8"/>
  <c r="M274" i="8"/>
  <c r="O274" i="8"/>
  <c r="P274" i="8"/>
  <c r="T274" i="8" s="1"/>
  <c r="Q274" i="8"/>
  <c r="R274" i="8"/>
  <c r="S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T275" i="8" s="1"/>
  <c r="Q275" i="8"/>
  <c r="R275" i="8"/>
  <c r="S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T276" i="8" s="1"/>
  <c r="Q276" i="8"/>
  <c r="R276" i="8"/>
  <c r="S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T277" i="8" s="1"/>
  <c r="Q277" i="8"/>
  <c r="R277" i="8"/>
  <c r="S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T278" i="8" s="1"/>
  <c r="Q278" i="8"/>
  <c r="R278" i="8"/>
  <c r="S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S280" i="8"/>
  <c r="T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T282" i="8" s="1"/>
  <c r="Q282" i="8"/>
  <c r="R282" i="8"/>
  <c r="S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T284" i="8" s="1"/>
  <c r="Q284" i="8"/>
  <c r="R284" i="8"/>
  <c r="S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T287" i="8" s="1"/>
  <c r="Q287" i="8"/>
  <c r="R287" i="8"/>
  <c r="S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T288" i="8" s="1"/>
  <c r="Q288" i="8"/>
  <c r="S288" i="8" s="1"/>
  <c r="R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S289" i="8"/>
  <c r="T289" i="8"/>
  <c r="D290" i="8"/>
  <c r="E290" i="8"/>
  <c r="F290" i="8"/>
  <c r="G290" i="8"/>
  <c r="H290" i="8"/>
  <c r="I290" i="8"/>
  <c r="J290" i="8"/>
  <c r="K290" i="8"/>
  <c r="L290" i="8"/>
  <c r="M290" i="8"/>
  <c r="O290" i="8"/>
  <c r="P290" i="8"/>
  <c r="Q290" i="8"/>
  <c r="S290" i="8" s="1"/>
  <c r="R290" i="8"/>
  <c r="T290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S291" i="8" s="1"/>
  <c r="R291" i="8"/>
  <c r="T291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S292" i="8" s="1"/>
  <c r="R292" i="8"/>
  <c r="T292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S293" i="8" s="1"/>
  <c r="R293" i="8"/>
  <c r="T293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Q294" i="8"/>
  <c r="S294" i="8" s="1"/>
  <c r="R294" i="8"/>
  <c r="T294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Q295" i="8"/>
  <c r="S295" i="8" s="1"/>
  <c r="R295" i="8"/>
  <c r="T295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T296" i="8" s="1"/>
  <c r="Q296" i="8"/>
  <c r="S296" i="8" s="1"/>
  <c r="R296" i="8"/>
  <c r="D297" i="8"/>
  <c r="E297" i="8"/>
  <c r="F297" i="8"/>
  <c r="G297" i="8"/>
  <c r="H297" i="8"/>
  <c r="I297" i="8"/>
  <c r="J297" i="8"/>
  <c r="K297" i="8"/>
  <c r="L297" i="8"/>
  <c r="M297" i="8"/>
  <c r="O297" i="8"/>
  <c r="P297" i="8"/>
  <c r="Q297" i="8"/>
  <c r="S297" i="8" s="1"/>
  <c r="R297" i="8"/>
  <c r="T297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T298" i="8" s="1"/>
  <c r="Q298" i="8"/>
  <c r="S298" i="8" s="1"/>
  <c r="R298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Q299" i="8"/>
  <c r="S299" i="8" s="1"/>
  <c r="R299" i="8"/>
  <c r="T299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S300" i="8" s="1"/>
  <c r="R300" i="8"/>
  <c r="T300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S301" i="8" s="1"/>
  <c r="R301" i="8"/>
  <c r="T301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S302" i="8" s="1"/>
  <c r="R302" i="8"/>
  <c r="T302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Q303" i="8"/>
  <c r="S303" i="8" s="1"/>
  <c r="R303" i="8"/>
  <c r="T303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T304" i="8" s="1"/>
  <c r="Q304" i="8"/>
  <c r="S304" i="8" s="1"/>
  <c r="R304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Q305" i="8"/>
  <c r="S305" i="8" s="1"/>
  <c r="R305" i="8"/>
  <c r="T305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S306" i="8" s="1"/>
  <c r="R306" i="8"/>
  <c r="T306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Q307" i="8"/>
  <c r="S307" i="8" s="1"/>
  <c r="R307" i="8"/>
  <c r="T307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T308" i="8" s="1"/>
  <c r="Q308" i="8"/>
  <c r="S308" i="8" s="1"/>
  <c r="R308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S309" i="8" s="1"/>
  <c r="R309" i="8"/>
  <c r="T309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S310" i="8" s="1"/>
  <c r="R310" i="8"/>
  <c r="T310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T311" i="8" s="1"/>
  <c r="Q311" i="8"/>
  <c r="S311" i="8" s="1"/>
  <c r="R311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S312" i="8" s="1"/>
  <c r="R312" i="8"/>
  <c r="T312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S313" i="8" s="1"/>
  <c r="R313" i="8"/>
  <c r="T313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S314" i="8" s="1"/>
  <c r="R314" i="8"/>
  <c r="T314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Q315" i="8"/>
  <c r="S315" i="8" s="1"/>
  <c r="R315" i="8"/>
  <c r="T315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T316" i="8" s="1"/>
  <c r="Q316" i="8"/>
  <c r="S316" i="8" s="1"/>
  <c r="R316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S317" i="8" s="1"/>
  <c r="R317" i="8"/>
  <c r="T317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S318" i="8" s="1"/>
  <c r="R318" i="8"/>
  <c r="T318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S319" i="8" s="1"/>
  <c r="R319" i="8"/>
  <c r="T319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T320" i="8" s="1"/>
  <c r="Q320" i="8"/>
  <c r="S320" i="8" s="1"/>
  <c r="R320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S321" i="8" s="1"/>
  <c r="R321" i="8"/>
  <c r="T321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T322" i="8" s="1"/>
  <c r="Q322" i="8"/>
  <c r="S322" i="8" s="1"/>
  <c r="R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S323" i="8" s="1"/>
  <c r="R323" i="8"/>
  <c r="T323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T324" i="8" s="1"/>
  <c r="Q324" i="8"/>
  <c r="S324" i="8" s="1"/>
  <c r="R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S325" i="8" s="1"/>
  <c r="R325" i="8"/>
  <c r="T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S326" i="8" s="1"/>
  <c r="R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T327" i="8" s="1"/>
  <c r="Q327" i="8"/>
  <c r="S327" i="8" s="1"/>
  <c r="R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S328" i="8" s="1"/>
  <c r="R328" i="8"/>
  <c r="T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S329" i="8" s="1"/>
  <c r="R329" i="8"/>
  <c r="T329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U458" i="2"/>
  <c r="V458" i="2"/>
  <c r="W458" i="2"/>
  <c r="X458" i="2"/>
  <c r="AA458" i="2" s="1"/>
  <c r="Y458" i="2"/>
  <c r="Z458" i="2"/>
  <c r="AB458" i="2"/>
  <c r="AC458" i="2"/>
  <c r="U459" i="2"/>
  <c r="V459" i="2"/>
  <c r="W459" i="2"/>
  <c r="AC459" i="2" s="1"/>
  <c r="X459" i="2"/>
  <c r="Y459" i="2"/>
  <c r="Z459" i="2"/>
  <c r="AA459" i="2"/>
  <c r="AB459" i="2"/>
  <c r="U460" i="2"/>
  <c r="V460" i="2"/>
  <c r="AB460" i="2" s="1"/>
  <c r="W460" i="2"/>
  <c r="AC460" i="2" s="1"/>
  <c r="X460" i="2"/>
  <c r="Y460" i="2"/>
  <c r="Z460" i="2"/>
  <c r="AA460" i="2"/>
  <c r="U461" i="2"/>
  <c r="AA461" i="2" s="1"/>
  <c r="V461" i="2"/>
  <c r="AB461" i="2" s="1"/>
  <c r="W461" i="2"/>
  <c r="X461" i="2"/>
  <c r="Y461" i="2"/>
  <c r="Z461" i="2"/>
  <c r="AC461" i="2"/>
  <c r="U462" i="2"/>
  <c r="AA462" i="2" s="1"/>
  <c r="V462" i="2"/>
  <c r="W462" i="2"/>
  <c r="X462" i="2"/>
  <c r="Y462" i="2"/>
  <c r="Z462" i="2"/>
  <c r="AB462" i="2"/>
  <c r="AC462" i="2"/>
  <c r="U463" i="2"/>
  <c r="V463" i="2"/>
  <c r="W463" i="2"/>
  <c r="AC463" i="2" s="1"/>
  <c r="X463" i="2"/>
  <c r="Y463" i="2"/>
  <c r="Z463" i="2"/>
  <c r="AA463" i="2"/>
  <c r="AB463" i="2"/>
  <c r="U464" i="2"/>
  <c r="V464" i="2"/>
  <c r="AB464" i="2" s="1"/>
  <c r="W464" i="2"/>
  <c r="AC464" i="2" s="1"/>
  <c r="X464" i="2"/>
  <c r="Y464" i="2"/>
  <c r="Z464" i="2"/>
  <c r="AA464" i="2"/>
  <c r="U465" i="2"/>
  <c r="AA465" i="2" s="1"/>
  <c r="V465" i="2"/>
  <c r="AB465" i="2" s="1"/>
  <c r="W465" i="2"/>
  <c r="X465" i="2"/>
  <c r="Y465" i="2"/>
  <c r="Z465" i="2"/>
  <c r="AC465" i="2"/>
  <c r="U466" i="2"/>
  <c r="AA466" i="2" s="1"/>
  <c r="V466" i="2"/>
  <c r="W466" i="2"/>
  <c r="X466" i="2"/>
  <c r="Y466" i="2"/>
  <c r="Z466" i="2"/>
  <c r="AB466" i="2"/>
  <c r="AC466" i="2"/>
  <c r="U467" i="2"/>
  <c r="V467" i="2"/>
  <c r="W467" i="2"/>
  <c r="AC467" i="2" s="1"/>
  <c r="X467" i="2"/>
  <c r="Y467" i="2"/>
  <c r="Z467" i="2"/>
  <c r="AA467" i="2"/>
  <c r="AB467" i="2"/>
  <c r="U468" i="2"/>
  <c r="V468" i="2"/>
  <c r="AB468" i="2" s="1"/>
  <c r="W468" i="2"/>
  <c r="AC468" i="2" s="1"/>
  <c r="X468" i="2"/>
  <c r="Y468" i="2"/>
  <c r="Z468" i="2"/>
  <c r="AA468" i="2"/>
  <c r="U469" i="2"/>
  <c r="AA469" i="2" s="1"/>
  <c r="V469" i="2"/>
  <c r="AB469" i="2" s="1"/>
  <c r="W469" i="2"/>
  <c r="X469" i="2"/>
  <c r="Y469" i="2"/>
  <c r="Z469" i="2"/>
  <c r="AC469" i="2"/>
  <c r="U470" i="2"/>
  <c r="AA470" i="2" s="1"/>
  <c r="V470" i="2"/>
  <c r="W470" i="2"/>
  <c r="X470" i="2"/>
  <c r="Y470" i="2"/>
  <c r="Z470" i="2"/>
  <c r="AB470" i="2"/>
  <c r="AC470" i="2"/>
  <c r="U471" i="2"/>
  <c r="V471" i="2"/>
  <c r="W471" i="2"/>
  <c r="AC471" i="2" s="1"/>
  <c r="X471" i="2"/>
  <c r="Y471" i="2"/>
  <c r="Z471" i="2"/>
  <c r="AA471" i="2"/>
  <c r="AB471" i="2"/>
  <c r="U472" i="2"/>
  <c r="V472" i="2"/>
  <c r="AB472" i="2" s="1"/>
  <c r="W472" i="2"/>
  <c r="AC472" i="2" s="1"/>
  <c r="X472" i="2"/>
  <c r="Y472" i="2"/>
  <c r="Z472" i="2"/>
  <c r="AA472" i="2"/>
  <c r="U473" i="2"/>
  <c r="AA473" i="2" s="1"/>
  <c r="V473" i="2"/>
  <c r="AB473" i="2" s="1"/>
  <c r="W473" i="2"/>
  <c r="X473" i="2"/>
  <c r="Y473" i="2"/>
  <c r="Z473" i="2"/>
  <c r="AC473" i="2"/>
  <c r="U474" i="2"/>
  <c r="AA474" i="2" s="1"/>
  <c r="V474" i="2"/>
  <c r="W474" i="2"/>
  <c r="X474" i="2"/>
  <c r="Y474" i="2"/>
  <c r="Z474" i="2"/>
  <c r="AB474" i="2"/>
  <c r="AC474" i="2"/>
  <c r="U475" i="2"/>
  <c r="V475" i="2"/>
  <c r="W475" i="2"/>
  <c r="AC475" i="2" s="1"/>
  <c r="X475" i="2"/>
  <c r="Y475" i="2"/>
  <c r="Z475" i="2"/>
  <c r="AA475" i="2"/>
  <c r="AB475" i="2"/>
  <c r="U476" i="2"/>
  <c r="V476" i="2"/>
  <c r="AB476" i="2" s="1"/>
  <c r="W476" i="2"/>
  <c r="AC476" i="2" s="1"/>
  <c r="X476" i="2"/>
  <c r="Y476" i="2"/>
  <c r="Z476" i="2"/>
  <c r="AA476" i="2"/>
  <c r="U477" i="2"/>
  <c r="AA477" i="2" s="1"/>
  <c r="V477" i="2"/>
  <c r="AB477" i="2" s="1"/>
  <c r="W477" i="2"/>
  <c r="X477" i="2"/>
  <c r="Y477" i="2"/>
  <c r="Z477" i="2"/>
  <c r="AC477" i="2"/>
  <c r="U478" i="2"/>
  <c r="AA478" i="2" s="1"/>
  <c r="V478" i="2"/>
  <c r="W478" i="2"/>
  <c r="X478" i="2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AC480" i="2" s="1"/>
  <c r="X480" i="2"/>
  <c r="Y480" i="2"/>
  <c r="Z480" i="2"/>
  <c r="AA480" i="2"/>
  <c r="U481" i="2"/>
  <c r="AA481" i="2" s="1"/>
  <c r="V481" i="2"/>
  <c r="AB481" i="2" s="1"/>
  <c r="W481" i="2"/>
  <c r="X481" i="2"/>
  <c r="Y481" i="2"/>
  <c r="Z481" i="2"/>
  <c r="AC481" i="2"/>
  <c r="U482" i="2"/>
  <c r="AA482" i="2" s="1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AC484" i="2" s="1"/>
  <c r="X484" i="2"/>
  <c r="Y484" i="2"/>
  <c r="Z484" i="2"/>
  <c r="AA484" i="2"/>
  <c r="U485" i="2"/>
  <c r="AA485" i="2" s="1"/>
  <c r="V485" i="2"/>
  <c r="AB485" i="2" s="1"/>
  <c r="W485" i="2"/>
  <c r="X485" i="2"/>
  <c r="Y485" i="2"/>
  <c r="Z485" i="2"/>
  <c r="AC485" i="2"/>
  <c r="U486" i="2"/>
  <c r="AA486" i="2" s="1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AC488" i="2" s="1"/>
  <c r="X488" i="2"/>
  <c r="Y488" i="2"/>
  <c r="Z488" i="2"/>
  <c r="AA488" i="2"/>
  <c r="U489" i="2"/>
  <c r="AA489" i="2" s="1"/>
  <c r="V489" i="2"/>
  <c r="AB489" i="2" s="1"/>
  <c r="W489" i="2"/>
  <c r="X489" i="2"/>
  <c r="Y489" i="2"/>
  <c r="Z489" i="2"/>
  <c r="AC489" i="2"/>
  <c r="U490" i="2"/>
  <c r="AA490" i="2" s="1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AC492" i="2" s="1"/>
  <c r="X492" i="2"/>
  <c r="Y492" i="2"/>
  <c r="Z492" i="2"/>
  <c r="AA492" i="2"/>
  <c r="U493" i="2"/>
  <c r="AA493" i="2" s="1"/>
  <c r="V493" i="2"/>
  <c r="AB493" i="2" s="1"/>
  <c r="W493" i="2"/>
  <c r="X493" i="2"/>
  <c r="Y493" i="2"/>
  <c r="Z493" i="2"/>
  <c r="AC493" i="2"/>
  <c r="U494" i="2"/>
  <c r="AA494" i="2" s="1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AC496" i="2" s="1"/>
  <c r="X496" i="2"/>
  <c r="Y496" i="2"/>
  <c r="Z496" i="2"/>
  <c r="AA496" i="2"/>
  <c r="U497" i="2"/>
  <c r="AA497" i="2" s="1"/>
  <c r="V497" i="2"/>
  <c r="AB497" i="2" s="1"/>
  <c r="W497" i="2"/>
  <c r="X497" i="2"/>
  <c r="Y497" i="2"/>
  <c r="Z497" i="2"/>
  <c r="AC497" i="2"/>
  <c r="U498" i="2"/>
  <c r="AA498" i="2" s="1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AC500" i="2" s="1"/>
  <c r="X500" i="2"/>
  <c r="Y500" i="2"/>
  <c r="Z500" i="2"/>
  <c r="AA500" i="2"/>
  <c r="U501" i="2"/>
  <c r="AA501" i="2" s="1"/>
  <c r="V501" i="2"/>
  <c r="AB501" i="2" s="1"/>
  <c r="W501" i="2"/>
  <c r="X501" i="2"/>
  <c r="Y501" i="2"/>
  <c r="Z501" i="2"/>
  <c r="AC501" i="2"/>
  <c r="U502" i="2"/>
  <c r="AA502" i="2" s="1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AC504" i="2" s="1"/>
  <c r="X504" i="2"/>
  <c r="Y504" i="2"/>
  <c r="Z504" i="2"/>
  <c r="AA504" i="2"/>
  <c r="U505" i="2"/>
  <c r="AA505" i="2" s="1"/>
  <c r="V505" i="2"/>
  <c r="AB505" i="2" s="1"/>
  <c r="W505" i="2"/>
  <c r="X505" i="2"/>
  <c r="Y505" i="2"/>
  <c r="Z505" i="2"/>
  <c r="AC505" i="2"/>
  <c r="U506" i="2"/>
  <c r="AA506" i="2" s="1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AC508" i="2" s="1"/>
  <c r="X508" i="2"/>
  <c r="Y508" i="2"/>
  <c r="Z508" i="2"/>
  <c r="AA508" i="2"/>
  <c r="U509" i="2"/>
  <c r="AA509" i="2" s="1"/>
  <c r="V509" i="2"/>
  <c r="AB509" i="2" s="1"/>
  <c r="W509" i="2"/>
  <c r="X509" i="2"/>
  <c r="Y509" i="2"/>
  <c r="Z509" i="2"/>
  <c r="AC509" i="2"/>
  <c r="U510" i="2"/>
  <c r="AA510" i="2" s="1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AC512" i="2" s="1"/>
  <c r="X512" i="2"/>
  <c r="Y512" i="2"/>
  <c r="Z512" i="2"/>
  <c r="AA512" i="2"/>
  <c r="U513" i="2"/>
  <c r="AA513" i="2" s="1"/>
  <c r="V513" i="2"/>
  <c r="AB513" i="2" s="1"/>
  <c r="W513" i="2"/>
  <c r="X513" i="2"/>
  <c r="Y513" i="2"/>
  <c r="Z513" i="2"/>
  <c r="AC513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E465" i="2"/>
  <c r="N465" i="2" s="1"/>
  <c r="F465" i="2"/>
  <c r="G465" i="2"/>
  <c r="H465" i="2"/>
  <c r="I465" i="2"/>
  <c r="J465" i="2"/>
  <c r="K465" i="2"/>
  <c r="L465" i="2"/>
  <c r="M465" i="2"/>
  <c r="O465" i="2"/>
  <c r="P465" i="2"/>
  <c r="E466" i="2"/>
  <c r="N466" i="2" s="1"/>
  <c r="F466" i="2"/>
  <c r="G466" i="2"/>
  <c r="H466" i="2"/>
  <c r="I466" i="2"/>
  <c r="J466" i="2"/>
  <c r="K466" i="2"/>
  <c r="L466" i="2"/>
  <c r="M466" i="2"/>
  <c r="O466" i="2"/>
  <c r="P466" i="2"/>
  <c r="E467" i="2"/>
  <c r="N467" i="2" s="1"/>
  <c r="F467" i="2"/>
  <c r="G467" i="2"/>
  <c r="H467" i="2"/>
  <c r="I467" i="2"/>
  <c r="J467" i="2"/>
  <c r="K467" i="2"/>
  <c r="L467" i="2"/>
  <c r="M467" i="2"/>
  <c r="O467" i="2"/>
  <c r="P467" i="2"/>
  <c r="E468" i="2"/>
  <c r="N468" i="2" s="1"/>
  <c r="F468" i="2"/>
  <c r="G468" i="2"/>
  <c r="H468" i="2"/>
  <c r="I468" i="2"/>
  <c r="J468" i="2"/>
  <c r="K468" i="2"/>
  <c r="L468" i="2"/>
  <c r="M468" i="2"/>
  <c r="O468" i="2"/>
  <c r="P468" i="2"/>
  <c r="E469" i="2"/>
  <c r="N469" i="2" s="1"/>
  <c r="F469" i="2"/>
  <c r="G469" i="2"/>
  <c r="H469" i="2"/>
  <c r="I469" i="2"/>
  <c r="J469" i="2"/>
  <c r="K469" i="2"/>
  <c r="L469" i="2"/>
  <c r="M469" i="2"/>
  <c r="O469" i="2"/>
  <c r="P469" i="2"/>
  <c r="E470" i="2"/>
  <c r="N470" i="2" s="1"/>
  <c r="F470" i="2"/>
  <c r="G470" i="2"/>
  <c r="H470" i="2"/>
  <c r="I470" i="2"/>
  <c r="J470" i="2"/>
  <c r="K470" i="2"/>
  <c r="L470" i="2"/>
  <c r="M470" i="2"/>
  <c r="O470" i="2"/>
  <c r="P470" i="2"/>
  <c r="E471" i="2"/>
  <c r="N471" i="2" s="1"/>
  <c r="F471" i="2"/>
  <c r="G471" i="2"/>
  <c r="H471" i="2"/>
  <c r="I471" i="2"/>
  <c r="J471" i="2"/>
  <c r="K471" i="2"/>
  <c r="L471" i="2"/>
  <c r="M471" i="2"/>
  <c r="O471" i="2"/>
  <c r="P471" i="2"/>
  <c r="E472" i="2"/>
  <c r="N472" i="2" s="1"/>
  <c r="F472" i="2"/>
  <c r="G472" i="2"/>
  <c r="H472" i="2"/>
  <c r="I472" i="2"/>
  <c r="J472" i="2"/>
  <c r="K472" i="2"/>
  <c r="L472" i="2"/>
  <c r="M472" i="2"/>
  <c r="O472" i="2"/>
  <c r="P472" i="2"/>
  <c r="E473" i="2"/>
  <c r="N473" i="2" s="1"/>
  <c r="F473" i="2"/>
  <c r="G473" i="2"/>
  <c r="H473" i="2"/>
  <c r="I473" i="2"/>
  <c r="J473" i="2"/>
  <c r="K473" i="2"/>
  <c r="L473" i="2"/>
  <c r="M473" i="2"/>
  <c r="O473" i="2"/>
  <c r="P473" i="2"/>
  <c r="E474" i="2"/>
  <c r="N474" i="2" s="1"/>
  <c r="F474" i="2"/>
  <c r="G474" i="2"/>
  <c r="H474" i="2"/>
  <c r="I474" i="2"/>
  <c r="J474" i="2"/>
  <c r="K474" i="2"/>
  <c r="L474" i="2"/>
  <c r="M474" i="2"/>
  <c r="O474" i="2"/>
  <c r="P474" i="2"/>
  <c r="E475" i="2"/>
  <c r="N475" i="2" s="1"/>
  <c r="F475" i="2"/>
  <c r="G475" i="2"/>
  <c r="H475" i="2"/>
  <c r="I475" i="2"/>
  <c r="J475" i="2"/>
  <c r="K475" i="2"/>
  <c r="L475" i="2"/>
  <c r="M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E506" i="2"/>
  <c r="N506" i="2" s="1"/>
  <c r="F506" i="2"/>
  <c r="G506" i="2"/>
  <c r="H506" i="2"/>
  <c r="I506" i="2"/>
  <c r="J506" i="2"/>
  <c r="K506" i="2"/>
  <c r="L506" i="2"/>
  <c r="M506" i="2"/>
  <c r="O506" i="2"/>
  <c r="P506" i="2"/>
  <c r="E507" i="2"/>
  <c r="N507" i="2" s="1"/>
  <c r="F507" i="2"/>
  <c r="G507" i="2"/>
  <c r="H507" i="2"/>
  <c r="I507" i="2"/>
  <c r="J507" i="2"/>
  <c r="K507" i="2"/>
  <c r="L507" i="2"/>
  <c r="M507" i="2"/>
  <c r="O507" i="2"/>
  <c r="P507" i="2"/>
  <c r="E508" i="2"/>
  <c r="N508" i="2" s="1"/>
  <c r="F508" i="2"/>
  <c r="G508" i="2"/>
  <c r="H508" i="2"/>
  <c r="I508" i="2"/>
  <c r="J508" i="2"/>
  <c r="K508" i="2"/>
  <c r="L508" i="2"/>
  <c r="M508" i="2"/>
  <c r="O508" i="2"/>
  <c r="P508" i="2"/>
  <c r="E509" i="2"/>
  <c r="N509" i="2" s="1"/>
  <c r="F509" i="2"/>
  <c r="G509" i="2"/>
  <c r="H509" i="2"/>
  <c r="I509" i="2"/>
  <c r="J509" i="2"/>
  <c r="K509" i="2"/>
  <c r="L509" i="2"/>
  <c r="M509" i="2"/>
  <c r="O509" i="2"/>
  <c r="P509" i="2"/>
  <c r="E510" i="2"/>
  <c r="N510" i="2" s="1"/>
  <c r="F510" i="2"/>
  <c r="G510" i="2"/>
  <c r="H510" i="2"/>
  <c r="I510" i="2"/>
  <c r="J510" i="2"/>
  <c r="K510" i="2"/>
  <c r="L510" i="2"/>
  <c r="M510" i="2"/>
  <c r="O510" i="2"/>
  <c r="P510" i="2"/>
  <c r="E511" i="2"/>
  <c r="N511" i="2" s="1"/>
  <c r="F511" i="2"/>
  <c r="G511" i="2"/>
  <c r="H511" i="2"/>
  <c r="I511" i="2"/>
  <c r="J511" i="2"/>
  <c r="K511" i="2"/>
  <c r="L511" i="2"/>
  <c r="M511" i="2"/>
  <c r="O511" i="2"/>
  <c r="P511" i="2"/>
  <c r="E512" i="2"/>
  <c r="N512" i="2" s="1"/>
  <c r="F512" i="2"/>
  <c r="G512" i="2"/>
  <c r="H512" i="2"/>
  <c r="I512" i="2"/>
  <c r="J512" i="2"/>
  <c r="K512" i="2"/>
  <c r="L512" i="2"/>
  <c r="M512" i="2"/>
  <c r="O512" i="2"/>
  <c r="P512" i="2"/>
  <c r="E513" i="2"/>
  <c r="N513" i="2" s="1"/>
  <c r="F513" i="2"/>
  <c r="G513" i="2"/>
  <c r="H513" i="2"/>
  <c r="I513" i="2"/>
  <c r="J513" i="2"/>
  <c r="K513" i="2"/>
  <c r="L513" i="2"/>
  <c r="M513" i="2"/>
  <c r="O513" i="2"/>
  <c r="P513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118" i="8" l="1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S118" i="8" s="1"/>
  <c r="R118" i="8"/>
  <c r="C118" i="8"/>
  <c r="O260" i="8" l="1"/>
  <c r="P260" i="8"/>
  <c r="Q260" i="8"/>
  <c r="R260" i="8"/>
  <c r="O261" i="8"/>
  <c r="P261" i="8"/>
  <c r="Q261" i="8"/>
  <c r="R261" i="8"/>
  <c r="O262" i="8"/>
  <c r="P262" i="8"/>
  <c r="Q262" i="8"/>
  <c r="R262" i="8"/>
  <c r="T262" i="8"/>
  <c r="O263" i="8"/>
  <c r="P263" i="8"/>
  <c r="Q263" i="8"/>
  <c r="R263" i="8"/>
  <c r="O264" i="8"/>
  <c r="P264" i="8"/>
  <c r="Q264" i="8"/>
  <c r="R264" i="8"/>
  <c r="T264" i="8" s="1"/>
  <c r="O265" i="8"/>
  <c r="P265" i="8"/>
  <c r="Q265" i="8"/>
  <c r="R265" i="8"/>
  <c r="T265" i="8" s="1"/>
  <c r="O266" i="8"/>
  <c r="P266" i="8"/>
  <c r="Q266" i="8"/>
  <c r="R266" i="8"/>
  <c r="T266" i="8" s="1"/>
  <c r="O267" i="8"/>
  <c r="P267" i="8"/>
  <c r="Q267" i="8"/>
  <c r="R267" i="8"/>
  <c r="O268" i="8"/>
  <c r="P268" i="8"/>
  <c r="Q268" i="8"/>
  <c r="R268" i="8"/>
  <c r="O269" i="8"/>
  <c r="P269" i="8"/>
  <c r="Q269" i="8"/>
  <c r="R269" i="8"/>
  <c r="T269" i="8" s="1"/>
  <c r="O270" i="8"/>
  <c r="P270" i="8"/>
  <c r="Q270" i="8"/>
  <c r="R270" i="8"/>
  <c r="T270" i="8" s="1"/>
  <c r="O271" i="8"/>
  <c r="P271" i="8"/>
  <c r="Q271" i="8"/>
  <c r="R271" i="8"/>
  <c r="O272" i="8"/>
  <c r="P272" i="8"/>
  <c r="Q272" i="8"/>
  <c r="R272" i="8"/>
  <c r="O273" i="8"/>
  <c r="P273" i="8"/>
  <c r="Q273" i="8"/>
  <c r="R273" i="8"/>
  <c r="O197" i="8"/>
  <c r="P197" i="8"/>
  <c r="Q197" i="8"/>
  <c r="R197" i="8"/>
  <c r="O198" i="8"/>
  <c r="P198" i="8"/>
  <c r="Q198" i="8"/>
  <c r="R198" i="8"/>
  <c r="O199" i="8"/>
  <c r="P199" i="8"/>
  <c r="Q199" i="8"/>
  <c r="R199" i="8"/>
  <c r="O200" i="8"/>
  <c r="P200" i="8"/>
  <c r="Q200" i="8"/>
  <c r="R200" i="8"/>
  <c r="O201" i="8"/>
  <c r="P201" i="8"/>
  <c r="Q201" i="8"/>
  <c r="R201" i="8"/>
  <c r="O202" i="8"/>
  <c r="P202" i="8"/>
  <c r="Q202" i="8"/>
  <c r="R202" i="8"/>
  <c r="O203" i="8"/>
  <c r="P203" i="8"/>
  <c r="Q203" i="8"/>
  <c r="R203" i="8"/>
  <c r="O204" i="8"/>
  <c r="P204" i="8"/>
  <c r="Q204" i="8"/>
  <c r="R204" i="8"/>
  <c r="O205" i="8"/>
  <c r="P205" i="8"/>
  <c r="Q205" i="8"/>
  <c r="R205" i="8"/>
  <c r="O206" i="8"/>
  <c r="P206" i="8"/>
  <c r="Q206" i="8"/>
  <c r="R206" i="8"/>
  <c r="O207" i="8"/>
  <c r="P207" i="8"/>
  <c r="Q207" i="8"/>
  <c r="R207" i="8"/>
  <c r="O208" i="8"/>
  <c r="P208" i="8"/>
  <c r="Q208" i="8"/>
  <c r="R208" i="8"/>
  <c r="O209" i="8"/>
  <c r="P209" i="8"/>
  <c r="Q209" i="8"/>
  <c r="R209" i="8"/>
  <c r="O210" i="8"/>
  <c r="P210" i="8"/>
  <c r="Q210" i="8"/>
  <c r="R210" i="8"/>
  <c r="O211" i="8"/>
  <c r="P211" i="8"/>
  <c r="Q211" i="8"/>
  <c r="R211" i="8"/>
  <c r="O212" i="8"/>
  <c r="P212" i="8"/>
  <c r="Q212" i="8"/>
  <c r="R212" i="8"/>
  <c r="O213" i="8"/>
  <c r="P213" i="8"/>
  <c r="Q213" i="8"/>
  <c r="R213" i="8"/>
  <c r="O214" i="8"/>
  <c r="P214" i="8"/>
  <c r="Q214" i="8"/>
  <c r="R214" i="8"/>
  <c r="O215" i="8"/>
  <c r="P215" i="8"/>
  <c r="Q215" i="8"/>
  <c r="R215" i="8"/>
  <c r="O216" i="8"/>
  <c r="P216" i="8"/>
  <c r="Q216" i="8"/>
  <c r="R216" i="8"/>
  <c r="O217" i="8"/>
  <c r="P217" i="8"/>
  <c r="Q217" i="8"/>
  <c r="R217" i="8"/>
  <c r="O218" i="8"/>
  <c r="P218" i="8"/>
  <c r="Q218" i="8"/>
  <c r="R218" i="8"/>
  <c r="O219" i="8"/>
  <c r="P219" i="8"/>
  <c r="Q219" i="8"/>
  <c r="R219" i="8"/>
  <c r="O220" i="8"/>
  <c r="P220" i="8"/>
  <c r="Q220" i="8"/>
  <c r="R220" i="8"/>
  <c r="T220" i="8" s="1"/>
  <c r="O221" i="8"/>
  <c r="P221" i="8"/>
  <c r="Q221" i="8"/>
  <c r="R221" i="8"/>
  <c r="O222" i="8"/>
  <c r="P222" i="8"/>
  <c r="Q222" i="8"/>
  <c r="R222" i="8"/>
  <c r="O223" i="8"/>
  <c r="P223" i="8"/>
  <c r="Q223" i="8"/>
  <c r="R223" i="8"/>
  <c r="T223" i="8" s="1"/>
  <c r="O224" i="8"/>
  <c r="P224" i="8"/>
  <c r="Q224" i="8"/>
  <c r="R224" i="8"/>
  <c r="O225" i="8"/>
  <c r="P225" i="8"/>
  <c r="Q225" i="8"/>
  <c r="R225" i="8"/>
  <c r="O226" i="8"/>
  <c r="P226" i="8"/>
  <c r="Q226" i="8"/>
  <c r="R226" i="8"/>
  <c r="O227" i="8"/>
  <c r="P227" i="8"/>
  <c r="Q227" i="8"/>
  <c r="R227" i="8"/>
  <c r="O228" i="8"/>
  <c r="P228" i="8"/>
  <c r="Q228" i="8"/>
  <c r="R228" i="8"/>
  <c r="O229" i="8"/>
  <c r="P229" i="8"/>
  <c r="Q229" i="8"/>
  <c r="R229" i="8"/>
  <c r="O230" i="8"/>
  <c r="P230" i="8"/>
  <c r="Q230" i="8"/>
  <c r="R230" i="8"/>
  <c r="O231" i="8"/>
  <c r="P231" i="8"/>
  <c r="Q231" i="8"/>
  <c r="R231" i="8"/>
  <c r="O232" i="8"/>
  <c r="P232" i="8"/>
  <c r="Q232" i="8"/>
  <c r="R232" i="8"/>
  <c r="O233" i="8"/>
  <c r="P233" i="8"/>
  <c r="Q233" i="8"/>
  <c r="R233" i="8"/>
  <c r="O234" i="8"/>
  <c r="P234" i="8"/>
  <c r="Q234" i="8"/>
  <c r="R234" i="8"/>
  <c r="O235" i="8"/>
  <c r="P235" i="8"/>
  <c r="Q235" i="8"/>
  <c r="R235" i="8"/>
  <c r="O236" i="8"/>
  <c r="P236" i="8"/>
  <c r="Q236" i="8"/>
  <c r="R236" i="8"/>
  <c r="O237" i="8"/>
  <c r="P237" i="8"/>
  <c r="Q237" i="8"/>
  <c r="R237" i="8"/>
  <c r="O238" i="8"/>
  <c r="P238" i="8"/>
  <c r="Q238" i="8"/>
  <c r="R238" i="8"/>
  <c r="O239" i="8"/>
  <c r="P239" i="8"/>
  <c r="Q239" i="8"/>
  <c r="R239" i="8"/>
  <c r="O240" i="8"/>
  <c r="P240" i="8"/>
  <c r="Q240" i="8"/>
  <c r="R240" i="8"/>
  <c r="O241" i="8"/>
  <c r="P241" i="8"/>
  <c r="Q241" i="8"/>
  <c r="R241" i="8"/>
  <c r="O242" i="8"/>
  <c r="P242" i="8"/>
  <c r="Q242" i="8"/>
  <c r="R242" i="8"/>
  <c r="O243" i="8"/>
  <c r="P243" i="8"/>
  <c r="Q243" i="8"/>
  <c r="R243" i="8"/>
  <c r="O244" i="8"/>
  <c r="P244" i="8"/>
  <c r="Q244" i="8"/>
  <c r="R244" i="8"/>
  <c r="O245" i="8"/>
  <c r="P245" i="8"/>
  <c r="Q245" i="8"/>
  <c r="R245" i="8"/>
  <c r="O246" i="8"/>
  <c r="P246" i="8"/>
  <c r="Q246" i="8"/>
  <c r="R246" i="8"/>
  <c r="O247" i="8"/>
  <c r="P247" i="8"/>
  <c r="Q247" i="8"/>
  <c r="R247" i="8"/>
  <c r="O248" i="8"/>
  <c r="P248" i="8"/>
  <c r="Q248" i="8"/>
  <c r="R248" i="8"/>
  <c r="O249" i="8"/>
  <c r="P249" i="8"/>
  <c r="Q249" i="8"/>
  <c r="R249" i="8"/>
  <c r="O250" i="8"/>
  <c r="P250" i="8"/>
  <c r="Q250" i="8"/>
  <c r="R250" i="8"/>
  <c r="O251" i="8"/>
  <c r="P251" i="8"/>
  <c r="Q251" i="8"/>
  <c r="R251" i="8"/>
  <c r="O252" i="8"/>
  <c r="P252" i="8"/>
  <c r="Q252" i="8"/>
  <c r="R252" i="8"/>
  <c r="O253" i="8"/>
  <c r="P253" i="8"/>
  <c r="Q253" i="8"/>
  <c r="R253" i="8"/>
  <c r="O254" i="8"/>
  <c r="P254" i="8"/>
  <c r="Q254" i="8"/>
  <c r="R254" i="8"/>
  <c r="O255" i="8"/>
  <c r="P255" i="8"/>
  <c r="Q255" i="8"/>
  <c r="R255" i="8"/>
  <c r="O256" i="8"/>
  <c r="P256" i="8"/>
  <c r="Q256" i="8"/>
  <c r="R256" i="8"/>
  <c r="O257" i="8"/>
  <c r="P257" i="8"/>
  <c r="Q257" i="8"/>
  <c r="R257" i="8"/>
  <c r="O258" i="8"/>
  <c r="P258" i="8"/>
  <c r="Q258" i="8"/>
  <c r="R258" i="8"/>
  <c r="O259" i="8"/>
  <c r="P259" i="8"/>
  <c r="Q259" i="8"/>
  <c r="R259" i="8"/>
  <c r="D188" i="8"/>
  <c r="E188" i="8"/>
  <c r="M188" i="8" s="1"/>
  <c r="F188" i="8"/>
  <c r="G188" i="8"/>
  <c r="H188" i="8"/>
  <c r="I188" i="8"/>
  <c r="L188" i="8"/>
  <c r="O188" i="8"/>
  <c r="P188" i="8"/>
  <c r="Q188" i="8"/>
  <c r="R188" i="8"/>
  <c r="T188" i="8" s="1"/>
  <c r="O189" i="8"/>
  <c r="P189" i="8"/>
  <c r="Q189" i="8"/>
  <c r="R189" i="8"/>
  <c r="O190" i="8"/>
  <c r="P190" i="8"/>
  <c r="Q190" i="8"/>
  <c r="R190" i="8"/>
  <c r="T190" i="8" s="1"/>
  <c r="O191" i="8"/>
  <c r="P191" i="8"/>
  <c r="Q191" i="8"/>
  <c r="R191" i="8"/>
  <c r="O192" i="8"/>
  <c r="P192" i="8"/>
  <c r="Q192" i="8"/>
  <c r="R192" i="8"/>
  <c r="T192" i="8" s="1"/>
  <c r="O193" i="8"/>
  <c r="P193" i="8"/>
  <c r="Q193" i="8"/>
  <c r="R193" i="8"/>
  <c r="O194" i="8"/>
  <c r="P194" i="8"/>
  <c r="Q194" i="8"/>
  <c r="R194" i="8"/>
  <c r="T194" i="8" s="1"/>
  <c r="O195" i="8"/>
  <c r="P195" i="8"/>
  <c r="Q195" i="8"/>
  <c r="R195" i="8"/>
  <c r="T195" i="8" s="1"/>
  <c r="O196" i="8"/>
  <c r="P196" i="8"/>
  <c r="Q196" i="8"/>
  <c r="R196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O121" i="8"/>
  <c r="P121" i="8"/>
  <c r="Q121" i="8"/>
  <c r="R121" i="8"/>
  <c r="O122" i="8"/>
  <c r="P122" i="8"/>
  <c r="T122" i="8" s="1"/>
  <c r="Q122" i="8"/>
  <c r="R122" i="8"/>
  <c r="O123" i="8"/>
  <c r="P123" i="8"/>
  <c r="T123" i="8" s="1"/>
  <c r="Q123" i="8"/>
  <c r="R123" i="8"/>
  <c r="O124" i="8"/>
  <c r="P124" i="8"/>
  <c r="T124" i="8" s="1"/>
  <c r="Q124" i="8"/>
  <c r="R124" i="8"/>
  <c r="O125" i="8"/>
  <c r="P125" i="8"/>
  <c r="Q125" i="8"/>
  <c r="R125" i="8"/>
  <c r="O126" i="8"/>
  <c r="P126" i="8"/>
  <c r="Q126" i="8"/>
  <c r="R126" i="8"/>
  <c r="O127" i="8"/>
  <c r="P127" i="8"/>
  <c r="Q127" i="8"/>
  <c r="R127" i="8"/>
  <c r="O128" i="8"/>
  <c r="P128" i="8"/>
  <c r="Q128" i="8"/>
  <c r="R128" i="8"/>
  <c r="O129" i="8"/>
  <c r="P129" i="8"/>
  <c r="Q129" i="8"/>
  <c r="R129" i="8"/>
  <c r="O130" i="8"/>
  <c r="P130" i="8"/>
  <c r="Q130" i="8"/>
  <c r="R130" i="8"/>
  <c r="O131" i="8"/>
  <c r="P131" i="8"/>
  <c r="Q131" i="8"/>
  <c r="R131" i="8"/>
  <c r="O132" i="8"/>
  <c r="P132" i="8"/>
  <c r="Q132" i="8"/>
  <c r="R132" i="8"/>
  <c r="O133" i="8"/>
  <c r="P133" i="8"/>
  <c r="Q133" i="8"/>
  <c r="R133" i="8"/>
  <c r="O134" i="8"/>
  <c r="P134" i="8"/>
  <c r="Q134" i="8"/>
  <c r="R134" i="8"/>
  <c r="O135" i="8"/>
  <c r="P135" i="8"/>
  <c r="Q135" i="8"/>
  <c r="R135" i="8"/>
  <c r="O136" i="8"/>
  <c r="P136" i="8"/>
  <c r="Q136" i="8"/>
  <c r="R136" i="8"/>
  <c r="O137" i="8"/>
  <c r="P137" i="8"/>
  <c r="Q137" i="8"/>
  <c r="R137" i="8"/>
  <c r="O138" i="8"/>
  <c r="P138" i="8"/>
  <c r="Q138" i="8"/>
  <c r="R138" i="8"/>
  <c r="O139" i="8"/>
  <c r="P139" i="8"/>
  <c r="Q139" i="8"/>
  <c r="R139" i="8"/>
  <c r="O140" i="8"/>
  <c r="P140" i="8"/>
  <c r="Q140" i="8"/>
  <c r="R140" i="8"/>
  <c r="O141" i="8"/>
  <c r="P141" i="8"/>
  <c r="Q141" i="8"/>
  <c r="R141" i="8"/>
  <c r="O142" i="8"/>
  <c r="P142" i="8"/>
  <c r="Q142" i="8"/>
  <c r="R142" i="8"/>
  <c r="O143" i="8"/>
  <c r="P143" i="8"/>
  <c r="Q143" i="8"/>
  <c r="R143" i="8"/>
  <c r="O144" i="8"/>
  <c r="P144" i="8"/>
  <c r="Q144" i="8"/>
  <c r="R144" i="8"/>
  <c r="O145" i="8"/>
  <c r="P145" i="8"/>
  <c r="Q145" i="8"/>
  <c r="R145" i="8"/>
  <c r="O146" i="8"/>
  <c r="P146" i="8"/>
  <c r="Q146" i="8"/>
  <c r="R146" i="8"/>
  <c r="O147" i="8"/>
  <c r="P147" i="8"/>
  <c r="Q147" i="8"/>
  <c r="R147" i="8"/>
  <c r="O148" i="8"/>
  <c r="P148" i="8"/>
  <c r="Q148" i="8"/>
  <c r="R148" i="8"/>
  <c r="O149" i="8"/>
  <c r="P149" i="8"/>
  <c r="Q149" i="8"/>
  <c r="R149" i="8"/>
  <c r="O150" i="8"/>
  <c r="P150" i="8"/>
  <c r="Q150" i="8"/>
  <c r="R150" i="8"/>
  <c r="O151" i="8"/>
  <c r="P151" i="8"/>
  <c r="Q151" i="8"/>
  <c r="R151" i="8"/>
  <c r="O152" i="8"/>
  <c r="P152" i="8"/>
  <c r="Q152" i="8"/>
  <c r="R152" i="8"/>
  <c r="O153" i="8"/>
  <c r="P153" i="8"/>
  <c r="Q153" i="8"/>
  <c r="R153" i="8"/>
  <c r="O154" i="8"/>
  <c r="P154" i="8"/>
  <c r="Q154" i="8"/>
  <c r="R154" i="8"/>
  <c r="O155" i="8"/>
  <c r="P155" i="8"/>
  <c r="Q155" i="8"/>
  <c r="R155" i="8"/>
  <c r="O156" i="8"/>
  <c r="P156" i="8"/>
  <c r="Q156" i="8"/>
  <c r="R156" i="8"/>
  <c r="O157" i="8"/>
  <c r="P157" i="8"/>
  <c r="Q157" i="8"/>
  <c r="R157" i="8"/>
  <c r="O158" i="8"/>
  <c r="P158" i="8"/>
  <c r="Q158" i="8"/>
  <c r="R158" i="8"/>
  <c r="O159" i="8"/>
  <c r="P159" i="8"/>
  <c r="Q159" i="8"/>
  <c r="R159" i="8"/>
  <c r="O160" i="8"/>
  <c r="P160" i="8"/>
  <c r="Q160" i="8"/>
  <c r="R160" i="8"/>
  <c r="O161" i="8"/>
  <c r="P161" i="8"/>
  <c r="Q161" i="8"/>
  <c r="R161" i="8"/>
  <c r="O162" i="8"/>
  <c r="P162" i="8"/>
  <c r="Q162" i="8"/>
  <c r="R162" i="8"/>
  <c r="O163" i="8"/>
  <c r="P163" i="8"/>
  <c r="Q163" i="8"/>
  <c r="R163" i="8"/>
  <c r="O164" i="8"/>
  <c r="P164" i="8"/>
  <c r="Q164" i="8"/>
  <c r="R164" i="8"/>
  <c r="O165" i="8"/>
  <c r="P165" i="8"/>
  <c r="Q165" i="8"/>
  <c r="R165" i="8"/>
  <c r="O166" i="8"/>
  <c r="P166" i="8"/>
  <c r="Q166" i="8"/>
  <c r="R166" i="8"/>
  <c r="O167" i="8"/>
  <c r="P167" i="8"/>
  <c r="Q167" i="8"/>
  <c r="R167" i="8"/>
  <c r="O168" i="8"/>
  <c r="P168" i="8"/>
  <c r="Q168" i="8"/>
  <c r="R168" i="8"/>
  <c r="O169" i="8"/>
  <c r="P169" i="8"/>
  <c r="Q169" i="8"/>
  <c r="R169" i="8"/>
  <c r="O170" i="8"/>
  <c r="P170" i="8"/>
  <c r="Q170" i="8"/>
  <c r="R170" i="8"/>
  <c r="O171" i="8"/>
  <c r="P171" i="8"/>
  <c r="Q171" i="8"/>
  <c r="R171" i="8"/>
  <c r="O172" i="8"/>
  <c r="P172" i="8"/>
  <c r="Q172" i="8"/>
  <c r="R172" i="8"/>
  <c r="O173" i="8"/>
  <c r="P173" i="8"/>
  <c r="Q173" i="8"/>
  <c r="R173" i="8"/>
  <c r="O174" i="8"/>
  <c r="P174" i="8"/>
  <c r="Q174" i="8"/>
  <c r="R174" i="8"/>
  <c r="O175" i="8"/>
  <c r="P175" i="8"/>
  <c r="Q175" i="8"/>
  <c r="R175" i="8"/>
  <c r="O176" i="8"/>
  <c r="P176" i="8"/>
  <c r="Q176" i="8"/>
  <c r="R176" i="8"/>
  <c r="O177" i="8"/>
  <c r="P177" i="8"/>
  <c r="Q177" i="8"/>
  <c r="R177" i="8"/>
  <c r="O178" i="8"/>
  <c r="P178" i="8"/>
  <c r="Q178" i="8"/>
  <c r="R178" i="8"/>
  <c r="O179" i="8"/>
  <c r="P179" i="8"/>
  <c r="Q179" i="8"/>
  <c r="R179" i="8"/>
  <c r="O180" i="8"/>
  <c r="P180" i="8"/>
  <c r="Q180" i="8"/>
  <c r="R180" i="8"/>
  <c r="O181" i="8"/>
  <c r="P181" i="8"/>
  <c r="Q181" i="8"/>
  <c r="R181" i="8"/>
  <c r="O182" i="8"/>
  <c r="P182" i="8"/>
  <c r="Q182" i="8"/>
  <c r="R182" i="8"/>
  <c r="O183" i="8"/>
  <c r="P183" i="8"/>
  <c r="Q183" i="8"/>
  <c r="R183" i="8"/>
  <c r="O184" i="8"/>
  <c r="P184" i="8"/>
  <c r="Q184" i="8"/>
  <c r="R184" i="8"/>
  <c r="O185" i="8"/>
  <c r="P185" i="8"/>
  <c r="Q185" i="8"/>
  <c r="R185" i="8"/>
  <c r="O186" i="8"/>
  <c r="P186" i="8"/>
  <c r="Q186" i="8"/>
  <c r="R186" i="8"/>
  <c r="O187" i="8"/>
  <c r="P187" i="8"/>
  <c r="Q187" i="8"/>
  <c r="R187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21" i="8"/>
  <c r="C122" i="8"/>
  <c r="C123" i="8"/>
  <c r="C124" i="8"/>
  <c r="C125" i="8"/>
  <c r="C126" i="8"/>
  <c r="C127" i="8"/>
  <c r="C128" i="8"/>
  <c r="U305" i="2"/>
  <c r="V305" i="2"/>
  <c r="W305" i="2"/>
  <c r="X305" i="2"/>
  <c r="Y305" i="2"/>
  <c r="AB305" i="2" s="1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AC312" i="2" s="1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AA319" i="2" s="1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AC324" i="2" s="1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AC332" i="2" s="1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AC348" i="2" s="1"/>
  <c r="U349" i="2"/>
  <c r="V349" i="2"/>
  <c r="W349" i="2"/>
  <c r="X349" i="2"/>
  <c r="Y349" i="2"/>
  <c r="Z349" i="2"/>
  <c r="AB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AB357" i="2" s="1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AB361" i="2" s="1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367" i="2"/>
  <c r="V367" i="2"/>
  <c r="W367" i="2"/>
  <c r="X367" i="2"/>
  <c r="Y367" i="2"/>
  <c r="Z367" i="2"/>
  <c r="U368" i="2"/>
  <c r="V368" i="2"/>
  <c r="W368" i="2"/>
  <c r="X368" i="2"/>
  <c r="Y368" i="2"/>
  <c r="Z368" i="2"/>
  <c r="U369" i="2"/>
  <c r="V369" i="2"/>
  <c r="W369" i="2"/>
  <c r="X369" i="2"/>
  <c r="Y369" i="2"/>
  <c r="Z369" i="2"/>
  <c r="U370" i="2"/>
  <c r="V370" i="2"/>
  <c r="W370" i="2"/>
  <c r="X370" i="2"/>
  <c r="Y370" i="2"/>
  <c r="Z370" i="2"/>
  <c r="U371" i="2"/>
  <c r="V371" i="2"/>
  <c r="W371" i="2"/>
  <c r="X371" i="2"/>
  <c r="Y371" i="2"/>
  <c r="Z371" i="2"/>
  <c r="U372" i="2"/>
  <c r="V372" i="2"/>
  <c r="W372" i="2"/>
  <c r="X372" i="2"/>
  <c r="Y372" i="2"/>
  <c r="AB372" i="2" s="1"/>
  <c r="Z372" i="2"/>
  <c r="U373" i="2"/>
  <c r="V373" i="2"/>
  <c r="W373" i="2"/>
  <c r="X373" i="2"/>
  <c r="Y373" i="2"/>
  <c r="Z373" i="2"/>
  <c r="U374" i="2"/>
  <c r="V374" i="2"/>
  <c r="W374" i="2"/>
  <c r="X374" i="2"/>
  <c r="Y374" i="2"/>
  <c r="Z374" i="2"/>
  <c r="U375" i="2"/>
  <c r="V375" i="2"/>
  <c r="W375" i="2"/>
  <c r="X375" i="2"/>
  <c r="Y375" i="2"/>
  <c r="Z375" i="2"/>
  <c r="U376" i="2"/>
  <c r="V376" i="2"/>
  <c r="W376" i="2"/>
  <c r="X376" i="2"/>
  <c r="Y376" i="2"/>
  <c r="Z376" i="2"/>
  <c r="U377" i="2"/>
  <c r="V377" i="2"/>
  <c r="W377" i="2"/>
  <c r="X377" i="2"/>
  <c r="Y377" i="2"/>
  <c r="Z377" i="2"/>
  <c r="U378" i="2"/>
  <c r="V378" i="2"/>
  <c r="W378" i="2"/>
  <c r="X378" i="2"/>
  <c r="Y378" i="2"/>
  <c r="AB378" i="2" s="1"/>
  <c r="Z378" i="2"/>
  <c r="U379" i="2"/>
  <c r="V379" i="2"/>
  <c r="W379" i="2"/>
  <c r="X379" i="2"/>
  <c r="Y379" i="2"/>
  <c r="Z379" i="2"/>
  <c r="U380" i="2"/>
  <c r="V380" i="2"/>
  <c r="W380" i="2"/>
  <c r="X380" i="2"/>
  <c r="Y380" i="2"/>
  <c r="Z380" i="2"/>
  <c r="U381" i="2"/>
  <c r="V381" i="2"/>
  <c r="W381" i="2"/>
  <c r="X381" i="2"/>
  <c r="Y381" i="2"/>
  <c r="Z381" i="2"/>
  <c r="U382" i="2"/>
  <c r="V382" i="2"/>
  <c r="W382" i="2"/>
  <c r="X382" i="2"/>
  <c r="Y382" i="2"/>
  <c r="Z382" i="2"/>
  <c r="U383" i="2"/>
  <c r="V383" i="2"/>
  <c r="W383" i="2"/>
  <c r="X383" i="2"/>
  <c r="Y383" i="2"/>
  <c r="Z383" i="2"/>
  <c r="U384" i="2"/>
  <c r="V384" i="2"/>
  <c r="W384" i="2"/>
  <c r="X384" i="2"/>
  <c r="Y384" i="2"/>
  <c r="Z384" i="2"/>
  <c r="U385" i="2"/>
  <c r="V385" i="2"/>
  <c r="W385" i="2"/>
  <c r="X385" i="2"/>
  <c r="Y385" i="2"/>
  <c r="AB385" i="2" s="1"/>
  <c r="Z385" i="2"/>
  <c r="U386" i="2"/>
  <c r="V386" i="2"/>
  <c r="W386" i="2"/>
  <c r="X386" i="2"/>
  <c r="Y386" i="2"/>
  <c r="Z386" i="2"/>
  <c r="U387" i="2"/>
  <c r="V387" i="2"/>
  <c r="W387" i="2"/>
  <c r="X387" i="2"/>
  <c r="Y387" i="2"/>
  <c r="Z387" i="2"/>
  <c r="U388" i="2"/>
  <c r="V388" i="2"/>
  <c r="W388" i="2"/>
  <c r="X388" i="2"/>
  <c r="Y388" i="2"/>
  <c r="Z388" i="2"/>
  <c r="U389" i="2"/>
  <c r="V389" i="2"/>
  <c r="W389" i="2"/>
  <c r="X389" i="2"/>
  <c r="Y389" i="2"/>
  <c r="Z389" i="2"/>
  <c r="U390" i="2"/>
  <c r="AA390" i="2" s="1"/>
  <c r="V390" i="2"/>
  <c r="W390" i="2"/>
  <c r="X390" i="2"/>
  <c r="Y390" i="2"/>
  <c r="Z390" i="2"/>
  <c r="U391" i="2"/>
  <c r="V391" i="2"/>
  <c r="W391" i="2"/>
  <c r="X391" i="2"/>
  <c r="Y391" i="2"/>
  <c r="Z391" i="2"/>
  <c r="U392" i="2"/>
  <c r="V392" i="2"/>
  <c r="W392" i="2"/>
  <c r="X392" i="2"/>
  <c r="Y392" i="2"/>
  <c r="Z392" i="2"/>
  <c r="AC392" i="2" s="1"/>
  <c r="U393" i="2"/>
  <c r="V393" i="2"/>
  <c r="W393" i="2"/>
  <c r="X393" i="2"/>
  <c r="Y393" i="2"/>
  <c r="Z393" i="2"/>
  <c r="U394" i="2"/>
  <c r="V394" i="2"/>
  <c r="W394" i="2"/>
  <c r="X394" i="2"/>
  <c r="Y394" i="2"/>
  <c r="Z394" i="2"/>
  <c r="U395" i="2"/>
  <c r="V395" i="2"/>
  <c r="W395" i="2"/>
  <c r="X395" i="2"/>
  <c r="Y395" i="2"/>
  <c r="Z395" i="2"/>
  <c r="U396" i="2"/>
  <c r="V396" i="2"/>
  <c r="W396" i="2"/>
  <c r="X396" i="2"/>
  <c r="Y396" i="2"/>
  <c r="Z396" i="2"/>
  <c r="U397" i="2"/>
  <c r="V397" i="2"/>
  <c r="W397" i="2"/>
  <c r="X397" i="2"/>
  <c r="Y397" i="2"/>
  <c r="Z397" i="2"/>
  <c r="U398" i="2"/>
  <c r="V398" i="2"/>
  <c r="W398" i="2"/>
  <c r="X398" i="2"/>
  <c r="Y398" i="2"/>
  <c r="Z398" i="2"/>
  <c r="U399" i="2"/>
  <c r="V399" i="2"/>
  <c r="W399" i="2"/>
  <c r="X399" i="2"/>
  <c r="Y399" i="2"/>
  <c r="Z399" i="2"/>
  <c r="U400" i="2"/>
  <c r="V400" i="2"/>
  <c r="W400" i="2"/>
  <c r="X400" i="2"/>
  <c r="Y400" i="2"/>
  <c r="Z400" i="2"/>
  <c r="AC400" i="2" s="1"/>
  <c r="U401" i="2"/>
  <c r="V401" i="2"/>
  <c r="W401" i="2"/>
  <c r="X401" i="2"/>
  <c r="Y401" i="2"/>
  <c r="Z401" i="2"/>
  <c r="U402" i="2"/>
  <c r="V402" i="2"/>
  <c r="W402" i="2"/>
  <c r="X402" i="2"/>
  <c r="Y402" i="2"/>
  <c r="Z402" i="2"/>
  <c r="U403" i="2"/>
  <c r="V403" i="2"/>
  <c r="W403" i="2"/>
  <c r="X403" i="2"/>
  <c r="Y403" i="2"/>
  <c r="Z403" i="2"/>
  <c r="U404" i="2"/>
  <c r="V404" i="2"/>
  <c r="W404" i="2"/>
  <c r="X404" i="2"/>
  <c r="Y404" i="2"/>
  <c r="Z404" i="2"/>
  <c r="U405" i="2"/>
  <c r="V405" i="2"/>
  <c r="W405" i="2"/>
  <c r="X405" i="2"/>
  <c r="Y405" i="2"/>
  <c r="Z405" i="2"/>
  <c r="U406" i="2"/>
  <c r="V406" i="2"/>
  <c r="W406" i="2"/>
  <c r="X406" i="2"/>
  <c r="Y406" i="2"/>
  <c r="Z406" i="2"/>
  <c r="U407" i="2"/>
  <c r="V407" i="2"/>
  <c r="W407" i="2"/>
  <c r="X407" i="2"/>
  <c r="AA407" i="2" s="1"/>
  <c r="Y407" i="2"/>
  <c r="Z407" i="2"/>
  <c r="U408" i="2"/>
  <c r="V408" i="2"/>
  <c r="W408" i="2"/>
  <c r="X408" i="2"/>
  <c r="Y408" i="2"/>
  <c r="Z408" i="2"/>
  <c r="U409" i="2"/>
  <c r="V409" i="2"/>
  <c r="W409" i="2"/>
  <c r="X409" i="2"/>
  <c r="Y409" i="2"/>
  <c r="Z409" i="2"/>
  <c r="U410" i="2"/>
  <c r="V410" i="2"/>
  <c r="W410" i="2"/>
  <c r="X410" i="2"/>
  <c r="Y410" i="2"/>
  <c r="Z410" i="2"/>
  <c r="U411" i="2"/>
  <c r="V411" i="2"/>
  <c r="W411" i="2"/>
  <c r="X411" i="2"/>
  <c r="Y411" i="2"/>
  <c r="Z411" i="2"/>
  <c r="U412" i="2"/>
  <c r="V412" i="2"/>
  <c r="W412" i="2"/>
  <c r="X412" i="2"/>
  <c r="Y412" i="2"/>
  <c r="Z412" i="2"/>
  <c r="U413" i="2"/>
  <c r="V413" i="2"/>
  <c r="W413" i="2"/>
  <c r="X413" i="2"/>
  <c r="Y413" i="2"/>
  <c r="Z413" i="2"/>
  <c r="U414" i="2"/>
  <c r="V414" i="2"/>
  <c r="W414" i="2"/>
  <c r="X414" i="2"/>
  <c r="Y414" i="2"/>
  <c r="Z414" i="2"/>
  <c r="U415" i="2"/>
  <c r="V415" i="2"/>
  <c r="W415" i="2"/>
  <c r="X415" i="2"/>
  <c r="Y415" i="2"/>
  <c r="Z415" i="2"/>
  <c r="U416" i="2"/>
  <c r="V416" i="2"/>
  <c r="W416" i="2"/>
  <c r="X416" i="2"/>
  <c r="Y416" i="2"/>
  <c r="Z416" i="2"/>
  <c r="U417" i="2"/>
  <c r="V417" i="2"/>
  <c r="W417" i="2"/>
  <c r="X417" i="2"/>
  <c r="Y417" i="2"/>
  <c r="Z417" i="2"/>
  <c r="U418" i="2"/>
  <c r="V418" i="2"/>
  <c r="W418" i="2"/>
  <c r="X418" i="2"/>
  <c r="Y418" i="2"/>
  <c r="Z418" i="2"/>
  <c r="U419" i="2"/>
  <c r="V419" i="2"/>
  <c r="W419" i="2"/>
  <c r="X419" i="2"/>
  <c r="Y419" i="2"/>
  <c r="Z419" i="2"/>
  <c r="U420" i="2"/>
  <c r="V420" i="2"/>
  <c r="W420" i="2"/>
  <c r="X420" i="2"/>
  <c r="Y420" i="2"/>
  <c r="Z420" i="2"/>
  <c r="U421" i="2"/>
  <c r="V421" i="2"/>
  <c r="W421" i="2"/>
  <c r="X421" i="2"/>
  <c r="Y421" i="2"/>
  <c r="Z421" i="2"/>
  <c r="U422" i="2"/>
  <c r="V422" i="2"/>
  <c r="W422" i="2"/>
  <c r="X422" i="2"/>
  <c r="Y422" i="2"/>
  <c r="Z422" i="2"/>
  <c r="U423" i="2"/>
  <c r="V423" i="2"/>
  <c r="W423" i="2"/>
  <c r="X423" i="2"/>
  <c r="Y423" i="2"/>
  <c r="Z423" i="2"/>
  <c r="U424" i="2"/>
  <c r="V424" i="2"/>
  <c r="W424" i="2"/>
  <c r="X424" i="2"/>
  <c r="Y424" i="2"/>
  <c r="Z424" i="2"/>
  <c r="U425" i="2"/>
  <c r="V425" i="2"/>
  <c r="W425" i="2"/>
  <c r="X425" i="2"/>
  <c r="Y425" i="2"/>
  <c r="Z425" i="2"/>
  <c r="U426" i="2"/>
  <c r="V426" i="2"/>
  <c r="W426" i="2"/>
  <c r="X426" i="2"/>
  <c r="Y426" i="2"/>
  <c r="Z426" i="2"/>
  <c r="U427" i="2"/>
  <c r="V427" i="2"/>
  <c r="W427" i="2"/>
  <c r="X427" i="2"/>
  <c r="Y427" i="2"/>
  <c r="Z427" i="2"/>
  <c r="U428" i="2"/>
  <c r="V428" i="2"/>
  <c r="W428" i="2"/>
  <c r="X428" i="2"/>
  <c r="Y428" i="2"/>
  <c r="Z428" i="2"/>
  <c r="U429" i="2"/>
  <c r="V429" i="2"/>
  <c r="W429" i="2"/>
  <c r="X429" i="2"/>
  <c r="Y429" i="2"/>
  <c r="Z429" i="2"/>
  <c r="U430" i="2"/>
  <c r="V430" i="2"/>
  <c r="W430" i="2"/>
  <c r="X430" i="2"/>
  <c r="Y430" i="2"/>
  <c r="Z430" i="2"/>
  <c r="AC430" i="2" s="1"/>
  <c r="U431" i="2"/>
  <c r="V431" i="2"/>
  <c r="W431" i="2"/>
  <c r="X431" i="2"/>
  <c r="Y431" i="2"/>
  <c r="Z431" i="2"/>
  <c r="U432" i="2"/>
  <c r="V432" i="2"/>
  <c r="W432" i="2"/>
  <c r="X432" i="2"/>
  <c r="Y432" i="2"/>
  <c r="Z432" i="2"/>
  <c r="U433" i="2"/>
  <c r="V433" i="2"/>
  <c r="W433" i="2"/>
  <c r="X433" i="2"/>
  <c r="Y433" i="2"/>
  <c r="Z433" i="2"/>
  <c r="U434" i="2"/>
  <c r="V434" i="2"/>
  <c r="W434" i="2"/>
  <c r="X434" i="2"/>
  <c r="Y434" i="2"/>
  <c r="Z434" i="2"/>
  <c r="U435" i="2"/>
  <c r="V435" i="2"/>
  <c r="W435" i="2"/>
  <c r="X435" i="2"/>
  <c r="Y435" i="2"/>
  <c r="Z435" i="2"/>
  <c r="U436" i="2"/>
  <c r="V436" i="2"/>
  <c r="W436" i="2"/>
  <c r="X436" i="2"/>
  <c r="Y436" i="2"/>
  <c r="Z436" i="2"/>
  <c r="U437" i="2"/>
  <c r="V437" i="2"/>
  <c r="W437" i="2"/>
  <c r="X437" i="2"/>
  <c r="Y437" i="2"/>
  <c r="Z437" i="2"/>
  <c r="U438" i="2"/>
  <c r="V438" i="2"/>
  <c r="W438" i="2"/>
  <c r="X438" i="2"/>
  <c r="Y438" i="2"/>
  <c r="Z438" i="2"/>
  <c r="AC438" i="2" s="1"/>
  <c r="U439" i="2"/>
  <c r="V439" i="2"/>
  <c r="W439" i="2"/>
  <c r="X439" i="2"/>
  <c r="AA439" i="2" s="1"/>
  <c r="Y439" i="2"/>
  <c r="Z439" i="2"/>
  <c r="U440" i="2"/>
  <c r="V440" i="2"/>
  <c r="W440" i="2"/>
  <c r="X440" i="2"/>
  <c r="AA440" i="2" s="1"/>
  <c r="Y440" i="2"/>
  <c r="Z440" i="2"/>
  <c r="U441" i="2"/>
  <c r="V441" i="2"/>
  <c r="W441" i="2"/>
  <c r="X441" i="2"/>
  <c r="Y441" i="2"/>
  <c r="Z441" i="2"/>
  <c r="AC441" i="2" s="1"/>
  <c r="U442" i="2"/>
  <c r="V442" i="2"/>
  <c r="W442" i="2"/>
  <c r="X442" i="2"/>
  <c r="Y442" i="2"/>
  <c r="Z442" i="2"/>
  <c r="U443" i="2"/>
  <c r="V443" i="2"/>
  <c r="W443" i="2"/>
  <c r="X443" i="2"/>
  <c r="Y443" i="2"/>
  <c r="Z443" i="2"/>
  <c r="U444" i="2"/>
  <c r="V444" i="2"/>
  <c r="W444" i="2"/>
  <c r="X444" i="2"/>
  <c r="Y444" i="2"/>
  <c r="Z444" i="2"/>
  <c r="U445" i="2"/>
  <c r="V445" i="2"/>
  <c r="W445" i="2"/>
  <c r="X445" i="2"/>
  <c r="Y445" i="2"/>
  <c r="Z445" i="2"/>
  <c r="U446" i="2"/>
  <c r="V446" i="2"/>
  <c r="W446" i="2"/>
  <c r="X446" i="2"/>
  <c r="Y446" i="2"/>
  <c r="Z446" i="2"/>
  <c r="U447" i="2"/>
  <c r="V447" i="2"/>
  <c r="W447" i="2"/>
  <c r="X447" i="2"/>
  <c r="Y447" i="2"/>
  <c r="Z447" i="2"/>
  <c r="U448" i="2"/>
  <c r="V448" i="2"/>
  <c r="W448" i="2"/>
  <c r="X448" i="2"/>
  <c r="Y448" i="2"/>
  <c r="Z448" i="2"/>
  <c r="U449" i="2"/>
  <c r="V449" i="2"/>
  <c r="W449" i="2"/>
  <c r="X449" i="2"/>
  <c r="Y449" i="2"/>
  <c r="Z449" i="2"/>
  <c r="AC449" i="2" s="1"/>
  <c r="U450" i="2"/>
  <c r="V450" i="2"/>
  <c r="W450" i="2"/>
  <c r="X450" i="2"/>
  <c r="Y450" i="2"/>
  <c r="Z450" i="2"/>
  <c r="U451" i="2"/>
  <c r="V451" i="2"/>
  <c r="W451" i="2"/>
  <c r="X451" i="2"/>
  <c r="Y451" i="2"/>
  <c r="Z451" i="2"/>
  <c r="U452" i="2"/>
  <c r="V452" i="2"/>
  <c r="W452" i="2"/>
  <c r="X452" i="2"/>
  <c r="AA452" i="2" s="1"/>
  <c r="Y452" i="2"/>
  <c r="Z452" i="2"/>
  <c r="U453" i="2"/>
  <c r="V453" i="2"/>
  <c r="W453" i="2"/>
  <c r="X453" i="2"/>
  <c r="Y453" i="2"/>
  <c r="Z453" i="2"/>
  <c r="U454" i="2"/>
  <c r="V454" i="2"/>
  <c r="W454" i="2"/>
  <c r="X454" i="2"/>
  <c r="Y454" i="2"/>
  <c r="Z454" i="2"/>
  <c r="U455" i="2"/>
  <c r="V455" i="2"/>
  <c r="W455" i="2"/>
  <c r="X455" i="2"/>
  <c r="Y455" i="2"/>
  <c r="Z455" i="2"/>
  <c r="U456" i="2"/>
  <c r="V456" i="2"/>
  <c r="W456" i="2"/>
  <c r="X456" i="2"/>
  <c r="Y456" i="2"/>
  <c r="Z456" i="2"/>
  <c r="U457" i="2"/>
  <c r="V457" i="2"/>
  <c r="W457" i="2"/>
  <c r="X457" i="2"/>
  <c r="Y457" i="2"/>
  <c r="Z457" i="2"/>
  <c r="E372" i="2"/>
  <c r="N372" i="2" s="1"/>
  <c r="F372" i="2"/>
  <c r="G372" i="2"/>
  <c r="P372" i="2" s="1"/>
  <c r="H372" i="2"/>
  <c r="I372" i="2"/>
  <c r="J372" i="2"/>
  <c r="K372" i="2"/>
  <c r="L372" i="2"/>
  <c r="M372" i="2"/>
  <c r="O372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305" i="2"/>
  <c r="D306" i="2"/>
  <c r="D307" i="2"/>
  <c r="D308" i="2"/>
  <c r="D309" i="2"/>
  <c r="D310" i="2"/>
  <c r="D311" i="2"/>
  <c r="AA307" i="2" l="1"/>
  <c r="AC349" i="2"/>
  <c r="AA306" i="2"/>
  <c r="AC454" i="2"/>
  <c r="AB423" i="2"/>
  <c r="AB397" i="2"/>
  <c r="AA366" i="2"/>
  <c r="AC353" i="2"/>
  <c r="AB351" i="2"/>
  <c r="AA348" i="2"/>
  <c r="AB338" i="2"/>
  <c r="AA334" i="2"/>
  <c r="AB322" i="2"/>
  <c r="AB314" i="2"/>
  <c r="AB308" i="2"/>
  <c r="AC352" i="2"/>
  <c r="AA351" i="2"/>
  <c r="AA444" i="2"/>
  <c r="AB442" i="2"/>
  <c r="AB410" i="2"/>
  <c r="AB345" i="2"/>
  <c r="AA343" i="2"/>
  <c r="AB341" i="2"/>
  <c r="AC305" i="2"/>
  <c r="S197" i="8"/>
  <c r="S271" i="8"/>
  <c r="S268" i="8"/>
  <c r="S161" i="8"/>
  <c r="S159" i="8"/>
  <c r="S158" i="8"/>
  <c r="S156" i="8"/>
  <c r="S153" i="8"/>
  <c r="S151" i="8"/>
  <c r="S149" i="8"/>
  <c r="S147" i="8"/>
  <c r="S134" i="8"/>
  <c r="S133" i="8"/>
  <c r="T255" i="8"/>
  <c r="T219" i="8"/>
  <c r="S267" i="8"/>
  <c r="AA379" i="2"/>
  <c r="AB306" i="2"/>
  <c r="AA436" i="2"/>
  <c r="AC399" i="2"/>
  <c r="AB439" i="2"/>
  <c r="AC446" i="2"/>
  <c r="AA399" i="2"/>
  <c r="AA382" i="2"/>
  <c r="AC344" i="2"/>
  <c r="AC442" i="2"/>
  <c r="AA432" i="2"/>
  <c r="AC429" i="2"/>
  <c r="AB427" i="2"/>
  <c r="AB413" i="2"/>
  <c r="AC409" i="2"/>
  <c r="AB407" i="2"/>
  <c r="AC401" i="2"/>
  <c r="AC397" i="2"/>
  <c r="AA396" i="2"/>
  <c r="AB394" i="2"/>
  <c r="AB382" i="2"/>
  <c r="AC329" i="2"/>
  <c r="AB325" i="2"/>
  <c r="AC321" i="2"/>
  <c r="AA318" i="2"/>
  <c r="AC313" i="2"/>
  <c r="AC439" i="2"/>
  <c r="AA438" i="2"/>
  <c r="AB381" i="2"/>
  <c r="AC377" i="2"/>
  <c r="AC457" i="2"/>
  <c r="AC453" i="2"/>
  <c r="AB450" i="2"/>
  <c r="AB446" i="2"/>
  <c r="AB430" i="2"/>
  <c r="AA427" i="2"/>
  <c r="AC418" i="2"/>
  <c r="AC416" i="2"/>
  <c r="AC408" i="2"/>
  <c r="AB405" i="2"/>
  <c r="AC376" i="2"/>
  <c r="AA375" i="2"/>
  <c r="AC368" i="2"/>
  <c r="AA367" i="2"/>
  <c r="AB366" i="2"/>
  <c r="AC364" i="2"/>
  <c r="AC360" i="2"/>
  <c r="AC345" i="2"/>
  <c r="AC336" i="2"/>
  <c r="AB329" i="2"/>
  <c r="AA327" i="2"/>
  <c r="AA315" i="2"/>
  <c r="AB455" i="2"/>
  <c r="AB429" i="2"/>
  <c r="AC427" i="2"/>
  <c r="AA420" i="2"/>
  <c r="AC357" i="2"/>
  <c r="AA356" i="2"/>
  <c r="AA342" i="2"/>
  <c r="AB419" i="2"/>
  <c r="AC413" i="2"/>
  <c r="AA412" i="2"/>
  <c r="AC405" i="2"/>
  <c r="AC390" i="2"/>
  <c r="AA385" i="2"/>
  <c r="AA383" i="2"/>
  <c r="AB377" i="2"/>
  <c r="AB375" i="2"/>
  <c r="AA350" i="2"/>
  <c r="AB348" i="2"/>
  <c r="AB447" i="2"/>
  <c r="AB445" i="2"/>
  <c r="AC426" i="2"/>
  <c r="AB417" i="2"/>
  <c r="AA415" i="2"/>
  <c r="AA406" i="2"/>
  <c r="AC404" i="2"/>
  <c r="AB404" i="2"/>
  <c r="AB401" i="2"/>
  <c r="AA401" i="2"/>
  <c r="AA398" i="2"/>
  <c r="AC393" i="2"/>
  <c r="AC388" i="2"/>
  <c r="AC384" i="2"/>
  <c r="AA374" i="2"/>
  <c r="AC373" i="2"/>
  <c r="AB373" i="2"/>
  <c r="AC369" i="2"/>
  <c r="AC367" i="2"/>
  <c r="AC365" i="2"/>
  <c r="AB362" i="2"/>
  <c r="AC361" i="2"/>
  <c r="AA358" i="2"/>
  <c r="AC356" i="2"/>
  <c r="AB353" i="2"/>
  <c r="AC337" i="2"/>
  <c r="AB330" i="2"/>
  <c r="AC328" i="2"/>
  <c r="AB321" i="2"/>
  <c r="AC320" i="2"/>
  <c r="AB317" i="2"/>
  <c r="AC311" i="2"/>
  <c r="AA310" i="2"/>
  <c r="AC309" i="2"/>
  <c r="AA305" i="2"/>
  <c r="AC452" i="2"/>
  <c r="AB443" i="2"/>
  <c r="AA404" i="2"/>
  <c r="AA395" i="2"/>
  <c r="AB386" i="2"/>
  <c r="AC385" i="2"/>
  <c r="AC372" i="2"/>
  <c r="AA371" i="2"/>
  <c r="AA369" i="2"/>
  <c r="AB365" i="2"/>
  <c r="AB354" i="2"/>
  <c r="AA354" i="2"/>
  <c r="AA339" i="2"/>
  <c r="AA335" i="2"/>
  <c r="AB333" i="2"/>
  <c r="AA326" i="2"/>
  <c r="AB318" i="2"/>
  <c r="AA311" i="2"/>
  <c r="AC308" i="2"/>
  <c r="AC307" i="2"/>
  <c r="AA456" i="2"/>
  <c r="AB436" i="2"/>
  <c r="AC434" i="2"/>
  <c r="AB431" i="2"/>
  <c r="AC425" i="2"/>
  <c r="AA424" i="2"/>
  <c r="AC419" i="2"/>
  <c r="AA418" i="2"/>
  <c r="AA414" i="2"/>
  <c r="AC412" i="2"/>
  <c r="AB398" i="2"/>
  <c r="AA391" i="2"/>
  <c r="AB389" i="2"/>
  <c r="AC381" i="2"/>
  <c r="AA380" i="2"/>
  <c r="AA378" i="2"/>
  <c r="AB374" i="2"/>
  <c r="AA359" i="2"/>
  <c r="AA345" i="2"/>
  <c r="AC343" i="2"/>
  <c r="AB342" i="2"/>
  <c r="AC334" i="2"/>
  <c r="AC325" i="2"/>
  <c r="AA324" i="2"/>
  <c r="AA322" i="2"/>
  <c r="AC317" i="2"/>
  <c r="AA314" i="2"/>
  <c r="AA448" i="2"/>
  <c r="AA441" i="2"/>
  <c r="AA410" i="2"/>
  <c r="AB454" i="2"/>
  <c r="AB452" i="2"/>
  <c r="AC450" i="2"/>
  <c r="AC445" i="2"/>
  <c r="AA443" i="2"/>
  <c r="AC440" i="2"/>
  <c r="AB434" i="2"/>
  <c r="AA434" i="2"/>
  <c r="AB432" i="2"/>
  <c r="AA429" i="2"/>
  <c r="AA423" i="2"/>
  <c r="AC422" i="2"/>
  <c r="AC420" i="2"/>
  <c r="AC417" i="2"/>
  <c r="AC414" i="2"/>
  <c r="AB402" i="2"/>
  <c r="AA402" i="2"/>
  <c r="AB399" i="2"/>
  <c r="AC396" i="2"/>
  <c r="AB396" i="2"/>
  <c r="AB393" i="2"/>
  <c r="AA393" i="2"/>
  <c r="AC391" i="2"/>
  <c r="AB390" i="2"/>
  <c r="AA387" i="2"/>
  <c r="AC382" i="2"/>
  <c r="AB370" i="2"/>
  <c r="AB367" i="2"/>
  <c r="AA363" i="2"/>
  <c r="AC358" i="2"/>
  <c r="AB346" i="2"/>
  <c r="AA346" i="2"/>
  <c r="AB343" i="2"/>
  <c r="AC340" i="2"/>
  <c r="AB340" i="2"/>
  <c r="AB337" i="2"/>
  <c r="AA337" i="2"/>
  <c r="AC335" i="2"/>
  <c r="AB334" i="2"/>
  <c r="AA331" i="2"/>
  <c r="AC326" i="2"/>
  <c r="AC316" i="2"/>
  <c r="AB316" i="2"/>
  <c r="AB313" i="2"/>
  <c r="AC456" i="2"/>
  <c r="AB448" i="2"/>
  <c r="AB435" i="2"/>
  <c r="AB433" i="2"/>
  <c r="AC423" i="2"/>
  <c r="AA422" i="2"/>
  <c r="AB420" i="2"/>
  <c r="AA417" i="2"/>
  <c r="AC415" i="2"/>
  <c r="AB414" i="2"/>
  <c r="AA411" i="2"/>
  <c r="AB409" i="2"/>
  <c r="AC406" i="2"/>
  <c r="AA394" i="2"/>
  <c r="AB391" i="2"/>
  <c r="AB388" i="2"/>
  <c r="AA372" i="2"/>
  <c r="AA370" i="2"/>
  <c r="AB364" i="2"/>
  <c r="AA361" i="2"/>
  <c r="AC359" i="2"/>
  <c r="AB358" i="2"/>
  <c r="AA355" i="2"/>
  <c r="AC350" i="2"/>
  <c r="AC341" i="2"/>
  <c r="AA340" i="2"/>
  <c r="AA338" i="2"/>
  <c r="AB335" i="2"/>
  <c r="AB332" i="2"/>
  <c r="AA329" i="2"/>
  <c r="AC327" i="2"/>
  <c r="AB326" i="2"/>
  <c r="AA323" i="2"/>
  <c r="AB309" i="2"/>
  <c r="AB456" i="2"/>
  <c r="AB451" i="2"/>
  <c r="AC436" i="2"/>
  <c r="AA428" i="2"/>
  <c r="AA425" i="2"/>
  <c r="AC424" i="2"/>
  <c r="AB418" i="2"/>
  <c r="AB415" i="2"/>
  <c r="AB412" i="2"/>
  <c r="AA409" i="2"/>
  <c r="AC407" i="2"/>
  <c r="AB406" i="2"/>
  <c r="AA403" i="2"/>
  <c r="AC398" i="2"/>
  <c r="AC389" i="2"/>
  <c r="AA388" i="2"/>
  <c r="AA386" i="2"/>
  <c r="AB383" i="2"/>
  <c r="AC380" i="2"/>
  <c r="AB371" i="2"/>
  <c r="AB369" i="2"/>
  <c r="AC366" i="2"/>
  <c r="AA364" i="2"/>
  <c r="AA362" i="2"/>
  <c r="AB359" i="2"/>
  <c r="AB356" i="2"/>
  <c r="AA353" i="2"/>
  <c r="AC351" i="2"/>
  <c r="AB350" i="2"/>
  <c r="AA347" i="2"/>
  <c r="AC342" i="2"/>
  <c r="AC333" i="2"/>
  <c r="AA332" i="2"/>
  <c r="AA330" i="2"/>
  <c r="AB327" i="2"/>
  <c r="AB324" i="2"/>
  <c r="AA321" i="2"/>
  <c r="AC319" i="2"/>
  <c r="AC318" i="2"/>
  <c r="AC306" i="2"/>
  <c r="AA457" i="2"/>
  <c r="AC455" i="2"/>
  <c r="AA450" i="2"/>
  <c r="AC383" i="2"/>
  <c r="AB380" i="2"/>
  <c r="AA377" i="2"/>
  <c r="AC375" i="2"/>
  <c r="AC374" i="2"/>
  <c r="AA313" i="2"/>
  <c r="AA308" i="2"/>
  <c r="AA454" i="2"/>
  <c r="AB449" i="2"/>
  <c r="AA447" i="2"/>
  <c r="AA445" i="2"/>
  <c r="AC443" i="2"/>
  <c r="AB438" i="2"/>
  <c r="AC433" i="2"/>
  <c r="AA431" i="2"/>
  <c r="AB422" i="2"/>
  <c r="AB319" i="2"/>
  <c r="AA316" i="2"/>
  <c r="AB311" i="2"/>
  <c r="AB310" i="2"/>
  <c r="AB453" i="2"/>
  <c r="AA451" i="2"/>
  <c r="AA449" i="2"/>
  <c r="AC447" i="2"/>
  <c r="AC444" i="2"/>
  <c r="AA442" i="2"/>
  <c r="AB440" i="2"/>
  <c r="AC437" i="2"/>
  <c r="AB437" i="2"/>
  <c r="AA435" i="2"/>
  <c r="AA433" i="2"/>
  <c r="AC431" i="2"/>
  <c r="AC428" i="2"/>
  <c r="AB426" i="2"/>
  <c r="AA426" i="2"/>
  <c r="AB424" i="2"/>
  <c r="AC421" i="2"/>
  <c r="AB421" i="2"/>
  <c r="AA419" i="2"/>
  <c r="AC410" i="2"/>
  <c r="AC402" i="2"/>
  <c r="AC394" i="2"/>
  <c r="AC386" i="2"/>
  <c r="AC378" i="2"/>
  <c r="AC370" i="2"/>
  <c r="AC362" i="2"/>
  <c r="AC354" i="2"/>
  <c r="AC346" i="2"/>
  <c r="AC338" i="2"/>
  <c r="AC330" i="2"/>
  <c r="AC322" i="2"/>
  <c r="AC315" i="2"/>
  <c r="AC314" i="2"/>
  <c r="AB307" i="2"/>
  <c r="AB457" i="2"/>
  <c r="AA455" i="2"/>
  <c r="AA453" i="2"/>
  <c r="AC451" i="2"/>
  <c r="AC448" i="2"/>
  <c r="AA446" i="2"/>
  <c r="AB444" i="2"/>
  <c r="AB441" i="2"/>
  <c r="AA437" i="2"/>
  <c r="AC435" i="2"/>
  <c r="AC432" i="2"/>
  <c r="AA430" i="2"/>
  <c r="AB428" i="2"/>
  <c r="AB425" i="2"/>
  <c r="AA421" i="2"/>
  <c r="AA416" i="2"/>
  <c r="AB411" i="2"/>
  <c r="AA408" i="2"/>
  <c r="AB403" i="2"/>
  <c r="AA400" i="2"/>
  <c r="AB395" i="2"/>
  <c r="AA392" i="2"/>
  <c r="AB387" i="2"/>
  <c r="AA384" i="2"/>
  <c r="AB379" i="2"/>
  <c r="AA376" i="2"/>
  <c r="AA368" i="2"/>
  <c r="AB363" i="2"/>
  <c r="AA360" i="2"/>
  <c r="AB355" i="2"/>
  <c r="AA352" i="2"/>
  <c r="AB347" i="2"/>
  <c r="AA344" i="2"/>
  <c r="AB339" i="2"/>
  <c r="AA336" i="2"/>
  <c r="AB331" i="2"/>
  <c r="AA328" i="2"/>
  <c r="AB323" i="2"/>
  <c r="AA320" i="2"/>
  <c r="AB315" i="2"/>
  <c r="AA312" i="2"/>
  <c r="AC310" i="2"/>
  <c r="S273" i="8"/>
  <c r="S264" i="8"/>
  <c r="S130" i="8"/>
  <c r="S196" i="8"/>
  <c r="S195" i="8"/>
  <c r="S193" i="8"/>
  <c r="S191" i="8"/>
  <c r="S189" i="8"/>
  <c r="T258" i="8"/>
  <c r="T233" i="8"/>
  <c r="T130" i="8"/>
  <c r="T125" i="8"/>
  <c r="S263" i="8"/>
  <c r="T185" i="8"/>
  <c r="T183" i="8"/>
  <c r="T181" i="8"/>
  <c r="T179" i="8"/>
  <c r="T178" i="8"/>
  <c r="T176" i="8"/>
  <c r="T174" i="8"/>
  <c r="T172" i="8"/>
  <c r="T169" i="8"/>
  <c r="T167" i="8"/>
  <c r="T165" i="8"/>
  <c r="T163" i="8"/>
  <c r="T162" i="8"/>
  <c r="T160" i="8"/>
  <c r="T158" i="8"/>
  <c r="T157" i="8"/>
  <c r="T155" i="8"/>
  <c r="T153" i="8"/>
  <c r="T150" i="8"/>
  <c r="T133" i="8"/>
  <c r="T132" i="8"/>
  <c r="T217" i="8"/>
  <c r="T215" i="8"/>
  <c r="T214" i="8"/>
  <c r="T212" i="8"/>
  <c r="T211" i="8"/>
  <c r="T209" i="8"/>
  <c r="T207" i="8"/>
  <c r="T205" i="8"/>
  <c r="T202" i="8"/>
  <c r="T200" i="8"/>
  <c r="T198" i="8"/>
  <c r="T251" i="8"/>
  <c r="S230" i="8"/>
  <c r="S227" i="8"/>
  <c r="S226" i="8"/>
  <c r="S224" i="8"/>
  <c r="S222" i="8"/>
  <c r="S221" i="8"/>
  <c r="T268" i="8"/>
  <c r="S135" i="8"/>
  <c r="S128" i="8"/>
  <c r="S127" i="8"/>
  <c r="S126" i="8"/>
  <c r="T196" i="8"/>
  <c r="T232" i="8"/>
  <c r="T229" i="8"/>
  <c r="T226" i="8"/>
  <c r="T224" i="8"/>
  <c r="T142" i="8"/>
  <c r="T138" i="8"/>
  <c r="T135" i="8"/>
  <c r="T131" i="8"/>
  <c r="T129" i="8"/>
  <c r="S123" i="8"/>
  <c r="S122" i="8"/>
  <c r="S121" i="8"/>
  <c r="T259" i="8"/>
  <c r="T273" i="8"/>
  <c r="T271" i="8"/>
  <c r="S259" i="8"/>
  <c r="S257" i="8"/>
  <c r="S256" i="8"/>
  <c r="T186" i="8"/>
  <c r="T182" i="8"/>
  <c r="T151" i="8"/>
  <c r="S146" i="8"/>
  <c r="S144" i="8"/>
  <c r="S142" i="8"/>
  <c r="S140" i="8"/>
  <c r="S137" i="8"/>
  <c r="S132" i="8"/>
  <c r="S129" i="8"/>
  <c r="T126" i="8"/>
  <c r="S125" i="8"/>
  <c r="T256" i="8"/>
  <c r="S254" i="8"/>
  <c r="S253" i="8"/>
  <c r="S251" i="8"/>
  <c r="S250" i="8"/>
  <c r="S248" i="8"/>
  <c r="S247" i="8"/>
  <c r="S245" i="8"/>
  <c r="S244" i="8"/>
  <c r="S242" i="8"/>
  <c r="S241" i="8"/>
  <c r="S239" i="8"/>
  <c r="S237" i="8"/>
  <c r="S236" i="8"/>
  <c r="S234" i="8"/>
  <c r="T221" i="8"/>
  <c r="S218" i="8"/>
  <c r="T216" i="8"/>
  <c r="T203" i="8"/>
  <c r="T267" i="8"/>
  <c r="T261" i="8"/>
  <c r="S186" i="8"/>
  <c r="S184" i="8"/>
  <c r="S181" i="8"/>
  <c r="S179" i="8"/>
  <c r="T170" i="8"/>
  <c r="T166" i="8"/>
  <c r="T148" i="8"/>
  <c r="T146" i="8"/>
  <c r="T144" i="8"/>
  <c r="T141" i="8"/>
  <c r="T139" i="8"/>
  <c r="T137" i="8"/>
  <c r="T134" i="8"/>
  <c r="S131" i="8"/>
  <c r="S124" i="8"/>
  <c r="T253" i="8"/>
  <c r="T250" i="8"/>
  <c r="T249" i="8"/>
  <c r="T247" i="8"/>
  <c r="T246" i="8"/>
  <c r="T244" i="8"/>
  <c r="T241" i="8"/>
  <c r="T239" i="8"/>
  <c r="T238" i="8"/>
  <c r="T236" i="8"/>
  <c r="T234" i="8"/>
  <c r="S233" i="8"/>
  <c r="T231" i="8"/>
  <c r="T230" i="8"/>
  <c r="T228" i="8"/>
  <c r="T227" i="8"/>
  <c r="T218" i="8"/>
  <c r="S215" i="8"/>
  <c r="S214" i="8"/>
  <c r="S212" i="8"/>
  <c r="S211" i="8"/>
  <c r="S210" i="8"/>
  <c r="S209" i="8"/>
  <c r="S207" i="8"/>
  <c r="S205" i="8"/>
  <c r="S203" i="8"/>
  <c r="S201" i="8"/>
  <c r="S199" i="8"/>
  <c r="T263" i="8"/>
  <c r="S261" i="8"/>
  <c r="S260" i="8"/>
  <c r="S177" i="8"/>
  <c r="S175" i="8"/>
  <c r="S174" i="8"/>
  <c r="S172" i="8"/>
  <c r="S170" i="8"/>
  <c r="S168" i="8"/>
  <c r="S165" i="8"/>
  <c r="S163" i="8"/>
  <c r="T154" i="8"/>
  <c r="S187" i="8"/>
  <c r="T184" i="8"/>
  <c r="S182" i="8"/>
  <c r="S180" i="8"/>
  <c r="T177" i="8"/>
  <c r="T175" i="8"/>
  <c r="S173" i="8"/>
  <c r="S171" i="8"/>
  <c r="T168" i="8"/>
  <c r="S166" i="8"/>
  <c r="S164" i="8"/>
  <c r="T161" i="8"/>
  <c r="T159" i="8"/>
  <c r="S157" i="8"/>
  <c r="T187" i="8"/>
  <c r="S185" i="8"/>
  <c r="S183" i="8"/>
  <c r="T180" i="8"/>
  <c r="S178" i="8"/>
  <c r="S176" i="8"/>
  <c r="T173" i="8"/>
  <c r="T171" i="8"/>
  <c r="S169" i="8"/>
  <c r="S167" i="8"/>
  <c r="T164" i="8"/>
  <c r="S162" i="8"/>
  <c r="S160" i="8"/>
  <c r="T156" i="8"/>
  <c r="S154" i="8"/>
  <c r="S152" i="8"/>
  <c r="T149" i="8"/>
  <c r="T147" i="8"/>
  <c r="S145" i="8"/>
  <c r="S143" i="8"/>
  <c r="T140" i="8"/>
  <c r="S138" i="8"/>
  <c r="S136" i="8"/>
  <c r="T127" i="8"/>
  <c r="S155" i="8"/>
  <c r="T152" i="8"/>
  <c r="S150" i="8"/>
  <c r="S148" i="8"/>
  <c r="T145" i="8"/>
  <c r="T143" i="8"/>
  <c r="S141" i="8"/>
  <c r="S139" i="8"/>
  <c r="T136" i="8"/>
  <c r="T128" i="8"/>
  <c r="S194" i="8"/>
  <c r="S192" i="8"/>
  <c r="S190" i="8"/>
  <c r="S188" i="8"/>
  <c r="T257" i="8"/>
  <c r="T242" i="8"/>
  <c r="T121" i="8"/>
  <c r="T193" i="8"/>
  <c r="T191" i="8"/>
  <c r="T189" i="8"/>
  <c r="S258" i="8"/>
  <c r="T254" i="8"/>
  <c r="S252" i="8"/>
  <c r="T248" i="8"/>
  <c r="T245" i="8"/>
  <c r="S243" i="8"/>
  <c r="S240" i="8"/>
  <c r="T237" i="8"/>
  <c r="S235" i="8"/>
  <c r="S255" i="8"/>
  <c r="T252" i="8"/>
  <c r="S249" i="8"/>
  <c r="S246" i="8"/>
  <c r="T243" i="8"/>
  <c r="T240" i="8"/>
  <c r="S238" i="8"/>
  <c r="T235" i="8"/>
  <c r="S231" i="8"/>
  <c r="S228" i="8"/>
  <c r="S225" i="8"/>
  <c r="T222" i="8"/>
  <c r="S219" i="8"/>
  <c r="S216" i="8"/>
  <c r="S213" i="8"/>
  <c r="S232" i="8"/>
  <c r="S229" i="8"/>
  <c r="T225" i="8"/>
  <c r="S223" i="8"/>
  <c r="S220" i="8"/>
  <c r="S217" i="8"/>
  <c r="T213" i="8"/>
  <c r="T210" i="8"/>
  <c r="S208" i="8"/>
  <c r="S206" i="8"/>
  <c r="S204" i="8"/>
  <c r="T201" i="8"/>
  <c r="T199" i="8"/>
  <c r="S272" i="8"/>
  <c r="S269" i="8"/>
  <c r="S265" i="8"/>
  <c r="T260" i="8"/>
  <c r="T208" i="8"/>
  <c r="T206" i="8"/>
  <c r="T204" i="8"/>
  <c r="S202" i="8"/>
  <c r="S200" i="8"/>
  <c r="S198" i="8"/>
  <c r="T197" i="8"/>
  <c r="T272" i="8"/>
  <c r="S270" i="8"/>
  <c r="S266" i="8"/>
  <c r="S262" i="8"/>
  <c r="AA309" i="2"/>
  <c r="AB416" i="2"/>
  <c r="AA413" i="2"/>
  <c r="AC411" i="2"/>
  <c r="AB408" i="2"/>
  <c r="AA405" i="2"/>
  <c r="AC403" i="2"/>
  <c r="AB400" i="2"/>
  <c r="AA397" i="2"/>
  <c r="AC395" i="2"/>
  <c r="AB392" i="2"/>
  <c r="AA389" i="2"/>
  <c r="AC387" i="2"/>
  <c r="AB384" i="2"/>
  <c r="AA381" i="2"/>
  <c r="AC379" i="2"/>
  <c r="AB376" i="2"/>
  <c r="AA373" i="2"/>
  <c r="AC371" i="2"/>
  <c r="AB368" i="2"/>
  <c r="AA365" i="2"/>
  <c r="AC363" i="2"/>
  <c r="AB360" i="2"/>
  <c r="AA357" i="2"/>
  <c r="AC355" i="2"/>
  <c r="AB352" i="2"/>
  <c r="AA349" i="2"/>
  <c r="AC347" i="2"/>
  <c r="AB344" i="2"/>
  <c r="AA341" i="2"/>
  <c r="AC339" i="2"/>
  <c r="AB336" i="2"/>
  <c r="AA333" i="2"/>
  <c r="AC331" i="2"/>
  <c r="AB328" i="2"/>
  <c r="AA325" i="2"/>
  <c r="AC323" i="2"/>
  <c r="AB320" i="2"/>
  <c r="AA317" i="2"/>
  <c r="AB312" i="2"/>
  <c r="O105" i="8"/>
  <c r="P105" i="8"/>
  <c r="Q105" i="8"/>
  <c r="R105" i="8"/>
  <c r="O106" i="8"/>
  <c r="P106" i="8"/>
  <c r="Q106" i="8"/>
  <c r="R106" i="8"/>
  <c r="O107" i="8"/>
  <c r="P107" i="8"/>
  <c r="Q107" i="8"/>
  <c r="R107" i="8"/>
  <c r="O108" i="8"/>
  <c r="P108" i="8"/>
  <c r="Q108" i="8"/>
  <c r="R108" i="8"/>
  <c r="O109" i="8"/>
  <c r="P109" i="8"/>
  <c r="Q109" i="8"/>
  <c r="R109" i="8"/>
  <c r="O110" i="8"/>
  <c r="P110" i="8"/>
  <c r="Q110" i="8"/>
  <c r="R110" i="8"/>
  <c r="O111" i="8"/>
  <c r="P111" i="8"/>
  <c r="Q111" i="8"/>
  <c r="R111" i="8"/>
  <c r="O112" i="8"/>
  <c r="P112" i="8"/>
  <c r="Q112" i="8"/>
  <c r="R112" i="8"/>
  <c r="O113" i="8"/>
  <c r="P113" i="8"/>
  <c r="Q113" i="8"/>
  <c r="R113" i="8"/>
  <c r="O114" i="8"/>
  <c r="P114" i="8"/>
  <c r="Q114" i="8"/>
  <c r="R114" i="8"/>
  <c r="O115" i="8"/>
  <c r="P115" i="8"/>
  <c r="Q115" i="8"/>
  <c r="R115" i="8"/>
  <c r="O116" i="8"/>
  <c r="P116" i="8"/>
  <c r="Q116" i="8"/>
  <c r="R116" i="8"/>
  <c r="O117" i="8"/>
  <c r="P117" i="8"/>
  <c r="Q117" i="8"/>
  <c r="R117" i="8"/>
  <c r="O119" i="8"/>
  <c r="P119" i="8"/>
  <c r="Q119" i="8"/>
  <c r="R119" i="8"/>
  <c r="O120" i="8"/>
  <c r="P120" i="8"/>
  <c r="Q120" i="8"/>
  <c r="R120" i="8"/>
  <c r="C114" i="8"/>
  <c r="C115" i="8"/>
  <c r="C116" i="8"/>
  <c r="C117" i="8"/>
  <c r="C119" i="8"/>
  <c r="C120" i="8"/>
  <c r="C105" i="8"/>
  <c r="C106" i="8"/>
  <c r="C107" i="8"/>
  <c r="C108" i="8"/>
  <c r="C109" i="8"/>
  <c r="C110" i="8"/>
  <c r="C111" i="8"/>
  <c r="C112" i="8"/>
  <c r="C113" i="8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AA291" i="2" s="1"/>
  <c r="Y291" i="2"/>
  <c r="Z291" i="2"/>
  <c r="U292" i="2"/>
  <c r="V292" i="2"/>
  <c r="W292" i="2"/>
  <c r="X292" i="2"/>
  <c r="Y292" i="2"/>
  <c r="Z292" i="2"/>
  <c r="AC292" i="2" s="1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AB300" i="2" l="1"/>
  <c r="AB290" i="2"/>
  <c r="AC289" i="2"/>
  <c r="AC302" i="2"/>
  <c r="AA301" i="2"/>
  <c r="T107" i="8"/>
  <c r="AA294" i="2"/>
  <c r="AA295" i="2"/>
  <c r="AB299" i="2"/>
  <c r="AC304" i="2"/>
  <c r="AA302" i="2"/>
  <c r="AC297" i="2"/>
  <c r="AC293" i="2"/>
  <c r="AC303" i="2"/>
  <c r="AB294" i="2"/>
  <c r="AC299" i="2"/>
  <c r="AA292" i="2"/>
  <c r="AC296" i="2"/>
  <c r="AB295" i="2"/>
  <c r="AB293" i="2"/>
  <c r="AC298" i="2"/>
  <c r="AB297" i="2"/>
  <c r="AB289" i="2"/>
  <c r="AB304" i="2"/>
  <c r="AA289" i="2"/>
  <c r="AA300" i="2"/>
  <c r="AB298" i="2"/>
  <c r="AA290" i="2"/>
  <c r="AB303" i="2"/>
  <c r="AC301" i="2"/>
  <c r="AC300" i="2"/>
  <c r="AB296" i="2"/>
  <c r="AA293" i="2"/>
  <c r="AC291" i="2"/>
  <c r="AC290" i="2"/>
  <c r="AA303" i="2"/>
  <c r="AB301" i="2"/>
  <c r="AA298" i="2"/>
  <c r="AA296" i="2"/>
  <c r="AB291" i="2"/>
  <c r="AA304" i="2"/>
  <c r="AB302" i="2"/>
  <c r="AA299" i="2"/>
  <c r="AA297" i="2"/>
  <c r="AC295" i="2"/>
  <c r="AC294" i="2"/>
  <c r="AB292" i="2"/>
  <c r="S108" i="8"/>
  <c r="T109" i="8"/>
  <c r="S113" i="8"/>
  <c r="S112" i="8"/>
  <c r="S111" i="8"/>
  <c r="S110" i="8"/>
  <c r="S109" i="8"/>
  <c r="T119" i="8"/>
  <c r="T117" i="8"/>
  <c r="T110" i="8"/>
  <c r="S116" i="8"/>
  <c r="S115" i="8"/>
  <c r="S107" i="8"/>
  <c r="S105" i="8"/>
  <c r="T115" i="8"/>
  <c r="S106" i="8"/>
  <c r="T120" i="8"/>
  <c r="S114" i="8"/>
  <c r="T112" i="8"/>
  <c r="T111" i="8"/>
  <c r="T108" i="8"/>
  <c r="S119" i="8"/>
  <c r="T114" i="8"/>
  <c r="T113" i="8"/>
  <c r="T105" i="8"/>
  <c r="S120" i="8"/>
  <c r="S117" i="8"/>
  <c r="T116" i="8"/>
  <c r="T106" i="8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AB269" i="2" s="1"/>
  <c r="Z269" i="2"/>
  <c r="U270" i="2"/>
  <c r="V270" i="2"/>
  <c r="W270" i="2"/>
  <c r="X270" i="2"/>
  <c r="Y270" i="2"/>
  <c r="Z270" i="2"/>
  <c r="U271" i="2"/>
  <c r="V271" i="2"/>
  <c r="W271" i="2"/>
  <c r="X271" i="2"/>
  <c r="Y271" i="2"/>
  <c r="AB271" i="2" s="1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AA277" i="2" s="1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187" i="2"/>
  <c r="V187" i="2"/>
  <c r="W187" i="2"/>
  <c r="X187" i="2"/>
  <c r="Y187" i="2"/>
  <c r="Z187" i="2"/>
  <c r="U188" i="2"/>
  <c r="AA188" i="2" s="1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AB194" i="2" s="1"/>
  <c r="Z194" i="2"/>
  <c r="U195" i="2"/>
  <c r="V195" i="2"/>
  <c r="W195" i="2"/>
  <c r="X195" i="2"/>
  <c r="Y195" i="2"/>
  <c r="Z195" i="2"/>
  <c r="U196" i="2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AA200" i="2" s="1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AB210" i="2" s="1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187" i="2"/>
  <c r="D188" i="2"/>
  <c r="D189" i="2"/>
  <c r="D190" i="2"/>
  <c r="D191" i="2"/>
  <c r="D192" i="2"/>
  <c r="D193" i="2"/>
  <c r="D194" i="2"/>
  <c r="O25" i="8"/>
  <c r="P25" i="8"/>
  <c r="T25" i="8" s="1"/>
  <c r="Q25" i="8"/>
  <c r="R25" i="8"/>
  <c r="O26" i="8"/>
  <c r="P26" i="8"/>
  <c r="Q26" i="8"/>
  <c r="R26" i="8"/>
  <c r="O27" i="8"/>
  <c r="P27" i="8"/>
  <c r="Q27" i="8"/>
  <c r="R27" i="8"/>
  <c r="O28" i="8"/>
  <c r="P28" i="8"/>
  <c r="T28" i="8" s="1"/>
  <c r="Q28" i="8"/>
  <c r="R28" i="8"/>
  <c r="O29" i="8"/>
  <c r="P29" i="8"/>
  <c r="Q29" i="8"/>
  <c r="R29" i="8"/>
  <c r="O30" i="8"/>
  <c r="P30" i="8"/>
  <c r="Q30" i="8"/>
  <c r="R30" i="8"/>
  <c r="O31" i="8"/>
  <c r="P31" i="8"/>
  <c r="Q31" i="8"/>
  <c r="R31" i="8"/>
  <c r="O32" i="8"/>
  <c r="P32" i="8"/>
  <c r="Q32" i="8"/>
  <c r="R32" i="8"/>
  <c r="O33" i="8"/>
  <c r="P33" i="8"/>
  <c r="Q33" i="8"/>
  <c r="R33" i="8"/>
  <c r="O34" i="8"/>
  <c r="P34" i="8"/>
  <c r="Q34" i="8"/>
  <c r="R34" i="8"/>
  <c r="O35" i="8"/>
  <c r="P35" i="8"/>
  <c r="Q35" i="8"/>
  <c r="R35" i="8"/>
  <c r="O36" i="8"/>
  <c r="P36" i="8"/>
  <c r="Q36" i="8"/>
  <c r="R36" i="8"/>
  <c r="O37" i="8"/>
  <c r="P37" i="8"/>
  <c r="Q37" i="8"/>
  <c r="R37" i="8"/>
  <c r="O38" i="8"/>
  <c r="P38" i="8"/>
  <c r="Q38" i="8"/>
  <c r="R38" i="8"/>
  <c r="O39" i="8"/>
  <c r="P39" i="8"/>
  <c r="Q39" i="8"/>
  <c r="R39" i="8"/>
  <c r="O40" i="8"/>
  <c r="P40" i="8"/>
  <c r="Q40" i="8"/>
  <c r="R40" i="8"/>
  <c r="O41" i="8"/>
  <c r="P41" i="8"/>
  <c r="Q41" i="8"/>
  <c r="R41" i="8"/>
  <c r="O42" i="8"/>
  <c r="P42" i="8"/>
  <c r="Q42" i="8"/>
  <c r="R42" i="8"/>
  <c r="O43" i="8"/>
  <c r="P43" i="8"/>
  <c r="Q43" i="8"/>
  <c r="R43" i="8"/>
  <c r="O44" i="8"/>
  <c r="P44" i="8"/>
  <c r="Q44" i="8"/>
  <c r="R44" i="8"/>
  <c r="O45" i="8"/>
  <c r="P45" i="8"/>
  <c r="Q45" i="8"/>
  <c r="R45" i="8"/>
  <c r="O46" i="8"/>
  <c r="P46" i="8"/>
  <c r="Q46" i="8"/>
  <c r="R46" i="8"/>
  <c r="O47" i="8"/>
  <c r="P47" i="8"/>
  <c r="Q47" i="8"/>
  <c r="R47" i="8"/>
  <c r="O48" i="8"/>
  <c r="P48" i="8"/>
  <c r="Q48" i="8"/>
  <c r="R48" i="8"/>
  <c r="O49" i="8"/>
  <c r="P49" i="8"/>
  <c r="Q49" i="8"/>
  <c r="R49" i="8"/>
  <c r="O50" i="8"/>
  <c r="P50" i="8"/>
  <c r="Q50" i="8"/>
  <c r="R50" i="8"/>
  <c r="O51" i="8"/>
  <c r="P51" i="8"/>
  <c r="Q51" i="8"/>
  <c r="R51" i="8"/>
  <c r="O52" i="8"/>
  <c r="P52" i="8"/>
  <c r="Q52" i="8"/>
  <c r="R52" i="8"/>
  <c r="O53" i="8"/>
  <c r="P53" i="8"/>
  <c r="Q53" i="8"/>
  <c r="R53" i="8"/>
  <c r="O54" i="8"/>
  <c r="P54" i="8"/>
  <c r="Q54" i="8"/>
  <c r="R54" i="8"/>
  <c r="O55" i="8"/>
  <c r="P55" i="8"/>
  <c r="Q55" i="8"/>
  <c r="R55" i="8"/>
  <c r="O56" i="8"/>
  <c r="P56" i="8"/>
  <c r="Q56" i="8"/>
  <c r="R56" i="8"/>
  <c r="O57" i="8"/>
  <c r="P57" i="8"/>
  <c r="Q57" i="8"/>
  <c r="R57" i="8"/>
  <c r="O58" i="8"/>
  <c r="P58" i="8"/>
  <c r="Q58" i="8"/>
  <c r="R58" i="8"/>
  <c r="O59" i="8"/>
  <c r="P59" i="8"/>
  <c r="Q59" i="8"/>
  <c r="R59" i="8"/>
  <c r="O60" i="8"/>
  <c r="P60" i="8"/>
  <c r="Q60" i="8"/>
  <c r="R60" i="8"/>
  <c r="O61" i="8"/>
  <c r="P61" i="8"/>
  <c r="Q61" i="8"/>
  <c r="R61" i="8"/>
  <c r="O62" i="8"/>
  <c r="P62" i="8"/>
  <c r="Q62" i="8"/>
  <c r="R62" i="8"/>
  <c r="O63" i="8"/>
  <c r="P63" i="8"/>
  <c r="Q63" i="8"/>
  <c r="R63" i="8"/>
  <c r="O64" i="8"/>
  <c r="P64" i="8"/>
  <c r="T64" i="8" s="1"/>
  <c r="Q64" i="8"/>
  <c r="R64" i="8"/>
  <c r="O65" i="8"/>
  <c r="P65" i="8"/>
  <c r="Q65" i="8"/>
  <c r="R65" i="8"/>
  <c r="O66" i="8"/>
  <c r="P66" i="8"/>
  <c r="Q66" i="8"/>
  <c r="R66" i="8"/>
  <c r="O67" i="8"/>
  <c r="P67" i="8"/>
  <c r="Q67" i="8"/>
  <c r="R67" i="8"/>
  <c r="O68" i="8"/>
  <c r="P68" i="8"/>
  <c r="Q68" i="8"/>
  <c r="R68" i="8"/>
  <c r="O69" i="8"/>
  <c r="P69" i="8"/>
  <c r="Q69" i="8"/>
  <c r="R69" i="8"/>
  <c r="O70" i="8"/>
  <c r="P70" i="8"/>
  <c r="Q70" i="8"/>
  <c r="R70" i="8"/>
  <c r="O71" i="8"/>
  <c r="P71" i="8"/>
  <c r="Q71" i="8"/>
  <c r="R71" i="8"/>
  <c r="O72" i="8"/>
  <c r="P72" i="8"/>
  <c r="Q72" i="8"/>
  <c r="R72" i="8"/>
  <c r="O73" i="8"/>
  <c r="P73" i="8"/>
  <c r="Q73" i="8"/>
  <c r="R73" i="8"/>
  <c r="O74" i="8"/>
  <c r="P74" i="8"/>
  <c r="Q74" i="8"/>
  <c r="R74" i="8"/>
  <c r="O75" i="8"/>
  <c r="P75" i="8"/>
  <c r="T75" i="8" s="1"/>
  <c r="Q75" i="8"/>
  <c r="R75" i="8"/>
  <c r="O76" i="8"/>
  <c r="P76" i="8"/>
  <c r="T76" i="8" s="1"/>
  <c r="Q76" i="8"/>
  <c r="R76" i="8"/>
  <c r="O77" i="8"/>
  <c r="P77" i="8"/>
  <c r="T77" i="8" s="1"/>
  <c r="Q77" i="8"/>
  <c r="R77" i="8"/>
  <c r="O78" i="8"/>
  <c r="P78" i="8"/>
  <c r="Q78" i="8"/>
  <c r="R78" i="8"/>
  <c r="O79" i="8"/>
  <c r="P79" i="8"/>
  <c r="Q79" i="8"/>
  <c r="R79" i="8"/>
  <c r="O80" i="8"/>
  <c r="P80" i="8"/>
  <c r="Q80" i="8"/>
  <c r="R80" i="8"/>
  <c r="O81" i="8"/>
  <c r="P81" i="8"/>
  <c r="Q81" i="8"/>
  <c r="R81" i="8"/>
  <c r="O82" i="8"/>
  <c r="P82" i="8"/>
  <c r="Q82" i="8"/>
  <c r="R82" i="8"/>
  <c r="O83" i="8"/>
  <c r="P83" i="8"/>
  <c r="Q83" i="8"/>
  <c r="R83" i="8"/>
  <c r="O84" i="8"/>
  <c r="P84" i="8"/>
  <c r="Q84" i="8"/>
  <c r="R84" i="8"/>
  <c r="O85" i="8"/>
  <c r="P85" i="8"/>
  <c r="Q85" i="8"/>
  <c r="R85" i="8"/>
  <c r="O86" i="8"/>
  <c r="P86" i="8"/>
  <c r="Q86" i="8"/>
  <c r="R86" i="8"/>
  <c r="O87" i="8"/>
  <c r="P87" i="8"/>
  <c r="Q87" i="8"/>
  <c r="R87" i="8"/>
  <c r="O88" i="8"/>
  <c r="P88" i="8"/>
  <c r="Q88" i="8"/>
  <c r="R88" i="8"/>
  <c r="O89" i="8"/>
  <c r="P89" i="8"/>
  <c r="Q89" i="8"/>
  <c r="R89" i="8"/>
  <c r="O90" i="8"/>
  <c r="P90" i="8"/>
  <c r="Q90" i="8"/>
  <c r="R90" i="8"/>
  <c r="O91" i="8"/>
  <c r="P91" i="8"/>
  <c r="Q91" i="8"/>
  <c r="R91" i="8"/>
  <c r="O92" i="8"/>
  <c r="P92" i="8"/>
  <c r="Q92" i="8"/>
  <c r="R92" i="8"/>
  <c r="O93" i="8"/>
  <c r="P93" i="8"/>
  <c r="Q93" i="8"/>
  <c r="R93" i="8"/>
  <c r="O94" i="8"/>
  <c r="P94" i="8"/>
  <c r="Q94" i="8"/>
  <c r="R94" i="8"/>
  <c r="O95" i="8"/>
  <c r="P95" i="8"/>
  <c r="Q95" i="8"/>
  <c r="R95" i="8"/>
  <c r="O96" i="8"/>
  <c r="P96" i="8"/>
  <c r="Q96" i="8"/>
  <c r="R96" i="8"/>
  <c r="O97" i="8"/>
  <c r="P97" i="8"/>
  <c r="Q97" i="8"/>
  <c r="R97" i="8"/>
  <c r="O98" i="8"/>
  <c r="P98" i="8"/>
  <c r="Q98" i="8"/>
  <c r="R98" i="8"/>
  <c r="O99" i="8"/>
  <c r="P99" i="8"/>
  <c r="Q99" i="8"/>
  <c r="R99" i="8"/>
  <c r="O100" i="8"/>
  <c r="P100" i="8"/>
  <c r="Q100" i="8"/>
  <c r="R100" i="8"/>
  <c r="O101" i="8"/>
  <c r="P101" i="8"/>
  <c r="Q101" i="8"/>
  <c r="R101" i="8"/>
  <c r="O102" i="8"/>
  <c r="P102" i="8"/>
  <c r="Q102" i="8"/>
  <c r="R102" i="8"/>
  <c r="O103" i="8"/>
  <c r="P103" i="8"/>
  <c r="Q103" i="8"/>
  <c r="R103" i="8"/>
  <c r="O104" i="8"/>
  <c r="P104" i="8"/>
  <c r="Q104" i="8"/>
  <c r="R104" i="8"/>
  <c r="O4" i="8"/>
  <c r="P4" i="8"/>
  <c r="Q4" i="8"/>
  <c r="R4" i="8"/>
  <c r="O5" i="8"/>
  <c r="P5" i="8"/>
  <c r="Q5" i="8"/>
  <c r="R5" i="8"/>
  <c r="O6" i="8"/>
  <c r="P6" i="8"/>
  <c r="Q6" i="8"/>
  <c r="R6" i="8"/>
  <c r="O7" i="8"/>
  <c r="P7" i="8"/>
  <c r="T7" i="8" s="1"/>
  <c r="Q7" i="8"/>
  <c r="R7" i="8"/>
  <c r="O8" i="8"/>
  <c r="P8" i="8"/>
  <c r="Q8" i="8"/>
  <c r="R8" i="8"/>
  <c r="O9" i="8"/>
  <c r="P9" i="8"/>
  <c r="Q9" i="8"/>
  <c r="R9" i="8"/>
  <c r="O10" i="8"/>
  <c r="P10" i="8"/>
  <c r="T10" i="8" s="1"/>
  <c r="Q10" i="8"/>
  <c r="R10" i="8"/>
  <c r="O11" i="8"/>
  <c r="P11" i="8"/>
  <c r="Q11" i="8"/>
  <c r="R11" i="8"/>
  <c r="O12" i="8"/>
  <c r="P12" i="8"/>
  <c r="T12" i="8" s="1"/>
  <c r="Q12" i="8"/>
  <c r="R12" i="8"/>
  <c r="O13" i="8"/>
  <c r="P13" i="8"/>
  <c r="Q13" i="8"/>
  <c r="R13" i="8"/>
  <c r="O14" i="8"/>
  <c r="P14" i="8"/>
  <c r="T14" i="8" s="1"/>
  <c r="Q14" i="8"/>
  <c r="R14" i="8"/>
  <c r="O15" i="8"/>
  <c r="P15" i="8"/>
  <c r="Q15" i="8"/>
  <c r="R15" i="8"/>
  <c r="O16" i="8"/>
  <c r="P16" i="8"/>
  <c r="T16" i="8" s="1"/>
  <c r="Q16" i="8"/>
  <c r="R16" i="8"/>
  <c r="O17" i="8"/>
  <c r="P17" i="8"/>
  <c r="Q17" i="8"/>
  <c r="R17" i="8"/>
  <c r="O18" i="8"/>
  <c r="P18" i="8"/>
  <c r="Q18" i="8"/>
  <c r="R18" i="8"/>
  <c r="O19" i="8"/>
  <c r="P19" i="8"/>
  <c r="T19" i="8" s="1"/>
  <c r="Q19" i="8"/>
  <c r="R19" i="8"/>
  <c r="O20" i="8"/>
  <c r="P20" i="8"/>
  <c r="T20" i="8" s="1"/>
  <c r="Q20" i="8"/>
  <c r="R20" i="8"/>
  <c r="O21" i="8"/>
  <c r="P21" i="8"/>
  <c r="Q21" i="8"/>
  <c r="R21" i="8"/>
  <c r="O22" i="8"/>
  <c r="P22" i="8"/>
  <c r="T22" i="8" s="1"/>
  <c r="Q22" i="8"/>
  <c r="R22" i="8"/>
  <c r="O23" i="8"/>
  <c r="P23" i="8"/>
  <c r="Q23" i="8"/>
  <c r="R23" i="8"/>
  <c r="O24" i="8"/>
  <c r="P24" i="8"/>
  <c r="Q24" i="8"/>
  <c r="R24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3" i="8"/>
  <c r="O3" i="8"/>
  <c r="P3" i="8"/>
  <c r="Q3" i="8"/>
  <c r="R3" i="8"/>
  <c r="AA282" i="2" l="1"/>
  <c r="S95" i="8"/>
  <c r="S45" i="8"/>
  <c r="T97" i="8"/>
  <c r="T96" i="8"/>
  <c r="S83" i="8"/>
  <c r="S80" i="8"/>
  <c r="S79" i="8"/>
  <c r="T5" i="8"/>
  <c r="T102" i="8"/>
  <c r="T101" i="8"/>
  <c r="AA232" i="2"/>
  <c r="AA228" i="2"/>
  <c r="AA224" i="2"/>
  <c r="AA222" i="2"/>
  <c r="AB244" i="2"/>
  <c r="AB231" i="2"/>
  <c r="AC220" i="2"/>
  <c r="AB215" i="2"/>
  <c r="AB211" i="2"/>
  <c r="AA260" i="2"/>
  <c r="AB243" i="2"/>
  <c r="AC237" i="2"/>
  <c r="AB235" i="2"/>
  <c r="AC211" i="2"/>
  <c r="AC202" i="2"/>
  <c r="AC260" i="2"/>
  <c r="AC258" i="2"/>
  <c r="AC256" i="2"/>
  <c r="AA253" i="2"/>
  <c r="AB252" i="2"/>
  <c r="AA217" i="2"/>
  <c r="AC234" i="2"/>
  <c r="AC205" i="2"/>
  <c r="AB257" i="2"/>
  <c r="AC221" i="2"/>
  <c r="AA220" i="2"/>
  <c r="AB219" i="2"/>
  <c r="AC217" i="2"/>
  <c r="AA216" i="2"/>
  <c r="AC215" i="2"/>
  <c r="AA214" i="2"/>
  <c r="AA211" i="2"/>
  <c r="AC210" i="2"/>
  <c r="AA209" i="2"/>
  <c r="AB207" i="2"/>
  <c r="AC197" i="2"/>
  <c r="AC287" i="2"/>
  <c r="AB285" i="2"/>
  <c r="AA268" i="2"/>
  <c r="AC267" i="2"/>
  <c r="AB260" i="2"/>
  <c r="AA250" i="2"/>
  <c r="AC247" i="2"/>
  <c r="AA246" i="2"/>
  <c r="AB242" i="2"/>
  <c r="AC233" i="2"/>
  <c r="AB232" i="2"/>
  <c r="AB224" i="2"/>
  <c r="AA208" i="2"/>
  <c r="AC284" i="2"/>
  <c r="AC276" i="2"/>
  <c r="AC274" i="2"/>
  <c r="AC272" i="2"/>
  <c r="AC270" i="2"/>
  <c r="AA269" i="2"/>
  <c r="AC264" i="2"/>
  <c r="AB264" i="2"/>
  <c r="AC262" i="2"/>
  <c r="AA261" i="2"/>
  <c r="AB249" i="2"/>
  <c r="AA244" i="2"/>
  <c r="AA243" i="2"/>
  <c r="AC242" i="2"/>
  <c r="AC238" i="2"/>
  <c r="AB226" i="2"/>
  <c r="AB220" i="2"/>
  <c r="AB218" i="2"/>
  <c r="AA213" i="2"/>
  <c r="AB206" i="2"/>
  <c r="AB202" i="2"/>
  <c r="AC201" i="2"/>
  <c r="AB200" i="2"/>
  <c r="AA191" i="2"/>
  <c r="AC190" i="2"/>
  <c r="AC188" i="2"/>
  <c r="AA287" i="2"/>
  <c r="AB283" i="2"/>
  <c r="AB281" i="2"/>
  <c r="AA280" i="2"/>
  <c r="AC279" i="2"/>
  <c r="AA278" i="2"/>
  <c r="AB276" i="2"/>
  <c r="AC271" i="2"/>
  <c r="AC263" i="2"/>
  <c r="AC261" i="2"/>
  <c r="AA252" i="2"/>
  <c r="AC251" i="2"/>
  <c r="AC243" i="2"/>
  <c r="AC229" i="2"/>
  <c r="AB223" i="2"/>
  <c r="AA196" i="2"/>
  <c r="AA192" i="2"/>
  <c r="AA190" i="2"/>
  <c r="AB288" i="2"/>
  <c r="AA281" i="2"/>
  <c r="AA279" i="2"/>
  <c r="AC252" i="2"/>
  <c r="AA251" i="2"/>
  <c r="AA249" i="2"/>
  <c r="AC248" i="2"/>
  <c r="AA245" i="2"/>
  <c r="AA240" i="2"/>
  <c r="AC206" i="2"/>
  <c r="AC283" i="2"/>
  <c r="AB282" i="2"/>
  <c r="AC268" i="2"/>
  <c r="AC259" i="2"/>
  <c r="AA258" i="2"/>
  <c r="AA256" i="2"/>
  <c r="AC253" i="2"/>
  <c r="AB246" i="2"/>
  <c r="AC244" i="2"/>
  <c r="AC222" i="2"/>
  <c r="AC230" i="2"/>
  <c r="AB222" i="2"/>
  <c r="AC193" i="2"/>
  <c r="AC282" i="2"/>
  <c r="AC275" i="2"/>
  <c r="AA274" i="2"/>
  <c r="AA272" i="2"/>
  <c r="AA254" i="2"/>
  <c r="AC250" i="2"/>
  <c r="AA235" i="2"/>
  <c r="AB230" i="2"/>
  <c r="AB227" i="2"/>
  <c r="AA203" i="2"/>
  <c r="AB198" i="2"/>
  <c r="AB195" i="2"/>
  <c r="AC194" i="2"/>
  <c r="AB191" i="2"/>
  <c r="AC189" i="2"/>
  <c r="AA286" i="2"/>
  <c r="AB280" i="2"/>
  <c r="AB275" i="2"/>
  <c r="AB273" i="2"/>
  <c r="AA273" i="2"/>
  <c r="AB268" i="2"/>
  <c r="AC266" i="2"/>
  <c r="AA265" i="2"/>
  <c r="AA264" i="2"/>
  <c r="AA259" i="2"/>
  <c r="AA257" i="2"/>
  <c r="AB255" i="2"/>
  <c r="AA255" i="2"/>
  <c r="AB247" i="2"/>
  <c r="AC245" i="2"/>
  <c r="AA239" i="2"/>
  <c r="AC225" i="2"/>
  <c r="AC213" i="2"/>
  <c r="AA212" i="2"/>
  <c r="AA207" i="2"/>
  <c r="AB203" i="2"/>
  <c r="AC198" i="2"/>
  <c r="AB190" i="2"/>
  <c r="AA187" i="2"/>
  <c r="AB279" i="2"/>
  <c r="AB267" i="2"/>
  <c r="AB265" i="2"/>
  <c r="AC255" i="2"/>
  <c r="AC241" i="2"/>
  <c r="AB241" i="2"/>
  <c r="AB239" i="2"/>
  <c r="AB238" i="2"/>
  <c r="AA236" i="2"/>
  <c r="AB234" i="2"/>
  <c r="AB228" i="2"/>
  <c r="AC226" i="2"/>
  <c r="AA215" i="2"/>
  <c r="AC214" i="2"/>
  <c r="AC209" i="2"/>
  <c r="AB209" i="2"/>
  <c r="AA204" i="2"/>
  <c r="AB196" i="2"/>
  <c r="AB187" i="2"/>
  <c r="AB284" i="2"/>
  <c r="AB274" i="2"/>
  <c r="AB272" i="2"/>
  <c r="AC265" i="2"/>
  <c r="AB258" i="2"/>
  <c r="AB256" i="2"/>
  <c r="AA248" i="2"/>
  <c r="AB245" i="2"/>
  <c r="AB199" i="2"/>
  <c r="AB248" i="2"/>
  <c r="AC288" i="2"/>
  <c r="AC218" i="2"/>
  <c r="AA285" i="2"/>
  <c r="AC280" i="2"/>
  <c r="AA241" i="2"/>
  <c r="AC239" i="2"/>
  <c r="AA237" i="2"/>
  <c r="AC235" i="2"/>
  <c r="AB233" i="2"/>
  <c r="AA231" i="2"/>
  <c r="AA227" i="2"/>
  <c r="AB214" i="2"/>
  <c r="AC212" i="2"/>
  <c r="AC207" i="2"/>
  <c r="AA205" i="2"/>
  <c r="AC203" i="2"/>
  <c r="AB201" i="2"/>
  <c r="AA199" i="2"/>
  <c r="AA195" i="2"/>
  <c r="AB192" i="2"/>
  <c r="AB188" i="2"/>
  <c r="AA288" i="2"/>
  <c r="AC286" i="2"/>
  <c r="AC285" i="2"/>
  <c r="AC278" i="2"/>
  <c r="AB278" i="2"/>
  <c r="AB277" i="2"/>
  <c r="AA276" i="2"/>
  <c r="AA270" i="2"/>
  <c r="AC269" i="2"/>
  <c r="AA266" i="2"/>
  <c r="AA262" i="2"/>
  <c r="AB251" i="2"/>
  <c r="AC246" i="2"/>
  <c r="AA238" i="2"/>
  <c r="AC236" i="2"/>
  <c r="AA233" i="2"/>
  <c r="AC231" i="2"/>
  <c r="AA229" i="2"/>
  <c r="AC227" i="2"/>
  <c r="AB225" i="2"/>
  <c r="AA223" i="2"/>
  <c r="AA219" i="2"/>
  <c r="AB216" i="2"/>
  <c r="AB212" i="2"/>
  <c r="AA206" i="2"/>
  <c r="AC204" i="2"/>
  <c r="AA201" i="2"/>
  <c r="AC199" i="2"/>
  <c r="AA197" i="2"/>
  <c r="AC195" i="2"/>
  <c r="AB193" i="2"/>
  <c r="AB286" i="2"/>
  <c r="AA283" i="2"/>
  <c r="AC273" i="2"/>
  <c r="AA271" i="2"/>
  <c r="AA267" i="2"/>
  <c r="AB263" i="2"/>
  <c r="AA263" i="2"/>
  <c r="AB259" i="2"/>
  <c r="AC254" i="2"/>
  <c r="AB254" i="2"/>
  <c r="AB253" i="2"/>
  <c r="AC249" i="2"/>
  <c r="AB240" i="2"/>
  <c r="AB236" i="2"/>
  <c r="AA230" i="2"/>
  <c r="AC228" i="2"/>
  <c r="AA225" i="2"/>
  <c r="AC223" i="2"/>
  <c r="AA221" i="2"/>
  <c r="AC219" i="2"/>
  <c r="AB217" i="2"/>
  <c r="AB208" i="2"/>
  <c r="AB204" i="2"/>
  <c r="AA198" i="2"/>
  <c r="AC196" i="2"/>
  <c r="AA193" i="2"/>
  <c r="AC191" i="2"/>
  <c r="AA189" i="2"/>
  <c r="AC187" i="2"/>
  <c r="AB287" i="2"/>
  <c r="AA284" i="2"/>
  <c r="AC281" i="2"/>
  <c r="AC277" i="2"/>
  <c r="AA275" i="2"/>
  <c r="AB270" i="2"/>
  <c r="AB266" i="2"/>
  <c r="AB262" i="2"/>
  <c r="AB261" i="2"/>
  <c r="AC257" i="2"/>
  <c r="AB250" i="2"/>
  <c r="AA247" i="2"/>
  <c r="S98" i="8"/>
  <c r="T84" i="8"/>
  <c r="T80" i="8"/>
  <c r="T62" i="8"/>
  <c r="T48" i="8"/>
  <c r="T47" i="8"/>
  <c r="T46" i="8"/>
  <c r="S29" i="8"/>
  <c r="T100" i="8"/>
  <c r="T99" i="8"/>
  <c r="S63" i="8"/>
  <c r="S92" i="8"/>
  <c r="S91" i="8"/>
  <c r="S90" i="8"/>
  <c r="S89" i="8"/>
  <c r="S88" i="8"/>
  <c r="T61" i="8"/>
  <c r="S42" i="8"/>
  <c r="S75" i="8"/>
  <c r="S73" i="8"/>
  <c r="S71" i="8"/>
  <c r="S70" i="8"/>
  <c r="S69" i="8"/>
  <c r="S68" i="8"/>
  <c r="S67" i="8"/>
  <c r="S66" i="8"/>
  <c r="S65" i="8"/>
  <c r="S61" i="8"/>
  <c r="S58" i="8"/>
  <c r="T33" i="8"/>
  <c r="S87" i="8"/>
  <c r="S85" i="8"/>
  <c r="T82" i="8"/>
  <c r="T81" i="8"/>
  <c r="T59" i="8"/>
  <c r="T58" i="8"/>
  <c r="T37" i="8"/>
  <c r="T36" i="8"/>
  <c r="T98" i="8"/>
  <c r="S97" i="8"/>
  <c r="T92" i="8"/>
  <c r="T86" i="8"/>
  <c r="T73" i="8"/>
  <c r="T71" i="8"/>
  <c r="T69" i="8"/>
  <c r="T68" i="8"/>
  <c r="T67" i="8"/>
  <c r="S57" i="8"/>
  <c r="S56" i="8"/>
  <c r="S55" i="8"/>
  <c r="S54" i="8"/>
  <c r="S53" i="8"/>
  <c r="S52" i="8"/>
  <c r="S51" i="8"/>
  <c r="S47" i="8"/>
  <c r="T43" i="8"/>
  <c r="S41" i="8"/>
  <c r="S34" i="8"/>
  <c r="S27" i="8"/>
  <c r="S26" i="8"/>
  <c r="S25" i="8"/>
  <c r="T55" i="8"/>
  <c r="T53" i="8"/>
  <c r="T52" i="8"/>
  <c r="S48" i="8"/>
  <c r="S46" i="8"/>
  <c r="S36" i="8"/>
  <c r="S28" i="8"/>
  <c r="S74" i="8"/>
  <c r="T35" i="8"/>
  <c r="T34" i="8"/>
  <c r="S32" i="8"/>
  <c r="S31" i="8"/>
  <c r="S30" i="8"/>
  <c r="S3" i="8"/>
  <c r="S100" i="8"/>
  <c r="S96" i="8"/>
  <c r="S82" i="8"/>
  <c r="S81" i="8"/>
  <c r="T74" i="8"/>
  <c r="S62" i="8"/>
  <c r="S84" i="8"/>
  <c r="S78" i="8"/>
  <c r="T66" i="8"/>
  <c r="T63" i="8"/>
  <c r="S60" i="8"/>
  <c r="S59" i="8"/>
  <c r="T56" i="8"/>
  <c r="S49" i="8"/>
  <c r="S44" i="8"/>
  <c r="S43" i="8"/>
  <c r="T42" i="8"/>
  <c r="T23" i="8"/>
  <c r="T21" i="8"/>
  <c r="T18" i="8"/>
  <c r="T17" i="8"/>
  <c r="T15" i="8"/>
  <c r="T8" i="8"/>
  <c r="T104" i="8"/>
  <c r="T103" i="8"/>
  <c r="S99" i="8"/>
  <c r="S94" i="8"/>
  <c r="S93" i="8"/>
  <c r="T85" i="8"/>
  <c r="S50" i="8"/>
  <c r="T41" i="8"/>
  <c r="T39" i="8"/>
  <c r="T38" i="8"/>
  <c r="S23" i="8"/>
  <c r="S20" i="8"/>
  <c r="S17" i="8"/>
  <c r="S14" i="8"/>
  <c r="S12" i="8"/>
  <c r="S10" i="8"/>
  <c r="S8" i="8"/>
  <c r="S6" i="8"/>
  <c r="S4" i="8"/>
  <c r="S104" i="8"/>
  <c r="S103" i="8"/>
  <c r="S102" i="8"/>
  <c r="S101" i="8"/>
  <c r="T93" i="8"/>
  <c r="T89" i="8"/>
  <c r="T88" i="8"/>
  <c r="T87" i="8"/>
  <c r="T79" i="8"/>
  <c r="T65" i="8"/>
  <c r="S64" i="8"/>
  <c r="T57" i="8"/>
  <c r="T51" i="8"/>
  <c r="T50" i="8"/>
  <c r="T49" i="8"/>
  <c r="T44" i="8"/>
  <c r="S40" i="8"/>
  <c r="S39" i="8"/>
  <c r="S38" i="8"/>
  <c r="S37" i="8"/>
  <c r="S33" i="8"/>
  <c r="T30" i="8"/>
  <c r="S86" i="8"/>
  <c r="S77" i="8"/>
  <c r="S76" i="8"/>
  <c r="T72" i="8"/>
  <c r="S35" i="8"/>
  <c r="T29" i="8"/>
  <c r="S24" i="8"/>
  <c r="S21" i="8"/>
  <c r="S18" i="8"/>
  <c r="S15" i="8"/>
  <c r="S13" i="8"/>
  <c r="S11" i="8"/>
  <c r="S9" i="8"/>
  <c r="T6" i="8"/>
  <c r="T4" i="8"/>
  <c r="T24" i="8"/>
  <c r="S22" i="8"/>
  <c r="S19" i="8"/>
  <c r="S16" i="8"/>
  <c r="T13" i="8"/>
  <c r="T11" i="8"/>
  <c r="T9" i="8"/>
  <c r="S7" i="8"/>
  <c r="S5" i="8"/>
  <c r="T94" i="8"/>
  <c r="T90" i="8"/>
  <c r="T78" i="8"/>
  <c r="S72" i="8"/>
  <c r="T70" i="8"/>
  <c r="T54" i="8"/>
  <c r="T40" i="8"/>
  <c r="T31" i="8"/>
  <c r="T26" i="8"/>
  <c r="T95" i="8"/>
  <c r="T91" i="8"/>
  <c r="T83" i="8"/>
  <c r="T60" i="8"/>
  <c r="T45" i="8"/>
  <c r="T32" i="8"/>
  <c r="T27" i="8"/>
  <c r="AA242" i="2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B197" i="2"/>
  <c r="AA194" i="2"/>
  <c r="AC192" i="2"/>
  <c r="AB189" i="2"/>
  <c r="T3" i="8"/>
  <c r="D186" i="2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AB186" i="2" s="1"/>
  <c r="Z186" i="2"/>
  <c r="D991" i="2"/>
  <c r="U180" i="2"/>
  <c r="V180" i="2"/>
  <c r="W180" i="2"/>
  <c r="X180" i="2"/>
  <c r="Y180" i="2"/>
  <c r="Z180" i="2"/>
  <c r="U181" i="2"/>
  <c r="V181" i="2"/>
  <c r="AB181" i="2" s="1"/>
  <c r="W181" i="2"/>
  <c r="X181" i="2"/>
  <c r="Y181" i="2"/>
  <c r="Z181" i="2"/>
  <c r="U182" i="2"/>
  <c r="V182" i="2"/>
  <c r="W182" i="2"/>
  <c r="X182" i="2"/>
  <c r="Y182" i="2"/>
  <c r="Z182" i="2"/>
  <c r="U183" i="2"/>
  <c r="V183" i="2"/>
  <c r="AB183" i="2" s="1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V185" i="2"/>
  <c r="AB185" i="2" s="1"/>
  <c r="W185" i="2"/>
  <c r="X185" i="2"/>
  <c r="Y185" i="2"/>
  <c r="Z185" i="2"/>
  <c r="U171" i="2"/>
  <c r="V171" i="2"/>
  <c r="W171" i="2"/>
  <c r="X171" i="2"/>
  <c r="Y171" i="2"/>
  <c r="AB171" i="2" s="1"/>
  <c r="Z171" i="2"/>
  <c r="U172" i="2"/>
  <c r="V172" i="2"/>
  <c r="AB172" i="2" s="1"/>
  <c r="W172" i="2"/>
  <c r="X172" i="2"/>
  <c r="Y172" i="2"/>
  <c r="Z172" i="2"/>
  <c r="U173" i="2"/>
  <c r="V173" i="2"/>
  <c r="W173" i="2"/>
  <c r="X173" i="2"/>
  <c r="Y173" i="2"/>
  <c r="AB173" i="2" s="1"/>
  <c r="Z173" i="2"/>
  <c r="U174" i="2"/>
  <c r="V174" i="2"/>
  <c r="AB174" i="2" s="1"/>
  <c r="W174" i="2"/>
  <c r="X174" i="2"/>
  <c r="Y174" i="2"/>
  <c r="Z174" i="2"/>
  <c r="U175" i="2"/>
  <c r="AA175" i="2" s="1"/>
  <c r="V175" i="2"/>
  <c r="W175" i="2"/>
  <c r="X175" i="2"/>
  <c r="Y175" i="2"/>
  <c r="AB175" i="2" s="1"/>
  <c r="Z175" i="2"/>
  <c r="U176" i="2"/>
  <c r="V176" i="2"/>
  <c r="AB176" i="2" s="1"/>
  <c r="W176" i="2"/>
  <c r="X176" i="2"/>
  <c r="Y176" i="2"/>
  <c r="Z176" i="2"/>
  <c r="U177" i="2"/>
  <c r="V177" i="2"/>
  <c r="W177" i="2"/>
  <c r="X177" i="2"/>
  <c r="Y177" i="2"/>
  <c r="AB177" i="2" s="1"/>
  <c r="Z177" i="2"/>
  <c r="U178" i="2"/>
  <c r="V178" i="2"/>
  <c r="AB178" i="2" s="1"/>
  <c r="W178" i="2"/>
  <c r="X178" i="2"/>
  <c r="Y178" i="2"/>
  <c r="Z178" i="2"/>
  <c r="U179" i="2"/>
  <c r="AA179" i="2" s="1"/>
  <c r="V179" i="2"/>
  <c r="W179" i="2"/>
  <c r="X179" i="2"/>
  <c r="Y179" i="2"/>
  <c r="AB179" i="2" s="1"/>
  <c r="Z179" i="2"/>
  <c r="Z170" i="2"/>
  <c r="Y170" i="2"/>
  <c r="AB170" i="2" s="1"/>
  <c r="X170" i="2"/>
  <c r="W170" i="2"/>
  <c r="V170" i="2"/>
  <c r="U170" i="2"/>
  <c r="AA176" i="2"/>
  <c r="AA185" i="2"/>
  <c r="AC184" i="2"/>
  <c r="AC180" i="2"/>
  <c r="AB180" i="2"/>
  <c r="AC175" i="2"/>
  <c r="AC170" i="2"/>
  <c r="AC177" i="2"/>
  <c r="AC171" i="2"/>
  <c r="AA183" i="2"/>
  <c r="AC173" i="2"/>
  <c r="AC179" i="2"/>
  <c r="AA178" i="2"/>
  <c r="AA174" i="2"/>
  <c r="AA172" i="2"/>
  <c r="AC182" i="2"/>
  <c r="AA181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B351" i="11"/>
  <c r="A351" i="11"/>
  <c r="C351" i="11" s="1"/>
  <c r="B352" i="11"/>
  <c r="D352" i="11" s="1"/>
  <c r="A352" i="11"/>
  <c r="C352" i="11"/>
  <c r="B353" i="11"/>
  <c r="D353" i="11" s="1"/>
  <c r="A353" i="11"/>
  <c r="M353" i="11" s="1"/>
  <c r="B354" i="11"/>
  <c r="A354" i="11"/>
  <c r="B355" i="11"/>
  <c r="N355" i="11" s="1"/>
  <c r="A355" i="11"/>
  <c r="M355" i="11" s="1"/>
  <c r="B356" i="11"/>
  <c r="D356" i="11" s="1"/>
  <c r="A356" i="11"/>
  <c r="M356" i="11" s="1"/>
  <c r="B357" i="11"/>
  <c r="A357" i="11"/>
  <c r="M357" i="11" s="1"/>
  <c r="B358" i="11"/>
  <c r="A358" i="11"/>
  <c r="B359" i="11"/>
  <c r="A359" i="11"/>
  <c r="B360" i="11"/>
  <c r="A360" i="11"/>
  <c r="B361" i="11"/>
  <c r="A361" i="11"/>
  <c r="M361" i="11" s="1"/>
  <c r="B362" i="11"/>
  <c r="N362" i="11" s="1"/>
  <c r="A362" i="11"/>
  <c r="B363" i="11"/>
  <c r="N363" i="11" s="1"/>
  <c r="A363" i="11"/>
  <c r="B364" i="11"/>
  <c r="A364" i="11"/>
  <c r="B365" i="11"/>
  <c r="D365" i="11" s="1"/>
  <c r="A365" i="11"/>
  <c r="M365" i="11" s="1"/>
  <c r="B366" i="11"/>
  <c r="A366" i="11"/>
  <c r="B367" i="11"/>
  <c r="A367" i="11"/>
  <c r="B368" i="11"/>
  <c r="N368" i="11" s="1"/>
  <c r="A368" i="11"/>
  <c r="C368" i="11" s="1"/>
  <c r="B369" i="11"/>
  <c r="D369" i="11" s="1"/>
  <c r="A369" i="11"/>
  <c r="M369" i="11" s="1"/>
  <c r="B370" i="11"/>
  <c r="A370" i="11"/>
  <c r="C370" i="11" s="1"/>
  <c r="B371" i="11"/>
  <c r="N371" i="11" s="1"/>
  <c r="A371" i="11"/>
  <c r="K371" i="11" s="1"/>
  <c r="B372" i="11"/>
  <c r="A372" i="11"/>
  <c r="C372" i="11" s="1"/>
  <c r="B373" i="11"/>
  <c r="D373" i="11" s="1"/>
  <c r="A373" i="11"/>
  <c r="M373" i="11" s="1"/>
  <c r="B374" i="11"/>
  <c r="L374" i="11" s="1"/>
  <c r="A374" i="11"/>
  <c r="B375" i="11"/>
  <c r="A375" i="11"/>
  <c r="K375" i="11" s="1"/>
  <c r="B376" i="11"/>
  <c r="D376" i="11" s="1"/>
  <c r="A376" i="11"/>
  <c r="C376" i="11" s="1"/>
  <c r="B377" i="11"/>
  <c r="D377" i="11" s="1"/>
  <c r="A377" i="11"/>
  <c r="M377" i="11" s="1"/>
  <c r="B378" i="11"/>
  <c r="L378" i="11" s="1"/>
  <c r="A378" i="11"/>
  <c r="N378" i="11"/>
  <c r="B379" i="11"/>
  <c r="N379" i="11" s="1"/>
  <c r="A379" i="11"/>
  <c r="B380" i="11"/>
  <c r="A380" i="11"/>
  <c r="B381" i="11"/>
  <c r="D381" i="11" s="1"/>
  <c r="A381" i="11"/>
  <c r="M381" i="11" s="1"/>
  <c r="B382" i="11"/>
  <c r="A382" i="11"/>
  <c r="B383" i="11"/>
  <c r="A383" i="11"/>
  <c r="B384" i="11"/>
  <c r="D384" i="11" s="1"/>
  <c r="A384" i="11"/>
  <c r="B385" i="11"/>
  <c r="A385" i="11"/>
  <c r="M385" i="11" s="1"/>
  <c r="B386" i="11"/>
  <c r="N386" i="11" s="1"/>
  <c r="A386" i="11"/>
  <c r="B387" i="11"/>
  <c r="N387" i="11" s="1"/>
  <c r="A387" i="11"/>
  <c r="C387" i="11" s="1"/>
  <c r="B388" i="11"/>
  <c r="A388" i="11"/>
  <c r="M388" i="11" s="1"/>
  <c r="B389" i="11"/>
  <c r="A389" i="11"/>
  <c r="B390" i="11"/>
  <c r="A390" i="11"/>
  <c r="B391" i="11"/>
  <c r="A391" i="11"/>
  <c r="C391" i="11" s="1"/>
  <c r="B392" i="11"/>
  <c r="D392" i="11" s="1"/>
  <c r="A392" i="11"/>
  <c r="B393" i="11"/>
  <c r="A393" i="11"/>
  <c r="B394" i="11"/>
  <c r="A394" i="11"/>
  <c r="B395" i="11"/>
  <c r="N395" i="11" s="1"/>
  <c r="A395" i="11"/>
  <c r="C395" i="11" s="1"/>
  <c r="B396" i="11"/>
  <c r="A396" i="11"/>
  <c r="B397" i="11"/>
  <c r="D397" i="11" s="1"/>
  <c r="A397" i="11"/>
  <c r="B398" i="11"/>
  <c r="A398" i="11"/>
  <c r="B399" i="11"/>
  <c r="A399" i="11"/>
  <c r="B400" i="11"/>
  <c r="N400" i="11" s="1"/>
  <c r="A400" i="11"/>
  <c r="C400" i="11" s="1"/>
  <c r="B401" i="11"/>
  <c r="D401" i="11" s="1"/>
  <c r="A401" i="11"/>
  <c r="M401" i="11" s="1"/>
  <c r="B402" i="11"/>
  <c r="D402" i="11" s="1"/>
  <c r="A402" i="11"/>
  <c r="C402" i="11" s="1"/>
  <c r="B403" i="11"/>
  <c r="N403" i="11" s="1"/>
  <c r="A403" i="11"/>
  <c r="C403" i="11" s="1"/>
  <c r="B404" i="11"/>
  <c r="A404" i="11"/>
  <c r="B405" i="11"/>
  <c r="D405" i="11" s="1"/>
  <c r="A405" i="11"/>
  <c r="M405" i="11" s="1"/>
  <c r="B406" i="11"/>
  <c r="A406" i="11"/>
  <c r="B407" i="11"/>
  <c r="A407" i="11"/>
  <c r="B408" i="11"/>
  <c r="D408" i="11" s="1"/>
  <c r="A408" i="11"/>
  <c r="B409" i="11"/>
  <c r="D409" i="11" s="1"/>
  <c r="A409" i="11"/>
  <c r="M409" i="11" s="1"/>
  <c r="B410" i="11"/>
  <c r="L410" i="11" s="1"/>
  <c r="A410" i="11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K351" i="11"/>
  <c r="M351" i="11"/>
  <c r="K352" i="11"/>
  <c r="M352" i="11"/>
  <c r="M362" i="11"/>
  <c r="K368" i="11"/>
  <c r="M368" i="11"/>
  <c r="K370" i="11"/>
  <c r="M370" i="11"/>
  <c r="K372" i="11"/>
  <c r="M372" i="11"/>
  <c r="K376" i="11"/>
  <c r="M376" i="11"/>
  <c r="M379" i="11"/>
  <c r="M382" i="11"/>
  <c r="M386" i="11"/>
  <c r="K387" i="11"/>
  <c r="M387" i="11"/>
  <c r="M389" i="11"/>
  <c r="K390" i="11"/>
  <c r="K391" i="11"/>
  <c r="M391" i="11"/>
  <c r="M393" i="11"/>
  <c r="K395" i="11"/>
  <c r="M395" i="11"/>
  <c r="M397" i="11"/>
  <c r="K398" i="11"/>
  <c r="K400" i="11"/>
  <c r="M400" i="11"/>
  <c r="K402" i="11"/>
  <c r="M402" i="11"/>
  <c r="K403" i="11"/>
  <c r="M403" i="11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F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F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H242" i="11" s="1"/>
  <c r="A243" i="11"/>
  <c r="C243" i="11" s="1"/>
  <c r="B243" i="11"/>
  <c r="D243" i="11" s="1"/>
  <c r="A244" i="11"/>
  <c r="C244" i="11" s="1"/>
  <c r="B244" i="11"/>
  <c r="D244" i="11" s="1"/>
  <c r="H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C304" i="11" s="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F308" i="11" s="1"/>
  <c r="A309" i="11"/>
  <c r="C309" i="11" s="1"/>
  <c r="B309" i="11"/>
  <c r="D309" i="11" s="1"/>
  <c r="A310" i="11"/>
  <c r="C310" i="11" s="1"/>
  <c r="B310" i="11"/>
  <c r="D310" i="11" s="1"/>
  <c r="E310" i="11" s="1"/>
  <c r="A311" i="11"/>
  <c r="C311" i="11" s="1"/>
  <c r="B311" i="11"/>
  <c r="D311" i="11" s="1"/>
  <c r="A312" i="11"/>
  <c r="C312" i="11" s="1"/>
  <c r="B312" i="11"/>
  <c r="D312" i="11" s="1"/>
  <c r="H312" i="11" s="1"/>
  <c r="A313" i="11"/>
  <c r="C313" i="11" s="1"/>
  <c r="B313" i="11"/>
  <c r="D313" i="11" s="1"/>
  <c r="A314" i="11"/>
  <c r="C314" i="11" s="1"/>
  <c r="B314" i="11"/>
  <c r="D314" i="11" s="1"/>
  <c r="F314" i="11" s="1"/>
  <c r="A315" i="11"/>
  <c r="C315" i="11" s="1"/>
  <c r="B315" i="11"/>
  <c r="D315" i="11" s="1"/>
  <c r="A316" i="11"/>
  <c r="C316" i="11" s="1"/>
  <c r="B316" i="11"/>
  <c r="D316" i="11" s="1"/>
  <c r="F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E328" i="11" s="1"/>
  <c r="A329" i="11"/>
  <c r="C329" i="11" s="1"/>
  <c r="B329" i="11"/>
  <c r="D329" i="11" s="1"/>
  <c r="A330" i="11"/>
  <c r="C330" i="11" s="1"/>
  <c r="B330" i="11"/>
  <c r="D330" i="11" s="1"/>
  <c r="F330" i="11" s="1"/>
  <c r="A331" i="11"/>
  <c r="C331" i="11" s="1"/>
  <c r="B331" i="11"/>
  <c r="D331" i="11" s="1"/>
  <c r="A332" i="11"/>
  <c r="C332" i="11" s="1"/>
  <c r="B332" i="11"/>
  <c r="D332" i="11" s="1"/>
  <c r="F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F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E340" i="11" s="1"/>
  <c r="A341" i="11"/>
  <c r="C341" i="11" s="1"/>
  <c r="B341" i="11"/>
  <c r="D341" i="11" s="1"/>
  <c r="A342" i="11"/>
  <c r="C342" i="11" s="1"/>
  <c r="B342" i="11"/>
  <c r="D342" i="11" s="1"/>
  <c r="F342" i="11" s="1"/>
  <c r="A343" i="11"/>
  <c r="C343" i="11" s="1"/>
  <c r="B343" i="11"/>
  <c r="D343" i="11" s="1"/>
  <c r="A344" i="11"/>
  <c r="C344" i="11" s="1"/>
  <c r="B344" i="11"/>
  <c r="D344" i="11" s="1"/>
  <c r="F344" i="11" s="1"/>
  <c r="A345" i="11"/>
  <c r="C345" i="11" s="1"/>
  <c r="B345" i="11"/>
  <c r="D345" i="11" s="1"/>
  <c r="A346" i="11"/>
  <c r="C346" i="11" s="1"/>
  <c r="B346" i="11"/>
  <c r="D346" i="11" s="1"/>
  <c r="F346" i="11" s="1"/>
  <c r="A347" i="11"/>
  <c r="C347" i="11" s="1"/>
  <c r="B347" i="11"/>
  <c r="D347" i="11" s="1"/>
  <c r="A348" i="11"/>
  <c r="C348" i="11" s="1"/>
  <c r="B348" i="11"/>
  <c r="D348" i="11" s="1"/>
  <c r="F348" i="11" s="1"/>
  <c r="A349" i="11"/>
  <c r="C349" i="11" s="1"/>
  <c r="B349" i="11"/>
  <c r="D349" i="11" s="1"/>
  <c r="A350" i="11"/>
  <c r="C350" i="11" s="1"/>
  <c r="B350" i="11"/>
  <c r="D350" i="11" s="1"/>
  <c r="F350" i="11" s="1"/>
  <c r="A411" i="11"/>
  <c r="B411" i="11"/>
  <c r="D411" i="11" s="1"/>
  <c r="A412" i="11"/>
  <c r="C412" i="11" s="1"/>
  <c r="B412" i="11"/>
  <c r="A413" i="11"/>
  <c r="B413" i="11"/>
  <c r="D413" i="11" s="1"/>
  <c r="A414" i="11"/>
  <c r="C414" i="11" s="1"/>
  <c r="B414" i="11"/>
  <c r="N414" i="11" s="1"/>
  <c r="A415" i="11"/>
  <c r="C415" i="11" s="1"/>
  <c r="B415" i="11"/>
  <c r="D415" i="11" s="1"/>
  <c r="A416" i="11"/>
  <c r="C416" i="11" s="1"/>
  <c r="B416" i="11"/>
  <c r="L416" i="11" s="1"/>
  <c r="A417" i="11"/>
  <c r="C417" i="11" s="1"/>
  <c r="B417" i="11"/>
  <c r="D417" i="11" s="1"/>
  <c r="A418" i="11"/>
  <c r="C418" i="11" s="1"/>
  <c r="B418" i="11"/>
  <c r="L418" i="11" s="1"/>
  <c r="A419" i="11"/>
  <c r="C419" i="11" s="1"/>
  <c r="B419" i="11"/>
  <c r="D419" i="11" s="1"/>
  <c r="A420" i="11"/>
  <c r="C420" i="11" s="1"/>
  <c r="B420" i="11"/>
  <c r="N420" i="11" s="1"/>
  <c r="A421" i="11"/>
  <c r="C421" i="11" s="1"/>
  <c r="B421" i="11"/>
  <c r="D421" i="11" s="1"/>
  <c r="A422" i="11"/>
  <c r="C422" i="11" s="1"/>
  <c r="B422" i="11"/>
  <c r="N422" i="11" s="1"/>
  <c r="A423" i="11"/>
  <c r="C423" i="11" s="1"/>
  <c r="B423" i="11"/>
  <c r="D423" i="11" s="1"/>
  <c r="A424" i="11"/>
  <c r="C424" i="11" s="1"/>
  <c r="B424" i="11"/>
  <c r="L424" i="11" s="1"/>
  <c r="A425" i="11"/>
  <c r="C425" i="11" s="1"/>
  <c r="B425" i="11"/>
  <c r="D425" i="11" s="1"/>
  <c r="A426" i="11"/>
  <c r="C426" i="11" s="1"/>
  <c r="B426" i="11"/>
  <c r="L426" i="11" s="1"/>
  <c r="A427" i="11"/>
  <c r="C427" i="11" s="1"/>
  <c r="B427" i="11"/>
  <c r="D427" i="11" s="1"/>
  <c r="A428" i="11"/>
  <c r="C428" i="11" s="1"/>
  <c r="B428" i="11"/>
  <c r="N428" i="11" s="1"/>
  <c r="A429" i="11"/>
  <c r="C429" i="11" s="1"/>
  <c r="B429" i="11"/>
  <c r="D429" i="11" s="1"/>
  <c r="A430" i="11"/>
  <c r="C430" i="11" s="1"/>
  <c r="B430" i="11"/>
  <c r="N430" i="11" s="1"/>
  <c r="A431" i="11"/>
  <c r="C431" i="11" s="1"/>
  <c r="B431" i="11"/>
  <c r="D431" i="11" s="1"/>
  <c r="A432" i="11"/>
  <c r="C432" i="11" s="1"/>
  <c r="B432" i="11"/>
  <c r="L432" i="11" s="1"/>
  <c r="A433" i="11"/>
  <c r="C433" i="11" s="1"/>
  <c r="B433" i="11"/>
  <c r="A434" i="11"/>
  <c r="C434" i="11" s="1"/>
  <c r="B434" i="11"/>
  <c r="N434" i="11" s="1"/>
  <c r="A435" i="11"/>
  <c r="C435" i="11" s="1"/>
  <c r="B435" i="11"/>
  <c r="A436" i="11"/>
  <c r="C436" i="11" s="1"/>
  <c r="B436" i="11"/>
  <c r="N436" i="11" s="1"/>
  <c r="A437" i="11"/>
  <c r="C437" i="11" s="1"/>
  <c r="B437" i="11"/>
  <c r="A438" i="11"/>
  <c r="C438" i="11" s="1"/>
  <c r="B438" i="11"/>
  <c r="L438" i="11" s="1"/>
  <c r="A439" i="11"/>
  <c r="B439" i="11"/>
  <c r="A440" i="11"/>
  <c r="C440" i="11" s="1"/>
  <c r="B440" i="11"/>
  <c r="N440" i="11" s="1"/>
  <c r="A441" i="11"/>
  <c r="C441" i="11" s="1"/>
  <c r="B441" i="11"/>
  <c r="A442" i="11"/>
  <c r="C442" i="11" s="1"/>
  <c r="B442" i="11"/>
  <c r="L442" i="11" s="1"/>
  <c r="A443" i="11"/>
  <c r="C443" i="11" s="1"/>
  <c r="B443" i="11"/>
  <c r="A444" i="11"/>
  <c r="C444" i="11" s="1"/>
  <c r="B444" i="11"/>
  <c r="N444" i="11" s="1"/>
  <c r="A445" i="11"/>
  <c r="B445" i="11"/>
  <c r="A446" i="11"/>
  <c r="C446" i="11" s="1"/>
  <c r="B446" i="11"/>
  <c r="N446" i="11" s="1"/>
  <c r="A447" i="11"/>
  <c r="B447" i="11"/>
  <c r="D447" i="11" s="1"/>
  <c r="A448" i="11"/>
  <c r="C448" i="11" s="1"/>
  <c r="B448" i="11"/>
  <c r="L448" i="11" s="1"/>
  <c r="A449" i="11"/>
  <c r="B449" i="11"/>
  <c r="A450" i="11"/>
  <c r="C450" i="11" s="1"/>
  <c r="B450" i="11"/>
  <c r="L450" i="11" s="1"/>
  <c r="A451" i="11"/>
  <c r="B451" i="11"/>
  <c r="D451" i="11" s="1"/>
  <c r="A452" i="11"/>
  <c r="C452" i="11" s="1"/>
  <c r="B452" i="11"/>
  <c r="L452" i="11" s="1"/>
  <c r="A453" i="11"/>
  <c r="B453" i="11"/>
  <c r="A454" i="11"/>
  <c r="C454" i="11" s="1"/>
  <c r="B454" i="11"/>
  <c r="A455" i="11"/>
  <c r="B455" i="11"/>
  <c r="A456" i="11"/>
  <c r="C456" i="11" s="1"/>
  <c r="B456" i="11"/>
  <c r="A457" i="11"/>
  <c r="C457" i="11" s="1"/>
  <c r="B457" i="11"/>
  <c r="A458" i="11"/>
  <c r="B458" i="11"/>
  <c r="A459" i="11"/>
  <c r="C459" i="11" s="1"/>
  <c r="B459" i="11"/>
  <c r="D459" i="11" s="1"/>
  <c r="A460" i="11"/>
  <c r="B460" i="11"/>
  <c r="D460" i="11" s="1"/>
  <c r="A461" i="11"/>
  <c r="C461" i="11" s="1"/>
  <c r="B461" i="11"/>
  <c r="A462" i="11"/>
  <c r="B462" i="11"/>
  <c r="A463" i="11"/>
  <c r="C463" i="11" s="1"/>
  <c r="B463" i="11"/>
  <c r="A464" i="11"/>
  <c r="B464" i="11"/>
  <c r="N464" i="11" s="1"/>
  <c r="A465" i="11"/>
  <c r="B465" i="11"/>
  <c r="D465" i="11" s="1"/>
  <c r="A466" i="11"/>
  <c r="C466" i="11" s="1"/>
  <c r="B466" i="11"/>
  <c r="L466" i="11" s="1"/>
  <c r="A467" i="11"/>
  <c r="B467" i="11"/>
  <c r="A468" i="11"/>
  <c r="C468" i="11" s="1"/>
  <c r="B468" i="11"/>
  <c r="N468" i="11" s="1"/>
  <c r="A469" i="11"/>
  <c r="C469" i="11" s="1"/>
  <c r="B469" i="11"/>
  <c r="A470" i="11"/>
  <c r="C470" i="11" s="1"/>
  <c r="B470" i="11"/>
  <c r="N470" i="11" s="1"/>
  <c r="A471" i="11"/>
  <c r="C471" i="11" s="1"/>
  <c r="B471" i="11"/>
  <c r="A472" i="11"/>
  <c r="C472" i="11"/>
  <c r="F472" i="11" s="1"/>
  <c r="B472" i="11"/>
  <c r="D472" i="11" s="1"/>
  <c r="A473" i="11"/>
  <c r="B473" i="11"/>
  <c r="D473" i="11" s="1"/>
  <c r="A474" i="11"/>
  <c r="K474" i="11" s="1"/>
  <c r="B474" i="11"/>
  <c r="D474" i="11" s="1"/>
  <c r="A475" i="11"/>
  <c r="C475" i="11" s="1"/>
  <c r="B475" i="11"/>
  <c r="D475" i="11" s="1"/>
  <c r="A476" i="11"/>
  <c r="K476" i="11" s="1"/>
  <c r="B476" i="11"/>
  <c r="D476" i="11" s="1"/>
  <c r="A477" i="11"/>
  <c r="C477" i="11" s="1"/>
  <c r="B477" i="11"/>
  <c r="D477" i="11" s="1"/>
  <c r="A478" i="11"/>
  <c r="K478" i="11" s="1"/>
  <c r="B478" i="11"/>
  <c r="D478" i="11" s="1"/>
  <c r="A479" i="11"/>
  <c r="C479" i="11" s="1"/>
  <c r="B479" i="11"/>
  <c r="D479" i="11" s="1"/>
  <c r="A480" i="11"/>
  <c r="K480" i="11" s="1"/>
  <c r="B480" i="11"/>
  <c r="D480" i="11" s="1"/>
  <c r="A481" i="11"/>
  <c r="B481" i="11"/>
  <c r="D481" i="11" s="1"/>
  <c r="A482" i="11"/>
  <c r="M482" i="11" s="1"/>
  <c r="B482" i="11"/>
  <c r="D482" i="11" s="1"/>
  <c r="A483" i="11"/>
  <c r="B483" i="11"/>
  <c r="D483" i="11" s="1"/>
  <c r="A484" i="11"/>
  <c r="K484" i="11" s="1"/>
  <c r="B484" i="11"/>
  <c r="A485" i="11"/>
  <c r="C485" i="11" s="1"/>
  <c r="B485" i="11"/>
  <c r="D485" i="11" s="1"/>
  <c r="A486" i="11"/>
  <c r="K486" i="11" s="1"/>
  <c r="B486" i="11"/>
  <c r="A487" i="11"/>
  <c r="B487" i="11"/>
  <c r="D487" i="11" s="1"/>
  <c r="A488" i="11"/>
  <c r="K488" i="11" s="1"/>
  <c r="B488" i="11"/>
  <c r="D488" i="11" s="1"/>
  <c r="A489" i="11"/>
  <c r="B489" i="11"/>
  <c r="D489" i="11" s="1"/>
  <c r="A490" i="11"/>
  <c r="K490" i="11" s="1"/>
  <c r="B490" i="11"/>
  <c r="D490" i="11" s="1"/>
  <c r="A491" i="11"/>
  <c r="C491" i="11" s="1"/>
  <c r="B491" i="11"/>
  <c r="D491" i="11" s="1"/>
  <c r="A492" i="11"/>
  <c r="K492" i="11" s="1"/>
  <c r="B492" i="11"/>
  <c r="D492" i="11" s="1"/>
  <c r="A493" i="11"/>
  <c r="B493" i="11"/>
  <c r="A494" i="11"/>
  <c r="K494" i="11" s="1"/>
  <c r="B494" i="11"/>
  <c r="D494" i="11" s="1"/>
  <c r="A495" i="11"/>
  <c r="B495" i="11"/>
  <c r="A496" i="11"/>
  <c r="M496" i="11" s="1"/>
  <c r="B496" i="11"/>
  <c r="D496" i="11" s="1"/>
  <c r="A497" i="11"/>
  <c r="M497" i="11" s="1"/>
  <c r="B497" i="11"/>
  <c r="A498" i="11"/>
  <c r="B498" i="11"/>
  <c r="D498" i="11" s="1"/>
  <c r="A499" i="11"/>
  <c r="B499" i="11"/>
  <c r="A500" i="11"/>
  <c r="M500" i="11" s="1"/>
  <c r="B500" i="11"/>
  <c r="D500" i="11" s="1"/>
  <c r="A501" i="11"/>
  <c r="B501" i="11"/>
  <c r="A502" i="11"/>
  <c r="B502" i="11"/>
  <c r="D502" i="11" s="1"/>
  <c r="A503" i="11"/>
  <c r="B503" i="11"/>
  <c r="A504" i="11"/>
  <c r="B504" i="11"/>
  <c r="D504" i="11" s="1"/>
  <c r="A505" i="11"/>
  <c r="B505" i="11"/>
  <c r="A506" i="11"/>
  <c r="M506" i="11" s="1"/>
  <c r="B506" i="11"/>
  <c r="D506" i="11" s="1"/>
  <c r="A507" i="11"/>
  <c r="B507" i="11"/>
  <c r="A508" i="11"/>
  <c r="K508" i="11" s="1"/>
  <c r="B508" i="11"/>
  <c r="D508" i="11" s="1"/>
  <c r="A509" i="11"/>
  <c r="C509" i="11" s="1"/>
  <c r="B509" i="11"/>
  <c r="A510" i="11"/>
  <c r="K510" i="11" s="1"/>
  <c r="B510" i="11"/>
  <c r="D510" i="11" s="1"/>
  <c r="A511" i="11"/>
  <c r="B511" i="11"/>
  <c r="A512" i="11"/>
  <c r="M512" i="11" s="1"/>
  <c r="B512" i="11"/>
  <c r="D512" i="11" s="1"/>
  <c r="A513" i="11"/>
  <c r="B513" i="11"/>
  <c r="D513" i="11" s="1"/>
  <c r="A514" i="11"/>
  <c r="B514" i="11"/>
  <c r="D514" i="11" s="1"/>
  <c r="A515" i="11"/>
  <c r="B515" i="11"/>
  <c r="A516" i="11"/>
  <c r="K516" i="11" s="1"/>
  <c r="B516" i="11"/>
  <c r="D516" i="11" s="1"/>
  <c r="A517" i="11"/>
  <c r="B517" i="11"/>
  <c r="D517" i="11" s="1"/>
  <c r="A518" i="11"/>
  <c r="B518" i="11"/>
  <c r="D518" i="11" s="1"/>
  <c r="A519" i="11"/>
  <c r="B519" i="11"/>
  <c r="D519" i="11" s="1"/>
  <c r="A520" i="11"/>
  <c r="B520" i="11"/>
  <c r="D520" i="11" s="1"/>
  <c r="A521" i="11"/>
  <c r="B521" i="11"/>
  <c r="A522" i="11"/>
  <c r="C522" i="11" s="1"/>
  <c r="H522" i="11" s="1"/>
  <c r="B522" i="11"/>
  <c r="D522" i="11" s="1"/>
  <c r="A523" i="11"/>
  <c r="B523" i="11"/>
  <c r="D523" i="11" s="1"/>
  <c r="A524" i="11"/>
  <c r="K524" i="11" s="1"/>
  <c r="B524" i="11"/>
  <c r="D524" i="11" s="1"/>
  <c r="A525" i="11"/>
  <c r="M525" i="11" s="1"/>
  <c r="B525" i="11"/>
  <c r="D525" i="11" s="1"/>
  <c r="A526" i="11"/>
  <c r="B526" i="11"/>
  <c r="A527" i="11"/>
  <c r="B527" i="11"/>
  <c r="D527" i="11" s="1"/>
  <c r="A528" i="11"/>
  <c r="M528" i="11" s="1"/>
  <c r="B528" i="11"/>
  <c r="A529" i="11"/>
  <c r="B529" i="11"/>
  <c r="D529" i="11" s="1"/>
  <c r="A530" i="11"/>
  <c r="B530" i="11"/>
  <c r="D530" i="11" s="1"/>
  <c r="A531" i="11"/>
  <c r="B531" i="11"/>
  <c r="A532" i="11"/>
  <c r="B532" i="11"/>
  <c r="D532" i="11" s="1"/>
  <c r="A533" i="11"/>
  <c r="B533" i="11"/>
  <c r="A534" i="11"/>
  <c r="B534" i="11"/>
  <c r="D534" i="11" s="1"/>
  <c r="A535" i="11"/>
  <c r="B535" i="11"/>
  <c r="D535" i="11" s="1"/>
  <c r="A536" i="11"/>
  <c r="B536" i="11"/>
  <c r="D536" i="11" s="1"/>
  <c r="A537" i="11"/>
  <c r="B537" i="11"/>
  <c r="D537" i="11" s="1"/>
  <c r="A538" i="11"/>
  <c r="C538" i="11" s="1"/>
  <c r="B538" i="11"/>
  <c r="A539" i="11"/>
  <c r="B539" i="11"/>
  <c r="A540" i="11"/>
  <c r="B540" i="11"/>
  <c r="N540" i="11" s="1"/>
  <c r="A541" i="11"/>
  <c r="B541" i="11"/>
  <c r="D541" i="11" s="1"/>
  <c r="A542" i="11"/>
  <c r="B542" i="11"/>
  <c r="A543" i="11"/>
  <c r="B543" i="11"/>
  <c r="D543" i="11" s="1"/>
  <c r="A544" i="11"/>
  <c r="M544" i="11" s="1"/>
  <c r="B544" i="11"/>
  <c r="D544" i="11" s="1"/>
  <c r="A545" i="11"/>
  <c r="B545" i="11"/>
  <c r="D545" i="11" s="1"/>
  <c r="A546" i="11"/>
  <c r="K546" i="11" s="1"/>
  <c r="B546" i="11"/>
  <c r="D546" i="11" s="1"/>
  <c r="A547" i="11"/>
  <c r="B547" i="11"/>
  <c r="D547" i="11" s="1"/>
  <c r="A548" i="11"/>
  <c r="C548" i="11" s="1"/>
  <c r="B548" i="11"/>
  <c r="D548" i="11" s="1"/>
  <c r="A549" i="11"/>
  <c r="M549" i="11" s="1"/>
  <c r="B549" i="11"/>
  <c r="D549" i="11" s="1"/>
  <c r="A550" i="11"/>
  <c r="B550" i="11"/>
  <c r="D550" i="11" s="1"/>
  <c r="A551" i="11"/>
  <c r="B551" i="11"/>
  <c r="A552" i="11"/>
  <c r="B552" i="11"/>
  <c r="D552" i="11" s="1"/>
  <c r="A553" i="11"/>
  <c r="M553" i="11" s="1"/>
  <c r="B553" i="11"/>
  <c r="D553" i="11" s="1"/>
  <c r="A554" i="11"/>
  <c r="B554" i="11"/>
  <c r="D554" i="11" s="1"/>
  <c r="A555" i="11"/>
  <c r="B555" i="11"/>
  <c r="D555" i="11" s="1"/>
  <c r="A556" i="11"/>
  <c r="B556" i="11"/>
  <c r="A557" i="11"/>
  <c r="M557" i="11" s="1"/>
  <c r="B557" i="11"/>
  <c r="D557" i="11" s="1"/>
  <c r="A558" i="11"/>
  <c r="M558" i="11" s="1"/>
  <c r="B558" i="11"/>
  <c r="N558" i="11" s="1"/>
  <c r="A559" i="11"/>
  <c r="C559" i="11" s="1"/>
  <c r="B559" i="11"/>
  <c r="D559" i="11" s="1"/>
  <c r="A560" i="11"/>
  <c r="K560" i="11" s="1"/>
  <c r="B560" i="11"/>
  <c r="A561" i="11"/>
  <c r="B561" i="11"/>
  <c r="D561" i="11" s="1"/>
  <c r="A562" i="11"/>
  <c r="B562" i="11"/>
  <c r="N562" i="11" s="1"/>
  <c r="A563" i="11"/>
  <c r="B563" i="11"/>
  <c r="D563" i="11" s="1"/>
  <c r="A564" i="11"/>
  <c r="B564" i="11"/>
  <c r="A565" i="11"/>
  <c r="B565" i="11"/>
  <c r="D565" i="11" s="1"/>
  <c r="A566" i="11"/>
  <c r="K566" i="11" s="1"/>
  <c r="B566" i="11"/>
  <c r="A567" i="11"/>
  <c r="B567" i="11"/>
  <c r="D567" i="11" s="1"/>
  <c r="A568" i="11"/>
  <c r="B568" i="11"/>
  <c r="N568" i="11" s="1"/>
  <c r="A569" i="11"/>
  <c r="M569" i="11" s="1"/>
  <c r="B569" i="11"/>
  <c r="D569" i="11" s="1"/>
  <c r="A570" i="11"/>
  <c r="M570" i="11" s="1"/>
  <c r="B570" i="11"/>
  <c r="A571" i="11"/>
  <c r="C571" i="11" s="1"/>
  <c r="B571" i="11"/>
  <c r="D571" i="11" s="1"/>
  <c r="A572" i="11"/>
  <c r="M572" i="11" s="1"/>
  <c r="B572" i="11"/>
  <c r="A573" i="11"/>
  <c r="B573" i="11"/>
  <c r="D573" i="11" s="1"/>
  <c r="A574" i="11"/>
  <c r="B574" i="11"/>
  <c r="A575" i="11"/>
  <c r="C575" i="11" s="1"/>
  <c r="B575" i="11"/>
  <c r="A576" i="11"/>
  <c r="C576" i="11" s="1"/>
  <c r="B576" i="11"/>
  <c r="A577" i="11"/>
  <c r="M577" i="11" s="1"/>
  <c r="B577" i="11"/>
  <c r="D577" i="11" s="1"/>
  <c r="A578" i="11"/>
  <c r="K578" i="11" s="1"/>
  <c r="B578" i="11"/>
  <c r="A579" i="11"/>
  <c r="B579" i="11"/>
  <c r="D579" i="11" s="1"/>
  <c r="A580" i="11"/>
  <c r="B580" i="11"/>
  <c r="D580" i="11" s="1"/>
  <c r="A581" i="11"/>
  <c r="C581" i="11" s="1"/>
  <c r="B581" i="11"/>
  <c r="A582" i="11"/>
  <c r="B582" i="11"/>
  <c r="D582" i="11" s="1"/>
  <c r="A583" i="11"/>
  <c r="B583" i="11"/>
  <c r="N583" i="11" s="1"/>
  <c r="A584" i="11"/>
  <c r="K584" i="11" s="1"/>
  <c r="B584" i="11"/>
  <c r="D584" i="11" s="1"/>
  <c r="A585" i="11"/>
  <c r="B585" i="11"/>
  <c r="D585" i="11" s="1"/>
  <c r="A586" i="11"/>
  <c r="K586" i="11" s="1"/>
  <c r="B586" i="11"/>
  <c r="D586" i="11" s="1"/>
  <c r="A587" i="11"/>
  <c r="B587" i="11"/>
  <c r="D587" i="11" s="1"/>
  <c r="A588" i="11"/>
  <c r="B588" i="11"/>
  <c r="A589" i="11"/>
  <c r="B589" i="11"/>
  <c r="A590" i="11"/>
  <c r="B590" i="11"/>
  <c r="A591" i="11"/>
  <c r="B591" i="11"/>
  <c r="D591" i="11" s="1"/>
  <c r="A592" i="11"/>
  <c r="B592" i="11"/>
  <c r="A593" i="11"/>
  <c r="B593" i="11"/>
  <c r="D593" i="11" s="1"/>
  <c r="A594" i="11"/>
  <c r="M594" i="11" s="1"/>
  <c r="B594" i="11"/>
  <c r="A595" i="11"/>
  <c r="B595" i="11"/>
  <c r="D595" i="11" s="1"/>
  <c r="A596" i="11"/>
  <c r="B596" i="11"/>
  <c r="D596" i="11" s="1"/>
  <c r="A597" i="11"/>
  <c r="B597" i="11"/>
  <c r="D597" i="11" s="1"/>
  <c r="A598" i="11"/>
  <c r="B598" i="11"/>
  <c r="A599" i="11"/>
  <c r="B599" i="11"/>
  <c r="D599" i="11" s="1"/>
  <c r="A600" i="11"/>
  <c r="B600" i="11"/>
  <c r="D600" i="11" s="1"/>
  <c r="A601" i="11"/>
  <c r="B601" i="11"/>
  <c r="N601" i="11" s="1"/>
  <c r="A602" i="11"/>
  <c r="M602" i="11" s="1"/>
  <c r="B602" i="11"/>
  <c r="D602" i="11" s="1"/>
  <c r="A603" i="11"/>
  <c r="C603" i="11" s="1"/>
  <c r="B603" i="11"/>
  <c r="A604" i="11"/>
  <c r="B604" i="11"/>
  <c r="D604" i="11" s="1"/>
  <c r="A605" i="11"/>
  <c r="K605" i="11" s="1"/>
  <c r="B605" i="11"/>
  <c r="A606" i="11"/>
  <c r="B606" i="11"/>
  <c r="D606" i="11" s="1"/>
  <c r="A607" i="11"/>
  <c r="K607" i="11" s="1"/>
  <c r="B607" i="11"/>
  <c r="A608" i="11"/>
  <c r="B608" i="11"/>
  <c r="A609" i="11"/>
  <c r="B609" i="11"/>
  <c r="A610" i="11"/>
  <c r="B610" i="11"/>
  <c r="A611" i="11"/>
  <c r="K611" i="11" s="1"/>
  <c r="B611" i="11"/>
  <c r="D611" i="11" s="1"/>
  <c r="A612" i="11"/>
  <c r="B612" i="11"/>
  <c r="A613" i="11"/>
  <c r="B613" i="11"/>
  <c r="A614" i="11"/>
  <c r="K614" i="11" s="1"/>
  <c r="B614" i="11"/>
  <c r="A615" i="11"/>
  <c r="M615" i="11" s="1"/>
  <c r="B615" i="11"/>
  <c r="D615" i="11" s="1"/>
  <c r="A616" i="11"/>
  <c r="B616" i="11"/>
  <c r="D616" i="11" s="1"/>
  <c r="A617" i="11"/>
  <c r="B617" i="11"/>
  <c r="D617" i="11" s="1"/>
  <c r="A618" i="11"/>
  <c r="K618" i="11" s="1"/>
  <c r="B618" i="11"/>
  <c r="A619" i="11"/>
  <c r="C619" i="11" s="1"/>
  <c r="B619" i="11"/>
  <c r="A620" i="11"/>
  <c r="K620" i="11" s="1"/>
  <c r="B620" i="11"/>
  <c r="A621" i="11"/>
  <c r="M621" i="11" s="1"/>
  <c r="B621" i="11"/>
  <c r="D621" i="11" s="1"/>
  <c r="A622" i="11"/>
  <c r="B622" i="11"/>
  <c r="N622" i="11" s="1"/>
  <c r="A623" i="11"/>
  <c r="C623" i="11" s="1"/>
  <c r="B623" i="11"/>
  <c r="D623" i="11" s="1"/>
  <c r="A624" i="11"/>
  <c r="M624" i="11" s="1"/>
  <c r="B624" i="11"/>
  <c r="A625" i="11"/>
  <c r="M625" i="11" s="1"/>
  <c r="B625" i="11"/>
  <c r="D625" i="11" s="1"/>
  <c r="A626" i="11"/>
  <c r="K626" i="11" s="1"/>
  <c r="B626" i="11"/>
  <c r="D626" i="11" s="1"/>
  <c r="A627" i="11"/>
  <c r="K627" i="11" s="1"/>
  <c r="B627" i="11"/>
  <c r="A628" i="11"/>
  <c r="B628" i="11"/>
  <c r="A629" i="11"/>
  <c r="B629" i="11"/>
  <c r="D629" i="11" s="1"/>
  <c r="A630" i="11"/>
  <c r="M630" i="11" s="1"/>
  <c r="B630" i="11"/>
  <c r="A631" i="11"/>
  <c r="C631" i="11" s="1"/>
  <c r="B631" i="11"/>
  <c r="D631" i="11" s="1"/>
  <c r="A632" i="11"/>
  <c r="M632" i="11" s="1"/>
  <c r="B632" i="11"/>
  <c r="A633" i="11"/>
  <c r="B633" i="11"/>
  <c r="D633" i="11" s="1"/>
  <c r="A634" i="11"/>
  <c r="B634" i="11"/>
  <c r="D634" i="11" s="1"/>
  <c r="A635" i="11"/>
  <c r="B635" i="11"/>
  <c r="A636" i="11"/>
  <c r="M636" i="11" s="1"/>
  <c r="B636" i="11"/>
  <c r="A637" i="11"/>
  <c r="K637" i="11" s="1"/>
  <c r="B637" i="11"/>
  <c r="D637" i="11" s="1"/>
  <c r="A638" i="11"/>
  <c r="M638" i="11" s="1"/>
  <c r="B638" i="11"/>
  <c r="A639" i="11"/>
  <c r="C639" i="11" s="1"/>
  <c r="B639" i="11"/>
  <c r="A640" i="11"/>
  <c r="K640" i="11" s="1"/>
  <c r="B640" i="11"/>
  <c r="L640" i="11" s="1"/>
  <c r="A641" i="11"/>
  <c r="B641" i="11"/>
  <c r="N641" i="11" s="1"/>
  <c r="A642" i="11"/>
  <c r="B642" i="11"/>
  <c r="D642" i="11" s="1"/>
  <c r="A643" i="11"/>
  <c r="B643" i="11"/>
  <c r="D643" i="11" s="1"/>
  <c r="A644" i="11"/>
  <c r="B644" i="11"/>
  <c r="D644" i="11" s="1"/>
  <c r="A645" i="11"/>
  <c r="B645" i="11"/>
  <c r="A646" i="11"/>
  <c r="M646" i="11" s="1"/>
  <c r="B646" i="11"/>
  <c r="A647" i="11"/>
  <c r="C647" i="11" s="1"/>
  <c r="B647" i="11"/>
  <c r="A648" i="11"/>
  <c r="K648" i="11" s="1"/>
  <c r="B648" i="11"/>
  <c r="A649" i="11"/>
  <c r="B649" i="11"/>
  <c r="D649" i="11" s="1"/>
  <c r="A650" i="11"/>
  <c r="K650" i="11" s="1"/>
  <c r="B650" i="11"/>
  <c r="D650" i="11" s="1"/>
  <c r="A651" i="11"/>
  <c r="K651" i="11" s="1"/>
  <c r="B651" i="11"/>
  <c r="A652" i="11"/>
  <c r="B652" i="11"/>
  <c r="A653" i="11"/>
  <c r="C653" i="11" s="1"/>
  <c r="B653" i="11"/>
  <c r="A654" i="11"/>
  <c r="K654" i="11" s="1"/>
  <c r="B654" i="11"/>
  <c r="D654" i="11" s="1"/>
  <c r="A655" i="11"/>
  <c r="K655" i="11" s="1"/>
  <c r="B655" i="11"/>
  <c r="D655" i="11" s="1"/>
  <c r="A656" i="11"/>
  <c r="K656" i="11" s="1"/>
  <c r="B656" i="11"/>
  <c r="D656" i="11" s="1"/>
  <c r="A657" i="11"/>
  <c r="C657" i="11" s="1"/>
  <c r="B657" i="11"/>
  <c r="A658" i="11"/>
  <c r="B658" i="11"/>
  <c r="A659" i="11"/>
  <c r="B659" i="11"/>
  <c r="A660" i="11"/>
  <c r="B660" i="11"/>
  <c r="D660" i="11" s="1"/>
  <c r="A661" i="11"/>
  <c r="B661" i="11"/>
  <c r="D661" i="11" s="1"/>
  <c r="A662" i="11"/>
  <c r="B662" i="11"/>
  <c r="A663" i="11"/>
  <c r="M663" i="11" s="1"/>
  <c r="B663" i="11"/>
  <c r="A664" i="11"/>
  <c r="M664" i="11" s="1"/>
  <c r="B664" i="11"/>
  <c r="A665" i="11"/>
  <c r="B665" i="11"/>
  <c r="D665" i="11" s="1"/>
  <c r="A666" i="11"/>
  <c r="K666" i="11" s="1"/>
  <c r="B666" i="11"/>
  <c r="D666" i="11" s="1"/>
  <c r="A667" i="11"/>
  <c r="C667" i="11" s="1"/>
  <c r="B667" i="11"/>
  <c r="A668" i="11"/>
  <c r="M668" i="11" s="1"/>
  <c r="B668" i="11"/>
  <c r="A669" i="11"/>
  <c r="B669" i="11"/>
  <c r="A670" i="11"/>
  <c r="M670" i="11" s="1"/>
  <c r="B670" i="11"/>
  <c r="D670" i="11" s="1"/>
  <c r="A671" i="11"/>
  <c r="B671" i="11"/>
  <c r="L671" i="11" s="1"/>
  <c r="A672" i="11"/>
  <c r="K672" i="11" s="1"/>
  <c r="B672" i="11"/>
  <c r="N672" i="11" s="1"/>
  <c r="A673" i="11"/>
  <c r="B673" i="11"/>
  <c r="N673" i="11" s="1"/>
  <c r="A674" i="11"/>
  <c r="B674" i="11"/>
  <c r="A675" i="11"/>
  <c r="B675" i="11"/>
  <c r="A676" i="11"/>
  <c r="M676" i="11" s="1"/>
  <c r="B676" i="11"/>
  <c r="D676" i="11" s="1"/>
  <c r="A677" i="11"/>
  <c r="K677" i="11" s="1"/>
  <c r="B677" i="11"/>
  <c r="D677" i="11" s="1"/>
  <c r="A678" i="11"/>
  <c r="K678" i="11" s="1"/>
  <c r="B678" i="11"/>
  <c r="N678" i="11" s="1"/>
  <c r="A679" i="11"/>
  <c r="M679" i="11" s="1"/>
  <c r="B679" i="11"/>
  <c r="A680" i="11"/>
  <c r="K680" i="11" s="1"/>
  <c r="B680" i="11"/>
  <c r="A681" i="11"/>
  <c r="B681" i="11"/>
  <c r="N681" i="11" s="1"/>
  <c r="A682" i="11"/>
  <c r="B682" i="11"/>
  <c r="D682" i="11" s="1"/>
  <c r="A683" i="11"/>
  <c r="C683" i="11" s="1"/>
  <c r="B683" i="11"/>
  <c r="A684" i="11"/>
  <c r="B684" i="11"/>
  <c r="A685" i="11"/>
  <c r="B685" i="11"/>
  <c r="A686" i="11"/>
  <c r="B686" i="11"/>
  <c r="D686" i="11" s="1"/>
  <c r="A687" i="11"/>
  <c r="B687" i="11"/>
  <c r="A688" i="11"/>
  <c r="K688" i="11" s="1"/>
  <c r="B688" i="11"/>
  <c r="D688" i="11" s="1"/>
  <c r="A689" i="11"/>
  <c r="C689" i="11" s="1"/>
  <c r="B689" i="11"/>
  <c r="A690" i="11"/>
  <c r="B690" i="11"/>
  <c r="N690" i="11" s="1"/>
  <c r="A691" i="11"/>
  <c r="M691" i="11" s="1"/>
  <c r="B691" i="11"/>
  <c r="A692" i="11"/>
  <c r="K692" i="11" s="1"/>
  <c r="B692" i="11"/>
  <c r="D692" i="11" s="1"/>
  <c r="A693" i="11"/>
  <c r="B693" i="11"/>
  <c r="A694" i="11"/>
  <c r="K694" i="11" s="1"/>
  <c r="B694" i="11"/>
  <c r="A695" i="11"/>
  <c r="C695" i="11" s="1"/>
  <c r="B695" i="11"/>
  <c r="A696" i="11"/>
  <c r="K696" i="11" s="1"/>
  <c r="B696" i="11"/>
  <c r="L696" i="11" s="1"/>
  <c r="A697" i="11"/>
  <c r="B697" i="11"/>
  <c r="A698" i="11"/>
  <c r="B698" i="11"/>
  <c r="D698" i="11" s="1"/>
  <c r="A699" i="11"/>
  <c r="C699" i="11" s="1"/>
  <c r="B699" i="11"/>
  <c r="N699" i="11" s="1"/>
  <c r="A700" i="11"/>
  <c r="K700" i="11" s="1"/>
  <c r="B700" i="11"/>
  <c r="A701" i="11"/>
  <c r="B701" i="11"/>
  <c r="A702" i="11"/>
  <c r="K702" i="11" s="1"/>
  <c r="B702" i="11"/>
  <c r="D702" i="11" s="1"/>
  <c r="A703" i="11"/>
  <c r="B703" i="11"/>
  <c r="D703" i="11" s="1"/>
  <c r="A704" i="11"/>
  <c r="K704" i="11" s="1"/>
  <c r="B704" i="11"/>
  <c r="A705" i="11"/>
  <c r="C705" i="11" s="1"/>
  <c r="B705" i="11"/>
  <c r="A706" i="11"/>
  <c r="B706" i="11"/>
  <c r="N706" i="11" s="1"/>
  <c r="A707" i="11"/>
  <c r="B707" i="11"/>
  <c r="D707" i="11" s="1"/>
  <c r="A708" i="11"/>
  <c r="B708" i="11"/>
  <c r="N708" i="11" s="1"/>
  <c r="A709" i="11"/>
  <c r="B709" i="11"/>
  <c r="D709" i="11" s="1"/>
  <c r="A710" i="11"/>
  <c r="M710" i="11" s="1"/>
  <c r="B710" i="11"/>
  <c r="A711" i="11"/>
  <c r="B711" i="11"/>
  <c r="D711" i="11" s="1"/>
  <c r="A712" i="11"/>
  <c r="B712" i="11"/>
  <c r="A713" i="11"/>
  <c r="B713" i="11"/>
  <c r="D713" i="11" s="1"/>
  <c r="A714" i="11"/>
  <c r="B714" i="11"/>
  <c r="A715" i="11"/>
  <c r="C715" i="11" s="1"/>
  <c r="B715" i="11"/>
  <c r="D715" i="11" s="1"/>
  <c r="A716" i="11"/>
  <c r="B716" i="11"/>
  <c r="A717" i="11"/>
  <c r="K717" i="11" s="1"/>
  <c r="B717" i="11"/>
  <c r="D717" i="11" s="1"/>
  <c r="A718" i="11"/>
  <c r="B718" i="11"/>
  <c r="N718" i="11" s="1"/>
  <c r="A719" i="11"/>
  <c r="C719" i="11" s="1"/>
  <c r="B719" i="11"/>
  <c r="D719" i="11" s="1"/>
  <c r="A720" i="11"/>
  <c r="B720" i="11"/>
  <c r="A721" i="11"/>
  <c r="B721" i="11"/>
  <c r="D721" i="11" s="1"/>
  <c r="A722" i="11"/>
  <c r="B722" i="11"/>
  <c r="A723" i="11"/>
  <c r="B723" i="11"/>
  <c r="D723" i="11" s="1"/>
  <c r="A724" i="11"/>
  <c r="B724" i="11"/>
  <c r="A725" i="11"/>
  <c r="C725" i="11" s="1"/>
  <c r="B725" i="11"/>
  <c r="D725" i="11" s="1"/>
  <c r="A726" i="11"/>
  <c r="B726" i="11"/>
  <c r="A727" i="11"/>
  <c r="B727" i="11"/>
  <c r="D727" i="11" s="1"/>
  <c r="A728" i="11"/>
  <c r="B728" i="11"/>
  <c r="A729" i="11"/>
  <c r="B729" i="11"/>
  <c r="D729" i="11" s="1"/>
  <c r="A730" i="11"/>
  <c r="K730" i="11" s="1"/>
  <c r="B730" i="11"/>
  <c r="A731" i="11"/>
  <c r="B731" i="11"/>
  <c r="D731" i="11" s="1"/>
  <c r="A732" i="11"/>
  <c r="K732" i="11" s="1"/>
  <c r="B732" i="11"/>
  <c r="A733" i="11"/>
  <c r="B733" i="11"/>
  <c r="D733" i="11" s="1"/>
  <c r="A734" i="11"/>
  <c r="B734" i="11"/>
  <c r="A735" i="11"/>
  <c r="M735" i="11" s="1"/>
  <c r="B735" i="11"/>
  <c r="D735" i="11" s="1"/>
  <c r="A736" i="11"/>
  <c r="B736" i="11"/>
  <c r="A737" i="11"/>
  <c r="B737" i="11"/>
  <c r="D737" i="11" s="1"/>
  <c r="A738" i="11"/>
  <c r="K738" i="11" s="1"/>
  <c r="B738" i="11"/>
  <c r="D738" i="11" s="1"/>
  <c r="A739" i="11"/>
  <c r="B739" i="11"/>
  <c r="A740" i="11"/>
  <c r="K740" i="11" s="1"/>
  <c r="B740" i="11"/>
  <c r="A741" i="11"/>
  <c r="B741" i="11"/>
  <c r="N741" i="11" s="1"/>
  <c r="A742" i="11"/>
  <c r="B742" i="11"/>
  <c r="D742" i="11" s="1"/>
  <c r="A743" i="11"/>
  <c r="B743" i="11"/>
  <c r="A744" i="11"/>
  <c r="M744" i="11" s="1"/>
  <c r="B744" i="11"/>
  <c r="A745" i="11"/>
  <c r="B745" i="11"/>
  <c r="A746" i="11"/>
  <c r="B746" i="11"/>
  <c r="D746" i="11" s="1"/>
  <c r="A747" i="11"/>
  <c r="B747" i="11"/>
  <c r="A748" i="11"/>
  <c r="B748" i="11"/>
  <c r="A749" i="11"/>
  <c r="K749" i="11" s="1"/>
  <c r="B749" i="11"/>
  <c r="A750" i="11"/>
  <c r="M750" i="11" s="1"/>
  <c r="B750" i="11"/>
  <c r="A751" i="11"/>
  <c r="K751" i="11" s="1"/>
  <c r="B751" i="11"/>
  <c r="A752" i="11"/>
  <c r="B752" i="11"/>
  <c r="N752" i="11" s="1"/>
  <c r="A753" i="11"/>
  <c r="K753" i="11" s="1"/>
  <c r="B753" i="11"/>
  <c r="A754" i="11"/>
  <c r="B754" i="11"/>
  <c r="D754" i="11" s="1"/>
  <c r="A755" i="11"/>
  <c r="B755" i="11"/>
  <c r="A756" i="11"/>
  <c r="K756" i="11" s="1"/>
  <c r="B756" i="11"/>
  <c r="A757" i="11"/>
  <c r="K757" i="11" s="1"/>
  <c r="B757" i="11"/>
  <c r="A758" i="11"/>
  <c r="M758" i="11" s="1"/>
  <c r="B758" i="11"/>
  <c r="D758" i="11" s="1"/>
  <c r="A759" i="11"/>
  <c r="B759" i="11"/>
  <c r="A760" i="11"/>
  <c r="B760" i="11"/>
  <c r="A761" i="11"/>
  <c r="B761" i="11"/>
  <c r="A762" i="11"/>
  <c r="K762" i="11" s="1"/>
  <c r="B762" i="11"/>
  <c r="D762" i="11" s="1"/>
  <c r="A763" i="11"/>
  <c r="B763" i="11"/>
  <c r="N763" i="11" s="1"/>
  <c r="A764" i="11"/>
  <c r="B764" i="11"/>
  <c r="A765" i="11"/>
  <c r="B765" i="11"/>
  <c r="A766" i="11"/>
  <c r="B766" i="11"/>
  <c r="D766" i="11" s="1"/>
  <c r="A767" i="11"/>
  <c r="K767" i="11" s="1"/>
  <c r="B767" i="11"/>
  <c r="A768" i="11"/>
  <c r="B768" i="11"/>
  <c r="A769" i="11"/>
  <c r="B769" i="11"/>
  <c r="A770" i="11"/>
  <c r="M770" i="11" s="1"/>
  <c r="B770" i="11"/>
  <c r="D770" i="11" s="1"/>
  <c r="A771" i="11"/>
  <c r="B771" i="11"/>
  <c r="A772" i="11"/>
  <c r="B772" i="11"/>
  <c r="A773" i="11"/>
  <c r="B773" i="11"/>
  <c r="A774" i="11"/>
  <c r="B774" i="11"/>
  <c r="D774" i="11" s="1"/>
  <c r="A775" i="11"/>
  <c r="B775" i="11"/>
  <c r="A776" i="11"/>
  <c r="K776" i="11" s="1"/>
  <c r="B776" i="11"/>
  <c r="A777" i="11"/>
  <c r="B777" i="11"/>
  <c r="A778" i="11"/>
  <c r="B778" i="11"/>
  <c r="D778" i="11" s="1"/>
  <c r="A779" i="11"/>
  <c r="B779" i="11"/>
  <c r="N779" i="11" s="1"/>
  <c r="A780" i="11"/>
  <c r="B780" i="11"/>
  <c r="A781" i="11"/>
  <c r="B781" i="11"/>
  <c r="A782" i="11"/>
  <c r="B782" i="11"/>
  <c r="D782" i="11" s="1"/>
  <c r="A783" i="11"/>
  <c r="B783" i="11"/>
  <c r="A784" i="11"/>
  <c r="B784" i="11"/>
  <c r="A785" i="11"/>
  <c r="B785" i="11"/>
  <c r="A786" i="11"/>
  <c r="B786" i="11"/>
  <c r="A787" i="11"/>
  <c r="K787" i="11" s="1"/>
  <c r="B787" i="11"/>
  <c r="A788" i="11"/>
  <c r="B788" i="11"/>
  <c r="A789" i="11"/>
  <c r="M789" i="11" s="1"/>
  <c r="B789" i="11"/>
  <c r="D789" i="11" s="1"/>
  <c r="A790" i="11"/>
  <c r="M790" i="11" s="1"/>
  <c r="B790" i="11"/>
  <c r="A791" i="11"/>
  <c r="B791" i="11"/>
  <c r="D791" i="11" s="1"/>
  <c r="A792" i="11"/>
  <c r="B792" i="11"/>
  <c r="A793" i="11"/>
  <c r="M793" i="11" s="1"/>
  <c r="B793" i="11"/>
  <c r="A794" i="11"/>
  <c r="B794" i="11"/>
  <c r="A795" i="11"/>
  <c r="B795" i="11"/>
  <c r="L795" i="11" s="1"/>
  <c r="A796" i="11"/>
  <c r="B796" i="11"/>
  <c r="A797" i="11"/>
  <c r="M797" i="11" s="1"/>
  <c r="B797" i="11"/>
  <c r="D797" i="11" s="1"/>
  <c r="A798" i="11"/>
  <c r="M798" i="11" s="1"/>
  <c r="B798" i="11"/>
  <c r="A799" i="11"/>
  <c r="B799" i="11"/>
  <c r="D799" i="11" s="1"/>
  <c r="A800" i="11"/>
  <c r="M800" i="11" s="1"/>
  <c r="B800" i="11"/>
  <c r="A801" i="11"/>
  <c r="B801" i="11"/>
  <c r="D801" i="11" s="1"/>
  <c r="A802" i="11"/>
  <c r="B802" i="11"/>
  <c r="A803" i="11"/>
  <c r="B803" i="11"/>
  <c r="D803" i="11" s="1"/>
  <c r="A804" i="11"/>
  <c r="M804" i="11" s="1"/>
  <c r="B804" i="11"/>
  <c r="D804" i="11" s="1"/>
  <c r="A805" i="11"/>
  <c r="K805" i="11" s="1"/>
  <c r="B805" i="11"/>
  <c r="A806" i="11"/>
  <c r="K806" i="11" s="1"/>
  <c r="B806" i="11"/>
  <c r="A807" i="11"/>
  <c r="K807" i="11" s="1"/>
  <c r="B807" i="11"/>
  <c r="D807" i="11" s="1"/>
  <c r="A808" i="11"/>
  <c r="K808" i="11" s="1"/>
  <c r="B808" i="11"/>
  <c r="D808" i="11" s="1"/>
  <c r="A809" i="11"/>
  <c r="B809" i="11"/>
  <c r="D809" i="11" s="1"/>
  <c r="A810" i="11"/>
  <c r="B810" i="11"/>
  <c r="D810" i="11" s="1"/>
  <c r="A811" i="11"/>
  <c r="K811" i="11" s="1"/>
  <c r="B811" i="11"/>
  <c r="D811" i="11" s="1"/>
  <c r="A812" i="11"/>
  <c r="K812" i="11" s="1"/>
  <c r="B812" i="11"/>
  <c r="A813" i="11"/>
  <c r="K813" i="11" s="1"/>
  <c r="B813" i="11"/>
  <c r="A814" i="11"/>
  <c r="B814" i="11"/>
  <c r="A815" i="11"/>
  <c r="B815" i="11"/>
  <c r="D815" i="11" s="1"/>
  <c r="A816" i="11"/>
  <c r="M816" i="11" s="1"/>
  <c r="B816" i="11"/>
  <c r="A817" i="11"/>
  <c r="B817" i="11"/>
  <c r="A818" i="11"/>
  <c r="B818" i="11"/>
  <c r="A819" i="11"/>
  <c r="K819" i="11" s="1"/>
  <c r="B819" i="11"/>
  <c r="D819" i="11" s="1"/>
  <c r="A820" i="11"/>
  <c r="M820" i="11" s="1"/>
  <c r="B820" i="11"/>
  <c r="A821" i="11"/>
  <c r="M821" i="11" s="1"/>
  <c r="B821" i="11"/>
  <c r="N821" i="11" s="1"/>
  <c r="A822" i="11"/>
  <c r="B822" i="11"/>
  <c r="A823" i="11"/>
  <c r="B823" i="11"/>
  <c r="A824" i="11"/>
  <c r="B824" i="11"/>
  <c r="N824" i="11" s="1"/>
  <c r="A825" i="11"/>
  <c r="B825" i="11"/>
  <c r="A826" i="11"/>
  <c r="M826" i="11" s="1"/>
  <c r="B826" i="11"/>
  <c r="A827" i="11"/>
  <c r="B827" i="11"/>
  <c r="L827" i="11" s="1"/>
  <c r="A828" i="11"/>
  <c r="B828" i="11"/>
  <c r="L828" i="11" s="1"/>
  <c r="A829" i="11"/>
  <c r="B829" i="11"/>
  <c r="A830" i="11"/>
  <c r="K830" i="11" s="1"/>
  <c r="B830" i="11"/>
  <c r="A831" i="11"/>
  <c r="B831" i="11"/>
  <c r="D831" i="11" s="1"/>
  <c r="A832" i="11"/>
  <c r="K832" i="11" s="1"/>
  <c r="B832" i="11"/>
  <c r="A833" i="11"/>
  <c r="B833" i="11"/>
  <c r="A834" i="11"/>
  <c r="M834" i="11" s="1"/>
  <c r="B834" i="11"/>
  <c r="A835" i="11"/>
  <c r="M835" i="11" s="1"/>
  <c r="B835" i="11"/>
  <c r="A836" i="11"/>
  <c r="K836" i="11" s="1"/>
  <c r="B836" i="11"/>
  <c r="A837" i="11"/>
  <c r="K837" i="11" s="1"/>
  <c r="B837" i="11"/>
  <c r="A838" i="11"/>
  <c r="K838" i="11" s="1"/>
  <c r="B838" i="11"/>
  <c r="A839" i="11"/>
  <c r="B839" i="11"/>
  <c r="A840" i="11"/>
  <c r="K840" i="11" s="1"/>
  <c r="B840" i="11"/>
  <c r="N840" i="11" s="1"/>
  <c r="A841" i="11"/>
  <c r="B841" i="11"/>
  <c r="N841" i="11" s="1"/>
  <c r="A842" i="11"/>
  <c r="K842" i="11" s="1"/>
  <c r="B842" i="11"/>
  <c r="A843" i="11"/>
  <c r="K843" i="11" s="1"/>
  <c r="B843" i="11"/>
  <c r="L843" i="11" s="1"/>
  <c r="A844" i="11"/>
  <c r="M844" i="11" s="1"/>
  <c r="B844" i="11"/>
  <c r="A845" i="11"/>
  <c r="B845" i="11"/>
  <c r="A846" i="11"/>
  <c r="K846" i="11" s="1"/>
  <c r="B846" i="11"/>
  <c r="A847" i="11"/>
  <c r="M847" i="11" s="1"/>
  <c r="B847" i="11"/>
  <c r="D847" i="11" s="1"/>
  <c r="A848" i="11"/>
  <c r="K848" i="11" s="1"/>
  <c r="B848" i="11"/>
  <c r="A849" i="11"/>
  <c r="B849" i="11"/>
  <c r="N849" i="11" s="1"/>
  <c r="A850" i="11"/>
  <c r="K850" i="11" s="1"/>
  <c r="B850" i="11"/>
  <c r="A851" i="11"/>
  <c r="M851" i="11" s="1"/>
  <c r="B851" i="11"/>
  <c r="L851" i="11" s="1"/>
  <c r="A852" i="11"/>
  <c r="K852" i="11" s="1"/>
  <c r="B852" i="11"/>
  <c r="L852" i="11" s="1"/>
  <c r="A853" i="11"/>
  <c r="K853" i="11" s="1"/>
  <c r="B853" i="11"/>
  <c r="A854" i="11"/>
  <c r="K854" i="11" s="1"/>
  <c r="B854" i="11"/>
  <c r="D854" i="11" s="1"/>
  <c r="A855" i="11"/>
  <c r="K855" i="11" s="1"/>
  <c r="B855" i="11"/>
  <c r="A856" i="11"/>
  <c r="K856" i="11" s="1"/>
  <c r="B856" i="11"/>
  <c r="A857" i="11"/>
  <c r="B857" i="11"/>
  <c r="N857" i="11" s="1"/>
  <c r="A858" i="11"/>
  <c r="M858" i="11" s="1"/>
  <c r="B858" i="11"/>
  <c r="D858" i="11" s="1"/>
  <c r="A859" i="11"/>
  <c r="B859" i="11"/>
  <c r="A860" i="11"/>
  <c r="B860" i="11"/>
  <c r="D860" i="11" s="1"/>
  <c r="A861" i="11"/>
  <c r="B861" i="11"/>
  <c r="C861" i="11"/>
  <c r="A862" i="11"/>
  <c r="B862" i="11"/>
  <c r="A863" i="11"/>
  <c r="C863" i="11" s="1"/>
  <c r="B863" i="11"/>
  <c r="A864" i="11"/>
  <c r="C864" i="11" s="1"/>
  <c r="B864" i="11"/>
  <c r="N864" i="11" s="1"/>
  <c r="A865" i="11"/>
  <c r="B865" i="11"/>
  <c r="A866" i="11"/>
  <c r="B866" i="11"/>
  <c r="D866" i="11" s="1"/>
  <c r="A867" i="11"/>
  <c r="M867" i="11" s="1"/>
  <c r="B867" i="11"/>
  <c r="A868" i="11"/>
  <c r="B868" i="11"/>
  <c r="D868" i="11" s="1"/>
  <c r="A869" i="11"/>
  <c r="B869" i="11"/>
  <c r="N869" i="11" s="1"/>
  <c r="A870" i="11"/>
  <c r="C870" i="11" s="1"/>
  <c r="B870" i="11"/>
  <c r="A871" i="11"/>
  <c r="B871" i="11"/>
  <c r="N871" i="11" s="1"/>
  <c r="A872" i="11"/>
  <c r="C872" i="11" s="1"/>
  <c r="B872" i="11"/>
  <c r="A873" i="11"/>
  <c r="M873" i="11" s="1"/>
  <c r="B873" i="11"/>
  <c r="A874" i="11"/>
  <c r="B874" i="11"/>
  <c r="A875" i="11"/>
  <c r="B875" i="11"/>
  <c r="A876" i="11"/>
  <c r="B876" i="11"/>
  <c r="A877" i="11"/>
  <c r="M877" i="11" s="1"/>
  <c r="B877" i="11"/>
  <c r="L877" i="11" s="1"/>
  <c r="A878" i="11"/>
  <c r="B878" i="11"/>
  <c r="L878" i="11" s="1"/>
  <c r="A879" i="11"/>
  <c r="M879" i="11" s="1"/>
  <c r="B879" i="11"/>
  <c r="A880" i="11"/>
  <c r="B880" i="11"/>
  <c r="A881" i="11"/>
  <c r="C881" i="11" s="1"/>
  <c r="B881" i="11"/>
  <c r="A882" i="11"/>
  <c r="C882" i="11" s="1"/>
  <c r="B882" i="11"/>
  <c r="A883" i="11"/>
  <c r="B883" i="11"/>
  <c r="L883" i="11" s="1"/>
  <c r="A884" i="11"/>
  <c r="C884" i="11" s="1"/>
  <c r="B884" i="11"/>
  <c r="A885" i="11"/>
  <c r="B885" i="11"/>
  <c r="N885" i="11" s="1"/>
  <c r="A886" i="11"/>
  <c r="B886" i="11"/>
  <c r="A887" i="11"/>
  <c r="B887" i="11"/>
  <c r="L887" i="11" s="1"/>
  <c r="A888" i="11"/>
  <c r="B888" i="11"/>
  <c r="A889" i="11"/>
  <c r="C889" i="11" s="1"/>
  <c r="B889" i="11"/>
  <c r="L889" i="11" s="1"/>
  <c r="A890" i="11"/>
  <c r="C890" i="11" s="1"/>
  <c r="B890" i="11"/>
  <c r="A891" i="11"/>
  <c r="K891" i="11" s="1"/>
  <c r="B891" i="11"/>
  <c r="L891" i="11" s="1"/>
  <c r="A892" i="11"/>
  <c r="B892" i="11"/>
  <c r="A893" i="11"/>
  <c r="C893" i="11" s="1"/>
  <c r="B893" i="11"/>
  <c r="A894" i="11"/>
  <c r="C894" i="11" s="1"/>
  <c r="B894" i="11"/>
  <c r="N894" i="11" s="1"/>
  <c r="A895" i="11"/>
  <c r="B895" i="11"/>
  <c r="A896" i="11"/>
  <c r="B896" i="11"/>
  <c r="D896" i="11" s="1"/>
  <c r="A897" i="11"/>
  <c r="B897" i="11"/>
  <c r="N897" i="11" s="1"/>
  <c r="A898" i="11"/>
  <c r="B898" i="11"/>
  <c r="A899" i="11"/>
  <c r="B899" i="11"/>
  <c r="A900" i="11"/>
  <c r="B900" i="11"/>
  <c r="A901" i="11"/>
  <c r="C901" i="11" s="1"/>
  <c r="B901" i="11"/>
  <c r="N901" i="11" s="1"/>
  <c r="A902" i="11"/>
  <c r="B902" i="11"/>
  <c r="A903" i="11"/>
  <c r="C903" i="11" s="1"/>
  <c r="B903" i="11"/>
  <c r="A904" i="11"/>
  <c r="B904" i="11"/>
  <c r="A905" i="11"/>
  <c r="B905" i="11"/>
  <c r="A906" i="11"/>
  <c r="B906" i="11"/>
  <c r="L906" i="11" s="1"/>
  <c r="A907" i="11"/>
  <c r="M907" i="11" s="1"/>
  <c r="B907" i="11"/>
  <c r="L907" i="11" s="1"/>
  <c r="A908" i="11"/>
  <c r="B908" i="11"/>
  <c r="A909" i="11"/>
  <c r="C909" i="11" s="1"/>
  <c r="B909" i="11"/>
  <c r="N909" i="11" s="1"/>
  <c r="A910" i="11"/>
  <c r="C910" i="11" s="1"/>
  <c r="B910" i="11"/>
  <c r="L910" i="11" s="1"/>
  <c r="A911" i="11"/>
  <c r="K911" i="11" s="1"/>
  <c r="B911" i="11"/>
  <c r="L911" i="11" s="1"/>
  <c r="A912" i="11"/>
  <c r="C912" i="11" s="1"/>
  <c r="B912" i="11"/>
  <c r="A913" i="11"/>
  <c r="M913" i="11" s="1"/>
  <c r="B913" i="11"/>
  <c r="N913" i="11" s="1"/>
  <c r="A914" i="11"/>
  <c r="C914" i="11" s="1"/>
  <c r="B914" i="11"/>
  <c r="D914" i="11" s="1"/>
  <c r="A915" i="11"/>
  <c r="B915" i="11"/>
  <c r="A916" i="11"/>
  <c r="B916" i="11"/>
  <c r="D916" i="11" s="1"/>
  <c r="A917" i="11"/>
  <c r="B917" i="11"/>
  <c r="A918" i="11"/>
  <c r="B918" i="11"/>
  <c r="D918" i="11" s="1"/>
  <c r="A919" i="11"/>
  <c r="B919" i="11"/>
  <c r="A920" i="11"/>
  <c r="B920" i="11"/>
  <c r="A921" i="11"/>
  <c r="C921" i="11" s="1"/>
  <c r="B921" i="11"/>
  <c r="N921" i="11" s="1"/>
  <c r="A922" i="11"/>
  <c r="C922" i="11" s="1"/>
  <c r="B922" i="11"/>
  <c r="A923" i="11"/>
  <c r="B923" i="11"/>
  <c r="A924" i="11"/>
  <c r="B924" i="11"/>
  <c r="L924" i="11" s="1"/>
  <c r="A925" i="11"/>
  <c r="B925" i="11"/>
  <c r="A926" i="11"/>
  <c r="B926" i="11"/>
  <c r="A927" i="11"/>
  <c r="K927" i="11" s="1"/>
  <c r="B927" i="11"/>
  <c r="L927" i="11" s="1"/>
  <c r="A928" i="11"/>
  <c r="B928" i="11"/>
  <c r="A929" i="11"/>
  <c r="C929" i="11" s="1"/>
  <c r="B929" i="11"/>
  <c r="N929" i="11" s="1"/>
  <c r="A930" i="11"/>
  <c r="B930" i="11"/>
  <c r="A931" i="11"/>
  <c r="B931" i="11"/>
  <c r="A932" i="11"/>
  <c r="B932" i="11"/>
  <c r="D932" i="11" s="1"/>
  <c r="A933" i="11"/>
  <c r="K933" i="11" s="1"/>
  <c r="B933" i="11"/>
  <c r="A934" i="11"/>
  <c r="B934" i="11"/>
  <c r="L934" i="11" s="1"/>
  <c r="A935" i="11"/>
  <c r="B935" i="11"/>
  <c r="A936" i="11"/>
  <c r="B936" i="11"/>
  <c r="L936" i="11" s="1"/>
  <c r="A937" i="11"/>
  <c r="M937" i="11" s="1"/>
  <c r="B937" i="11"/>
  <c r="N937" i="11" s="1"/>
  <c r="A938" i="11"/>
  <c r="C938" i="11" s="1"/>
  <c r="B938" i="11"/>
  <c r="A939" i="11"/>
  <c r="K939" i="11" s="1"/>
  <c r="B939" i="11"/>
  <c r="L939" i="11" s="1"/>
  <c r="A940" i="11"/>
  <c r="B940" i="11"/>
  <c r="N940" i="11" s="1"/>
  <c r="A941" i="11"/>
  <c r="M941" i="11" s="1"/>
  <c r="B941" i="11"/>
  <c r="A942" i="11"/>
  <c r="B942" i="11"/>
  <c r="L942" i="11" s="1"/>
  <c r="A943" i="11"/>
  <c r="K943" i="11" s="1"/>
  <c r="B943" i="11"/>
  <c r="A944" i="11"/>
  <c r="B944" i="11"/>
  <c r="D944" i="11" s="1"/>
  <c r="A945" i="11"/>
  <c r="K945" i="11" s="1"/>
  <c r="B945" i="11"/>
  <c r="N945" i="11" s="1"/>
  <c r="A946" i="11"/>
  <c r="C946" i="11" s="1"/>
  <c r="B946" i="11"/>
  <c r="D946" i="11" s="1"/>
  <c r="A947" i="11"/>
  <c r="B947" i="11"/>
  <c r="A948" i="11"/>
  <c r="B948" i="11"/>
  <c r="N948" i="11" s="1"/>
  <c r="A949" i="11"/>
  <c r="M949" i="11" s="1"/>
  <c r="B949" i="11"/>
  <c r="A950" i="11"/>
  <c r="B950" i="11"/>
  <c r="A951" i="11"/>
  <c r="K951" i="11" s="1"/>
  <c r="B951" i="11"/>
  <c r="A952" i="11"/>
  <c r="B952" i="11"/>
  <c r="A953" i="11"/>
  <c r="K953" i="11" s="1"/>
  <c r="B953" i="11"/>
  <c r="N953" i="11" s="1"/>
  <c r="A954" i="11"/>
  <c r="B954" i="11"/>
  <c r="D954" i="11" s="1"/>
  <c r="A955" i="11"/>
  <c r="B955" i="11"/>
  <c r="A956" i="11"/>
  <c r="B956" i="11"/>
  <c r="L956" i="11" s="1"/>
  <c r="A957" i="11"/>
  <c r="B957" i="11"/>
  <c r="A958" i="11"/>
  <c r="C958" i="11" s="1"/>
  <c r="B958" i="11"/>
  <c r="A959" i="11"/>
  <c r="C959" i="11" s="1"/>
  <c r="B959" i="11"/>
  <c r="A960" i="11"/>
  <c r="B960" i="11"/>
  <c r="A961" i="11"/>
  <c r="M961" i="11" s="1"/>
  <c r="B961" i="11"/>
  <c r="N961" i="11" s="1"/>
  <c r="A962" i="11"/>
  <c r="C962" i="11" s="1"/>
  <c r="B962" i="11"/>
  <c r="N962" i="11" s="1"/>
  <c r="A963" i="11"/>
  <c r="C963" i="11" s="1"/>
  <c r="B963" i="11"/>
  <c r="L963" i="11" s="1"/>
  <c r="A964" i="11"/>
  <c r="B964" i="11"/>
  <c r="L964" i="11" s="1"/>
  <c r="A965" i="11"/>
  <c r="C965" i="11" s="1"/>
  <c r="B965" i="11"/>
  <c r="A966" i="11"/>
  <c r="B966" i="11"/>
  <c r="A967" i="11"/>
  <c r="B967" i="11"/>
  <c r="A968" i="11"/>
  <c r="C968" i="11" s="1"/>
  <c r="B968" i="11"/>
  <c r="D968" i="11" s="1"/>
  <c r="A969" i="11"/>
  <c r="M969" i="11" s="1"/>
  <c r="B969" i="11"/>
  <c r="L969" i="11" s="1"/>
  <c r="A970" i="11"/>
  <c r="M970" i="11" s="1"/>
  <c r="B970" i="11"/>
  <c r="A971" i="11"/>
  <c r="B971" i="11"/>
  <c r="N971" i="11" s="1"/>
  <c r="A972" i="11"/>
  <c r="B972" i="11"/>
  <c r="A973" i="11"/>
  <c r="B973" i="11"/>
  <c r="A974" i="11"/>
  <c r="C974" i="11" s="1"/>
  <c r="B974" i="11"/>
  <c r="A975" i="11"/>
  <c r="B975" i="11"/>
  <c r="L975" i="11" s="1"/>
  <c r="A976" i="11"/>
  <c r="C976" i="11" s="1"/>
  <c r="B976" i="11"/>
  <c r="A977" i="11"/>
  <c r="M977" i="11" s="1"/>
  <c r="B977" i="11"/>
  <c r="A978" i="11"/>
  <c r="B978" i="11"/>
  <c r="N978" i="11" s="1"/>
  <c r="A979" i="11"/>
  <c r="C979" i="11" s="1"/>
  <c r="B979" i="11"/>
  <c r="A980" i="11"/>
  <c r="K980" i="11" s="1"/>
  <c r="B980" i="11"/>
  <c r="N980" i="11" s="1"/>
  <c r="A981" i="11"/>
  <c r="B981" i="11"/>
  <c r="N981" i="11" s="1"/>
  <c r="A982" i="11"/>
  <c r="C982" i="11" s="1"/>
  <c r="B982" i="11"/>
  <c r="D982" i="11" s="1"/>
  <c r="A983" i="11"/>
  <c r="B983" i="11"/>
  <c r="A984" i="11"/>
  <c r="K984" i="11" s="1"/>
  <c r="B984" i="11"/>
  <c r="N984" i="11" s="1"/>
  <c r="A985" i="11"/>
  <c r="K985" i="11" s="1"/>
  <c r="B985" i="11"/>
  <c r="A986" i="11"/>
  <c r="C986" i="11" s="1"/>
  <c r="B986" i="11"/>
  <c r="A987" i="11"/>
  <c r="C987" i="11" s="1"/>
  <c r="B987" i="11"/>
  <c r="A988" i="11"/>
  <c r="K988" i="11" s="1"/>
  <c r="B988" i="11"/>
  <c r="A989" i="11"/>
  <c r="K989" i="11" s="1"/>
  <c r="B989" i="11"/>
  <c r="A990" i="11"/>
  <c r="C990" i="11" s="1"/>
  <c r="B990" i="11"/>
  <c r="A991" i="11"/>
  <c r="C991" i="11" s="1"/>
  <c r="B991" i="11"/>
  <c r="D991" i="11" s="1"/>
  <c r="A992" i="11"/>
  <c r="K992" i="11" s="1"/>
  <c r="B992" i="11"/>
  <c r="L992" i="11" s="1"/>
  <c r="A993" i="11"/>
  <c r="K993" i="11" s="1"/>
  <c r="B993" i="11"/>
  <c r="N993" i="11" s="1"/>
  <c r="A994" i="11"/>
  <c r="C994" i="11" s="1"/>
  <c r="B994" i="11"/>
  <c r="L994" i="11" s="1"/>
  <c r="A995" i="11"/>
  <c r="K995" i="11" s="1"/>
  <c r="B995" i="11"/>
  <c r="L995" i="11" s="1"/>
  <c r="A996" i="11"/>
  <c r="K996" i="11" s="1"/>
  <c r="B996" i="11"/>
  <c r="L996" i="11" s="1"/>
  <c r="A997" i="11"/>
  <c r="K997" i="11" s="1"/>
  <c r="B997" i="11"/>
  <c r="D997" i="11" s="1"/>
  <c r="A998" i="11"/>
  <c r="K998" i="11" s="1"/>
  <c r="B998" i="11"/>
  <c r="D998" i="11" s="1"/>
  <c r="A999" i="11"/>
  <c r="C999" i="11" s="1"/>
  <c r="B999" i="11"/>
  <c r="L999" i="11" s="1"/>
  <c r="A1000" i="11"/>
  <c r="K1000" i="11" s="1"/>
  <c r="B1000" i="11"/>
  <c r="A1001" i="11"/>
  <c r="C1001" i="11" s="1"/>
  <c r="B1001" i="11"/>
  <c r="D1001" i="11" s="1"/>
  <c r="H1001" i="11" s="1"/>
  <c r="B2" i="11"/>
  <c r="D2" i="11" s="1"/>
  <c r="A2" i="11"/>
  <c r="C2" i="11" s="1"/>
  <c r="F415" i="11"/>
  <c r="F327" i="11"/>
  <c r="J327" i="11" s="1"/>
  <c r="L327" i="11" s="1"/>
  <c r="N327" i="11" s="1"/>
  <c r="F291" i="11"/>
  <c r="M965" i="11"/>
  <c r="K965" i="11"/>
  <c r="K959" i="11"/>
  <c r="M955" i="11"/>
  <c r="M938" i="11"/>
  <c r="K901" i="11"/>
  <c r="M881" i="11"/>
  <c r="K880" i="11"/>
  <c r="M876" i="11"/>
  <c r="K874" i="11"/>
  <c r="M870" i="11"/>
  <c r="M865" i="11"/>
  <c r="M864" i="11"/>
  <c r="M863" i="11"/>
  <c r="L861" i="11"/>
  <c r="L856" i="11"/>
  <c r="N851" i="11"/>
  <c r="M845" i="11"/>
  <c r="N843" i="11"/>
  <c r="K839" i="11"/>
  <c r="N833" i="11"/>
  <c r="N827" i="11"/>
  <c r="K825" i="11"/>
  <c r="L818" i="11"/>
  <c r="N817" i="11"/>
  <c r="K815" i="11"/>
  <c r="N811" i="11"/>
  <c r="L811" i="11"/>
  <c r="N807" i="11"/>
  <c r="L807" i="11"/>
  <c r="N805" i="11"/>
  <c r="N801" i="11"/>
  <c r="L801" i="11"/>
  <c r="N796" i="11"/>
  <c r="N795" i="11"/>
  <c r="N791" i="11"/>
  <c r="L791" i="11"/>
  <c r="L790" i="11"/>
  <c r="N789" i="11"/>
  <c r="L789" i="11"/>
  <c r="N774" i="11"/>
  <c r="L774" i="11"/>
  <c r="N770" i="11"/>
  <c r="L770" i="11"/>
  <c r="K761" i="11"/>
  <c r="N758" i="11"/>
  <c r="L758" i="11"/>
  <c r="K755" i="11"/>
  <c r="N754" i="11"/>
  <c r="L754" i="11"/>
  <c r="N750" i="11"/>
  <c r="K747" i="11"/>
  <c r="N742" i="11"/>
  <c r="L742" i="11"/>
  <c r="K739" i="11"/>
  <c r="N737" i="11"/>
  <c r="L737" i="11"/>
  <c r="N735" i="11"/>
  <c r="L735" i="11"/>
  <c r="N731" i="11"/>
  <c r="L731" i="11"/>
  <c r="N725" i="11"/>
  <c r="L725" i="11"/>
  <c r="K723" i="11"/>
  <c r="N721" i="11"/>
  <c r="L721" i="11"/>
  <c r="N719" i="11"/>
  <c r="L719" i="11"/>
  <c r="N715" i="11"/>
  <c r="L715" i="11"/>
  <c r="K713" i="11"/>
  <c r="N711" i="11"/>
  <c r="L711" i="11"/>
  <c r="K707" i="11"/>
  <c r="N705" i="11"/>
  <c r="M703" i="11"/>
  <c r="M693" i="11"/>
  <c r="M687" i="11"/>
  <c r="N684" i="11"/>
  <c r="K681" i="11"/>
  <c r="K675" i="11"/>
  <c r="L673" i="11"/>
  <c r="M671" i="11"/>
  <c r="N669" i="11"/>
  <c r="L667" i="11"/>
  <c r="N664" i="11"/>
  <c r="N663" i="11"/>
  <c r="M661" i="11"/>
  <c r="N657" i="11"/>
  <c r="N653" i="11"/>
  <c r="N651" i="11"/>
  <c r="K649" i="11"/>
  <c r="L648" i="11"/>
  <c r="L647" i="11"/>
  <c r="K635" i="11"/>
  <c r="N633" i="11"/>
  <c r="L633" i="11"/>
  <c r="L632" i="11"/>
  <c r="N631" i="11"/>
  <c r="L631" i="11"/>
  <c r="K629" i="11"/>
  <c r="N625" i="11"/>
  <c r="L625" i="11"/>
  <c r="N623" i="11"/>
  <c r="L623" i="11"/>
  <c r="L618" i="11"/>
  <c r="L614" i="11"/>
  <c r="N604" i="11"/>
  <c r="L604" i="11"/>
  <c r="N602" i="11"/>
  <c r="L602" i="11"/>
  <c r="K601" i="11"/>
  <c r="N597" i="11"/>
  <c r="L597" i="11"/>
  <c r="K595" i="11"/>
  <c r="N593" i="11"/>
  <c r="L593" i="11"/>
  <c r="N591" i="11"/>
  <c r="M589" i="11"/>
  <c r="N587" i="11"/>
  <c r="L587" i="11"/>
  <c r="N586" i="11"/>
  <c r="L586" i="11"/>
  <c r="M583" i="11"/>
  <c r="N582" i="11"/>
  <c r="L582" i="11"/>
  <c r="N577" i="11"/>
  <c r="L577" i="11"/>
  <c r="M573" i="11"/>
  <c r="N571" i="11"/>
  <c r="L571" i="11"/>
  <c r="K567" i="11"/>
  <c r="N565" i="11"/>
  <c r="L565" i="11"/>
  <c r="K563" i="11"/>
  <c r="N561" i="11"/>
  <c r="L561" i="11"/>
  <c r="N559" i="11"/>
  <c r="L559" i="11"/>
  <c r="N555" i="11"/>
  <c r="L555" i="11"/>
  <c r="N554" i="11"/>
  <c r="L554" i="11"/>
  <c r="N553" i="11"/>
  <c r="L553" i="11"/>
  <c r="N550" i="11"/>
  <c r="L550" i="11"/>
  <c r="N549" i="11"/>
  <c r="L549" i="11"/>
  <c r="N548" i="11"/>
  <c r="L548" i="11"/>
  <c r="N544" i="11"/>
  <c r="L544" i="11"/>
  <c r="N543" i="11"/>
  <c r="L543" i="11"/>
  <c r="N539" i="11"/>
  <c r="N537" i="11"/>
  <c r="L537" i="11"/>
  <c r="N534" i="11"/>
  <c r="L534" i="11"/>
  <c r="N533" i="11"/>
  <c r="N532" i="11"/>
  <c r="L532" i="11"/>
  <c r="N527" i="11"/>
  <c r="L527" i="11"/>
  <c r="N523" i="11"/>
  <c r="L523" i="11"/>
  <c r="N522" i="11"/>
  <c r="L522" i="11"/>
  <c r="N518" i="11"/>
  <c r="L518" i="11"/>
  <c r="N517" i="11"/>
  <c r="L517" i="11"/>
  <c r="N516" i="11"/>
  <c r="L516" i="11"/>
  <c r="N506" i="11"/>
  <c r="L506" i="11"/>
  <c r="N496" i="11"/>
  <c r="L496" i="11"/>
  <c r="M493" i="11"/>
  <c r="L486" i="11"/>
  <c r="N485" i="11"/>
  <c r="L485" i="11"/>
  <c r="L484" i="11"/>
  <c r="M483" i="11"/>
  <c r="M481" i="11"/>
  <c r="N475" i="11"/>
  <c r="L475" i="11"/>
  <c r="N474" i="11"/>
  <c r="L474" i="11"/>
  <c r="N473" i="11"/>
  <c r="L473" i="11"/>
  <c r="M472" i="11"/>
  <c r="K472" i="11"/>
  <c r="M471" i="11"/>
  <c r="K471" i="11"/>
  <c r="K462" i="11"/>
  <c r="M1001" i="11"/>
  <c r="K1001" i="11"/>
  <c r="K999" i="11"/>
  <c r="C997" i="11"/>
  <c r="M987" i="11"/>
  <c r="M985" i="11"/>
  <c r="M982" i="11"/>
  <c r="K982" i="11"/>
  <c r="M979" i="11"/>
  <c r="K979" i="11"/>
  <c r="M974" i="11"/>
  <c r="K974" i="11"/>
  <c r="M968" i="11"/>
  <c r="K968" i="11"/>
  <c r="M962" i="11"/>
  <c r="M958" i="11"/>
  <c r="M946" i="11"/>
  <c r="K946" i="11"/>
  <c r="K942" i="11"/>
  <c r="M935" i="11"/>
  <c r="K931" i="11"/>
  <c r="L928" i="11"/>
  <c r="L922" i="11"/>
  <c r="M921" i="11"/>
  <c r="K921" i="11"/>
  <c r="M914" i="11"/>
  <c r="K914" i="11"/>
  <c r="M910" i="11"/>
  <c r="K910" i="11"/>
  <c r="M909" i="11"/>
  <c r="K909" i="11"/>
  <c r="L908" i="11"/>
  <c r="M905" i="11"/>
  <c r="M903" i="11"/>
  <c r="K903" i="11"/>
  <c r="K898" i="11"/>
  <c r="M894" i="11"/>
  <c r="K894" i="11"/>
  <c r="M893" i="11"/>
  <c r="K893" i="11"/>
  <c r="M889" i="11"/>
  <c r="K889" i="11"/>
  <c r="M887" i="11"/>
  <c r="M884" i="11"/>
  <c r="K884" i="11"/>
  <c r="K883" i="11"/>
  <c r="M882" i="11"/>
  <c r="K882" i="11"/>
  <c r="M872" i="11"/>
  <c r="K872" i="11"/>
  <c r="K866" i="11"/>
  <c r="K862" i="11"/>
  <c r="N860" i="11"/>
  <c r="L860" i="11"/>
  <c r="N859" i="11"/>
  <c r="N858" i="11"/>
  <c r="L858" i="11"/>
  <c r="K857" i="11"/>
  <c r="N854" i="11"/>
  <c r="L854" i="11"/>
  <c r="N853" i="11"/>
  <c r="M849" i="11"/>
  <c r="N847" i="11"/>
  <c r="L847" i="11"/>
  <c r="N845" i="11"/>
  <c r="M841" i="11"/>
  <c r="L839" i="11"/>
  <c r="N837" i="11"/>
  <c r="N831" i="11"/>
  <c r="L831" i="11"/>
  <c r="L830" i="11"/>
  <c r="N829" i="11"/>
  <c r="M827" i="11"/>
  <c r="N825" i="11"/>
  <c r="M823" i="11"/>
  <c r="N819" i="11"/>
  <c r="L819" i="11"/>
  <c r="N815" i="11"/>
  <c r="L815" i="11"/>
  <c r="N813" i="11"/>
  <c r="N810" i="11"/>
  <c r="L810" i="11"/>
  <c r="N809" i="11"/>
  <c r="L809" i="11"/>
  <c r="N808" i="11"/>
  <c r="L808" i="11"/>
  <c r="N804" i="11"/>
  <c r="L804" i="11"/>
  <c r="N803" i="11"/>
  <c r="L803" i="11"/>
  <c r="K801" i="11"/>
  <c r="N799" i="11"/>
  <c r="L799" i="11"/>
  <c r="N798" i="11"/>
  <c r="N797" i="11"/>
  <c r="L797" i="11"/>
  <c r="K795" i="11"/>
  <c r="N793" i="11"/>
  <c r="M791" i="11"/>
  <c r="N782" i="11"/>
  <c r="L782" i="11"/>
  <c r="N778" i="11"/>
  <c r="L778" i="11"/>
  <c r="N771" i="11"/>
  <c r="N766" i="11"/>
  <c r="L766" i="11"/>
  <c r="N762" i="11"/>
  <c r="L762" i="11"/>
  <c r="K759" i="11"/>
  <c r="N748" i="11"/>
  <c r="N746" i="11"/>
  <c r="L746" i="11"/>
  <c r="N740" i="11"/>
  <c r="N738" i="11"/>
  <c r="L738" i="11"/>
  <c r="M737" i="11"/>
  <c r="N733" i="11"/>
  <c r="L733" i="11"/>
  <c r="K731" i="11"/>
  <c r="N729" i="11"/>
  <c r="L729" i="11"/>
  <c r="N727" i="11"/>
  <c r="L727" i="11"/>
  <c r="K725" i="11"/>
  <c r="N724" i="11"/>
  <c r="N723" i="11"/>
  <c r="L723" i="11"/>
  <c r="M721" i="11"/>
  <c r="K719" i="11"/>
  <c r="N717" i="11"/>
  <c r="L717" i="11"/>
  <c r="K715" i="11"/>
  <c r="N713" i="11"/>
  <c r="L713" i="11"/>
  <c r="N709" i="11"/>
  <c r="L709" i="11"/>
  <c r="N707" i="11"/>
  <c r="L707" i="11"/>
  <c r="K705" i="11"/>
  <c r="N704" i="11"/>
  <c r="N703" i="11"/>
  <c r="L703" i="11"/>
  <c r="N702" i="11"/>
  <c r="L702" i="11"/>
  <c r="K701" i="11"/>
  <c r="K699" i="11"/>
  <c r="N698" i="11"/>
  <c r="L698" i="11"/>
  <c r="K695" i="11"/>
  <c r="N692" i="11"/>
  <c r="L692" i="11"/>
  <c r="K689" i="11"/>
  <c r="L688" i="11"/>
  <c r="N686" i="11"/>
  <c r="L686" i="11"/>
  <c r="M685" i="11"/>
  <c r="K683" i="11"/>
  <c r="N682" i="11"/>
  <c r="L682" i="11"/>
  <c r="N677" i="11"/>
  <c r="L677" i="11"/>
  <c r="N676" i="11"/>
  <c r="L676" i="11"/>
  <c r="N675" i="11"/>
  <c r="L672" i="11"/>
  <c r="N671" i="11"/>
  <c r="L670" i="11"/>
  <c r="M667" i="11"/>
  <c r="N666" i="11"/>
  <c r="N665" i="11"/>
  <c r="L665" i="11"/>
  <c r="N661" i="11"/>
  <c r="L661" i="11"/>
  <c r="N660" i="11"/>
  <c r="L660" i="11"/>
  <c r="N659" i="11"/>
  <c r="K657" i="11"/>
  <c r="N656" i="11"/>
  <c r="L656" i="11"/>
  <c r="N655" i="11"/>
  <c r="L655" i="11"/>
  <c r="N654" i="11"/>
  <c r="L654" i="11"/>
  <c r="K653" i="11"/>
  <c r="N650" i="11"/>
  <c r="L650" i="11"/>
  <c r="N649" i="11"/>
  <c r="L649" i="11"/>
  <c r="M647" i="11"/>
  <c r="N645" i="11"/>
  <c r="N644" i="11"/>
  <c r="L644" i="11"/>
  <c r="N643" i="11"/>
  <c r="L643" i="11"/>
  <c r="N642" i="11"/>
  <c r="L642" i="11"/>
  <c r="M639" i="11"/>
  <c r="N637" i="11"/>
  <c r="L637" i="11"/>
  <c r="N634" i="11"/>
  <c r="L634" i="11"/>
  <c r="M633" i="11"/>
  <c r="K631" i="11"/>
  <c r="N629" i="11"/>
  <c r="L629" i="11"/>
  <c r="N627" i="11"/>
  <c r="N626" i="11"/>
  <c r="M623" i="11"/>
  <c r="N621" i="11"/>
  <c r="L621" i="11"/>
  <c r="M619" i="11"/>
  <c r="N617" i="11"/>
  <c r="N616" i="11"/>
  <c r="L616" i="11"/>
  <c r="N615" i="11"/>
  <c r="M613" i="11"/>
  <c r="N611" i="11"/>
  <c r="M609" i="11"/>
  <c r="N606" i="11"/>
  <c r="L606" i="11"/>
  <c r="M603" i="11"/>
  <c r="N600" i="11"/>
  <c r="L600" i="11"/>
  <c r="N599" i="11"/>
  <c r="L599" i="11"/>
  <c r="K597" i="11"/>
  <c r="N596" i="11"/>
  <c r="L596" i="11"/>
  <c r="N595" i="11"/>
  <c r="L595" i="11"/>
  <c r="N594" i="11"/>
  <c r="M593" i="11"/>
  <c r="L589" i="11"/>
  <c r="M587" i="11"/>
  <c r="N585" i="11"/>
  <c r="L585" i="11"/>
  <c r="N584" i="11"/>
  <c r="L584" i="11"/>
  <c r="M581" i="11"/>
  <c r="N580" i="11"/>
  <c r="L580" i="11"/>
  <c r="N579" i="11"/>
  <c r="L579" i="11"/>
  <c r="N578" i="11"/>
  <c r="M575" i="11"/>
  <c r="K575" i="11"/>
  <c r="N573" i="11"/>
  <c r="L573" i="11"/>
  <c r="M571" i="11"/>
  <c r="K571" i="11"/>
  <c r="N569" i="11"/>
  <c r="L569" i="11"/>
  <c r="N567" i="11"/>
  <c r="L567" i="11"/>
  <c r="M565" i="11"/>
  <c r="N563" i="11"/>
  <c r="L563" i="11"/>
  <c r="M561" i="11"/>
  <c r="M559" i="11"/>
  <c r="K559" i="11"/>
  <c r="N557" i="11"/>
  <c r="L557" i="11"/>
  <c r="K555" i="11"/>
  <c r="N552" i="11"/>
  <c r="L552" i="11"/>
  <c r="N547" i="11"/>
  <c r="L547" i="11"/>
  <c r="N546" i="11"/>
  <c r="L546" i="11"/>
  <c r="N545" i="11"/>
  <c r="L545" i="11"/>
  <c r="N542" i="11"/>
  <c r="N541" i="11"/>
  <c r="L541" i="11"/>
  <c r="N536" i="11"/>
  <c r="L536" i="11"/>
  <c r="N535" i="11"/>
  <c r="L535" i="11"/>
  <c r="N531" i="11"/>
  <c r="N530" i="11"/>
  <c r="L530" i="11"/>
  <c r="N529" i="11"/>
  <c r="L529" i="11"/>
  <c r="N525" i="11"/>
  <c r="L525" i="11"/>
  <c r="N524" i="11"/>
  <c r="L524" i="11"/>
  <c r="N520" i="11"/>
  <c r="L520" i="11"/>
  <c r="N519" i="11"/>
  <c r="L519" i="11"/>
  <c r="N512" i="11"/>
  <c r="L512" i="11"/>
  <c r="N511" i="11"/>
  <c r="M509" i="11"/>
  <c r="K509" i="11"/>
  <c r="N502" i="11"/>
  <c r="L502" i="11"/>
  <c r="N500" i="11"/>
  <c r="L500" i="11"/>
  <c r="M499" i="11"/>
  <c r="N491" i="11"/>
  <c r="L491" i="11"/>
  <c r="N490" i="11"/>
  <c r="L490" i="11"/>
  <c r="N489" i="11"/>
  <c r="L489" i="11"/>
  <c r="M487" i="11"/>
  <c r="N480" i="11"/>
  <c r="L480" i="11"/>
  <c r="N479" i="11"/>
  <c r="L479" i="11"/>
  <c r="M477" i="11"/>
  <c r="K477" i="11"/>
  <c r="N469" i="11"/>
  <c r="M466" i="11"/>
  <c r="K466" i="11"/>
  <c r="M461" i="11"/>
  <c r="K461" i="11"/>
  <c r="N459" i="11"/>
  <c r="L459" i="11"/>
  <c r="N457" i="11"/>
  <c r="M456" i="11"/>
  <c r="K456" i="11"/>
  <c r="K455" i="11"/>
  <c r="L453" i="11"/>
  <c r="M451" i="11"/>
  <c r="M450" i="11"/>
  <c r="K450" i="11"/>
  <c r="M449" i="11"/>
  <c r="N447" i="11"/>
  <c r="L447" i="11"/>
  <c r="M446" i="11"/>
  <c r="K446" i="11"/>
  <c r="M444" i="11"/>
  <c r="K444" i="11"/>
  <c r="M440" i="11"/>
  <c r="K440" i="11"/>
  <c r="M435" i="11"/>
  <c r="K435" i="11"/>
  <c r="M434" i="11"/>
  <c r="K434" i="11"/>
  <c r="M433" i="11"/>
  <c r="K433" i="11"/>
  <c r="M432" i="11"/>
  <c r="K432" i="11"/>
  <c r="N431" i="11"/>
  <c r="L431" i="11"/>
  <c r="L429" i="11"/>
  <c r="M427" i="11"/>
  <c r="K427" i="11"/>
  <c r="M426" i="11"/>
  <c r="K426" i="11"/>
  <c r="M425" i="11"/>
  <c r="K425" i="11"/>
  <c r="M424" i="11"/>
  <c r="K424" i="11"/>
  <c r="N423" i="11"/>
  <c r="L423" i="11"/>
  <c r="L421" i="11"/>
  <c r="M419" i="11"/>
  <c r="K419" i="11"/>
  <c r="M418" i="11"/>
  <c r="K418" i="11"/>
  <c r="M417" i="11"/>
  <c r="K417" i="11"/>
  <c r="M416" i="11"/>
  <c r="K416" i="11"/>
  <c r="N415" i="11"/>
  <c r="L415" i="11"/>
  <c r="L413" i="11"/>
  <c r="M412" i="11"/>
  <c r="K412" i="11"/>
  <c r="N514" i="11"/>
  <c r="L514" i="11"/>
  <c r="N513" i="11"/>
  <c r="L513" i="11"/>
  <c r="K511" i="11"/>
  <c r="N510" i="11"/>
  <c r="L510" i="11"/>
  <c r="N508" i="11"/>
  <c r="L508" i="11"/>
  <c r="M505" i="11"/>
  <c r="N504" i="11"/>
  <c r="L504" i="11"/>
  <c r="M501" i="11"/>
  <c r="N498" i="11"/>
  <c r="L498" i="11"/>
  <c r="K495" i="11"/>
  <c r="N494" i="11"/>
  <c r="L494" i="11"/>
  <c r="N492" i="11"/>
  <c r="L492" i="11"/>
  <c r="M491" i="11"/>
  <c r="K491" i="11"/>
  <c r="K489" i="11"/>
  <c r="N488" i="11"/>
  <c r="L488" i="11"/>
  <c r="N487" i="11"/>
  <c r="L487" i="11"/>
  <c r="M485" i="11"/>
  <c r="K485" i="11"/>
  <c r="N483" i="11"/>
  <c r="L483" i="11"/>
  <c r="N482" i="11"/>
  <c r="L482" i="11"/>
  <c r="N481" i="11"/>
  <c r="L481" i="11"/>
  <c r="M479" i="11"/>
  <c r="K479" i="11"/>
  <c r="N478" i="11"/>
  <c r="L478" i="11"/>
  <c r="N477" i="11"/>
  <c r="L477" i="11"/>
  <c r="N476" i="11"/>
  <c r="L476" i="11"/>
  <c r="M475" i="11"/>
  <c r="K475" i="11"/>
  <c r="K473" i="11"/>
  <c r="N472" i="11"/>
  <c r="L472" i="11"/>
  <c r="L471" i="11"/>
  <c r="M470" i="11"/>
  <c r="K470" i="11"/>
  <c r="M469" i="11"/>
  <c r="K469" i="11"/>
  <c r="M468" i="11"/>
  <c r="K468" i="11"/>
  <c r="L467" i="11"/>
  <c r="N465" i="11"/>
  <c r="L465" i="11"/>
  <c r="M464" i="11"/>
  <c r="M463" i="11"/>
  <c r="K463" i="11"/>
  <c r="M459" i="11"/>
  <c r="K459" i="11"/>
  <c r="M457" i="11"/>
  <c r="K457" i="11"/>
  <c r="N455" i="11"/>
  <c r="M454" i="11"/>
  <c r="K454" i="11"/>
  <c r="M452" i="11"/>
  <c r="K452" i="11"/>
  <c r="N451" i="11"/>
  <c r="L451" i="11"/>
  <c r="N449" i="11"/>
  <c r="M448" i="11"/>
  <c r="K448" i="11"/>
  <c r="N445" i="11"/>
  <c r="M443" i="11"/>
  <c r="K443" i="11"/>
  <c r="M442" i="11"/>
  <c r="K442" i="11"/>
  <c r="M441" i="11"/>
  <c r="K441" i="11"/>
  <c r="M438" i="11"/>
  <c r="K438" i="11"/>
  <c r="M437" i="11"/>
  <c r="K437" i="11"/>
  <c r="M436" i="11"/>
  <c r="K436" i="11"/>
  <c r="M431" i="11"/>
  <c r="K431" i="11"/>
  <c r="M430" i="11"/>
  <c r="K430" i="11"/>
  <c r="M429" i="11"/>
  <c r="K429" i="11"/>
  <c r="M428" i="11"/>
  <c r="K428" i="11"/>
  <c r="N427" i="11"/>
  <c r="L427" i="11"/>
  <c r="N425" i="11"/>
  <c r="M423" i="11"/>
  <c r="K423" i="11"/>
  <c r="M422" i="11"/>
  <c r="K422" i="11"/>
  <c r="M421" i="11"/>
  <c r="K421" i="11"/>
  <c r="M420" i="11"/>
  <c r="K420" i="11"/>
  <c r="N419" i="11"/>
  <c r="L419" i="11"/>
  <c r="N417" i="11"/>
  <c r="L417" i="11"/>
  <c r="M415" i="11"/>
  <c r="K415" i="11"/>
  <c r="M414" i="11"/>
  <c r="K414" i="11"/>
  <c r="M413" i="11"/>
  <c r="N411" i="11"/>
  <c r="L411" i="11"/>
  <c r="F347" i="11"/>
  <c r="F331" i="11"/>
  <c r="F315" i="11"/>
  <c r="E215" i="11"/>
  <c r="E715" i="11"/>
  <c r="E571" i="11"/>
  <c r="E477" i="11"/>
  <c r="E345" i="11"/>
  <c r="E337" i="11"/>
  <c r="E329" i="11"/>
  <c r="E321" i="11"/>
  <c r="E313" i="11"/>
  <c r="E305" i="11"/>
  <c r="E247" i="11"/>
  <c r="E559" i="11"/>
  <c r="E376" i="11"/>
  <c r="E349" i="11"/>
  <c r="E341" i="11"/>
  <c r="E333" i="11"/>
  <c r="E325" i="11"/>
  <c r="E317" i="11"/>
  <c r="E309" i="11"/>
  <c r="E255" i="11"/>
  <c r="F231" i="11"/>
  <c r="F571" i="11"/>
  <c r="F559" i="11"/>
  <c r="F229" i="11"/>
  <c r="E491" i="11"/>
  <c r="F485" i="11"/>
  <c r="E479" i="11"/>
  <c r="F477" i="11"/>
  <c r="E475" i="11"/>
  <c r="E459" i="11"/>
  <c r="F429" i="11"/>
  <c r="F425" i="11"/>
  <c r="F421" i="11"/>
  <c r="F417" i="11"/>
  <c r="F349" i="11"/>
  <c r="E347" i="11"/>
  <c r="F345" i="11"/>
  <c r="E343" i="11"/>
  <c r="F341" i="11"/>
  <c r="E339" i="11"/>
  <c r="F337" i="11"/>
  <c r="E335" i="11"/>
  <c r="F333" i="11"/>
  <c r="E331" i="11"/>
  <c r="F329" i="11"/>
  <c r="E327" i="11"/>
  <c r="F325" i="11"/>
  <c r="E323" i="11"/>
  <c r="F321" i="11"/>
  <c r="E319" i="11"/>
  <c r="F317" i="11"/>
  <c r="E315" i="11"/>
  <c r="F313" i="11"/>
  <c r="E311" i="11"/>
  <c r="F309" i="11"/>
  <c r="E307" i="11"/>
  <c r="F305" i="11"/>
  <c r="E303" i="11"/>
  <c r="E279" i="11"/>
  <c r="F217" i="11"/>
  <c r="H715" i="11"/>
  <c r="E431" i="11"/>
  <c r="H431" i="11"/>
  <c r="E427" i="11"/>
  <c r="H427" i="11"/>
  <c r="E423" i="11"/>
  <c r="H423" i="11"/>
  <c r="E419" i="11"/>
  <c r="H419" i="11"/>
  <c r="E415" i="11"/>
  <c r="H415" i="11"/>
  <c r="H623" i="11"/>
  <c r="H571" i="11"/>
  <c r="H559" i="11"/>
  <c r="H491" i="11"/>
  <c r="H485" i="11"/>
  <c r="I485" i="11" s="1"/>
  <c r="H479" i="11"/>
  <c r="H477" i="11"/>
  <c r="H475" i="11"/>
  <c r="H459" i="11"/>
  <c r="E429" i="11"/>
  <c r="H429" i="11"/>
  <c r="E425" i="11"/>
  <c r="H425" i="11"/>
  <c r="J425" i="11" s="1"/>
  <c r="E421" i="11"/>
  <c r="H421" i="11"/>
  <c r="E417" i="11"/>
  <c r="H417" i="11"/>
  <c r="F249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287" i="11"/>
  <c r="H279" i="11"/>
  <c r="F255" i="11"/>
  <c r="F251" i="11"/>
  <c r="A351" i="9"/>
  <c r="B351" i="9"/>
  <c r="E351" i="9" s="1"/>
  <c r="A352" i="9"/>
  <c r="D352" i="9" s="1"/>
  <c r="B352" i="9"/>
  <c r="E352" i="9" s="1"/>
  <c r="A353" i="9"/>
  <c r="B353" i="9"/>
  <c r="E353" i="9" s="1"/>
  <c r="A354" i="9"/>
  <c r="D354" i="9" s="1"/>
  <c r="B354" i="9"/>
  <c r="E354" i="9" s="1"/>
  <c r="A355" i="9"/>
  <c r="B355" i="9"/>
  <c r="E355" i="9" s="1"/>
  <c r="A356" i="9"/>
  <c r="D356" i="9" s="1"/>
  <c r="B356" i="9"/>
  <c r="E356" i="9" s="1"/>
  <c r="A357" i="9"/>
  <c r="B357" i="9"/>
  <c r="E357" i="9" s="1"/>
  <c r="A358" i="9"/>
  <c r="D358" i="9" s="1"/>
  <c r="B358" i="9"/>
  <c r="E358" i="9" s="1"/>
  <c r="A359" i="9"/>
  <c r="B359" i="9"/>
  <c r="E359" i="9" s="1"/>
  <c r="A360" i="9"/>
  <c r="D360" i="9" s="1"/>
  <c r="B360" i="9"/>
  <c r="E360" i="9" s="1"/>
  <c r="A361" i="9"/>
  <c r="B361" i="9"/>
  <c r="E361" i="9" s="1"/>
  <c r="A362" i="9"/>
  <c r="D362" i="9" s="1"/>
  <c r="B362" i="9"/>
  <c r="E362" i="9" s="1"/>
  <c r="A363" i="9"/>
  <c r="B363" i="9"/>
  <c r="E363" i="9" s="1"/>
  <c r="A364" i="9"/>
  <c r="D364" i="9" s="1"/>
  <c r="B364" i="9"/>
  <c r="E364" i="9" s="1"/>
  <c r="A365" i="9"/>
  <c r="B365" i="9"/>
  <c r="E365" i="9" s="1"/>
  <c r="A366" i="9"/>
  <c r="D366" i="9" s="1"/>
  <c r="B366" i="9"/>
  <c r="A367" i="9"/>
  <c r="B367" i="9"/>
  <c r="E367" i="9" s="1"/>
  <c r="A368" i="9"/>
  <c r="D368" i="9" s="1"/>
  <c r="B368" i="9"/>
  <c r="E368" i="9" s="1"/>
  <c r="A369" i="9"/>
  <c r="B369" i="9"/>
  <c r="E369" i="9" s="1"/>
  <c r="A370" i="9"/>
  <c r="D370" i="9" s="1"/>
  <c r="B370" i="9"/>
  <c r="E370" i="9" s="1"/>
  <c r="A371" i="9"/>
  <c r="B371" i="9"/>
  <c r="E371" i="9" s="1"/>
  <c r="A372" i="9"/>
  <c r="D372" i="9" s="1"/>
  <c r="B372" i="9"/>
  <c r="E372" i="9" s="1"/>
  <c r="A373" i="9"/>
  <c r="B373" i="9"/>
  <c r="E373" i="9" s="1"/>
  <c r="A374" i="9"/>
  <c r="D374" i="9" s="1"/>
  <c r="B374" i="9"/>
  <c r="E374" i="9" s="1"/>
  <c r="A375" i="9"/>
  <c r="B375" i="9"/>
  <c r="E375" i="9" s="1"/>
  <c r="A376" i="9"/>
  <c r="D376" i="9" s="1"/>
  <c r="B376" i="9"/>
  <c r="E376" i="9" s="1"/>
  <c r="A377" i="9"/>
  <c r="B377" i="9"/>
  <c r="E377" i="9" s="1"/>
  <c r="A378" i="9"/>
  <c r="D378" i="9" s="1"/>
  <c r="B378" i="9"/>
  <c r="E378" i="9" s="1"/>
  <c r="A379" i="9"/>
  <c r="B379" i="9"/>
  <c r="E379" i="9" s="1"/>
  <c r="A380" i="9"/>
  <c r="D380" i="9" s="1"/>
  <c r="B380" i="9"/>
  <c r="E380" i="9" s="1"/>
  <c r="A381" i="9"/>
  <c r="B381" i="9"/>
  <c r="E381" i="9" s="1"/>
  <c r="A382" i="9"/>
  <c r="D382" i="9" s="1"/>
  <c r="B382" i="9"/>
  <c r="E382" i="9" s="1"/>
  <c r="A383" i="9"/>
  <c r="B383" i="9"/>
  <c r="E383" i="9" s="1"/>
  <c r="A384" i="9"/>
  <c r="D384" i="9" s="1"/>
  <c r="B384" i="9"/>
  <c r="E384" i="9" s="1"/>
  <c r="A385" i="9"/>
  <c r="B385" i="9"/>
  <c r="E385" i="9" s="1"/>
  <c r="A386" i="9"/>
  <c r="D386" i="9" s="1"/>
  <c r="B386" i="9"/>
  <c r="E386" i="9" s="1"/>
  <c r="A387" i="9"/>
  <c r="B387" i="9"/>
  <c r="E387" i="9" s="1"/>
  <c r="A388" i="9"/>
  <c r="D388" i="9" s="1"/>
  <c r="B388" i="9"/>
  <c r="E388" i="9" s="1"/>
  <c r="A389" i="9"/>
  <c r="B389" i="9"/>
  <c r="E389" i="9" s="1"/>
  <c r="A390" i="9"/>
  <c r="D390" i="9" s="1"/>
  <c r="B390" i="9"/>
  <c r="E390" i="9" s="1"/>
  <c r="A391" i="9"/>
  <c r="B391" i="9"/>
  <c r="E391" i="9" s="1"/>
  <c r="A392" i="9"/>
  <c r="D392" i="9" s="1"/>
  <c r="B392" i="9"/>
  <c r="E392" i="9" s="1"/>
  <c r="A393" i="9"/>
  <c r="B393" i="9"/>
  <c r="E393" i="9" s="1"/>
  <c r="A394" i="9"/>
  <c r="D394" i="9" s="1"/>
  <c r="B394" i="9"/>
  <c r="E394" i="9" s="1"/>
  <c r="A395" i="9"/>
  <c r="B395" i="9"/>
  <c r="E395" i="9" s="1"/>
  <c r="A396" i="9"/>
  <c r="D396" i="9" s="1"/>
  <c r="B396" i="9"/>
  <c r="E396" i="9" s="1"/>
  <c r="A397" i="9"/>
  <c r="B397" i="9"/>
  <c r="E397" i="9" s="1"/>
  <c r="A398" i="9"/>
  <c r="D398" i="9" s="1"/>
  <c r="B398" i="9"/>
  <c r="E398" i="9" s="1"/>
  <c r="A399" i="9"/>
  <c r="B399" i="9"/>
  <c r="E399" i="9" s="1"/>
  <c r="A400" i="9"/>
  <c r="D400" i="9" s="1"/>
  <c r="B400" i="9"/>
  <c r="E400" i="9" s="1"/>
  <c r="A401" i="9"/>
  <c r="B401" i="9"/>
  <c r="E401" i="9" s="1"/>
  <c r="A402" i="9"/>
  <c r="D402" i="9" s="1"/>
  <c r="B402" i="9"/>
  <c r="E402" i="9" s="1"/>
  <c r="A403" i="9"/>
  <c r="B403" i="9"/>
  <c r="E403" i="9" s="1"/>
  <c r="A404" i="9"/>
  <c r="D404" i="9" s="1"/>
  <c r="B404" i="9"/>
  <c r="E404" i="9" s="1"/>
  <c r="A405" i="9"/>
  <c r="B405" i="9"/>
  <c r="E405" i="9" s="1"/>
  <c r="A406" i="9"/>
  <c r="D406" i="9" s="1"/>
  <c r="B406" i="9"/>
  <c r="E406" i="9" s="1"/>
  <c r="A407" i="9"/>
  <c r="B407" i="9"/>
  <c r="E407" i="9" s="1"/>
  <c r="A408" i="9"/>
  <c r="D408" i="9" s="1"/>
  <c r="B408" i="9"/>
  <c r="E408" i="9" s="1"/>
  <c r="A409" i="9"/>
  <c r="B409" i="9"/>
  <c r="E409" i="9" s="1"/>
  <c r="A410" i="9"/>
  <c r="D410" i="9" s="1"/>
  <c r="B410" i="9"/>
  <c r="E410" i="9" s="1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E366" i="9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C283" i="9" s="1"/>
  <c r="B283" i="9"/>
  <c r="A284" i="9"/>
  <c r="B284" i="9"/>
  <c r="A285" i="9"/>
  <c r="C285" i="9" s="1"/>
  <c r="B285" i="9"/>
  <c r="A286" i="9"/>
  <c r="B286" i="9"/>
  <c r="A287" i="9"/>
  <c r="C287" i="9" s="1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C297" i="9" s="1"/>
  <c r="B297" i="9"/>
  <c r="A298" i="9"/>
  <c r="B298" i="9"/>
  <c r="A299" i="9"/>
  <c r="C299" i="9" s="1"/>
  <c r="B299" i="9"/>
  <c r="A300" i="9"/>
  <c r="B300" i="9"/>
  <c r="A301" i="9"/>
  <c r="C301" i="9" s="1"/>
  <c r="B301" i="9"/>
  <c r="A302" i="9"/>
  <c r="B302" i="9"/>
  <c r="A303" i="9"/>
  <c r="B303" i="9"/>
  <c r="A304" i="9"/>
  <c r="B304" i="9"/>
  <c r="A305" i="9"/>
  <c r="B305" i="9"/>
  <c r="A306" i="9"/>
  <c r="B306" i="9"/>
  <c r="A307" i="9"/>
  <c r="C307" i="9" s="1"/>
  <c r="B307" i="9"/>
  <c r="A308" i="9"/>
  <c r="B308" i="9"/>
  <c r="A309" i="9"/>
  <c r="B309" i="9"/>
  <c r="A310" i="9"/>
  <c r="B310" i="9"/>
  <c r="A311" i="9"/>
  <c r="C311" i="9" s="1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C319" i="9" s="1"/>
  <c r="B319" i="9"/>
  <c r="A320" i="9"/>
  <c r="B320" i="9"/>
  <c r="A321" i="9"/>
  <c r="B321" i="9"/>
  <c r="A322" i="9"/>
  <c r="B322" i="9"/>
  <c r="A323" i="9"/>
  <c r="B323" i="9"/>
  <c r="A324" i="9"/>
  <c r="B324" i="9"/>
  <c r="A325" i="9"/>
  <c r="C325" i="9" s="1"/>
  <c r="B325" i="9"/>
  <c r="A326" i="9"/>
  <c r="B326" i="9"/>
  <c r="A327" i="9"/>
  <c r="B327" i="9"/>
  <c r="A328" i="9"/>
  <c r="B328" i="9"/>
  <c r="A329" i="9"/>
  <c r="B329" i="9"/>
  <c r="A330" i="9"/>
  <c r="B330" i="9"/>
  <c r="A331" i="9"/>
  <c r="C331" i="9" s="1"/>
  <c r="B331" i="9"/>
  <c r="A332" i="9"/>
  <c r="B332" i="9"/>
  <c r="A333" i="9"/>
  <c r="C333" i="9" s="1"/>
  <c r="B333" i="9"/>
  <c r="A334" i="9"/>
  <c r="B334" i="9"/>
  <c r="A335" i="9"/>
  <c r="B335" i="9"/>
  <c r="A336" i="9"/>
  <c r="B336" i="9"/>
  <c r="A337" i="9"/>
  <c r="C337" i="9" s="1"/>
  <c r="B337" i="9"/>
  <c r="A338" i="9"/>
  <c r="C338" i="9" s="1"/>
  <c r="B338" i="9"/>
  <c r="E338" i="9" s="1"/>
  <c r="A339" i="9"/>
  <c r="D339" i="9" s="1"/>
  <c r="B339" i="9"/>
  <c r="E339" i="9" s="1"/>
  <c r="A340" i="9"/>
  <c r="G340" i="9" s="1"/>
  <c r="B340" i="9"/>
  <c r="E340" i="9" s="1"/>
  <c r="A341" i="9"/>
  <c r="C341" i="9" s="1"/>
  <c r="B341" i="9"/>
  <c r="E341" i="9" s="1"/>
  <c r="A342" i="9"/>
  <c r="C342" i="9" s="1"/>
  <c r="B342" i="9"/>
  <c r="E342" i="9" s="1"/>
  <c r="A343" i="9"/>
  <c r="B343" i="9"/>
  <c r="E343" i="9" s="1"/>
  <c r="A344" i="9"/>
  <c r="G344" i="9" s="1"/>
  <c r="B344" i="9"/>
  <c r="E344" i="9" s="1"/>
  <c r="A345" i="9"/>
  <c r="G345" i="9" s="1"/>
  <c r="B345" i="9"/>
  <c r="E345" i="9" s="1"/>
  <c r="A346" i="9"/>
  <c r="D346" i="9" s="1"/>
  <c r="B346" i="9"/>
  <c r="E346" i="9" s="1"/>
  <c r="A347" i="9"/>
  <c r="B347" i="9"/>
  <c r="A348" i="9"/>
  <c r="D348" i="9" s="1"/>
  <c r="B348" i="9"/>
  <c r="E348" i="9" s="1"/>
  <c r="A349" i="9"/>
  <c r="C349" i="9" s="1"/>
  <c r="B349" i="9"/>
  <c r="E349" i="9" s="1"/>
  <c r="A350" i="9"/>
  <c r="D350" i="9" s="1"/>
  <c r="B350" i="9"/>
  <c r="E35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G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G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G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B431" i="9"/>
  <c r="E431" i="9" s="1"/>
  <c r="A432" i="9"/>
  <c r="D432" i="9" s="1"/>
  <c r="B432" i="9"/>
  <c r="E432" i="9" s="1"/>
  <c r="A433" i="9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B441" i="9"/>
  <c r="E441" i="9" s="1"/>
  <c r="A442" i="9"/>
  <c r="G442" i="9" s="1"/>
  <c r="B442" i="9"/>
  <c r="E442" i="9" s="1"/>
  <c r="A443" i="9"/>
  <c r="G443" i="9" s="1"/>
  <c r="B443" i="9"/>
  <c r="E443" i="9" s="1"/>
  <c r="A444" i="9"/>
  <c r="G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G472" i="9" s="1"/>
  <c r="B472" i="9"/>
  <c r="E472" i="9" s="1"/>
  <c r="A473" i="9"/>
  <c r="G473" i="9" s="1"/>
  <c r="B473" i="9"/>
  <c r="E473" i="9" s="1"/>
  <c r="A474" i="9"/>
  <c r="G474" i="9" s="1"/>
  <c r="B474" i="9"/>
  <c r="E474" i="9" s="1"/>
  <c r="A475" i="9"/>
  <c r="G475" i="9" s="1"/>
  <c r="B475" i="9"/>
  <c r="E475" i="9" s="1"/>
  <c r="A476" i="9"/>
  <c r="D476" i="9" s="1"/>
  <c r="B476" i="9"/>
  <c r="E476" i="9" s="1"/>
  <c r="A477" i="9"/>
  <c r="G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G480" i="9" s="1"/>
  <c r="B480" i="9"/>
  <c r="E480" i="9" s="1"/>
  <c r="A481" i="9"/>
  <c r="G481" i="9" s="1"/>
  <c r="B481" i="9"/>
  <c r="E481" i="9" s="1"/>
  <c r="A482" i="9"/>
  <c r="G482" i="9" s="1"/>
  <c r="B482" i="9"/>
  <c r="E482" i="9" s="1"/>
  <c r="A483" i="9"/>
  <c r="G483" i="9" s="1"/>
  <c r="B483" i="9"/>
  <c r="E483" i="9" s="1"/>
  <c r="A484" i="9"/>
  <c r="D484" i="9" s="1"/>
  <c r="B484" i="9"/>
  <c r="E484" i="9" s="1"/>
  <c r="A485" i="9"/>
  <c r="G485" i="9" s="1"/>
  <c r="B485" i="9"/>
  <c r="E485" i="9" s="1"/>
  <c r="A486" i="9"/>
  <c r="D486" i="9" s="1"/>
  <c r="B486" i="9"/>
  <c r="E486" i="9" s="1"/>
  <c r="A487" i="9"/>
  <c r="B487" i="9"/>
  <c r="E487" i="9" s="1"/>
  <c r="A488" i="9"/>
  <c r="D488" i="9" s="1"/>
  <c r="B488" i="9"/>
  <c r="E488" i="9" s="1"/>
  <c r="A489" i="9"/>
  <c r="B489" i="9"/>
  <c r="E489" i="9" s="1"/>
  <c r="A490" i="9"/>
  <c r="D490" i="9" s="1"/>
  <c r="B490" i="9"/>
  <c r="E490" i="9" s="1"/>
  <c r="A491" i="9"/>
  <c r="B491" i="9"/>
  <c r="E491" i="9" s="1"/>
  <c r="A492" i="9"/>
  <c r="D492" i="9" s="1"/>
  <c r="B492" i="9"/>
  <c r="E492" i="9" s="1"/>
  <c r="A493" i="9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G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B504" i="9"/>
  <c r="E504" i="9" s="1"/>
  <c r="A505" i="9"/>
  <c r="D505" i="9" s="1"/>
  <c r="B505" i="9"/>
  <c r="E505" i="9" s="1"/>
  <c r="A506" i="9"/>
  <c r="B506" i="9"/>
  <c r="E506" i="9" s="1"/>
  <c r="A507" i="9"/>
  <c r="D507" i="9" s="1"/>
  <c r="B507" i="9"/>
  <c r="E507" i="9" s="1"/>
  <c r="A508" i="9"/>
  <c r="B508" i="9"/>
  <c r="E508" i="9" s="1"/>
  <c r="A509" i="9"/>
  <c r="D509" i="9" s="1"/>
  <c r="B509" i="9"/>
  <c r="E509" i="9" s="1"/>
  <c r="A510" i="9"/>
  <c r="C510" i="9" s="1"/>
  <c r="B510" i="9"/>
  <c r="E510" i="9" s="1"/>
  <c r="A511" i="9"/>
  <c r="D511" i="9" s="1"/>
  <c r="B511" i="9"/>
  <c r="E511" i="9" s="1"/>
  <c r="A512" i="9"/>
  <c r="B512" i="9"/>
  <c r="E512" i="9" s="1"/>
  <c r="A513" i="9"/>
  <c r="D513" i="9" s="1"/>
  <c r="B513" i="9"/>
  <c r="E513" i="9" s="1"/>
  <c r="A514" i="9"/>
  <c r="B514" i="9"/>
  <c r="E514" i="9" s="1"/>
  <c r="A515" i="9"/>
  <c r="D515" i="9" s="1"/>
  <c r="B515" i="9"/>
  <c r="E515" i="9" s="1"/>
  <c r="A516" i="9"/>
  <c r="B516" i="9"/>
  <c r="E516" i="9" s="1"/>
  <c r="A517" i="9"/>
  <c r="D517" i="9" s="1"/>
  <c r="B517" i="9"/>
  <c r="E517" i="9" s="1"/>
  <c r="A518" i="9"/>
  <c r="C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C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G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G540" i="9" s="1"/>
  <c r="B540" i="9"/>
  <c r="E540" i="9" s="1"/>
  <c r="A541" i="9"/>
  <c r="D541" i="9" s="1"/>
  <c r="B541" i="9"/>
  <c r="E541" i="9" s="1"/>
  <c r="A542" i="9"/>
  <c r="G542" i="9" s="1"/>
  <c r="B542" i="9"/>
  <c r="E542" i="9" s="1"/>
  <c r="A543" i="9"/>
  <c r="D543" i="9" s="1"/>
  <c r="B543" i="9"/>
  <c r="E543" i="9" s="1"/>
  <c r="A544" i="9"/>
  <c r="G544" i="9" s="1"/>
  <c r="B544" i="9"/>
  <c r="E544" i="9" s="1"/>
  <c r="A545" i="9"/>
  <c r="D545" i="9" s="1"/>
  <c r="B545" i="9"/>
  <c r="E545" i="9" s="1"/>
  <c r="A546" i="9"/>
  <c r="B546" i="9"/>
  <c r="E546" i="9" s="1"/>
  <c r="A547" i="9"/>
  <c r="D547" i="9" s="1"/>
  <c r="B547" i="9"/>
  <c r="E547" i="9" s="1"/>
  <c r="A548" i="9"/>
  <c r="G548" i="9" s="1"/>
  <c r="B548" i="9"/>
  <c r="E548" i="9" s="1"/>
  <c r="A549" i="9"/>
  <c r="D549" i="9" s="1"/>
  <c r="B549" i="9"/>
  <c r="E549" i="9" s="1"/>
  <c r="A550" i="9"/>
  <c r="G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G556" i="9" s="1"/>
  <c r="B556" i="9"/>
  <c r="E556" i="9" s="1"/>
  <c r="A557" i="9"/>
  <c r="D557" i="9" s="1"/>
  <c r="B557" i="9"/>
  <c r="E557" i="9" s="1"/>
  <c r="A558" i="9"/>
  <c r="G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B564" i="9"/>
  <c r="E564" i="9" s="1"/>
  <c r="A565" i="9"/>
  <c r="D565" i="9" s="1"/>
  <c r="B565" i="9"/>
  <c r="E565" i="9" s="1"/>
  <c r="A566" i="9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G572" i="9" s="1"/>
  <c r="B572" i="9"/>
  <c r="E572" i="9" s="1"/>
  <c r="A573" i="9"/>
  <c r="D573" i="9" s="1"/>
  <c r="B573" i="9"/>
  <c r="E573" i="9" s="1"/>
  <c r="A574" i="9"/>
  <c r="B574" i="9"/>
  <c r="E574" i="9" s="1"/>
  <c r="A575" i="9"/>
  <c r="D575" i="9" s="1"/>
  <c r="B575" i="9"/>
  <c r="E575" i="9" s="1"/>
  <c r="A576" i="9"/>
  <c r="G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G580" i="9" s="1"/>
  <c r="B580" i="9"/>
  <c r="E580" i="9" s="1"/>
  <c r="A581" i="9"/>
  <c r="D581" i="9" s="1"/>
  <c r="B581" i="9"/>
  <c r="E581" i="9" s="1"/>
  <c r="A582" i="9"/>
  <c r="B582" i="9"/>
  <c r="E582" i="9" s="1"/>
  <c r="A583" i="9"/>
  <c r="B583" i="9"/>
  <c r="E583" i="9" s="1"/>
  <c r="A584" i="9"/>
  <c r="G584" i="9" s="1"/>
  <c r="B584" i="9"/>
  <c r="E584" i="9" s="1"/>
  <c r="A585" i="9"/>
  <c r="D585" i="9" s="1"/>
  <c r="B585" i="9"/>
  <c r="E585" i="9" s="1"/>
  <c r="A586" i="9"/>
  <c r="B586" i="9"/>
  <c r="E586" i="9" s="1"/>
  <c r="A587" i="9"/>
  <c r="B587" i="9"/>
  <c r="E587" i="9" s="1"/>
  <c r="A588" i="9"/>
  <c r="G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B592" i="9"/>
  <c r="E592" i="9" s="1"/>
  <c r="A593" i="9"/>
  <c r="D593" i="9" s="1"/>
  <c r="B593" i="9"/>
  <c r="E593" i="9" s="1"/>
  <c r="A594" i="9"/>
  <c r="B594" i="9"/>
  <c r="E594" i="9" s="1"/>
  <c r="A595" i="9"/>
  <c r="D595" i="9" s="1"/>
  <c r="B595" i="9"/>
  <c r="E595" i="9" s="1"/>
  <c r="A596" i="9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G602" i="9" s="1"/>
  <c r="B602" i="9"/>
  <c r="E602" i="9" s="1"/>
  <c r="A603" i="9"/>
  <c r="D603" i="9" s="1"/>
  <c r="B603" i="9"/>
  <c r="E603" i="9" s="1"/>
  <c r="A604" i="9"/>
  <c r="G604" i="9" s="1"/>
  <c r="B604" i="9"/>
  <c r="E604" i="9" s="1"/>
  <c r="A605" i="9"/>
  <c r="D605" i="9" s="1"/>
  <c r="B605" i="9"/>
  <c r="E605" i="9" s="1"/>
  <c r="A606" i="9"/>
  <c r="G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G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B633" i="9"/>
  <c r="E633" i="9" s="1"/>
  <c r="A634" i="9"/>
  <c r="G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G638" i="9" s="1"/>
  <c r="B638" i="9"/>
  <c r="E638" i="9" s="1"/>
  <c r="A639" i="9"/>
  <c r="D639" i="9" s="1"/>
  <c r="B639" i="9"/>
  <c r="E639" i="9" s="1"/>
  <c r="A640" i="9"/>
  <c r="G640" i="9" s="1"/>
  <c r="B640" i="9"/>
  <c r="E640" i="9" s="1"/>
  <c r="A641" i="9"/>
  <c r="D641" i="9" s="1"/>
  <c r="B641" i="9"/>
  <c r="E641" i="9" s="1"/>
  <c r="A642" i="9"/>
  <c r="G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G646" i="9" s="1"/>
  <c r="B646" i="9"/>
  <c r="E646" i="9" s="1"/>
  <c r="A647" i="9"/>
  <c r="D647" i="9" s="1"/>
  <c r="B647" i="9"/>
  <c r="E647" i="9" s="1"/>
  <c r="A648" i="9"/>
  <c r="G648" i="9" s="1"/>
  <c r="B648" i="9"/>
  <c r="E648" i="9" s="1"/>
  <c r="A649" i="9"/>
  <c r="D649" i="9" s="1"/>
  <c r="B649" i="9"/>
  <c r="E649" i="9" s="1"/>
  <c r="A650" i="9"/>
  <c r="G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G656" i="9" s="1"/>
  <c r="B656" i="9"/>
  <c r="E656" i="9" s="1"/>
  <c r="A657" i="9"/>
  <c r="D657" i="9" s="1"/>
  <c r="B657" i="9"/>
  <c r="E657" i="9" s="1"/>
  <c r="A658" i="9"/>
  <c r="C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B698" i="9"/>
  <c r="E698" i="9" s="1"/>
  <c r="A699" i="9"/>
  <c r="D699" i="9" s="1"/>
  <c r="B699" i="9"/>
  <c r="E699" i="9" s="1"/>
  <c r="A700" i="9"/>
  <c r="G700" i="9" s="1"/>
  <c r="B700" i="9"/>
  <c r="E700" i="9" s="1"/>
  <c r="A701" i="9"/>
  <c r="D701" i="9" s="1"/>
  <c r="B701" i="9"/>
  <c r="E701" i="9" s="1"/>
  <c r="A702" i="9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G706" i="9" s="1"/>
  <c r="B706" i="9"/>
  <c r="E706" i="9" s="1"/>
  <c r="A707" i="9"/>
  <c r="D707" i="9" s="1"/>
  <c r="B707" i="9"/>
  <c r="E707" i="9" s="1"/>
  <c r="A708" i="9"/>
  <c r="G708" i="9" s="1"/>
  <c r="B708" i="9"/>
  <c r="E708" i="9" s="1"/>
  <c r="A709" i="9"/>
  <c r="D709" i="9" s="1"/>
  <c r="B709" i="9"/>
  <c r="E709" i="9" s="1"/>
  <c r="A710" i="9"/>
  <c r="G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G714" i="9" s="1"/>
  <c r="B714" i="9"/>
  <c r="E714" i="9" s="1"/>
  <c r="A715" i="9"/>
  <c r="D715" i="9" s="1"/>
  <c r="B715" i="9"/>
  <c r="E715" i="9" s="1"/>
  <c r="A716" i="9"/>
  <c r="B716" i="9"/>
  <c r="E716" i="9" s="1"/>
  <c r="A717" i="9"/>
  <c r="B717" i="9"/>
  <c r="E717" i="9" s="1"/>
  <c r="A718" i="9"/>
  <c r="D718" i="9" s="1"/>
  <c r="B718" i="9"/>
  <c r="E718" i="9" s="1"/>
  <c r="A719" i="9"/>
  <c r="B719" i="9"/>
  <c r="E719" i="9" s="1"/>
  <c r="A720" i="9"/>
  <c r="G720" i="9" s="1"/>
  <c r="B720" i="9"/>
  <c r="E720" i="9" s="1"/>
  <c r="A721" i="9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B725" i="9"/>
  <c r="E725" i="9" s="1"/>
  <c r="A726" i="9"/>
  <c r="G726" i="9" s="1"/>
  <c r="B726" i="9"/>
  <c r="E726" i="9" s="1"/>
  <c r="A727" i="9"/>
  <c r="D727" i="9" s="1"/>
  <c r="B727" i="9"/>
  <c r="E727" i="9" s="1"/>
  <c r="A728" i="9"/>
  <c r="G728" i="9" s="1"/>
  <c r="B728" i="9"/>
  <c r="E728" i="9" s="1"/>
  <c r="A729" i="9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B733" i="9"/>
  <c r="E733" i="9" s="1"/>
  <c r="A734" i="9"/>
  <c r="G734" i="9" s="1"/>
  <c r="B734" i="9"/>
  <c r="E734" i="9" s="1"/>
  <c r="A735" i="9"/>
  <c r="D735" i="9" s="1"/>
  <c r="B735" i="9"/>
  <c r="E735" i="9" s="1"/>
  <c r="A736" i="9"/>
  <c r="G736" i="9" s="1"/>
  <c r="B736" i="9"/>
  <c r="E736" i="9" s="1"/>
  <c r="A737" i="9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G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G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G752" i="9" s="1"/>
  <c r="B752" i="9"/>
  <c r="E752" i="9" s="1"/>
  <c r="A753" i="9"/>
  <c r="D753" i="9" s="1"/>
  <c r="B753" i="9"/>
  <c r="E753" i="9" s="1"/>
  <c r="A754" i="9"/>
  <c r="G754" i="9" s="1"/>
  <c r="B754" i="9"/>
  <c r="E754" i="9" s="1"/>
  <c r="A755" i="9"/>
  <c r="D755" i="9" s="1"/>
  <c r="B755" i="9"/>
  <c r="E755" i="9" s="1"/>
  <c r="A756" i="9"/>
  <c r="C756" i="9" s="1"/>
  <c r="B756" i="9"/>
  <c r="E756" i="9" s="1"/>
  <c r="A757" i="9"/>
  <c r="D757" i="9" s="1"/>
  <c r="B757" i="9"/>
  <c r="E757" i="9" s="1"/>
  <c r="A758" i="9"/>
  <c r="G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G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G772" i="9" s="1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B776" i="9"/>
  <c r="E776" i="9" s="1"/>
  <c r="A777" i="9"/>
  <c r="D777" i="9" s="1"/>
  <c r="B777" i="9"/>
  <c r="E777" i="9" s="1"/>
  <c r="A778" i="9"/>
  <c r="G778" i="9" s="1"/>
  <c r="B778" i="9"/>
  <c r="E778" i="9" s="1"/>
  <c r="A779" i="9"/>
  <c r="D779" i="9" s="1"/>
  <c r="B779" i="9"/>
  <c r="E779" i="9" s="1"/>
  <c r="A780" i="9"/>
  <c r="G780" i="9" s="1"/>
  <c r="B780" i="9"/>
  <c r="E780" i="9" s="1"/>
  <c r="A781" i="9"/>
  <c r="D781" i="9" s="1"/>
  <c r="B781" i="9"/>
  <c r="E781" i="9" s="1"/>
  <c r="A782" i="9"/>
  <c r="B782" i="9"/>
  <c r="E782" i="9" s="1"/>
  <c r="A783" i="9"/>
  <c r="D783" i="9" s="1"/>
  <c r="B783" i="9"/>
  <c r="E783" i="9" s="1"/>
  <c r="A784" i="9"/>
  <c r="G784" i="9" s="1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G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G794" i="9" s="1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G800" i="9" s="1"/>
  <c r="B800" i="9"/>
  <c r="E800" i="9" s="1"/>
  <c r="A801" i="9"/>
  <c r="D801" i="9" s="1"/>
  <c r="B801" i="9"/>
  <c r="E801" i="9" s="1"/>
  <c r="A802" i="9"/>
  <c r="G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G806" i="9" s="1"/>
  <c r="B806" i="9"/>
  <c r="E806" i="9" s="1"/>
  <c r="A807" i="9"/>
  <c r="D807" i="9" s="1"/>
  <c r="B807" i="9"/>
  <c r="E807" i="9" s="1"/>
  <c r="A808" i="9"/>
  <c r="G808" i="9" s="1"/>
  <c r="B808" i="9"/>
  <c r="E808" i="9" s="1"/>
  <c r="A809" i="9"/>
  <c r="B809" i="9"/>
  <c r="E809" i="9" s="1"/>
  <c r="A810" i="9"/>
  <c r="G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G814" i="9" s="1"/>
  <c r="B814" i="9"/>
  <c r="E814" i="9" s="1"/>
  <c r="A815" i="9"/>
  <c r="D815" i="9" s="1"/>
  <c r="B815" i="9"/>
  <c r="E815" i="9" s="1"/>
  <c r="A816" i="9"/>
  <c r="B816" i="9"/>
  <c r="E816" i="9" s="1"/>
  <c r="A817" i="9"/>
  <c r="D817" i="9" s="1"/>
  <c r="B817" i="9"/>
  <c r="E817" i="9" s="1"/>
  <c r="A818" i="9"/>
  <c r="G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B840" i="9"/>
  <c r="E840" i="9" s="1"/>
  <c r="A841" i="9"/>
  <c r="D841" i="9" s="1"/>
  <c r="B841" i="9"/>
  <c r="E841" i="9" s="1"/>
  <c r="A842" i="9"/>
  <c r="G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B848" i="9"/>
  <c r="E848" i="9" s="1"/>
  <c r="A849" i="9"/>
  <c r="D849" i="9" s="1"/>
  <c r="B849" i="9"/>
  <c r="E849" i="9" s="1"/>
  <c r="A850" i="9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B864" i="9"/>
  <c r="E864" i="9" s="1"/>
  <c r="A865" i="9"/>
  <c r="D865" i="9" s="1"/>
  <c r="B865" i="9"/>
  <c r="E865" i="9" s="1"/>
  <c r="A866" i="9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G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G878" i="9" s="1"/>
  <c r="B878" i="9"/>
  <c r="E878" i="9" s="1"/>
  <c r="A879" i="9"/>
  <c r="B879" i="9"/>
  <c r="E879" i="9" s="1"/>
  <c r="A880" i="9"/>
  <c r="B880" i="9"/>
  <c r="E880" i="9" s="1"/>
  <c r="A881" i="9"/>
  <c r="B881" i="9"/>
  <c r="E881" i="9" s="1"/>
  <c r="A882" i="9"/>
  <c r="G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B887" i="9"/>
  <c r="E887" i="9" s="1"/>
  <c r="A888" i="9"/>
  <c r="D888" i="9" s="1"/>
  <c r="B888" i="9"/>
  <c r="E888" i="9" s="1"/>
  <c r="A889" i="9"/>
  <c r="G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G895" i="9" s="1"/>
  <c r="B895" i="9"/>
  <c r="E895" i="9" s="1"/>
  <c r="A896" i="9"/>
  <c r="B896" i="9"/>
  <c r="E896" i="9" s="1"/>
  <c r="A897" i="9"/>
  <c r="B897" i="9"/>
  <c r="E897" i="9" s="1"/>
  <c r="A898" i="9"/>
  <c r="G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B903" i="9"/>
  <c r="E903" i="9" s="1"/>
  <c r="A904" i="9"/>
  <c r="B904" i="9"/>
  <c r="E904" i="9" s="1"/>
  <c r="A905" i="9"/>
  <c r="B905" i="9"/>
  <c r="E905" i="9" s="1"/>
  <c r="A906" i="9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G910" i="9" s="1"/>
  <c r="B910" i="9"/>
  <c r="E910" i="9" s="1"/>
  <c r="A911" i="9"/>
  <c r="G911" i="9" s="1"/>
  <c r="B911" i="9"/>
  <c r="E911" i="9" s="1"/>
  <c r="A912" i="9"/>
  <c r="B912" i="9"/>
  <c r="E912" i="9" s="1"/>
  <c r="A913" i="9"/>
  <c r="G913" i="9" s="1"/>
  <c r="B913" i="9"/>
  <c r="E913" i="9" s="1"/>
  <c r="A914" i="9"/>
  <c r="D914" i="9" s="1"/>
  <c r="B914" i="9"/>
  <c r="E914" i="9" s="1"/>
  <c r="A915" i="9"/>
  <c r="B915" i="9"/>
  <c r="E915" i="9" s="1"/>
  <c r="A916" i="9"/>
  <c r="D916" i="9" s="1"/>
  <c r="B916" i="9"/>
  <c r="E916" i="9" s="1"/>
  <c r="A917" i="9"/>
  <c r="B917" i="9"/>
  <c r="E917" i="9" s="1"/>
  <c r="A918" i="9"/>
  <c r="D918" i="9" s="1"/>
  <c r="B918" i="9"/>
  <c r="E918" i="9" s="1"/>
  <c r="A919" i="9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G922" i="9" s="1"/>
  <c r="B922" i="9"/>
  <c r="E922" i="9" s="1"/>
  <c r="A923" i="9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G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C959" i="9" s="1"/>
  <c r="B959" i="9"/>
  <c r="E959" i="9" s="1"/>
  <c r="A960" i="9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B963" i="9"/>
  <c r="E963" i="9" s="1"/>
  <c r="A964" i="9"/>
  <c r="G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G975" i="9" s="1"/>
  <c r="B975" i="9"/>
  <c r="E975" i="9" s="1"/>
  <c r="A976" i="9"/>
  <c r="C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G981" i="9" s="1"/>
  <c r="B981" i="9"/>
  <c r="E981" i="9" s="1"/>
  <c r="A982" i="9"/>
  <c r="D982" i="9" s="1"/>
  <c r="B982" i="9"/>
  <c r="E982" i="9" s="1"/>
  <c r="A983" i="9"/>
  <c r="G983" i="9" s="1"/>
  <c r="B983" i="9"/>
  <c r="E983" i="9" s="1"/>
  <c r="A984" i="9"/>
  <c r="G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C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G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G999" i="9" s="1"/>
  <c r="B999" i="9"/>
  <c r="E999" i="9" s="1"/>
  <c r="A1000" i="9"/>
  <c r="G1000" i="9" s="1"/>
  <c r="B1000" i="9"/>
  <c r="E1000" i="9" s="1"/>
  <c r="A1001" i="9"/>
  <c r="G1001" i="9" s="1"/>
  <c r="B1001" i="9"/>
  <c r="E1001" i="9" s="1"/>
  <c r="B2" i="9"/>
  <c r="A2" i="9"/>
  <c r="D993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2" i="2"/>
  <c r="D4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D46" i="5" s="1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D475" i="5" s="1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D488" i="5" s="1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D496" i="5" s="1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D508" i="5" s="1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D516" i="5" s="1"/>
  <c r="C516" i="5"/>
  <c r="A517" i="5"/>
  <c r="B517" i="5"/>
  <c r="C517" i="5"/>
  <c r="A518" i="5"/>
  <c r="B518" i="5"/>
  <c r="C518" i="5"/>
  <c r="A519" i="5"/>
  <c r="B519" i="5"/>
  <c r="C519" i="5"/>
  <c r="A520" i="5"/>
  <c r="B520" i="5"/>
  <c r="D520" i="5" s="1"/>
  <c r="C520" i="5"/>
  <c r="A521" i="5"/>
  <c r="B521" i="5"/>
  <c r="C521" i="5"/>
  <c r="A522" i="5"/>
  <c r="B522" i="5"/>
  <c r="F522" i="5" s="1"/>
  <c r="C522" i="5"/>
  <c r="A523" i="5"/>
  <c r="B523" i="5"/>
  <c r="F523" i="5" s="1"/>
  <c r="C523" i="5"/>
  <c r="A524" i="5"/>
  <c r="B524" i="5"/>
  <c r="F524" i="5" s="1"/>
  <c r="C524" i="5"/>
  <c r="G524" i="5" s="1"/>
  <c r="A525" i="5"/>
  <c r="B525" i="5"/>
  <c r="C525" i="5"/>
  <c r="G525" i="5" s="1"/>
  <c r="A526" i="5"/>
  <c r="B526" i="5"/>
  <c r="F526" i="5" s="1"/>
  <c r="C526" i="5"/>
  <c r="A527" i="5"/>
  <c r="B527" i="5"/>
  <c r="F527" i="5" s="1"/>
  <c r="C527" i="5"/>
  <c r="G527" i="5" s="1"/>
  <c r="A528" i="5"/>
  <c r="B528" i="5"/>
  <c r="F528" i="5" s="1"/>
  <c r="C528" i="5"/>
  <c r="G528" i="5" s="1"/>
  <c r="A529" i="5"/>
  <c r="B529" i="5"/>
  <c r="C529" i="5"/>
  <c r="G529" i="5" s="1"/>
  <c r="A530" i="5"/>
  <c r="B530" i="5"/>
  <c r="F530" i="5" s="1"/>
  <c r="C530" i="5"/>
  <c r="A531" i="5"/>
  <c r="B531" i="5"/>
  <c r="F531" i="5" s="1"/>
  <c r="C531" i="5"/>
  <c r="G531" i="5" s="1"/>
  <c r="A532" i="5"/>
  <c r="B532" i="5"/>
  <c r="F532" i="5" s="1"/>
  <c r="C532" i="5"/>
  <c r="G532" i="5" s="1"/>
  <c r="A533" i="5"/>
  <c r="B533" i="5"/>
  <c r="C533" i="5"/>
  <c r="G533" i="5" s="1"/>
  <c r="A534" i="5"/>
  <c r="B534" i="5"/>
  <c r="F534" i="5" s="1"/>
  <c r="C534" i="5"/>
  <c r="A535" i="5"/>
  <c r="E535" i="5" s="1"/>
  <c r="B535" i="5"/>
  <c r="F535" i="5" s="1"/>
  <c r="C535" i="5"/>
  <c r="G535" i="5" s="1"/>
  <c r="A536" i="5"/>
  <c r="B536" i="5"/>
  <c r="F536" i="5" s="1"/>
  <c r="C536" i="5"/>
  <c r="G536" i="5" s="1"/>
  <c r="A537" i="5"/>
  <c r="B537" i="5"/>
  <c r="C537" i="5"/>
  <c r="G537" i="5" s="1"/>
  <c r="A538" i="5"/>
  <c r="B538" i="5"/>
  <c r="F538" i="5" s="1"/>
  <c r="C538" i="5"/>
  <c r="A539" i="5"/>
  <c r="B539" i="5"/>
  <c r="F539" i="5" s="1"/>
  <c r="C539" i="5"/>
  <c r="G539" i="5" s="1"/>
  <c r="A540" i="5"/>
  <c r="B540" i="5"/>
  <c r="F540" i="5" s="1"/>
  <c r="C540" i="5"/>
  <c r="G540" i="5" s="1"/>
  <c r="A541" i="5"/>
  <c r="B541" i="5"/>
  <c r="C541" i="5"/>
  <c r="G541" i="5" s="1"/>
  <c r="A542" i="5"/>
  <c r="B542" i="5"/>
  <c r="C542" i="5"/>
  <c r="A543" i="5"/>
  <c r="B543" i="5"/>
  <c r="F543" i="5" s="1"/>
  <c r="C543" i="5"/>
  <c r="G543" i="5" s="1"/>
  <c r="A544" i="5"/>
  <c r="B544" i="5"/>
  <c r="F544" i="5" s="1"/>
  <c r="C544" i="5"/>
  <c r="G544" i="5" s="1"/>
  <c r="A545" i="5"/>
  <c r="B545" i="5"/>
  <c r="C545" i="5"/>
  <c r="G545" i="5" s="1"/>
  <c r="A546" i="5"/>
  <c r="B546" i="5"/>
  <c r="F546" i="5" s="1"/>
  <c r="C546" i="5"/>
  <c r="A547" i="5"/>
  <c r="B547" i="5"/>
  <c r="F547" i="5" s="1"/>
  <c r="C547" i="5"/>
  <c r="G547" i="5" s="1"/>
  <c r="A548" i="5"/>
  <c r="B548" i="5"/>
  <c r="F548" i="5" s="1"/>
  <c r="C548" i="5"/>
  <c r="G548" i="5" s="1"/>
  <c r="A549" i="5"/>
  <c r="B549" i="5"/>
  <c r="C549" i="5"/>
  <c r="G549" i="5" s="1"/>
  <c r="A550" i="5"/>
  <c r="B550" i="5"/>
  <c r="F550" i="5" s="1"/>
  <c r="C550" i="5"/>
  <c r="A551" i="5"/>
  <c r="E551" i="5" s="1"/>
  <c r="B551" i="5"/>
  <c r="F551" i="5" s="1"/>
  <c r="C551" i="5"/>
  <c r="G551" i="5" s="1"/>
  <c r="A552" i="5"/>
  <c r="B552" i="5"/>
  <c r="F552" i="5" s="1"/>
  <c r="C552" i="5"/>
  <c r="G552" i="5" s="1"/>
  <c r="A553" i="5"/>
  <c r="B553" i="5"/>
  <c r="C553" i="5"/>
  <c r="G553" i="5" s="1"/>
  <c r="A554" i="5"/>
  <c r="B554" i="5"/>
  <c r="F554" i="5" s="1"/>
  <c r="C554" i="5"/>
  <c r="A555" i="5"/>
  <c r="B555" i="5"/>
  <c r="F555" i="5" s="1"/>
  <c r="C555" i="5"/>
  <c r="G555" i="5" s="1"/>
  <c r="A556" i="5"/>
  <c r="B556" i="5"/>
  <c r="F556" i="5" s="1"/>
  <c r="C556" i="5"/>
  <c r="G556" i="5" s="1"/>
  <c r="A557" i="5"/>
  <c r="B557" i="5"/>
  <c r="C557" i="5"/>
  <c r="G557" i="5" s="1"/>
  <c r="A558" i="5"/>
  <c r="B558" i="5"/>
  <c r="F558" i="5" s="1"/>
  <c r="C558" i="5"/>
  <c r="A559" i="5"/>
  <c r="B559" i="5"/>
  <c r="F559" i="5" s="1"/>
  <c r="C559" i="5"/>
  <c r="G559" i="5" s="1"/>
  <c r="A560" i="5"/>
  <c r="B560" i="5"/>
  <c r="F560" i="5" s="1"/>
  <c r="C560" i="5"/>
  <c r="G560" i="5" s="1"/>
  <c r="A561" i="5"/>
  <c r="B561" i="5"/>
  <c r="C561" i="5"/>
  <c r="G561" i="5" s="1"/>
  <c r="A562" i="5"/>
  <c r="B562" i="5"/>
  <c r="F562" i="5" s="1"/>
  <c r="C562" i="5"/>
  <c r="A563" i="5"/>
  <c r="B563" i="5"/>
  <c r="F563" i="5" s="1"/>
  <c r="C563" i="5"/>
  <c r="G563" i="5" s="1"/>
  <c r="A564" i="5"/>
  <c r="B564" i="5"/>
  <c r="F564" i="5" s="1"/>
  <c r="C564" i="5"/>
  <c r="G564" i="5" s="1"/>
  <c r="A565" i="5"/>
  <c r="B565" i="5"/>
  <c r="C565" i="5"/>
  <c r="G565" i="5" s="1"/>
  <c r="A566" i="5"/>
  <c r="B566" i="5"/>
  <c r="F566" i="5" s="1"/>
  <c r="C566" i="5"/>
  <c r="A567" i="5"/>
  <c r="B567" i="5"/>
  <c r="F567" i="5" s="1"/>
  <c r="C567" i="5"/>
  <c r="G567" i="5" s="1"/>
  <c r="A568" i="5"/>
  <c r="B568" i="5"/>
  <c r="F568" i="5" s="1"/>
  <c r="C568" i="5"/>
  <c r="G568" i="5" s="1"/>
  <c r="A569" i="5"/>
  <c r="B569" i="5"/>
  <c r="C569" i="5"/>
  <c r="G569" i="5" s="1"/>
  <c r="A570" i="5"/>
  <c r="B570" i="5"/>
  <c r="F570" i="5" s="1"/>
  <c r="C570" i="5"/>
  <c r="A571" i="5"/>
  <c r="E571" i="5" s="1"/>
  <c r="B571" i="5"/>
  <c r="F571" i="5" s="1"/>
  <c r="C571" i="5"/>
  <c r="G571" i="5" s="1"/>
  <c r="A572" i="5"/>
  <c r="B572" i="5"/>
  <c r="F572" i="5" s="1"/>
  <c r="C572" i="5"/>
  <c r="G572" i="5" s="1"/>
  <c r="A573" i="5"/>
  <c r="B573" i="5"/>
  <c r="C573" i="5"/>
  <c r="G573" i="5" s="1"/>
  <c r="A574" i="5"/>
  <c r="B574" i="5"/>
  <c r="F574" i="5" s="1"/>
  <c r="C574" i="5"/>
  <c r="A575" i="5"/>
  <c r="B575" i="5"/>
  <c r="F575" i="5" s="1"/>
  <c r="C575" i="5"/>
  <c r="G575" i="5" s="1"/>
  <c r="A576" i="5"/>
  <c r="B576" i="5"/>
  <c r="F576" i="5" s="1"/>
  <c r="C576" i="5"/>
  <c r="G576" i="5" s="1"/>
  <c r="A577" i="5"/>
  <c r="B577" i="5"/>
  <c r="C577" i="5"/>
  <c r="G577" i="5" s="1"/>
  <c r="A578" i="5"/>
  <c r="B578" i="5"/>
  <c r="F578" i="5" s="1"/>
  <c r="C578" i="5"/>
  <c r="A579" i="5"/>
  <c r="B579" i="5"/>
  <c r="F579" i="5" s="1"/>
  <c r="C579" i="5"/>
  <c r="A580" i="5"/>
  <c r="B580" i="5"/>
  <c r="F580" i="5" s="1"/>
  <c r="C580" i="5"/>
  <c r="G580" i="5" s="1"/>
  <c r="A581" i="5"/>
  <c r="B581" i="5"/>
  <c r="C581" i="5"/>
  <c r="G581" i="5" s="1"/>
  <c r="A582" i="5"/>
  <c r="B582" i="5"/>
  <c r="F582" i="5" s="1"/>
  <c r="C582" i="5"/>
  <c r="A583" i="5"/>
  <c r="B583" i="5"/>
  <c r="F583" i="5" s="1"/>
  <c r="C583" i="5"/>
  <c r="G583" i="5" s="1"/>
  <c r="A584" i="5"/>
  <c r="B584" i="5"/>
  <c r="F584" i="5" s="1"/>
  <c r="C584" i="5"/>
  <c r="G584" i="5" s="1"/>
  <c r="A585" i="5"/>
  <c r="B585" i="5"/>
  <c r="C585" i="5"/>
  <c r="G585" i="5" s="1"/>
  <c r="A586" i="5"/>
  <c r="B586" i="5"/>
  <c r="F586" i="5" s="1"/>
  <c r="C586" i="5"/>
  <c r="A587" i="5"/>
  <c r="B587" i="5"/>
  <c r="F587" i="5" s="1"/>
  <c r="C587" i="5"/>
  <c r="G587" i="5" s="1"/>
  <c r="A588" i="5"/>
  <c r="B588" i="5"/>
  <c r="F588" i="5" s="1"/>
  <c r="C588" i="5"/>
  <c r="G588" i="5" s="1"/>
  <c r="A589" i="5"/>
  <c r="B589" i="5"/>
  <c r="C589" i="5"/>
  <c r="G589" i="5" s="1"/>
  <c r="A590" i="5"/>
  <c r="B590" i="5"/>
  <c r="F590" i="5" s="1"/>
  <c r="C590" i="5"/>
  <c r="A591" i="5"/>
  <c r="B591" i="5"/>
  <c r="F591" i="5" s="1"/>
  <c r="C591" i="5"/>
  <c r="G591" i="5" s="1"/>
  <c r="A592" i="5"/>
  <c r="B592" i="5"/>
  <c r="F592" i="5" s="1"/>
  <c r="C592" i="5"/>
  <c r="G592" i="5" s="1"/>
  <c r="A593" i="5"/>
  <c r="B593" i="5"/>
  <c r="C593" i="5"/>
  <c r="G593" i="5" s="1"/>
  <c r="A594" i="5"/>
  <c r="B594" i="5"/>
  <c r="F594" i="5" s="1"/>
  <c r="C594" i="5"/>
  <c r="A595" i="5"/>
  <c r="E595" i="5" s="1"/>
  <c r="B595" i="5"/>
  <c r="F595" i="5" s="1"/>
  <c r="C595" i="5"/>
  <c r="G595" i="5" s="1"/>
  <c r="A596" i="5"/>
  <c r="B596" i="5"/>
  <c r="F596" i="5" s="1"/>
  <c r="C596" i="5"/>
  <c r="G596" i="5" s="1"/>
  <c r="A597" i="5"/>
  <c r="B597" i="5"/>
  <c r="C597" i="5"/>
  <c r="G597" i="5" s="1"/>
  <c r="A598" i="5"/>
  <c r="B598" i="5"/>
  <c r="F598" i="5" s="1"/>
  <c r="C598" i="5"/>
  <c r="A599" i="5"/>
  <c r="E599" i="5" s="1"/>
  <c r="B599" i="5"/>
  <c r="F599" i="5" s="1"/>
  <c r="C599" i="5"/>
  <c r="G599" i="5" s="1"/>
  <c r="A600" i="5"/>
  <c r="B600" i="5"/>
  <c r="F600" i="5" s="1"/>
  <c r="C600" i="5"/>
  <c r="G600" i="5" s="1"/>
  <c r="A601" i="5"/>
  <c r="B601" i="5"/>
  <c r="C601" i="5"/>
  <c r="G601" i="5" s="1"/>
  <c r="A602" i="5"/>
  <c r="B602" i="5"/>
  <c r="F602" i="5" s="1"/>
  <c r="C602" i="5"/>
  <c r="A603" i="5"/>
  <c r="E603" i="5" s="1"/>
  <c r="B603" i="5"/>
  <c r="F603" i="5" s="1"/>
  <c r="C603" i="5"/>
  <c r="G603" i="5" s="1"/>
  <c r="A604" i="5"/>
  <c r="B604" i="5"/>
  <c r="F604" i="5" s="1"/>
  <c r="C604" i="5"/>
  <c r="G604" i="5" s="1"/>
  <c r="A605" i="5"/>
  <c r="B605" i="5"/>
  <c r="C605" i="5"/>
  <c r="G605" i="5" s="1"/>
  <c r="A606" i="5"/>
  <c r="B606" i="5"/>
  <c r="F606" i="5" s="1"/>
  <c r="C606" i="5"/>
  <c r="A607" i="5"/>
  <c r="E607" i="5" s="1"/>
  <c r="B607" i="5"/>
  <c r="F607" i="5" s="1"/>
  <c r="C607" i="5"/>
  <c r="G607" i="5" s="1"/>
  <c r="A608" i="5"/>
  <c r="B608" i="5"/>
  <c r="F608" i="5" s="1"/>
  <c r="C608" i="5"/>
  <c r="G608" i="5" s="1"/>
  <c r="A609" i="5"/>
  <c r="B609" i="5"/>
  <c r="C609" i="5"/>
  <c r="G609" i="5" s="1"/>
  <c r="A610" i="5"/>
  <c r="B610" i="5"/>
  <c r="F610" i="5" s="1"/>
  <c r="C610" i="5"/>
  <c r="A611" i="5"/>
  <c r="E611" i="5" s="1"/>
  <c r="B611" i="5"/>
  <c r="F611" i="5" s="1"/>
  <c r="C611" i="5"/>
  <c r="G611" i="5" s="1"/>
  <c r="A612" i="5"/>
  <c r="B612" i="5"/>
  <c r="F612" i="5" s="1"/>
  <c r="C612" i="5"/>
  <c r="G612" i="5" s="1"/>
  <c r="A613" i="5"/>
  <c r="B613" i="5"/>
  <c r="C613" i="5"/>
  <c r="G613" i="5" s="1"/>
  <c r="A614" i="5"/>
  <c r="B614" i="5"/>
  <c r="F614" i="5" s="1"/>
  <c r="C614" i="5"/>
  <c r="A615" i="5"/>
  <c r="E615" i="5" s="1"/>
  <c r="B615" i="5"/>
  <c r="F615" i="5" s="1"/>
  <c r="C615" i="5"/>
  <c r="G615" i="5" s="1"/>
  <c r="A616" i="5"/>
  <c r="B616" i="5"/>
  <c r="F616" i="5" s="1"/>
  <c r="C616" i="5"/>
  <c r="G616" i="5" s="1"/>
  <c r="A617" i="5"/>
  <c r="B617" i="5"/>
  <c r="C617" i="5"/>
  <c r="G617" i="5" s="1"/>
  <c r="A618" i="5"/>
  <c r="B618" i="5"/>
  <c r="F618" i="5" s="1"/>
  <c r="C618" i="5"/>
  <c r="A619" i="5"/>
  <c r="E619" i="5" s="1"/>
  <c r="B619" i="5"/>
  <c r="F619" i="5" s="1"/>
  <c r="C619" i="5"/>
  <c r="G619" i="5" s="1"/>
  <c r="A620" i="5"/>
  <c r="B620" i="5"/>
  <c r="F620" i="5" s="1"/>
  <c r="C620" i="5"/>
  <c r="G620" i="5" s="1"/>
  <c r="A621" i="5"/>
  <c r="B621" i="5"/>
  <c r="C621" i="5"/>
  <c r="G621" i="5" s="1"/>
  <c r="A622" i="5"/>
  <c r="B622" i="5"/>
  <c r="F622" i="5" s="1"/>
  <c r="C622" i="5"/>
  <c r="A623" i="5"/>
  <c r="E623" i="5" s="1"/>
  <c r="B623" i="5"/>
  <c r="F623" i="5" s="1"/>
  <c r="C623" i="5"/>
  <c r="A624" i="5"/>
  <c r="B624" i="5"/>
  <c r="F624" i="5" s="1"/>
  <c r="C624" i="5"/>
  <c r="G624" i="5" s="1"/>
  <c r="A625" i="5"/>
  <c r="B625" i="5"/>
  <c r="C625" i="5"/>
  <c r="G625" i="5" s="1"/>
  <c r="A626" i="5"/>
  <c r="B626" i="5"/>
  <c r="F626" i="5" s="1"/>
  <c r="C626" i="5"/>
  <c r="A627" i="5"/>
  <c r="E627" i="5" s="1"/>
  <c r="B627" i="5"/>
  <c r="F627" i="5" s="1"/>
  <c r="C627" i="5"/>
  <c r="G627" i="5" s="1"/>
  <c r="A628" i="5"/>
  <c r="B628" i="5"/>
  <c r="F628" i="5" s="1"/>
  <c r="C628" i="5"/>
  <c r="G628" i="5" s="1"/>
  <c r="A629" i="5"/>
  <c r="B629" i="5"/>
  <c r="C629" i="5"/>
  <c r="G629" i="5" s="1"/>
  <c r="A630" i="5"/>
  <c r="B630" i="5"/>
  <c r="F630" i="5" s="1"/>
  <c r="C630" i="5"/>
  <c r="A631" i="5"/>
  <c r="B631" i="5"/>
  <c r="F631" i="5" s="1"/>
  <c r="C631" i="5"/>
  <c r="G631" i="5" s="1"/>
  <c r="A632" i="5"/>
  <c r="B632" i="5"/>
  <c r="F632" i="5" s="1"/>
  <c r="C632" i="5"/>
  <c r="G632" i="5" s="1"/>
  <c r="A633" i="5"/>
  <c r="B633" i="5"/>
  <c r="C633" i="5"/>
  <c r="G633" i="5" s="1"/>
  <c r="A634" i="5"/>
  <c r="B634" i="5"/>
  <c r="F634" i="5" s="1"/>
  <c r="C634" i="5"/>
  <c r="A635" i="5"/>
  <c r="B635" i="5"/>
  <c r="F635" i="5" s="1"/>
  <c r="C635" i="5"/>
  <c r="G635" i="5" s="1"/>
  <c r="A636" i="5"/>
  <c r="B636" i="5"/>
  <c r="F636" i="5" s="1"/>
  <c r="C636" i="5"/>
  <c r="G636" i="5" s="1"/>
  <c r="A637" i="5"/>
  <c r="B637" i="5"/>
  <c r="C637" i="5"/>
  <c r="G637" i="5" s="1"/>
  <c r="A638" i="5"/>
  <c r="B638" i="5"/>
  <c r="F638" i="5" s="1"/>
  <c r="C638" i="5"/>
  <c r="A639" i="5"/>
  <c r="B639" i="5"/>
  <c r="F639" i="5" s="1"/>
  <c r="C639" i="5"/>
  <c r="G639" i="5" s="1"/>
  <c r="A640" i="5"/>
  <c r="B640" i="5"/>
  <c r="F640" i="5" s="1"/>
  <c r="C640" i="5"/>
  <c r="G640" i="5" s="1"/>
  <c r="A641" i="5"/>
  <c r="B641" i="5"/>
  <c r="C641" i="5"/>
  <c r="G641" i="5" s="1"/>
  <c r="A642" i="5"/>
  <c r="B642" i="5"/>
  <c r="F642" i="5" s="1"/>
  <c r="C642" i="5"/>
  <c r="A643" i="5"/>
  <c r="E643" i="5" s="1"/>
  <c r="B643" i="5"/>
  <c r="F643" i="5" s="1"/>
  <c r="C643" i="5"/>
  <c r="G643" i="5" s="1"/>
  <c r="A644" i="5"/>
  <c r="B644" i="5"/>
  <c r="F644" i="5" s="1"/>
  <c r="C644" i="5"/>
  <c r="G644" i="5" s="1"/>
  <c r="A645" i="5"/>
  <c r="B645" i="5"/>
  <c r="C645" i="5"/>
  <c r="G645" i="5" s="1"/>
  <c r="A646" i="5"/>
  <c r="B646" i="5"/>
  <c r="F646" i="5" s="1"/>
  <c r="C646" i="5"/>
  <c r="A647" i="5"/>
  <c r="B647" i="5"/>
  <c r="F647" i="5" s="1"/>
  <c r="C647" i="5"/>
  <c r="G647" i="5" s="1"/>
  <c r="A648" i="5"/>
  <c r="B648" i="5"/>
  <c r="F648" i="5" s="1"/>
  <c r="C648" i="5"/>
  <c r="G648" i="5" s="1"/>
  <c r="A649" i="5"/>
  <c r="B649" i="5"/>
  <c r="C649" i="5"/>
  <c r="G649" i="5" s="1"/>
  <c r="A650" i="5"/>
  <c r="B650" i="5"/>
  <c r="F650" i="5" s="1"/>
  <c r="C650" i="5"/>
  <c r="A651" i="5"/>
  <c r="B651" i="5"/>
  <c r="F651" i="5" s="1"/>
  <c r="C651" i="5"/>
  <c r="G651" i="5" s="1"/>
  <c r="A652" i="5"/>
  <c r="B652" i="5"/>
  <c r="F652" i="5" s="1"/>
  <c r="C652" i="5"/>
  <c r="G652" i="5" s="1"/>
  <c r="A653" i="5"/>
  <c r="B653" i="5"/>
  <c r="C653" i="5"/>
  <c r="G653" i="5" s="1"/>
  <c r="A654" i="5"/>
  <c r="B654" i="5"/>
  <c r="F654" i="5" s="1"/>
  <c r="C654" i="5"/>
  <c r="A655" i="5"/>
  <c r="B655" i="5"/>
  <c r="F655" i="5" s="1"/>
  <c r="C655" i="5"/>
  <c r="G655" i="5" s="1"/>
  <c r="A656" i="5"/>
  <c r="B656" i="5"/>
  <c r="F656" i="5" s="1"/>
  <c r="C656" i="5"/>
  <c r="G656" i="5" s="1"/>
  <c r="A657" i="5"/>
  <c r="B657" i="5"/>
  <c r="C657" i="5"/>
  <c r="G657" i="5" s="1"/>
  <c r="A658" i="5"/>
  <c r="B658" i="5"/>
  <c r="F658" i="5" s="1"/>
  <c r="C658" i="5"/>
  <c r="A659" i="5"/>
  <c r="E659" i="5" s="1"/>
  <c r="B659" i="5"/>
  <c r="F659" i="5" s="1"/>
  <c r="C659" i="5"/>
  <c r="G659" i="5" s="1"/>
  <c r="A660" i="5"/>
  <c r="B660" i="5"/>
  <c r="F660" i="5" s="1"/>
  <c r="C660" i="5"/>
  <c r="G660" i="5" s="1"/>
  <c r="A661" i="5"/>
  <c r="E661" i="5" s="1"/>
  <c r="B661" i="5"/>
  <c r="C661" i="5"/>
  <c r="G661" i="5" s="1"/>
  <c r="A662" i="5"/>
  <c r="B662" i="5"/>
  <c r="F662" i="5" s="1"/>
  <c r="C662" i="5"/>
  <c r="A663" i="5"/>
  <c r="B663" i="5"/>
  <c r="F663" i="5" s="1"/>
  <c r="C663" i="5"/>
  <c r="G663" i="5" s="1"/>
  <c r="A664" i="5"/>
  <c r="B664" i="5"/>
  <c r="F664" i="5" s="1"/>
  <c r="C664" i="5"/>
  <c r="G664" i="5" s="1"/>
  <c r="A665" i="5"/>
  <c r="B665" i="5"/>
  <c r="C665" i="5"/>
  <c r="G665" i="5" s="1"/>
  <c r="A666" i="5"/>
  <c r="B666" i="5"/>
  <c r="F666" i="5" s="1"/>
  <c r="C666" i="5"/>
  <c r="A667" i="5"/>
  <c r="B667" i="5"/>
  <c r="F667" i="5" s="1"/>
  <c r="C667" i="5"/>
  <c r="G667" i="5" s="1"/>
  <c r="A668" i="5"/>
  <c r="B668" i="5"/>
  <c r="F668" i="5" s="1"/>
  <c r="C668" i="5"/>
  <c r="G668" i="5" s="1"/>
  <c r="A669" i="5"/>
  <c r="D669" i="5" s="1"/>
  <c r="B669" i="5"/>
  <c r="C669" i="5"/>
  <c r="G669" i="5" s="1"/>
  <c r="A670" i="5"/>
  <c r="B670" i="5"/>
  <c r="F670" i="5" s="1"/>
  <c r="C670" i="5"/>
  <c r="A671" i="5"/>
  <c r="B671" i="5"/>
  <c r="F671" i="5" s="1"/>
  <c r="C671" i="5"/>
  <c r="G671" i="5" s="1"/>
  <c r="A672" i="5"/>
  <c r="B672" i="5"/>
  <c r="F672" i="5" s="1"/>
  <c r="C672" i="5"/>
  <c r="G672" i="5" s="1"/>
  <c r="A673" i="5"/>
  <c r="B673" i="5"/>
  <c r="C673" i="5"/>
  <c r="G673" i="5" s="1"/>
  <c r="A674" i="5"/>
  <c r="B674" i="5"/>
  <c r="F674" i="5" s="1"/>
  <c r="C674" i="5"/>
  <c r="A675" i="5"/>
  <c r="B675" i="5"/>
  <c r="F675" i="5" s="1"/>
  <c r="C675" i="5"/>
  <c r="G675" i="5" s="1"/>
  <c r="A676" i="5"/>
  <c r="B676" i="5"/>
  <c r="F676" i="5" s="1"/>
  <c r="C676" i="5"/>
  <c r="G676" i="5" s="1"/>
  <c r="A677" i="5"/>
  <c r="B677" i="5"/>
  <c r="C677" i="5"/>
  <c r="G677" i="5" s="1"/>
  <c r="A678" i="5"/>
  <c r="B678" i="5"/>
  <c r="F678" i="5" s="1"/>
  <c r="C678" i="5"/>
  <c r="A679" i="5"/>
  <c r="B679" i="5"/>
  <c r="F679" i="5" s="1"/>
  <c r="C679" i="5"/>
  <c r="G679" i="5" s="1"/>
  <c r="A680" i="5"/>
  <c r="B680" i="5"/>
  <c r="F680" i="5" s="1"/>
  <c r="C680" i="5"/>
  <c r="G680" i="5" s="1"/>
  <c r="A681" i="5"/>
  <c r="B681" i="5"/>
  <c r="C681" i="5"/>
  <c r="G681" i="5" s="1"/>
  <c r="A682" i="5"/>
  <c r="B682" i="5"/>
  <c r="F682" i="5" s="1"/>
  <c r="C682" i="5"/>
  <c r="A683" i="5"/>
  <c r="B683" i="5"/>
  <c r="F683" i="5" s="1"/>
  <c r="C683" i="5"/>
  <c r="G683" i="5" s="1"/>
  <c r="A684" i="5"/>
  <c r="B684" i="5"/>
  <c r="F684" i="5" s="1"/>
  <c r="C684" i="5"/>
  <c r="G684" i="5" s="1"/>
  <c r="A685" i="5"/>
  <c r="B685" i="5"/>
  <c r="C685" i="5"/>
  <c r="G685" i="5" s="1"/>
  <c r="A686" i="5"/>
  <c r="B686" i="5"/>
  <c r="F686" i="5" s="1"/>
  <c r="C686" i="5"/>
  <c r="A687" i="5"/>
  <c r="B687" i="5"/>
  <c r="F687" i="5" s="1"/>
  <c r="C687" i="5"/>
  <c r="G687" i="5" s="1"/>
  <c r="A688" i="5"/>
  <c r="B688" i="5"/>
  <c r="F688" i="5" s="1"/>
  <c r="C688" i="5"/>
  <c r="G688" i="5" s="1"/>
  <c r="A689" i="5"/>
  <c r="B689" i="5"/>
  <c r="C689" i="5"/>
  <c r="G689" i="5" s="1"/>
  <c r="A690" i="5"/>
  <c r="B690" i="5"/>
  <c r="F690" i="5" s="1"/>
  <c r="C690" i="5"/>
  <c r="A691" i="5"/>
  <c r="B691" i="5"/>
  <c r="F691" i="5" s="1"/>
  <c r="C691" i="5"/>
  <c r="G691" i="5" s="1"/>
  <c r="A692" i="5"/>
  <c r="B692" i="5"/>
  <c r="F692" i="5" s="1"/>
  <c r="C692" i="5"/>
  <c r="G692" i="5" s="1"/>
  <c r="A693" i="5"/>
  <c r="B693" i="5"/>
  <c r="C693" i="5"/>
  <c r="G693" i="5" s="1"/>
  <c r="A694" i="5"/>
  <c r="B694" i="5"/>
  <c r="F694" i="5" s="1"/>
  <c r="C694" i="5"/>
  <c r="A695" i="5"/>
  <c r="B695" i="5"/>
  <c r="F695" i="5" s="1"/>
  <c r="C695" i="5"/>
  <c r="G695" i="5" s="1"/>
  <c r="A696" i="5"/>
  <c r="B696" i="5"/>
  <c r="F696" i="5" s="1"/>
  <c r="C696" i="5"/>
  <c r="G696" i="5" s="1"/>
  <c r="A697" i="5"/>
  <c r="B697" i="5"/>
  <c r="C697" i="5"/>
  <c r="G697" i="5" s="1"/>
  <c r="A698" i="5"/>
  <c r="B698" i="5"/>
  <c r="F698" i="5" s="1"/>
  <c r="C698" i="5"/>
  <c r="A699" i="5"/>
  <c r="B699" i="5"/>
  <c r="F699" i="5" s="1"/>
  <c r="C699" i="5"/>
  <c r="G699" i="5" s="1"/>
  <c r="A700" i="5"/>
  <c r="B700" i="5"/>
  <c r="F700" i="5" s="1"/>
  <c r="C700" i="5"/>
  <c r="G700" i="5" s="1"/>
  <c r="A701" i="5"/>
  <c r="B701" i="5"/>
  <c r="C701" i="5"/>
  <c r="G701" i="5" s="1"/>
  <c r="A702" i="5"/>
  <c r="B702" i="5"/>
  <c r="F702" i="5" s="1"/>
  <c r="C702" i="5"/>
  <c r="A703" i="5"/>
  <c r="B703" i="5"/>
  <c r="F703" i="5" s="1"/>
  <c r="C703" i="5"/>
  <c r="G703" i="5" s="1"/>
  <c r="A704" i="5"/>
  <c r="B704" i="5"/>
  <c r="F704" i="5" s="1"/>
  <c r="C704" i="5"/>
  <c r="G704" i="5" s="1"/>
  <c r="A705" i="5"/>
  <c r="E705" i="5" s="1"/>
  <c r="B705" i="5"/>
  <c r="C705" i="5"/>
  <c r="G705" i="5" s="1"/>
  <c r="A706" i="5"/>
  <c r="B706" i="5"/>
  <c r="F706" i="5" s="1"/>
  <c r="C706" i="5"/>
  <c r="A707" i="5"/>
  <c r="B707" i="5"/>
  <c r="F707" i="5" s="1"/>
  <c r="C707" i="5"/>
  <c r="G707" i="5" s="1"/>
  <c r="A708" i="5"/>
  <c r="B708" i="5"/>
  <c r="F708" i="5" s="1"/>
  <c r="C708" i="5"/>
  <c r="G708" i="5" s="1"/>
  <c r="A709" i="5"/>
  <c r="B709" i="5"/>
  <c r="C709" i="5"/>
  <c r="G709" i="5" s="1"/>
  <c r="A710" i="5"/>
  <c r="B710" i="5"/>
  <c r="F710" i="5" s="1"/>
  <c r="C710" i="5"/>
  <c r="A711" i="5"/>
  <c r="B711" i="5"/>
  <c r="F711" i="5" s="1"/>
  <c r="C711" i="5"/>
  <c r="G711" i="5" s="1"/>
  <c r="A712" i="5"/>
  <c r="B712" i="5"/>
  <c r="F712" i="5" s="1"/>
  <c r="C712" i="5"/>
  <c r="G712" i="5" s="1"/>
  <c r="A713" i="5"/>
  <c r="I713" i="5" s="1"/>
  <c r="B713" i="5"/>
  <c r="C713" i="5"/>
  <c r="G713" i="5" s="1"/>
  <c r="A714" i="5"/>
  <c r="B714" i="5"/>
  <c r="F714" i="5" s="1"/>
  <c r="C714" i="5"/>
  <c r="A715" i="5"/>
  <c r="B715" i="5"/>
  <c r="F715" i="5" s="1"/>
  <c r="C715" i="5"/>
  <c r="G715" i="5" s="1"/>
  <c r="A716" i="5"/>
  <c r="B716" i="5"/>
  <c r="F716" i="5" s="1"/>
  <c r="C716" i="5"/>
  <c r="G716" i="5" s="1"/>
  <c r="A717" i="5"/>
  <c r="B717" i="5"/>
  <c r="C717" i="5"/>
  <c r="G717" i="5" s="1"/>
  <c r="A718" i="5"/>
  <c r="B718" i="5"/>
  <c r="F718" i="5" s="1"/>
  <c r="C718" i="5"/>
  <c r="A719" i="5"/>
  <c r="B719" i="5"/>
  <c r="F719" i="5" s="1"/>
  <c r="C719" i="5"/>
  <c r="G719" i="5" s="1"/>
  <c r="A720" i="5"/>
  <c r="B720" i="5"/>
  <c r="F720" i="5" s="1"/>
  <c r="C720" i="5"/>
  <c r="G720" i="5" s="1"/>
  <c r="A721" i="5"/>
  <c r="B721" i="5"/>
  <c r="C721" i="5"/>
  <c r="G721" i="5" s="1"/>
  <c r="A722" i="5"/>
  <c r="B722" i="5"/>
  <c r="F722" i="5" s="1"/>
  <c r="C722" i="5"/>
  <c r="A723" i="5"/>
  <c r="B723" i="5"/>
  <c r="F723" i="5" s="1"/>
  <c r="C723" i="5"/>
  <c r="G723" i="5" s="1"/>
  <c r="A724" i="5"/>
  <c r="B724" i="5"/>
  <c r="F724" i="5" s="1"/>
  <c r="C724" i="5"/>
  <c r="G724" i="5" s="1"/>
  <c r="A725" i="5"/>
  <c r="B725" i="5"/>
  <c r="C725" i="5"/>
  <c r="G725" i="5" s="1"/>
  <c r="A726" i="5"/>
  <c r="B726" i="5"/>
  <c r="F726" i="5" s="1"/>
  <c r="C726" i="5"/>
  <c r="A727" i="5"/>
  <c r="B727" i="5"/>
  <c r="F727" i="5" s="1"/>
  <c r="C727" i="5"/>
  <c r="G727" i="5" s="1"/>
  <c r="A728" i="5"/>
  <c r="B728" i="5"/>
  <c r="F728" i="5" s="1"/>
  <c r="C728" i="5"/>
  <c r="G728" i="5" s="1"/>
  <c r="A729" i="5"/>
  <c r="B729" i="5"/>
  <c r="C729" i="5"/>
  <c r="G729" i="5" s="1"/>
  <c r="A730" i="5"/>
  <c r="B730" i="5"/>
  <c r="F730" i="5" s="1"/>
  <c r="C730" i="5"/>
  <c r="A731" i="5"/>
  <c r="B731" i="5"/>
  <c r="F731" i="5" s="1"/>
  <c r="C731" i="5"/>
  <c r="G731" i="5" s="1"/>
  <c r="A732" i="5"/>
  <c r="B732" i="5"/>
  <c r="F732" i="5" s="1"/>
  <c r="C732" i="5"/>
  <c r="G732" i="5" s="1"/>
  <c r="A733" i="5"/>
  <c r="B733" i="5"/>
  <c r="C733" i="5"/>
  <c r="G733" i="5" s="1"/>
  <c r="A734" i="5"/>
  <c r="B734" i="5"/>
  <c r="F734" i="5" s="1"/>
  <c r="C734" i="5"/>
  <c r="A735" i="5"/>
  <c r="B735" i="5"/>
  <c r="F735" i="5" s="1"/>
  <c r="C735" i="5"/>
  <c r="G735" i="5" s="1"/>
  <c r="A736" i="5"/>
  <c r="B736" i="5"/>
  <c r="F736" i="5" s="1"/>
  <c r="C736" i="5"/>
  <c r="G736" i="5" s="1"/>
  <c r="A737" i="5"/>
  <c r="E737" i="5" s="1"/>
  <c r="B737" i="5"/>
  <c r="C737" i="5"/>
  <c r="G737" i="5" s="1"/>
  <c r="A738" i="5"/>
  <c r="B738" i="5"/>
  <c r="F738" i="5" s="1"/>
  <c r="C738" i="5"/>
  <c r="A739" i="5"/>
  <c r="B739" i="5"/>
  <c r="F739" i="5" s="1"/>
  <c r="C739" i="5"/>
  <c r="G739" i="5" s="1"/>
  <c r="A740" i="5"/>
  <c r="B740" i="5"/>
  <c r="F740" i="5" s="1"/>
  <c r="C740" i="5"/>
  <c r="G740" i="5" s="1"/>
  <c r="A741" i="5"/>
  <c r="B741" i="5"/>
  <c r="C741" i="5"/>
  <c r="G741" i="5" s="1"/>
  <c r="A742" i="5"/>
  <c r="B742" i="5"/>
  <c r="F742" i="5" s="1"/>
  <c r="C742" i="5"/>
  <c r="A743" i="5"/>
  <c r="B743" i="5"/>
  <c r="F743" i="5" s="1"/>
  <c r="C743" i="5"/>
  <c r="G743" i="5" s="1"/>
  <c r="A744" i="5"/>
  <c r="B744" i="5"/>
  <c r="F744" i="5" s="1"/>
  <c r="C744" i="5"/>
  <c r="G744" i="5" s="1"/>
  <c r="A745" i="5"/>
  <c r="I745" i="5" s="1"/>
  <c r="B745" i="5"/>
  <c r="C745" i="5"/>
  <c r="G745" i="5" s="1"/>
  <c r="A746" i="5"/>
  <c r="B746" i="5"/>
  <c r="F746" i="5" s="1"/>
  <c r="C746" i="5"/>
  <c r="A747" i="5"/>
  <c r="B747" i="5"/>
  <c r="F747" i="5" s="1"/>
  <c r="C747" i="5"/>
  <c r="G747" i="5" s="1"/>
  <c r="A748" i="5"/>
  <c r="B748" i="5"/>
  <c r="F748" i="5" s="1"/>
  <c r="C748" i="5"/>
  <c r="G748" i="5" s="1"/>
  <c r="A749" i="5"/>
  <c r="B749" i="5"/>
  <c r="C749" i="5"/>
  <c r="G749" i="5" s="1"/>
  <c r="A750" i="5"/>
  <c r="B750" i="5"/>
  <c r="F750" i="5" s="1"/>
  <c r="C750" i="5"/>
  <c r="A751" i="5"/>
  <c r="I751" i="5" s="1"/>
  <c r="B751" i="5"/>
  <c r="F751" i="5" s="1"/>
  <c r="C751" i="5"/>
  <c r="G751" i="5" s="1"/>
  <c r="A752" i="5"/>
  <c r="I752" i="5" s="1"/>
  <c r="B752" i="5"/>
  <c r="F752" i="5" s="1"/>
  <c r="C752" i="5"/>
  <c r="G752" i="5" s="1"/>
  <c r="A753" i="5"/>
  <c r="B753" i="5"/>
  <c r="C753" i="5"/>
  <c r="G753" i="5" s="1"/>
  <c r="A754" i="5"/>
  <c r="B754" i="5"/>
  <c r="F754" i="5" s="1"/>
  <c r="C754" i="5"/>
  <c r="A755" i="5"/>
  <c r="B755" i="5"/>
  <c r="F755" i="5" s="1"/>
  <c r="C755" i="5"/>
  <c r="G755" i="5" s="1"/>
  <c r="A756" i="5"/>
  <c r="I756" i="5" s="1"/>
  <c r="B756" i="5"/>
  <c r="F756" i="5" s="1"/>
  <c r="C756" i="5"/>
  <c r="G756" i="5" s="1"/>
  <c r="A757" i="5"/>
  <c r="B757" i="5"/>
  <c r="C757" i="5"/>
  <c r="G757" i="5" s="1"/>
  <c r="A758" i="5"/>
  <c r="B758" i="5"/>
  <c r="F758" i="5" s="1"/>
  <c r="C758" i="5"/>
  <c r="A759" i="5"/>
  <c r="B759" i="5"/>
  <c r="F759" i="5" s="1"/>
  <c r="C759" i="5"/>
  <c r="G759" i="5" s="1"/>
  <c r="A760" i="5"/>
  <c r="I760" i="5" s="1"/>
  <c r="B760" i="5"/>
  <c r="F760" i="5" s="1"/>
  <c r="C760" i="5"/>
  <c r="G760" i="5" s="1"/>
  <c r="A761" i="5"/>
  <c r="B761" i="5"/>
  <c r="C761" i="5"/>
  <c r="G761" i="5" s="1"/>
  <c r="A762" i="5"/>
  <c r="B762" i="5"/>
  <c r="F762" i="5" s="1"/>
  <c r="C762" i="5"/>
  <c r="A763" i="5"/>
  <c r="I763" i="5" s="1"/>
  <c r="B763" i="5"/>
  <c r="F763" i="5" s="1"/>
  <c r="C763" i="5"/>
  <c r="G763" i="5" s="1"/>
  <c r="A764" i="5"/>
  <c r="I764" i="5" s="1"/>
  <c r="B764" i="5"/>
  <c r="F764" i="5" s="1"/>
  <c r="C764" i="5"/>
  <c r="G764" i="5" s="1"/>
  <c r="A765" i="5"/>
  <c r="B765" i="5"/>
  <c r="C765" i="5"/>
  <c r="G765" i="5" s="1"/>
  <c r="A766" i="5"/>
  <c r="B766" i="5"/>
  <c r="F766" i="5" s="1"/>
  <c r="C766" i="5"/>
  <c r="A767" i="5"/>
  <c r="B767" i="5"/>
  <c r="F767" i="5" s="1"/>
  <c r="C767" i="5"/>
  <c r="G767" i="5" s="1"/>
  <c r="A768" i="5"/>
  <c r="I768" i="5" s="1"/>
  <c r="B768" i="5"/>
  <c r="F768" i="5" s="1"/>
  <c r="C768" i="5"/>
  <c r="G768" i="5" s="1"/>
  <c r="A769" i="5"/>
  <c r="B769" i="5"/>
  <c r="C769" i="5"/>
  <c r="G769" i="5" s="1"/>
  <c r="A770" i="5"/>
  <c r="B770" i="5"/>
  <c r="F770" i="5" s="1"/>
  <c r="C770" i="5"/>
  <c r="A771" i="5"/>
  <c r="B771" i="5"/>
  <c r="F771" i="5" s="1"/>
  <c r="C771" i="5"/>
  <c r="G771" i="5" s="1"/>
  <c r="A772" i="5"/>
  <c r="I772" i="5" s="1"/>
  <c r="B772" i="5"/>
  <c r="F772" i="5" s="1"/>
  <c r="C772" i="5"/>
  <c r="G772" i="5" s="1"/>
  <c r="A773" i="5"/>
  <c r="B773" i="5"/>
  <c r="C773" i="5"/>
  <c r="G773" i="5" s="1"/>
  <c r="A774" i="5"/>
  <c r="B774" i="5"/>
  <c r="F774" i="5" s="1"/>
  <c r="C774" i="5"/>
  <c r="A775" i="5"/>
  <c r="B775" i="5"/>
  <c r="F775" i="5" s="1"/>
  <c r="C775" i="5"/>
  <c r="G775" i="5" s="1"/>
  <c r="A776" i="5"/>
  <c r="I776" i="5" s="1"/>
  <c r="B776" i="5"/>
  <c r="F776" i="5" s="1"/>
  <c r="C776" i="5"/>
  <c r="G776" i="5" s="1"/>
  <c r="A777" i="5"/>
  <c r="B777" i="5"/>
  <c r="C777" i="5"/>
  <c r="G777" i="5" s="1"/>
  <c r="A778" i="5"/>
  <c r="B778" i="5"/>
  <c r="F778" i="5" s="1"/>
  <c r="C778" i="5"/>
  <c r="A779" i="5"/>
  <c r="I779" i="5" s="1"/>
  <c r="B779" i="5"/>
  <c r="F779" i="5" s="1"/>
  <c r="C779" i="5"/>
  <c r="G779" i="5" s="1"/>
  <c r="A780" i="5"/>
  <c r="I780" i="5" s="1"/>
  <c r="B780" i="5"/>
  <c r="F780" i="5" s="1"/>
  <c r="C780" i="5"/>
  <c r="G780" i="5" s="1"/>
  <c r="A781" i="5"/>
  <c r="B781" i="5"/>
  <c r="C781" i="5"/>
  <c r="G781" i="5" s="1"/>
  <c r="A782" i="5"/>
  <c r="B782" i="5"/>
  <c r="F782" i="5" s="1"/>
  <c r="C782" i="5"/>
  <c r="A783" i="5"/>
  <c r="B783" i="5"/>
  <c r="F783" i="5" s="1"/>
  <c r="C783" i="5"/>
  <c r="A784" i="5"/>
  <c r="I784" i="5" s="1"/>
  <c r="B784" i="5"/>
  <c r="F784" i="5" s="1"/>
  <c r="C784" i="5"/>
  <c r="G784" i="5" s="1"/>
  <c r="A785" i="5"/>
  <c r="B785" i="5"/>
  <c r="C785" i="5"/>
  <c r="G785" i="5" s="1"/>
  <c r="A786" i="5"/>
  <c r="B786" i="5"/>
  <c r="F786" i="5" s="1"/>
  <c r="C786" i="5"/>
  <c r="A787" i="5"/>
  <c r="B787" i="5"/>
  <c r="F787" i="5" s="1"/>
  <c r="C787" i="5"/>
  <c r="G787" i="5" s="1"/>
  <c r="A788" i="5"/>
  <c r="I788" i="5" s="1"/>
  <c r="B788" i="5"/>
  <c r="F788" i="5" s="1"/>
  <c r="C788" i="5"/>
  <c r="G788" i="5" s="1"/>
  <c r="A789" i="5"/>
  <c r="E789" i="5" s="1"/>
  <c r="B789" i="5"/>
  <c r="C789" i="5"/>
  <c r="G789" i="5" s="1"/>
  <c r="A790" i="5"/>
  <c r="B790" i="5"/>
  <c r="F790" i="5" s="1"/>
  <c r="C790" i="5"/>
  <c r="A791" i="5"/>
  <c r="B791" i="5"/>
  <c r="F791" i="5" s="1"/>
  <c r="C791" i="5"/>
  <c r="G791" i="5" s="1"/>
  <c r="A792" i="5"/>
  <c r="I792" i="5" s="1"/>
  <c r="B792" i="5"/>
  <c r="F792" i="5" s="1"/>
  <c r="C792" i="5"/>
  <c r="G792" i="5" s="1"/>
  <c r="A793" i="5"/>
  <c r="B793" i="5"/>
  <c r="C793" i="5"/>
  <c r="G793" i="5" s="1"/>
  <c r="A794" i="5"/>
  <c r="B794" i="5"/>
  <c r="F794" i="5" s="1"/>
  <c r="C794" i="5"/>
  <c r="A795" i="5"/>
  <c r="I795" i="5" s="1"/>
  <c r="B795" i="5"/>
  <c r="F795" i="5" s="1"/>
  <c r="C795" i="5"/>
  <c r="G795" i="5" s="1"/>
  <c r="A796" i="5"/>
  <c r="I796" i="5" s="1"/>
  <c r="B796" i="5"/>
  <c r="F796" i="5" s="1"/>
  <c r="C796" i="5"/>
  <c r="G796" i="5" s="1"/>
  <c r="A797" i="5"/>
  <c r="B797" i="5"/>
  <c r="C797" i="5"/>
  <c r="G797" i="5" s="1"/>
  <c r="A798" i="5"/>
  <c r="B798" i="5"/>
  <c r="F798" i="5" s="1"/>
  <c r="C798" i="5"/>
  <c r="A799" i="5"/>
  <c r="B799" i="5"/>
  <c r="F799" i="5" s="1"/>
  <c r="C799" i="5"/>
  <c r="G799" i="5" s="1"/>
  <c r="A800" i="5"/>
  <c r="I800" i="5" s="1"/>
  <c r="B800" i="5"/>
  <c r="F800" i="5" s="1"/>
  <c r="C800" i="5"/>
  <c r="G800" i="5" s="1"/>
  <c r="A801" i="5"/>
  <c r="B801" i="5"/>
  <c r="C801" i="5"/>
  <c r="G801" i="5" s="1"/>
  <c r="A802" i="5"/>
  <c r="B802" i="5"/>
  <c r="F802" i="5" s="1"/>
  <c r="C802" i="5"/>
  <c r="A803" i="5"/>
  <c r="B803" i="5"/>
  <c r="F803" i="5" s="1"/>
  <c r="C803" i="5"/>
  <c r="G803" i="5" s="1"/>
  <c r="A804" i="5"/>
  <c r="I804" i="5" s="1"/>
  <c r="B804" i="5"/>
  <c r="F804" i="5" s="1"/>
  <c r="C804" i="5"/>
  <c r="G804" i="5" s="1"/>
  <c r="A805" i="5"/>
  <c r="B805" i="5"/>
  <c r="C805" i="5"/>
  <c r="G805" i="5" s="1"/>
  <c r="A806" i="5"/>
  <c r="B806" i="5"/>
  <c r="F806" i="5" s="1"/>
  <c r="C806" i="5"/>
  <c r="A807" i="5"/>
  <c r="B807" i="5"/>
  <c r="F807" i="5" s="1"/>
  <c r="C807" i="5"/>
  <c r="G807" i="5" s="1"/>
  <c r="A808" i="5"/>
  <c r="B808" i="5"/>
  <c r="F808" i="5" s="1"/>
  <c r="C808" i="5"/>
  <c r="G808" i="5" s="1"/>
  <c r="A809" i="5"/>
  <c r="B809" i="5"/>
  <c r="C809" i="5"/>
  <c r="G809" i="5" s="1"/>
  <c r="A810" i="5"/>
  <c r="B810" i="5"/>
  <c r="F810" i="5" s="1"/>
  <c r="C810" i="5"/>
  <c r="A811" i="5"/>
  <c r="E811" i="5" s="1"/>
  <c r="B811" i="5"/>
  <c r="F811" i="5" s="1"/>
  <c r="C811" i="5"/>
  <c r="G811" i="5" s="1"/>
  <c r="A812" i="5"/>
  <c r="D812" i="5" s="1"/>
  <c r="B812" i="5"/>
  <c r="F812" i="5" s="1"/>
  <c r="C812" i="5"/>
  <c r="G812" i="5" s="1"/>
  <c r="A813" i="5"/>
  <c r="B813" i="5"/>
  <c r="C813" i="5"/>
  <c r="G813" i="5" s="1"/>
  <c r="A814" i="5"/>
  <c r="B814" i="5"/>
  <c r="F814" i="5" s="1"/>
  <c r="C814" i="5"/>
  <c r="A815" i="5"/>
  <c r="B815" i="5"/>
  <c r="F815" i="5" s="1"/>
  <c r="C815" i="5"/>
  <c r="G815" i="5" s="1"/>
  <c r="A816" i="5"/>
  <c r="D816" i="5" s="1"/>
  <c r="B816" i="5"/>
  <c r="F816" i="5" s="1"/>
  <c r="C816" i="5"/>
  <c r="G816" i="5" s="1"/>
  <c r="A817" i="5"/>
  <c r="B817" i="5"/>
  <c r="C817" i="5"/>
  <c r="G817" i="5" s="1"/>
  <c r="A818" i="5"/>
  <c r="B818" i="5"/>
  <c r="F818" i="5" s="1"/>
  <c r="C818" i="5"/>
  <c r="A819" i="5"/>
  <c r="D819" i="5" s="1"/>
  <c r="B819" i="5"/>
  <c r="F819" i="5" s="1"/>
  <c r="C819" i="5"/>
  <c r="G819" i="5" s="1"/>
  <c r="A820" i="5"/>
  <c r="B820" i="5"/>
  <c r="F820" i="5" s="1"/>
  <c r="C820" i="5"/>
  <c r="G820" i="5" s="1"/>
  <c r="A821" i="5"/>
  <c r="B821" i="5"/>
  <c r="C821" i="5"/>
  <c r="G821" i="5" s="1"/>
  <c r="A822" i="5"/>
  <c r="B822" i="5"/>
  <c r="F822" i="5" s="1"/>
  <c r="C822" i="5"/>
  <c r="A823" i="5"/>
  <c r="B823" i="5"/>
  <c r="F823" i="5" s="1"/>
  <c r="C823" i="5"/>
  <c r="G823" i="5" s="1"/>
  <c r="A824" i="5"/>
  <c r="D824" i="5" s="1"/>
  <c r="B824" i="5"/>
  <c r="F824" i="5" s="1"/>
  <c r="C824" i="5"/>
  <c r="G824" i="5" s="1"/>
  <c r="A825" i="5"/>
  <c r="B825" i="5"/>
  <c r="C825" i="5"/>
  <c r="G825" i="5" s="1"/>
  <c r="A826" i="5"/>
  <c r="B826" i="5"/>
  <c r="F826" i="5" s="1"/>
  <c r="C826" i="5"/>
  <c r="A827" i="5"/>
  <c r="B827" i="5"/>
  <c r="F827" i="5" s="1"/>
  <c r="C827" i="5"/>
  <c r="G827" i="5" s="1"/>
  <c r="A828" i="5"/>
  <c r="B828" i="5"/>
  <c r="F828" i="5" s="1"/>
  <c r="C828" i="5"/>
  <c r="G828" i="5" s="1"/>
  <c r="A829" i="5"/>
  <c r="B829" i="5"/>
  <c r="C829" i="5"/>
  <c r="G829" i="5" s="1"/>
  <c r="A830" i="5"/>
  <c r="B830" i="5"/>
  <c r="F830" i="5" s="1"/>
  <c r="C830" i="5"/>
  <c r="A831" i="5"/>
  <c r="B831" i="5"/>
  <c r="F831" i="5" s="1"/>
  <c r="C831" i="5"/>
  <c r="G831" i="5" s="1"/>
  <c r="A832" i="5"/>
  <c r="D832" i="5" s="1"/>
  <c r="B832" i="5"/>
  <c r="F832" i="5" s="1"/>
  <c r="C832" i="5"/>
  <c r="G832" i="5" s="1"/>
  <c r="A833" i="5"/>
  <c r="B833" i="5"/>
  <c r="C833" i="5"/>
  <c r="G833" i="5" s="1"/>
  <c r="A834" i="5"/>
  <c r="B834" i="5"/>
  <c r="F834" i="5" s="1"/>
  <c r="C834" i="5"/>
  <c r="A835" i="5"/>
  <c r="B835" i="5"/>
  <c r="F835" i="5" s="1"/>
  <c r="C835" i="5"/>
  <c r="G835" i="5" s="1"/>
  <c r="A836" i="5"/>
  <c r="B836" i="5"/>
  <c r="F836" i="5" s="1"/>
  <c r="C836" i="5"/>
  <c r="G836" i="5" s="1"/>
  <c r="A837" i="5"/>
  <c r="B837" i="5"/>
  <c r="C837" i="5"/>
  <c r="G837" i="5" s="1"/>
  <c r="A838" i="5"/>
  <c r="B838" i="5"/>
  <c r="F838" i="5" s="1"/>
  <c r="C838" i="5"/>
  <c r="A839" i="5"/>
  <c r="I839" i="5" s="1"/>
  <c r="B839" i="5"/>
  <c r="F839" i="5" s="1"/>
  <c r="C839" i="5"/>
  <c r="G839" i="5" s="1"/>
  <c r="A840" i="5"/>
  <c r="D840" i="5" s="1"/>
  <c r="B840" i="5"/>
  <c r="F840" i="5" s="1"/>
  <c r="C840" i="5"/>
  <c r="G840" i="5" s="1"/>
  <c r="A841" i="5"/>
  <c r="B841" i="5"/>
  <c r="C841" i="5"/>
  <c r="G841" i="5" s="1"/>
  <c r="A842" i="5"/>
  <c r="B842" i="5"/>
  <c r="F842" i="5" s="1"/>
  <c r="C842" i="5"/>
  <c r="A843" i="5"/>
  <c r="D843" i="5" s="1"/>
  <c r="B843" i="5"/>
  <c r="F843" i="5" s="1"/>
  <c r="C843" i="5"/>
  <c r="G843" i="5" s="1"/>
  <c r="A844" i="5"/>
  <c r="B844" i="5"/>
  <c r="F844" i="5" s="1"/>
  <c r="C844" i="5"/>
  <c r="G844" i="5" s="1"/>
  <c r="A845" i="5"/>
  <c r="B845" i="5"/>
  <c r="C845" i="5"/>
  <c r="G845" i="5" s="1"/>
  <c r="A846" i="5"/>
  <c r="B846" i="5"/>
  <c r="F846" i="5" s="1"/>
  <c r="C846" i="5"/>
  <c r="A847" i="5"/>
  <c r="B847" i="5"/>
  <c r="F847" i="5" s="1"/>
  <c r="C847" i="5"/>
  <c r="G847" i="5" s="1"/>
  <c r="A848" i="5"/>
  <c r="E848" i="5" s="1"/>
  <c r="B848" i="5"/>
  <c r="F848" i="5" s="1"/>
  <c r="C848" i="5"/>
  <c r="G848" i="5" s="1"/>
  <c r="A849" i="5"/>
  <c r="B849" i="5"/>
  <c r="C849" i="5"/>
  <c r="G849" i="5" s="1"/>
  <c r="A850" i="5"/>
  <c r="B850" i="5"/>
  <c r="F850" i="5" s="1"/>
  <c r="C850" i="5"/>
  <c r="A851" i="5"/>
  <c r="D851" i="5" s="1"/>
  <c r="B851" i="5"/>
  <c r="F851" i="5" s="1"/>
  <c r="C851" i="5"/>
  <c r="A852" i="5"/>
  <c r="D852" i="5" s="1"/>
  <c r="B852" i="5"/>
  <c r="F852" i="5" s="1"/>
  <c r="C852" i="5"/>
  <c r="G852" i="5" s="1"/>
  <c r="A853" i="5"/>
  <c r="B853" i="5"/>
  <c r="C853" i="5"/>
  <c r="G853" i="5" s="1"/>
  <c r="A854" i="5"/>
  <c r="B854" i="5"/>
  <c r="F854" i="5" s="1"/>
  <c r="C854" i="5"/>
  <c r="A855" i="5"/>
  <c r="B855" i="5"/>
  <c r="F855" i="5" s="1"/>
  <c r="C855" i="5"/>
  <c r="G855" i="5" s="1"/>
  <c r="A856" i="5"/>
  <c r="E856" i="5" s="1"/>
  <c r="B856" i="5"/>
  <c r="F856" i="5" s="1"/>
  <c r="C856" i="5"/>
  <c r="G856" i="5" s="1"/>
  <c r="A857" i="5"/>
  <c r="B857" i="5"/>
  <c r="C857" i="5"/>
  <c r="G857" i="5" s="1"/>
  <c r="A858" i="5"/>
  <c r="B858" i="5"/>
  <c r="F858" i="5" s="1"/>
  <c r="C858" i="5"/>
  <c r="A859" i="5"/>
  <c r="B859" i="5"/>
  <c r="F859" i="5" s="1"/>
  <c r="C859" i="5"/>
  <c r="G859" i="5" s="1"/>
  <c r="A860" i="5"/>
  <c r="B860" i="5"/>
  <c r="F860" i="5" s="1"/>
  <c r="C860" i="5"/>
  <c r="G860" i="5" s="1"/>
  <c r="A861" i="5"/>
  <c r="B861" i="5"/>
  <c r="C861" i="5"/>
  <c r="G861" i="5" s="1"/>
  <c r="A862" i="5"/>
  <c r="B862" i="5"/>
  <c r="F862" i="5" s="1"/>
  <c r="C862" i="5"/>
  <c r="A863" i="5"/>
  <c r="B863" i="5"/>
  <c r="F863" i="5" s="1"/>
  <c r="C863" i="5"/>
  <c r="G863" i="5" s="1"/>
  <c r="A864" i="5"/>
  <c r="E864" i="5" s="1"/>
  <c r="B864" i="5"/>
  <c r="F864" i="5" s="1"/>
  <c r="C864" i="5"/>
  <c r="G864" i="5" s="1"/>
  <c r="A865" i="5"/>
  <c r="B865" i="5"/>
  <c r="C865" i="5"/>
  <c r="G865" i="5" s="1"/>
  <c r="A866" i="5"/>
  <c r="B866" i="5"/>
  <c r="F866" i="5" s="1"/>
  <c r="C866" i="5"/>
  <c r="A867" i="5"/>
  <c r="I867" i="5" s="1"/>
  <c r="B867" i="5"/>
  <c r="F867" i="5" s="1"/>
  <c r="C867" i="5"/>
  <c r="G867" i="5" s="1"/>
  <c r="A868" i="5"/>
  <c r="B868" i="5"/>
  <c r="F868" i="5" s="1"/>
  <c r="C868" i="5"/>
  <c r="G868" i="5" s="1"/>
  <c r="A869" i="5"/>
  <c r="B869" i="5"/>
  <c r="C869" i="5"/>
  <c r="G869" i="5" s="1"/>
  <c r="A870" i="5"/>
  <c r="B870" i="5"/>
  <c r="F870" i="5" s="1"/>
  <c r="C870" i="5"/>
  <c r="A871" i="5"/>
  <c r="B871" i="5"/>
  <c r="F871" i="5" s="1"/>
  <c r="C871" i="5"/>
  <c r="G871" i="5" s="1"/>
  <c r="A872" i="5"/>
  <c r="E872" i="5" s="1"/>
  <c r="B872" i="5"/>
  <c r="F872" i="5" s="1"/>
  <c r="C872" i="5"/>
  <c r="G872" i="5" s="1"/>
  <c r="A873" i="5"/>
  <c r="B873" i="5"/>
  <c r="C873" i="5"/>
  <c r="G873" i="5" s="1"/>
  <c r="A874" i="5"/>
  <c r="B874" i="5"/>
  <c r="F874" i="5" s="1"/>
  <c r="C874" i="5"/>
  <c r="A875" i="5"/>
  <c r="B875" i="5"/>
  <c r="F875" i="5" s="1"/>
  <c r="C875" i="5"/>
  <c r="G875" i="5" s="1"/>
  <c r="A876" i="5"/>
  <c r="B876" i="5"/>
  <c r="F876" i="5" s="1"/>
  <c r="C876" i="5"/>
  <c r="G876" i="5" s="1"/>
  <c r="A877" i="5"/>
  <c r="B877" i="5"/>
  <c r="C877" i="5"/>
  <c r="G877" i="5" s="1"/>
  <c r="A878" i="5"/>
  <c r="B878" i="5"/>
  <c r="F878" i="5" s="1"/>
  <c r="C878" i="5"/>
  <c r="A879" i="5"/>
  <c r="B879" i="5"/>
  <c r="F879" i="5" s="1"/>
  <c r="C879" i="5"/>
  <c r="G879" i="5" s="1"/>
  <c r="A880" i="5"/>
  <c r="E880" i="5" s="1"/>
  <c r="B880" i="5"/>
  <c r="F880" i="5" s="1"/>
  <c r="C880" i="5"/>
  <c r="G880" i="5" s="1"/>
  <c r="A881" i="5"/>
  <c r="B881" i="5"/>
  <c r="C881" i="5"/>
  <c r="G881" i="5" s="1"/>
  <c r="A882" i="5"/>
  <c r="B882" i="5"/>
  <c r="F882" i="5" s="1"/>
  <c r="C882" i="5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C885" i="5"/>
  <c r="G885" i="5" s="1"/>
  <c r="A886" i="5"/>
  <c r="B886" i="5"/>
  <c r="F886" i="5" s="1"/>
  <c r="C886" i="5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C889" i="5"/>
  <c r="G889" i="5" s="1"/>
  <c r="A890" i="5"/>
  <c r="B890" i="5"/>
  <c r="F890" i="5" s="1"/>
  <c r="C890" i="5"/>
  <c r="A891" i="5"/>
  <c r="B891" i="5"/>
  <c r="F891" i="5" s="1"/>
  <c r="C891" i="5"/>
  <c r="G891" i="5" s="1"/>
  <c r="A892" i="5"/>
  <c r="B892" i="5"/>
  <c r="F892" i="5" s="1"/>
  <c r="C892" i="5"/>
  <c r="G892" i="5" s="1"/>
  <c r="A893" i="5"/>
  <c r="B893" i="5"/>
  <c r="C893" i="5"/>
  <c r="G893" i="5" s="1"/>
  <c r="A894" i="5"/>
  <c r="B894" i="5"/>
  <c r="F894" i="5" s="1"/>
  <c r="C894" i="5"/>
  <c r="A895" i="5"/>
  <c r="B895" i="5"/>
  <c r="F895" i="5" s="1"/>
  <c r="C895" i="5"/>
  <c r="A896" i="5"/>
  <c r="B896" i="5"/>
  <c r="F896" i="5" s="1"/>
  <c r="C896" i="5"/>
  <c r="G896" i="5" s="1"/>
  <c r="A897" i="5"/>
  <c r="B897" i="5"/>
  <c r="C897" i="5"/>
  <c r="G897" i="5" s="1"/>
  <c r="A898" i="5"/>
  <c r="B898" i="5"/>
  <c r="F898" i="5" s="1"/>
  <c r="C898" i="5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C901" i="5"/>
  <c r="G901" i="5" s="1"/>
  <c r="A902" i="5"/>
  <c r="B902" i="5"/>
  <c r="F902" i="5" s="1"/>
  <c r="C902" i="5"/>
  <c r="A903" i="5"/>
  <c r="B903" i="5"/>
  <c r="F903" i="5" s="1"/>
  <c r="C903" i="5"/>
  <c r="A904" i="5"/>
  <c r="B904" i="5"/>
  <c r="F904" i="5" s="1"/>
  <c r="C904" i="5"/>
  <c r="G904" i="5" s="1"/>
  <c r="A905" i="5"/>
  <c r="B905" i="5"/>
  <c r="C905" i="5"/>
  <c r="G905" i="5" s="1"/>
  <c r="A906" i="5"/>
  <c r="B906" i="5"/>
  <c r="F906" i="5" s="1"/>
  <c r="C906" i="5"/>
  <c r="A907" i="5"/>
  <c r="B907" i="5"/>
  <c r="F907" i="5" s="1"/>
  <c r="C907" i="5"/>
  <c r="G907" i="5" s="1"/>
  <c r="A908" i="5"/>
  <c r="B908" i="5"/>
  <c r="F908" i="5" s="1"/>
  <c r="C908" i="5"/>
  <c r="G908" i="5" s="1"/>
  <c r="A909" i="5"/>
  <c r="B909" i="5"/>
  <c r="C909" i="5"/>
  <c r="G909" i="5" s="1"/>
  <c r="A910" i="5"/>
  <c r="B910" i="5"/>
  <c r="F910" i="5" s="1"/>
  <c r="C910" i="5"/>
  <c r="A911" i="5"/>
  <c r="B911" i="5"/>
  <c r="F911" i="5" s="1"/>
  <c r="C911" i="5"/>
  <c r="G911" i="5" s="1"/>
  <c r="A912" i="5"/>
  <c r="B912" i="5"/>
  <c r="F912" i="5" s="1"/>
  <c r="C912" i="5"/>
  <c r="G912" i="5" s="1"/>
  <c r="A913" i="5"/>
  <c r="B913" i="5"/>
  <c r="C913" i="5"/>
  <c r="G913" i="5" s="1"/>
  <c r="A914" i="5"/>
  <c r="B914" i="5"/>
  <c r="F914" i="5" s="1"/>
  <c r="C914" i="5"/>
  <c r="A915" i="5"/>
  <c r="B915" i="5"/>
  <c r="F915" i="5" s="1"/>
  <c r="C915" i="5"/>
  <c r="G915" i="5" s="1"/>
  <c r="A916" i="5"/>
  <c r="B916" i="5"/>
  <c r="F916" i="5" s="1"/>
  <c r="C916" i="5"/>
  <c r="G916" i="5" s="1"/>
  <c r="A917" i="5"/>
  <c r="B917" i="5"/>
  <c r="C917" i="5"/>
  <c r="G917" i="5" s="1"/>
  <c r="A918" i="5"/>
  <c r="B918" i="5"/>
  <c r="C918" i="5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C921" i="5"/>
  <c r="G921" i="5" s="1"/>
  <c r="A922" i="5"/>
  <c r="B922" i="5"/>
  <c r="F922" i="5" s="1"/>
  <c r="C922" i="5"/>
  <c r="A923" i="5"/>
  <c r="B923" i="5"/>
  <c r="F923" i="5" s="1"/>
  <c r="C923" i="5"/>
  <c r="G923" i="5" s="1"/>
  <c r="A924" i="5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C929" i="5"/>
  <c r="G929" i="5" s="1"/>
  <c r="A930" i="5"/>
  <c r="B930" i="5"/>
  <c r="F930" i="5" s="1"/>
  <c r="C930" i="5"/>
  <c r="A931" i="5"/>
  <c r="E931" i="5" s="1"/>
  <c r="B931" i="5"/>
  <c r="F931" i="5" s="1"/>
  <c r="C931" i="5"/>
  <c r="G931" i="5" s="1"/>
  <c r="A932" i="5"/>
  <c r="B932" i="5"/>
  <c r="F932" i="5" s="1"/>
  <c r="C932" i="5"/>
  <c r="G932" i="5" s="1"/>
  <c r="A933" i="5"/>
  <c r="B933" i="5"/>
  <c r="F933" i="5" s="1"/>
  <c r="C933" i="5"/>
  <c r="G933" i="5" s="1"/>
  <c r="A934" i="5"/>
  <c r="B934" i="5"/>
  <c r="F934" i="5" s="1"/>
  <c r="C934" i="5"/>
  <c r="A935" i="5"/>
  <c r="B935" i="5"/>
  <c r="F935" i="5" s="1"/>
  <c r="C935" i="5"/>
  <c r="G935" i="5" s="1"/>
  <c r="A936" i="5"/>
  <c r="B936" i="5"/>
  <c r="F936" i="5" s="1"/>
  <c r="C936" i="5"/>
  <c r="G936" i="5" s="1"/>
  <c r="A937" i="5"/>
  <c r="B937" i="5"/>
  <c r="C937" i="5"/>
  <c r="G937" i="5" s="1"/>
  <c r="A938" i="5"/>
  <c r="B938" i="5"/>
  <c r="F938" i="5" s="1"/>
  <c r="C938" i="5"/>
  <c r="A939" i="5"/>
  <c r="B939" i="5"/>
  <c r="F939" i="5" s="1"/>
  <c r="C939" i="5"/>
  <c r="G939" i="5" s="1"/>
  <c r="A940" i="5"/>
  <c r="B940" i="5"/>
  <c r="F940" i="5" s="1"/>
  <c r="C940" i="5"/>
  <c r="G940" i="5" s="1"/>
  <c r="A941" i="5"/>
  <c r="B941" i="5"/>
  <c r="C941" i="5"/>
  <c r="G941" i="5" s="1"/>
  <c r="A942" i="5"/>
  <c r="B942" i="5"/>
  <c r="F942" i="5" s="1"/>
  <c r="C942" i="5"/>
  <c r="A943" i="5"/>
  <c r="E943" i="5" s="1"/>
  <c r="B943" i="5"/>
  <c r="F943" i="5" s="1"/>
  <c r="C943" i="5"/>
  <c r="G943" i="5" s="1"/>
  <c r="A944" i="5"/>
  <c r="B944" i="5"/>
  <c r="F944" i="5" s="1"/>
  <c r="C944" i="5"/>
  <c r="G944" i="5" s="1"/>
  <c r="A945" i="5"/>
  <c r="B945" i="5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C953" i="5"/>
  <c r="G953" i="5" s="1"/>
  <c r="A954" i="5"/>
  <c r="B954" i="5"/>
  <c r="F954" i="5" s="1"/>
  <c r="C954" i="5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C957" i="5"/>
  <c r="G957" i="5" s="1"/>
  <c r="A958" i="5"/>
  <c r="B958" i="5"/>
  <c r="F958" i="5" s="1"/>
  <c r="C958" i="5"/>
  <c r="A959" i="5"/>
  <c r="B959" i="5"/>
  <c r="F959" i="5" s="1"/>
  <c r="C959" i="5"/>
  <c r="G959" i="5" s="1"/>
  <c r="A960" i="5"/>
  <c r="B960" i="5"/>
  <c r="F960" i="5" s="1"/>
  <c r="C960" i="5"/>
  <c r="G960" i="5" s="1"/>
  <c r="A961" i="5"/>
  <c r="B961" i="5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B968" i="5"/>
  <c r="F968" i="5" s="1"/>
  <c r="C968" i="5"/>
  <c r="G968" i="5" s="1"/>
  <c r="A969" i="5"/>
  <c r="B969" i="5"/>
  <c r="C969" i="5"/>
  <c r="G969" i="5" s="1"/>
  <c r="A970" i="5"/>
  <c r="B970" i="5"/>
  <c r="F970" i="5" s="1"/>
  <c r="C970" i="5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C973" i="5"/>
  <c r="G973" i="5" s="1"/>
  <c r="A974" i="5"/>
  <c r="B974" i="5"/>
  <c r="F974" i="5" s="1"/>
  <c r="C974" i="5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C985" i="5"/>
  <c r="G985" i="5" s="1"/>
  <c r="A986" i="5"/>
  <c r="B986" i="5"/>
  <c r="F986" i="5" s="1"/>
  <c r="C986" i="5"/>
  <c r="A987" i="5"/>
  <c r="B987" i="5"/>
  <c r="F987" i="5" s="1"/>
  <c r="C987" i="5"/>
  <c r="G987" i="5" s="1"/>
  <c r="A988" i="5"/>
  <c r="B988" i="5"/>
  <c r="F988" i="5" s="1"/>
  <c r="C988" i="5"/>
  <c r="G988" i="5" s="1"/>
  <c r="A989" i="5"/>
  <c r="B989" i="5"/>
  <c r="C989" i="5"/>
  <c r="G989" i="5" s="1"/>
  <c r="A990" i="5"/>
  <c r="B990" i="5"/>
  <c r="F990" i="5" s="1"/>
  <c r="C990" i="5"/>
  <c r="A991" i="5"/>
  <c r="B991" i="5"/>
  <c r="F991" i="5" s="1"/>
  <c r="C991" i="5"/>
  <c r="G991" i="5" s="1"/>
  <c r="A992" i="5"/>
  <c r="B992" i="5"/>
  <c r="F992" i="5" s="1"/>
  <c r="C992" i="5"/>
  <c r="G992" i="5" s="1"/>
  <c r="A993" i="5"/>
  <c r="B993" i="5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C997" i="5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G1000" i="5" s="1"/>
  <c r="A1001" i="5"/>
  <c r="B1001" i="5"/>
  <c r="C1001" i="5"/>
  <c r="G1001" i="5" s="1"/>
  <c r="A4" i="4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B7" i="4"/>
  <c r="L7" i="4" s="1"/>
  <c r="C7" i="4"/>
  <c r="O7" i="4"/>
  <c r="A8" i="4"/>
  <c r="K8" i="4" s="1"/>
  <c r="B8" i="4"/>
  <c r="L8" i="4" s="1"/>
  <c r="N8" i="4" s="1"/>
  <c r="R8" i="4" s="1"/>
  <c r="C8" i="4"/>
  <c r="M8" i="4" s="1"/>
  <c r="O8" i="4"/>
  <c r="A9" i="4"/>
  <c r="B9" i="4"/>
  <c r="L9" i="4" s="1"/>
  <c r="C9" i="4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 s="1"/>
  <c r="O12" i="4"/>
  <c r="A13" i="4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N43" i="4" s="1"/>
  <c r="R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B46" i="4"/>
  <c r="L46" i="4" s="1"/>
  <c r="C46" i="4"/>
  <c r="M46" i="4" s="1"/>
  <c r="O46" i="4"/>
  <c r="A47" i="4"/>
  <c r="B47" i="4"/>
  <c r="L47" i="4" s="1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O51" i="4"/>
  <c r="A52" i="4"/>
  <c r="K52" i="4" s="1"/>
  <c r="B52" i="4"/>
  <c r="L52" i="4" s="1"/>
  <c r="N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O67" i="4"/>
  <c r="A68" i="4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N89" i="4" s="1"/>
  <c r="R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L98" i="4" s="1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L104" i="4" s="1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O150" i="4"/>
  <c r="A151" i="4"/>
  <c r="K151" i="4" s="1"/>
  <c r="B151" i="4"/>
  <c r="L151" i="4" s="1"/>
  <c r="C151" i="4"/>
  <c r="M151" i="4" s="1"/>
  <c r="O151" i="4"/>
  <c r="A152" i="4"/>
  <c r="B152" i="4"/>
  <c r="L152" i="4" s="1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L184" i="4" s="1"/>
  <c r="C184" i="4"/>
  <c r="M184" i="4" s="1"/>
  <c r="O184" i="4"/>
  <c r="A185" i="4"/>
  <c r="K185" i="4" s="1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P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N292" i="4" s="1"/>
  <c r="R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P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N298" i="4" s="1"/>
  <c r="R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N300" i="4" s="1"/>
  <c r="R300" i="4" s="1"/>
  <c r="C300" i="4"/>
  <c r="M300" i="4" s="1"/>
  <c r="O300" i="4"/>
  <c r="A301" i="4"/>
  <c r="K301" i="4" s="1"/>
  <c r="B301" i="4"/>
  <c r="L301" i="4" s="1"/>
  <c r="P301" i="4" s="1"/>
  <c r="C301" i="4"/>
  <c r="M301" i="4" s="1"/>
  <c r="O301" i="4"/>
  <c r="A302" i="4"/>
  <c r="K302" i="4" s="1"/>
  <c r="B302" i="4"/>
  <c r="L302" i="4" s="1"/>
  <c r="Q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P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N306" i="4" s="1"/>
  <c r="R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N308" i="4" s="1"/>
  <c r="R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P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N316" i="4" s="1"/>
  <c r="R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N322" i="4" s="1"/>
  <c r="R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L326" i="4" s="1"/>
  <c r="C326" i="4"/>
  <c r="M326" i="4" s="1"/>
  <c r="O326" i="4"/>
  <c r="A327" i="4"/>
  <c r="K327" i="4" s="1"/>
  <c r="B327" i="4"/>
  <c r="L327" i="4" s="1"/>
  <c r="P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P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N343" i="4" s="1"/>
  <c r="R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P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N356" i="4" s="1"/>
  <c r="R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Q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N366" i="4" s="1"/>
  <c r="R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N374" i="4" s="1"/>
  <c r="R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P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L393" i="4" s="1"/>
  <c r="C393" i="4"/>
  <c r="M393" i="4" s="1"/>
  <c r="O393" i="4"/>
  <c r="A394" i="4"/>
  <c r="K394" i="4" s="1"/>
  <c r="B394" i="4"/>
  <c r="L394" i="4" s="1"/>
  <c r="P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Q419" i="4" s="1"/>
  <c r="C419" i="4"/>
  <c r="M419" i="4" s="1"/>
  <c r="O419" i="4"/>
  <c r="A420" i="4"/>
  <c r="K420" i="4" s="1"/>
  <c r="B420" i="4"/>
  <c r="L420" i="4" s="1"/>
  <c r="N420" i="4" s="1"/>
  <c r="R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L425" i="4" s="1"/>
  <c r="C425" i="4"/>
  <c r="M425" i="4" s="1"/>
  <c r="O425" i="4"/>
  <c r="A426" i="4"/>
  <c r="K426" i="4" s="1"/>
  <c r="B426" i="4"/>
  <c r="L426" i="4" s="1"/>
  <c r="N426" i="4" s="1"/>
  <c r="R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Q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L489" i="4" s="1"/>
  <c r="C489" i="4"/>
  <c r="M489" i="4" s="1"/>
  <c r="O489" i="4"/>
  <c r="A490" i="4"/>
  <c r="K490" i="4" s="1"/>
  <c r="B490" i="4"/>
  <c r="C490" i="4"/>
  <c r="M490" i="4" s="1"/>
  <c r="O490" i="4"/>
  <c r="A491" i="4"/>
  <c r="B491" i="4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B497" i="4"/>
  <c r="L497" i="4" s="1"/>
  <c r="C497" i="4"/>
  <c r="M497" i="4" s="1"/>
  <c r="O497" i="4"/>
  <c r="A498" i="4"/>
  <c r="K498" i="4" s="1"/>
  <c r="B498" i="4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C502" i="4"/>
  <c r="M502" i="4" s="1"/>
  <c r="O502" i="4"/>
  <c r="A503" i="4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L519" i="4" s="1"/>
  <c r="C519" i="4"/>
  <c r="O519" i="4"/>
  <c r="A520" i="4"/>
  <c r="K520" i="4" s="1"/>
  <c r="B520" i="4"/>
  <c r="C520" i="4"/>
  <c r="M520" i="4" s="1"/>
  <c r="O520" i="4"/>
  <c r="A521" i="4"/>
  <c r="B521" i="4"/>
  <c r="C521" i="4"/>
  <c r="M521" i="4" s="1"/>
  <c r="O521" i="4"/>
  <c r="A522" i="4"/>
  <c r="K522" i="4" s="1"/>
  <c r="B522" i="4"/>
  <c r="C522" i="4"/>
  <c r="M522" i="4" s="1"/>
  <c r="O522" i="4"/>
  <c r="A523" i="4"/>
  <c r="B523" i="4"/>
  <c r="L523" i="4" s="1"/>
  <c r="C523" i="4"/>
  <c r="O523" i="4"/>
  <c r="A524" i="4"/>
  <c r="B524" i="4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L527" i="4" s="1"/>
  <c r="C527" i="4"/>
  <c r="O527" i="4"/>
  <c r="A528" i="4"/>
  <c r="K528" i="4" s="1"/>
  <c r="B528" i="4"/>
  <c r="C528" i="4"/>
  <c r="M528" i="4" s="1"/>
  <c r="O528" i="4"/>
  <c r="A529" i="4"/>
  <c r="B529" i="4"/>
  <c r="L529" i="4" s="1"/>
  <c r="C529" i="4"/>
  <c r="M529" i="4" s="1"/>
  <c r="O529" i="4"/>
  <c r="A530" i="4"/>
  <c r="K530" i="4" s="1"/>
  <c r="B530" i="4"/>
  <c r="C530" i="4"/>
  <c r="M530" i="4" s="1"/>
  <c r="O530" i="4"/>
  <c r="A531" i="4"/>
  <c r="K531" i="4" s="1"/>
  <c r="B531" i="4"/>
  <c r="C531" i="4"/>
  <c r="O531" i="4"/>
  <c r="A532" i="4"/>
  <c r="K532" i="4" s="1"/>
  <c r="B532" i="4"/>
  <c r="C532" i="4"/>
  <c r="O532" i="4"/>
  <c r="A533" i="4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O535" i="4"/>
  <c r="A536" i="4"/>
  <c r="K536" i="4" s="1"/>
  <c r="B536" i="4"/>
  <c r="C536" i="4"/>
  <c r="M536" i="4" s="1"/>
  <c r="O536" i="4"/>
  <c r="A537" i="4"/>
  <c r="K537" i="4" s="1"/>
  <c r="B537" i="4"/>
  <c r="C537" i="4"/>
  <c r="M537" i="4" s="1"/>
  <c r="O537" i="4"/>
  <c r="A538" i="4"/>
  <c r="K538" i="4" s="1"/>
  <c r="B538" i="4"/>
  <c r="C538" i="4"/>
  <c r="M538" i="4" s="1"/>
  <c r="O538" i="4"/>
  <c r="A539" i="4"/>
  <c r="K539" i="4" s="1"/>
  <c r="B539" i="4"/>
  <c r="L539" i="4" s="1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C542" i="4"/>
  <c r="M542" i="4" s="1"/>
  <c r="O542" i="4"/>
  <c r="A543" i="4"/>
  <c r="B543" i="4"/>
  <c r="L543" i="4" s="1"/>
  <c r="C543" i="4"/>
  <c r="O543" i="4"/>
  <c r="A544" i="4"/>
  <c r="K544" i="4" s="1"/>
  <c r="B544" i="4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C552" i="4"/>
  <c r="M552" i="4" s="1"/>
  <c r="O552" i="4"/>
  <c r="A553" i="4"/>
  <c r="B553" i="4"/>
  <c r="L553" i="4" s="1"/>
  <c r="C553" i="4"/>
  <c r="M553" i="4" s="1"/>
  <c r="O553" i="4"/>
  <c r="A554" i="4"/>
  <c r="K554" i="4" s="1"/>
  <c r="B554" i="4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M556" i="4" s="1"/>
  <c r="O556" i="4"/>
  <c r="A557" i="4"/>
  <c r="K557" i="4" s="1"/>
  <c r="B557" i="4"/>
  <c r="L557" i="4" s="1"/>
  <c r="C557" i="4"/>
  <c r="O557" i="4"/>
  <c r="A558" i="4"/>
  <c r="B558" i="4"/>
  <c r="L558" i="4" s="1"/>
  <c r="C558" i="4"/>
  <c r="M558" i="4" s="1"/>
  <c r="O558" i="4"/>
  <c r="A559" i="4"/>
  <c r="K559" i="4" s="1"/>
  <c r="B559" i="4"/>
  <c r="C559" i="4"/>
  <c r="O559" i="4"/>
  <c r="A560" i="4"/>
  <c r="B560" i="4"/>
  <c r="L560" i="4" s="1"/>
  <c r="C560" i="4"/>
  <c r="O560" i="4"/>
  <c r="A561" i="4"/>
  <c r="K561" i="4" s="1"/>
  <c r="B561" i="4"/>
  <c r="L561" i="4" s="1"/>
  <c r="C561" i="4"/>
  <c r="O561" i="4"/>
  <c r="A562" i="4"/>
  <c r="B562" i="4"/>
  <c r="L562" i="4" s="1"/>
  <c r="C562" i="4"/>
  <c r="M562" i="4" s="1"/>
  <c r="O562" i="4"/>
  <c r="A563" i="4"/>
  <c r="K563" i="4" s="1"/>
  <c r="B563" i="4"/>
  <c r="L563" i="4" s="1"/>
  <c r="C563" i="4"/>
  <c r="O563" i="4"/>
  <c r="A564" i="4"/>
  <c r="B564" i="4"/>
  <c r="L564" i="4" s="1"/>
  <c r="C564" i="4"/>
  <c r="M564" i="4" s="1"/>
  <c r="O564" i="4"/>
  <c r="A565" i="4"/>
  <c r="K565" i="4" s="1"/>
  <c r="B565" i="4"/>
  <c r="L565" i="4" s="1"/>
  <c r="C565" i="4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O567" i="4"/>
  <c r="A568" i="4"/>
  <c r="B568" i="4"/>
  <c r="L568" i="4" s="1"/>
  <c r="C568" i="4"/>
  <c r="M568" i="4" s="1"/>
  <c r="O568" i="4"/>
  <c r="A569" i="4"/>
  <c r="K569" i="4" s="1"/>
  <c r="B569" i="4"/>
  <c r="C569" i="4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O571" i="4"/>
  <c r="A572" i="4"/>
  <c r="B572" i="4"/>
  <c r="L572" i="4" s="1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L574" i="4" s="1"/>
  <c r="C574" i="4"/>
  <c r="O574" i="4"/>
  <c r="A575" i="4"/>
  <c r="K575" i="4" s="1"/>
  <c r="B575" i="4"/>
  <c r="C575" i="4"/>
  <c r="O575" i="4"/>
  <c r="A576" i="4"/>
  <c r="K576" i="4" s="1"/>
  <c r="B576" i="4"/>
  <c r="L576" i="4" s="1"/>
  <c r="C576" i="4"/>
  <c r="M576" i="4" s="1"/>
  <c r="O576" i="4"/>
  <c r="A577" i="4"/>
  <c r="K577" i="4" s="1"/>
  <c r="B577" i="4"/>
  <c r="C577" i="4"/>
  <c r="O577" i="4"/>
  <c r="A578" i="4"/>
  <c r="B578" i="4"/>
  <c r="L578" i="4" s="1"/>
  <c r="C578" i="4"/>
  <c r="O578" i="4"/>
  <c r="A579" i="4"/>
  <c r="K579" i="4" s="1"/>
  <c r="B579" i="4"/>
  <c r="L579" i="4" s="1"/>
  <c r="C579" i="4"/>
  <c r="O579" i="4"/>
  <c r="A580" i="4"/>
  <c r="K580" i="4" s="1"/>
  <c r="B580" i="4"/>
  <c r="L580" i="4" s="1"/>
  <c r="C580" i="4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O582" i="4"/>
  <c r="A583" i="4"/>
  <c r="K583" i="4" s="1"/>
  <c r="B583" i="4"/>
  <c r="L583" i="4" s="1"/>
  <c r="C583" i="4"/>
  <c r="O583" i="4"/>
  <c r="A584" i="4"/>
  <c r="K584" i="4" s="1"/>
  <c r="B584" i="4"/>
  <c r="L584" i="4" s="1"/>
  <c r="C584" i="4"/>
  <c r="M584" i="4" s="1"/>
  <c r="O584" i="4"/>
  <c r="A585" i="4"/>
  <c r="K585" i="4" s="1"/>
  <c r="B585" i="4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O589" i="4"/>
  <c r="A590" i="4"/>
  <c r="B590" i="4"/>
  <c r="L590" i="4" s="1"/>
  <c r="C590" i="4"/>
  <c r="O590" i="4"/>
  <c r="A591" i="4"/>
  <c r="K591" i="4" s="1"/>
  <c r="B591" i="4"/>
  <c r="L591" i="4" s="1"/>
  <c r="C591" i="4"/>
  <c r="O591" i="4"/>
  <c r="A592" i="4"/>
  <c r="K592" i="4" s="1"/>
  <c r="B592" i="4"/>
  <c r="L592" i="4" s="1"/>
  <c r="C592" i="4"/>
  <c r="O592" i="4"/>
  <c r="A593" i="4"/>
  <c r="K593" i="4" s="1"/>
  <c r="B593" i="4"/>
  <c r="C593" i="4"/>
  <c r="O593" i="4"/>
  <c r="A594" i="4"/>
  <c r="K594" i="4" s="1"/>
  <c r="B594" i="4"/>
  <c r="L594" i="4" s="1"/>
  <c r="C594" i="4"/>
  <c r="O594" i="4"/>
  <c r="A595" i="4"/>
  <c r="K595" i="4" s="1"/>
  <c r="B595" i="4"/>
  <c r="L595" i="4" s="1"/>
  <c r="C595" i="4"/>
  <c r="O595" i="4"/>
  <c r="A596" i="4"/>
  <c r="K596" i="4" s="1"/>
  <c r="B596" i="4"/>
  <c r="L596" i="4" s="1"/>
  <c r="C596" i="4"/>
  <c r="M596" i="4" s="1"/>
  <c r="O596" i="4"/>
  <c r="A597" i="4"/>
  <c r="K597" i="4" s="1"/>
  <c r="B597" i="4"/>
  <c r="C597" i="4"/>
  <c r="O597" i="4"/>
  <c r="A598" i="4"/>
  <c r="B598" i="4"/>
  <c r="L598" i="4" s="1"/>
  <c r="C598" i="4"/>
  <c r="O598" i="4"/>
  <c r="A599" i="4"/>
  <c r="K599" i="4" s="1"/>
  <c r="B599" i="4"/>
  <c r="L599" i="4" s="1"/>
  <c r="C599" i="4"/>
  <c r="O599" i="4"/>
  <c r="A600" i="4"/>
  <c r="K600" i="4" s="1"/>
  <c r="B600" i="4"/>
  <c r="L600" i="4" s="1"/>
  <c r="C600" i="4"/>
  <c r="O600" i="4"/>
  <c r="A601" i="4"/>
  <c r="K601" i="4" s="1"/>
  <c r="B601" i="4"/>
  <c r="C601" i="4"/>
  <c r="O601" i="4"/>
  <c r="A602" i="4"/>
  <c r="B602" i="4"/>
  <c r="L602" i="4" s="1"/>
  <c r="C602" i="4"/>
  <c r="O602" i="4"/>
  <c r="A603" i="4"/>
  <c r="K603" i="4" s="1"/>
  <c r="B603" i="4"/>
  <c r="L603" i="4" s="1"/>
  <c r="C603" i="4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O605" i="4"/>
  <c r="A606" i="4"/>
  <c r="K606" i="4" s="1"/>
  <c r="B606" i="4"/>
  <c r="L606" i="4" s="1"/>
  <c r="C606" i="4"/>
  <c r="O606" i="4"/>
  <c r="A607" i="4"/>
  <c r="K607" i="4" s="1"/>
  <c r="B607" i="4"/>
  <c r="L607" i="4" s="1"/>
  <c r="C607" i="4"/>
  <c r="O607" i="4"/>
  <c r="A608" i="4"/>
  <c r="K608" i="4" s="1"/>
  <c r="B608" i="4"/>
  <c r="L608" i="4" s="1"/>
  <c r="C608" i="4"/>
  <c r="O608" i="4"/>
  <c r="A609" i="4"/>
  <c r="K609" i="4" s="1"/>
  <c r="B609" i="4"/>
  <c r="C609" i="4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O611" i="4"/>
  <c r="A612" i="4"/>
  <c r="K612" i="4" s="1"/>
  <c r="B612" i="4"/>
  <c r="L612" i="4" s="1"/>
  <c r="C612" i="4"/>
  <c r="O612" i="4"/>
  <c r="A613" i="4"/>
  <c r="K613" i="4" s="1"/>
  <c r="B613" i="4"/>
  <c r="C613" i="4"/>
  <c r="O613" i="4"/>
  <c r="A614" i="4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C617" i="4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O619" i="4"/>
  <c r="A620" i="4"/>
  <c r="K620" i="4" s="1"/>
  <c r="B620" i="4"/>
  <c r="L620" i="4" s="1"/>
  <c r="C620" i="4"/>
  <c r="O620" i="4"/>
  <c r="A621" i="4"/>
  <c r="K621" i="4" s="1"/>
  <c r="B621" i="4"/>
  <c r="L621" i="4" s="1"/>
  <c r="C621" i="4"/>
  <c r="O621" i="4"/>
  <c r="A622" i="4"/>
  <c r="K622" i="4" s="1"/>
  <c r="B622" i="4"/>
  <c r="L622" i="4" s="1"/>
  <c r="C622" i="4"/>
  <c r="O622" i="4"/>
  <c r="A623" i="4"/>
  <c r="K623" i="4" s="1"/>
  <c r="B623" i="4"/>
  <c r="L623" i="4" s="1"/>
  <c r="C623" i="4"/>
  <c r="O623" i="4"/>
  <c r="A624" i="4"/>
  <c r="K624" i="4" s="1"/>
  <c r="B624" i="4"/>
  <c r="L624" i="4" s="1"/>
  <c r="C624" i="4"/>
  <c r="O624" i="4"/>
  <c r="A625" i="4"/>
  <c r="K625" i="4" s="1"/>
  <c r="B625" i="4"/>
  <c r="C625" i="4"/>
  <c r="O625" i="4"/>
  <c r="A626" i="4"/>
  <c r="B626" i="4"/>
  <c r="L626" i="4" s="1"/>
  <c r="C626" i="4"/>
  <c r="M626" i="4" s="1"/>
  <c r="O626" i="4"/>
  <c r="A627" i="4"/>
  <c r="K627" i="4" s="1"/>
  <c r="B627" i="4"/>
  <c r="L627" i="4" s="1"/>
  <c r="C627" i="4"/>
  <c r="O627" i="4"/>
  <c r="A628" i="4"/>
  <c r="K628" i="4" s="1"/>
  <c r="B628" i="4"/>
  <c r="L628" i="4" s="1"/>
  <c r="C628" i="4"/>
  <c r="O628" i="4"/>
  <c r="A629" i="4"/>
  <c r="K629" i="4" s="1"/>
  <c r="B629" i="4"/>
  <c r="C629" i="4"/>
  <c r="O629" i="4"/>
  <c r="A630" i="4"/>
  <c r="K630" i="4" s="1"/>
  <c r="B630" i="4"/>
  <c r="L630" i="4" s="1"/>
  <c r="C630" i="4"/>
  <c r="O630" i="4"/>
  <c r="A631" i="4"/>
  <c r="K631" i="4" s="1"/>
  <c r="B631" i="4"/>
  <c r="L631" i="4" s="1"/>
  <c r="C631" i="4"/>
  <c r="O631" i="4"/>
  <c r="A632" i="4"/>
  <c r="K632" i="4" s="1"/>
  <c r="B632" i="4"/>
  <c r="L632" i="4" s="1"/>
  <c r="C632" i="4"/>
  <c r="O632" i="4"/>
  <c r="A633" i="4"/>
  <c r="K633" i="4" s="1"/>
  <c r="B633" i="4"/>
  <c r="C633" i="4"/>
  <c r="O633" i="4"/>
  <c r="A634" i="4"/>
  <c r="B634" i="4"/>
  <c r="L634" i="4" s="1"/>
  <c r="C634" i="4"/>
  <c r="M634" i="4" s="1"/>
  <c r="O634" i="4"/>
  <c r="A635" i="4"/>
  <c r="K635" i="4" s="1"/>
  <c r="B635" i="4"/>
  <c r="L635" i="4" s="1"/>
  <c r="C635" i="4"/>
  <c r="O635" i="4"/>
  <c r="A636" i="4"/>
  <c r="K636" i="4" s="1"/>
  <c r="B636" i="4"/>
  <c r="L636" i="4" s="1"/>
  <c r="C636" i="4"/>
  <c r="O636" i="4"/>
  <c r="A637" i="4"/>
  <c r="K637" i="4" s="1"/>
  <c r="B637" i="4"/>
  <c r="L637" i="4" s="1"/>
  <c r="C637" i="4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O639" i="4"/>
  <c r="A640" i="4"/>
  <c r="K640" i="4" s="1"/>
  <c r="B640" i="4"/>
  <c r="L640" i="4" s="1"/>
  <c r="C640" i="4"/>
  <c r="O640" i="4"/>
  <c r="A641" i="4"/>
  <c r="K641" i="4" s="1"/>
  <c r="B641" i="4"/>
  <c r="C641" i="4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O643" i="4"/>
  <c r="A644" i="4"/>
  <c r="K644" i="4" s="1"/>
  <c r="B644" i="4"/>
  <c r="L644" i="4" s="1"/>
  <c r="C644" i="4"/>
  <c r="O644" i="4"/>
  <c r="A645" i="4"/>
  <c r="K645" i="4" s="1"/>
  <c r="B645" i="4"/>
  <c r="C645" i="4"/>
  <c r="O645" i="4"/>
  <c r="A646" i="4"/>
  <c r="B646" i="4"/>
  <c r="L646" i="4" s="1"/>
  <c r="C646" i="4"/>
  <c r="M646" i="4" s="1"/>
  <c r="O646" i="4"/>
  <c r="A647" i="4"/>
  <c r="K647" i="4" s="1"/>
  <c r="B647" i="4"/>
  <c r="L647" i="4" s="1"/>
  <c r="C647" i="4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O649" i="4"/>
  <c r="A650" i="4"/>
  <c r="K650" i="4" s="1"/>
  <c r="B650" i="4"/>
  <c r="L650" i="4" s="1"/>
  <c r="C650" i="4"/>
  <c r="O650" i="4"/>
  <c r="A651" i="4"/>
  <c r="K651" i="4" s="1"/>
  <c r="B651" i="4"/>
  <c r="L651" i="4" s="1"/>
  <c r="C651" i="4"/>
  <c r="O651" i="4"/>
  <c r="A652" i="4"/>
  <c r="K652" i="4" s="1"/>
  <c r="B652" i="4"/>
  <c r="L652" i="4" s="1"/>
  <c r="C652" i="4"/>
  <c r="O652" i="4"/>
  <c r="A653" i="4"/>
  <c r="K653" i="4" s="1"/>
  <c r="B653" i="4"/>
  <c r="C653" i="4"/>
  <c r="O653" i="4"/>
  <c r="A654" i="4"/>
  <c r="K654" i="4" s="1"/>
  <c r="B654" i="4"/>
  <c r="L654" i="4" s="1"/>
  <c r="C654" i="4"/>
  <c r="O654" i="4"/>
  <c r="A655" i="4"/>
  <c r="K655" i="4" s="1"/>
  <c r="B655" i="4"/>
  <c r="L655" i="4" s="1"/>
  <c r="C655" i="4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O657" i="4"/>
  <c r="A658" i="4"/>
  <c r="K658" i="4" s="1"/>
  <c r="B658" i="4"/>
  <c r="L658" i="4" s="1"/>
  <c r="C658" i="4"/>
  <c r="O658" i="4"/>
  <c r="A659" i="4"/>
  <c r="K659" i="4" s="1"/>
  <c r="B659" i="4"/>
  <c r="L659" i="4" s="1"/>
  <c r="C659" i="4"/>
  <c r="O659" i="4"/>
  <c r="A660" i="4"/>
  <c r="K660" i="4" s="1"/>
  <c r="B660" i="4"/>
  <c r="L660" i="4" s="1"/>
  <c r="C660" i="4"/>
  <c r="O660" i="4"/>
  <c r="A661" i="4"/>
  <c r="K661" i="4" s="1"/>
  <c r="B661" i="4"/>
  <c r="L661" i="4" s="1"/>
  <c r="C661" i="4"/>
  <c r="O661" i="4"/>
  <c r="A662" i="4"/>
  <c r="K662" i="4" s="1"/>
  <c r="B662" i="4"/>
  <c r="L662" i="4" s="1"/>
  <c r="C662" i="4"/>
  <c r="O662" i="4"/>
  <c r="A663" i="4"/>
  <c r="K663" i="4" s="1"/>
  <c r="B663" i="4"/>
  <c r="L663" i="4" s="1"/>
  <c r="C663" i="4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O665" i="4"/>
  <c r="A666" i="4"/>
  <c r="K666" i="4" s="1"/>
  <c r="B666" i="4"/>
  <c r="L666" i="4" s="1"/>
  <c r="C666" i="4"/>
  <c r="O666" i="4"/>
  <c r="A667" i="4"/>
  <c r="K667" i="4" s="1"/>
  <c r="B667" i="4"/>
  <c r="L667" i="4" s="1"/>
  <c r="C667" i="4"/>
  <c r="O667" i="4"/>
  <c r="A668" i="4"/>
  <c r="K668" i="4" s="1"/>
  <c r="B668" i="4"/>
  <c r="L668" i="4" s="1"/>
  <c r="C668" i="4"/>
  <c r="O668" i="4"/>
  <c r="A669" i="4"/>
  <c r="K669" i="4" s="1"/>
  <c r="B669" i="4"/>
  <c r="L669" i="4" s="1"/>
  <c r="C669" i="4"/>
  <c r="O669" i="4"/>
  <c r="A670" i="4"/>
  <c r="K670" i="4" s="1"/>
  <c r="B670" i="4"/>
  <c r="L670" i="4" s="1"/>
  <c r="C670" i="4"/>
  <c r="O670" i="4"/>
  <c r="A671" i="4"/>
  <c r="K671" i="4" s="1"/>
  <c r="B671" i="4"/>
  <c r="L671" i="4" s="1"/>
  <c r="C671" i="4"/>
  <c r="O671" i="4"/>
  <c r="A672" i="4"/>
  <c r="K672" i="4" s="1"/>
  <c r="B672" i="4"/>
  <c r="L672" i="4" s="1"/>
  <c r="C672" i="4"/>
  <c r="M672" i="4" s="1"/>
  <c r="O672" i="4"/>
  <c r="A673" i="4"/>
  <c r="K673" i="4" s="1"/>
  <c r="B673" i="4"/>
  <c r="C673" i="4"/>
  <c r="O673" i="4"/>
  <c r="A674" i="4"/>
  <c r="B674" i="4"/>
  <c r="L674" i="4" s="1"/>
  <c r="C674" i="4"/>
  <c r="O674" i="4"/>
  <c r="A675" i="4"/>
  <c r="K675" i="4" s="1"/>
  <c r="B675" i="4"/>
  <c r="L675" i="4" s="1"/>
  <c r="C675" i="4"/>
  <c r="O675" i="4"/>
  <c r="A676" i="4"/>
  <c r="K676" i="4" s="1"/>
  <c r="B676" i="4"/>
  <c r="L676" i="4" s="1"/>
  <c r="C676" i="4"/>
  <c r="O676" i="4"/>
  <c r="A677" i="4"/>
  <c r="K677" i="4" s="1"/>
  <c r="B677" i="4"/>
  <c r="L677" i="4" s="1"/>
  <c r="C677" i="4"/>
  <c r="O677" i="4"/>
  <c r="A678" i="4"/>
  <c r="B678" i="4"/>
  <c r="L678" i="4" s="1"/>
  <c r="C678" i="4"/>
  <c r="O678" i="4"/>
  <c r="A679" i="4"/>
  <c r="K679" i="4" s="1"/>
  <c r="B679" i="4"/>
  <c r="L679" i="4" s="1"/>
  <c r="C679" i="4"/>
  <c r="O679" i="4"/>
  <c r="A680" i="4"/>
  <c r="K680" i="4" s="1"/>
  <c r="B680" i="4"/>
  <c r="L680" i="4" s="1"/>
  <c r="C680" i="4"/>
  <c r="M680" i="4" s="1"/>
  <c r="O680" i="4"/>
  <c r="A681" i="4"/>
  <c r="K681" i="4" s="1"/>
  <c r="B681" i="4"/>
  <c r="C681" i="4"/>
  <c r="O681" i="4"/>
  <c r="A682" i="4"/>
  <c r="B682" i="4"/>
  <c r="L682" i="4" s="1"/>
  <c r="C682" i="4"/>
  <c r="O682" i="4"/>
  <c r="A683" i="4"/>
  <c r="K683" i="4" s="1"/>
  <c r="B683" i="4"/>
  <c r="L683" i="4" s="1"/>
  <c r="C683" i="4"/>
  <c r="O683" i="4"/>
  <c r="A684" i="4"/>
  <c r="K684" i="4" s="1"/>
  <c r="B684" i="4"/>
  <c r="L684" i="4" s="1"/>
  <c r="C684" i="4"/>
  <c r="O684" i="4"/>
  <c r="A685" i="4"/>
  <c r="K685" i="4" s="1"/>
  <c r="B685" i="4"/>
  <c r="C685" i="4"/>
  <c r="O685" i="4"/>
  <c r="A686" i="4"/>
  <c r="K686" i="4" s="1"/>
  <c r="B686" i="4"/>
  <c r="L686" i="4" s="1"/>
  <c r="C686" i="4"/>
  <c r="O686" i="4"/>
  <c r="A687" i="4"/>
  <c r="K687" i="4" s="1"/>
  <c r="B687" i="4"/>
  <c r="L687" i="4" s="1"/>
  <c r="C687" i="4"/>
  <c r="O687" i="4"/>
  <c r="A688" i="4"/>
  <c r="K688" i="4" s="1"/>
  <c r="B688" i="4"/>
  <c r="L688" i="4" s="1"/>
  <c r="C688" i="4"/>
  <c r="M688" i="4" s="1"/>
  <c r="O688" i="4"/>
  <c r="A689" i="4"/>
  <c r="K689" i="4" s="1"/>
  <c r="B689" i="4"/>
  <c r="C689" i="4"/>
  <c r="O689" i="4"/>
  <c r="A690" i="4"/>
  <c r="K690" i="4" s="1"/>
  <c r="B690" i="4"/>
  <c r="L690" i="4" s="1"/>
  <c r="C690" i="4"/>
  <c r="O690" i="4"/>
  <c r="A691" i="4"/>
  <c r="K691" i="4" s="1"/>
  <c r="B691" i="4"/>
  <c r="L691" i="4" s="1"/>
  <c r="C691" i="4"/>
  <c r="O691" i="4"/>
  <c r="A692" i="4"/>
  <c r="K692" i="4" s="1"/>
  <c r="B692" i="4"/>
  <c r="L692" i="4" s="1"/>
  <c r="C692" i="4"/>
  <c r="O692" i="4"/>
  <c r="A693" i="4"/>
  <c r="K693" i="4" s="1"/>
  <c r="B693" i="4"/>
  <c r="C693" i="4"/>
  <c r="O693" i="4"/>
  <c r="A694" i="4"/>
  <c r="K694" i="4" s="1"/>
  <c r="B694" i="4"/>
  <c r="L694" i="4" s="1"/>
  <c r="C694" i="4"/>
  <c r="O694" i="4"/>
  <c r="A695" i="4"/>
  <c r="K695" i="4" s="1"/>
  <c r="B695" i="4"/>
  <c r="L695" i="4" s="1"/>
  <c r="C695" i="4"/>
  <c r="O695" i="4"/>
  <c r="A696" i="4"/>
  <c r="K696" i="4" s="1"/>
  <c r="B696" i="4"/>
  <c r="L696" i="4" s="1"/>
  <c r="C696" i="4"/>
  <c r="M696" i="4" s="1"/>
  <c r="O696" i="4"/>
  <c r="A697" i="4"/>
  <c r="K697" i="4" s="1"/>
  <c r="B697" i="4"/>
  <c r="C697" i="4"/>
  <c r="O697" i="4"/>
  <c r="A698" i="4"/>
  <c r="K698" i="4" s="1"/>
  <c r="B698" i="4"/>
  <c r="L698" i="4" s="1"/>
  <c r="C698" i="4"/>
  <c r="O698" i="4"/>
  <c r="A699" i="4"/>
  <c r="K699" i="4" s="1"/>
  <c r="B699" i="4"/>
  <c r="L699" i="4" s="1"/>
  <c r="C699" i="4"/>
  <c r="O699" i="4"/>
  <c r="A700" i="4"/>
  <c r="K700" i="4" s="1"/>
  <c r="B700" i="4"/>
  <c r="L700" i="4" s="1"/>
  <c r="C700" i="4"/>
  <c r="O700" i="4"/>
  <c r="A701" i="4"/>
  <c r="K701" i="4" s="1"/>
  <c r="B701" i="4"/>
  <c r="L701" i="4" s="1"/>
  <c r="C701" i="4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C705" i="4"/>
  <c r="O705" i="4"/>
  <c r="A706" i="4"/>
  <c r="B706" i="4"/>
  <c r="L706" i="4" s="1"/>
  <c r="C706" i="4"/>
  <c r="O706" i="4"/>
  <c r="A707" i="4"/>
  <c r="K707" i="4" s="1"/>
  <c r="B707" i="4"/>
  <c r="C707" i="4"/>
  <c r="O707" i="4"/>
  <c r="A708" i="4"/>
  <c r="K708" i="4" s="1"/>
  <c r="B708" i="4"/>
  <c r="L708" i="4" s="1"/>
  <c r="C708" i="4"/>
  <c r="O708" i="4"/>
  <c r="A709" i="4"/>
  <c r="K709" i="4" s="1"/>
  <c r="B709" i="4"/>
  <c r="L709" i="4" s="1"/>
  <c r="C709" i="4"/>
  <c r="O709" i="4"/>
  <c r="A710" i="4"/>
  <c r="K710" i="4" s="1"/>
  <c r="B710" i="4"/>
  <c r="L710" i="4" s="1"/>
  <c r="C710" i="4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M716" i="4" s="1"/>
  <c r="O716" i="4"/>
  <c r="A717" i="4"/>
  <c r="K717" i="4" s="1"/>
  <c r="B717" i="4"/>
  <c r="C717" i="4"/>
  <c r="O717" i="4"/>
  <c r="A718" i="4"/>
  <c r="B718" i="4"/>
  <c r="L718" i="4" s="1"/>
  <c r="C718" i="4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O720" i="4"/>
  <c r="A721" i="4"/>
  <c r="K721" i="4" s="1"/>
  <c r="B721" i="4"/>
  <c r="C721" i="4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O723" i="4"/>
  <c r="A724" i="4"/>
  <c r="K724" i="4" s="1"/>
  <c r="B724" i="4"/>
  <c r="L724" i="4" s="1"/>
  <c r="C724" i="4"/>
  <c r="O724" i="4"/>
  <c r="A725" i="4"/>
  <c r="K725" i="4" s="1"/>
  <c r="B725" i="4"/>
  <c r="L725" i="4" s="1"/>
  <c r="C725" i="4"/>
  <c r="O725" i="4"/>
  <c r="A726" i="4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O728" i="4"/>
  <c r="A729" i="4"/>
  <c r="K729" i="4" s="1"/>
  <c r="B729" i="4"/>
  <c r="C729" i="4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O731" i="4"/>
  <c r="A732" i="4"/>
  <c r="K732" i="4" s="1"/>
  <c r="B732" i="4"/>
  <c r="L732" i="4" s="1"/>
  <c r="C732" i="4"/>
  <c r="O732" i="4"/>
  <c r="A733" i="4"/>
  <c r="K733" i="4" s="1"/>
  <c r="B733" i="4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C739" i="4"/>
  <c r="O739" i="4"/>
  <c r="A740" i="4"/>
  <c r="K740" i="4" s="1"/>
  <c r="B740" i="4"/>
  <c r="L740" i="4" s="1"/>
  <c r="C740" i="4"/>
  <c r="O740" i="4"/>
  <c r="A741" i="4"/>
  <c r="K741" i="4" s="1"/>
  <c r="B741" i="4"/>
  <c r="L741" i="4" s="1"/>
  <c r="C741" i="4"/>
  <c r="O741" i="4"/>
  <c r="A742" i="4"/>
  <c r="B742" i="4"/>
  <c r="L742" i="4" s="1"/>
  <c r="C742" i="4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O749" i="4"/>
  <c r="A750" i="4"/>
  <c r="K750" i="4" s="1"/>
  <c r="B750" i="4"/>
  <c r="L750" i="4" s="1"/>
  <c r="C750" i="4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O752" i="4"/>
  <c r="A753" i="4"/>
  <c r="K753" i="4" s="1"/>
  <c r="B753" i="4"/>
  <c r="L753" i="4" s="1"/>
  <c r="C753" i="4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O756" i="4"/>
  <c r="A757" i="4"/>
  <c r="K757" i="4" s="1"/>
  <c r="B757" i="4"/>
  <c r="C757" i="4"/>
  <c r="O757" i="4"/>
  <c r="A758" i="4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O760" i="4"/>
  <c r="A761" i="4"/>
  <c r="K761" i="4" s="1"/>
  <c r="B761" i="4"/>
  <c r="L761" i="4" s="1"/>
  <c r="C761" i="4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O763" i="4"/>
  <c r="A764" i="4"/>
  <c r="K764" i="4" s="1"/>
  <c r="B764" i="4"/>
  <c r="L764" i="4" s="1"/>
  <c r="C764" i="4"/>
  <c r="O764" i="4"/>
  <c r="A765" i="4"/>
  <c r="K765" i="4" s="1"/>
  <c r="B765" i="4"/>
  <c r="C765" i="4"/>
  <c r="M765" i="4" s="1"/>
  <c r="O765" i="4"/>
  <c r="A766" i="4"/>
  <c r="B766" i="4"/>
  <c r="L766" i="4" s="1"/>
  <c r="C766" i="4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B769" i="4"/>
  <c r="C769" i="4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O771" i="4"/>
  <c r="A772" i="4"/>
  <c r="K772" i="4" s="1"/>
  <c r="B772" i="4"/>
  <c r="L772" i="4" s="1"/>
  <c r="C772" i="4"/>
  <c r="O772" i="4"/>
  <c r="A773" i="4"/>
  <c r="K773" i="4" s="1"/>
  <c r="B773" i="4"/>
  <c r="L773" i="4" s="1"/>
  <c r="C773" i="4"/>
  <c r="O773" i="4"/>
  <c r="A774" i="4"/>
  <c r="K774" i="4" s="1"/>
  <c r="B774" i="4"/>
  <c r="L774" i="4" s="1"/>
  <c r="C774" i="4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O776" i="4"/>
  <c r="A777" i="4"/>
  <c r="K777" i="4" s="1"/>
  <c r="B777" i="4"/>
  <c r="C777" i="4"/>
  <c r="M777" i="4" s="1"/>
  <c r="O777" i="4"/>
  <c r="A778" i="4"/>
  <c r="B778" i="4"/>
  <c r="L778" i="4" s="1"/>
  <c r="C778" i="4"/>
  <c r="M778" i="4" s="1"/>
  <c r="O778" i="4"/>
  <c r="A779" i="4"/>
  <c r="K779" i="4" s="1"/>
  <c r="B779" i="4"/>
  <c r="L779" i="4" s="1"/>
  <c r="C779" i="4"/>
  <c r="O779" i="4"/>
  <c r="A780" i="4"/>
  <c r="K780" i="4" s="1"/>
  <c r="B780" i="4"/>
  <c r="L780" i="4" s="1"/>
  <c r="C780" i="4"/>
  <c r="M780" i="4" s="1"/>
  <c r="O780" i="4"/>
  <c r="A781" i="4"/>
  <c r="K781" i="4" s="1"/>
  <c r="B781" i="4"/>
  <c r="C781" i="4"/>
  <c r="O781" i="4"/>
  <c r="A782" i="4"/>
  <c r="K782" i="4" s="1"/>
  <c r="B782" i="4"/>
  <c r="L782" i="4" s="1"/>
  <c r="C782" i="4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O784" i="4"/>
  <c r="A785" i="4"/>
  <c r="K785" i="4" s="1"/>
  <c r="B785" i="4"/>
  <c r="C785" i="4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O788" i="4"/>
  <c r="A789" i="4"/>
  <c r="K789" i="4" s="1"/>
  <c r="B789" i="4"/>
  <c r="L789" i="4" s="1"/>
  <c r="C789" i="4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O792" i="4"/>
  <c r="A793" i="4"/>
  <c r="K793" i="4" s="1"/>
  <c r="B793" i="4"/>
  <c r="C793" i="4"/>
  <c r="O793" i="4"/>
  <c r="A794" i="4"/>
  <c r="K794" i="4" s="1"/>
  <c r="B794" i="4"/>
  <c r="L794" i="4" s="1"/>
  <c r="C794" i="4"/>
  <c r="M794" i="4" s="1"/>
  <c r="O794" i="4"/>
  <c r="A795" i="4"/>
  <c r="K795" i="4" s="1"/>
  <c r="B795" i="4"/>
  <c r="C795" i="4"/>
  <c r="O795" i="4"/>
  <c r="A796" i="4"/>
  <c r="K796" i="4" s="1"/>
  <c r="B796" i="4"/>
  <c r="L796" i="4" s="1"/>
  <c r="C796" i="4"/>
  <c r="O796" i="4"/>
  <c r="A797" i="4"/>
  <c r="K797" i="4" s="1"/>
  <c r="B797" i="4"/>
  <c r="C797" i="4"/>
  <c r="M797" i="4" s="1"/>
  <c r="O797" i="4"/>
  <c r="A798" i="4"/>
  <c r="K798" i="4" s="1"/>
  <c r="B798" i="4"/>
  <c r="L798" i="4" s="1"/>
  <c r="C798" i="4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O801" i="4"/>
  <c r="A802" i="4"/>
  <c r="B802" i="4"/>
  <c r="L802" i="4" s="1"/>
  <c r="C802" i="4"/>
  <c r="M802" i="4" s="1"/>
  <c r="O802" i="4"/>
  <c r="A803" i="4"/>
  <c r="K803" i="4" s="1"/>
  <c r="B803" i="4"/>
  <c r="C803" i="4"/>
  <c r="O803" i="4"/>
  <c r="A804" i="4"/>
  <c r="B804" i="4"/>
  <c r="L804" i="4" s="1"/>
  <c r="C804" i="4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O808" i="4"/>
  <c r="A809" i="4"/>
  <c r="K809" i="4" s="1"/>
  <c r="B809" i="4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C811" i="4"/>
  <c r="O811" i="4"/>
  <c r="A812" i="4"/>
  <c r="K812" i="4" s="1"/>
  <c r="B812" i="4"/>
  <c r="L812" i="4" s="1"/>
  <c r="C812" i="4"/>
  <c r="M812" i="4" s="1"/>
  <c r="O812" i="4"/>
  <c r="A813" i="4"/>
  <c r="K813" i="4" s="1"/>
  <c r="B813" i="4"/>
  <c r="C813" i="4"/>
  <c r="O813" i="4"/>
  <c r="A814" i="4"/>
  <c r="K814" i="4" s="1"/>
  <c r="B814" i="4"/>
  <c r="L814" i="4" s="1"/>
  <c r="C814" i="4"/>
  <c r="O814" i="4"/>
  <c r="A815" i="4"/>
  <c r="K815" i="4" s="1"/>
  <c r="B815" i="4"/>
  <c r="L815" i="4" s="1"/>
  <c r="C815" i="4"/>
  <c r="M815" i="4" s="1"/>
  <c r="O815" i="4"/>
  <c r="A816" i="4"/>
  <c r="K816" i="4" s="1"/>
  <c r="B816" i="4"/>
  <c r="L816" i="4" s="1"/>
  <c r="C816" i="4"/>
  <c r="O816" i="4"/>
  <c r="A817" i="4"/>
  <c r="K817" i="4" s="1"/>
  <c r="B817" i="4"/>
  <c r="C817" i="4"/>
  <c r="O817" i="4"/>
  <c r="A818" i="4"/>
  <c r="K818" i="4" s="1"/>
  <c r="B818" i="4"/>
  <c r="L818" i="4" s="1"/>
  <c r="C818" i="4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C821" i="4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O824" i="4"/>
  <c r="A825" i="4"/>
  <c r="K825" i="4" s="1"/>
  <c r="B825" i="4"/>
  <c r="C825" i="4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O827" i="4"/>
  <c r="A828" i="4"/>
  <c r="K828" i="4" s="1"/>
  <c r="B828" i="4"/>
  <c r="L828" i="4" s="1"/>
  <c r="C828" i="4"/>
  <c r="M828" i="4" s="1"/>
  <c r="O828" i="4"/>
  <c r="A829" i="4"/>
  <c r="K829" i="4" s="1"/>
  <c r="B829" i="4"/>
  <c r="C829" i="4"/>
  <c r="M829" i="4" s="1"/>
  <c r="O829" i="4"/>
  <c r="A830" i="4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O832" i="4"/>
  <c r="A833" i="4"/>
  <c r="K833" i="4" s="1"/>
  <c r="B833" i="4"/>
  <c r="L833" i="4" s="1"/>
  <c r="C833" i="4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O840" i="4"/>
  <c r="A841" i="4"/>
  <c r="K841" i="4" s="1"/>
  <c r="B841" i="4"/>
  <c r="L841" i="4" s="1"/>
  <c r="C841" i="4"/>
  <c r="M841" i="4" s="1"/>
  <c r="O841" i="4"/>
  <c r="A842" i="4"/>
  <c r="AR842" i="4" s="1"/>
  <c r="B842" i="4"/>
  <c r="L842" i="4" s="1"/>
  <c r="C842" i="4"/>
  <c r="M842" i="4" s="1"/>
  <c r="O842" i="4"/>
  <c r="A843" i="4"/>
  <c r="K843" i="4" s="1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K845" i="4" s="1"/>
  <c r="B845" i="4"/>
  <c r="L845" i="4" s="1"/>
  <c r="C845" i="4"/>
  <c r="O845" i="4"/>
  <c r="A846" i="4"/>
  <c r="K846" i="4" s="1"/>
  <c r="B846" i="4"/>
  <c r="L846" i="4" s="1"/>
  <c r="C846" i="4"/>
  <c r="O846" i="4"/>
  <c r="A847" i="4"/>
  <c r="K847" i="4" s="1"/>
  <c r="B847" i="4"/>
  <c r="L847" i="4" s="1"/>
  <c r="C847" i="4"/>
  <c r="M847" i="4" s="1"/>
  <c r="O847" i="4"/>
  <c r="A848" i="4"/>
  <c r="K848" i="4" s="1"/>
  <c r="B848" i="4"/>
  <c r="L848" i="4" s="1"/>
  <c r="C848" i="4"/>
  <c r="M848" i="4" s="1"/>
  <c r="O848" i="4"/>
  <c r="A849" i="4"/>
  <c r="K849" i="4" s="1"/>
  <c r="B849" i="4"/>
  <c r="L849" i="4" s="1"/>
  <c r="C849" i="4"/>
  <c r="O849" i="4"/>
  <c r="A850" i="4"/>
  <c r="K850" i="4" s="1"/>
  <c r="B850" i="4"/>
  <c r="L850" i="4" s="1"/>
  <c r="C850" i="4"/>
  <c r="O850" i="4"/>
  <c r="A851" i="4"/>
  <c r="K851" i="4" s="1"/>
  <c r="B851" i="4"/>
  <c r="L851" i="4" s="1"/>
  <c r="C851" i="4"/>
  <c r="M851" i="4" s="1"/>
  <c r="O851" i="4"/>
  <c r="A852" i="4"/>
  <c r="K852" i="4" s="1"/>
  <c r="B852" i="4"/>
  <c r="L852" i="4" s="1"/>
  <c r="C852" i="4"/>
  <c r="M852" i="4" s="1"/>
  <c r="O852" i="4"/>
  <c r="A853" i="4"/>
  <c r="K853" i="4" s="1"/>
  <c r="B853" i="4"/>
  <c r="L853" i="4" s="1"/>
  <c r="C853" i="4"/>
  <c r="O853" i="4"/>
  <c r="A854" i="4"/>
  <c r="K854" i="4" s="1"/>
  <c r="B854" i="4"/>
  <c r="L854" i="4" s="1"/>
  <c r="C854" i="4"/>
  <c r="M854" i="4" s="1"/>
  <c r="O854" i="4"/>
  <c r="A855" i="4"/>
  <c r="K855" i="4" s="1"/>
  <c r="B855" i="4"/>
  <c r="L855" i="4" s="1"/>
  <c r="C855" i="4"/>
  <c r="M855" i="4" s="1"/>
  <c r="O855" i="4"/>
  <c r="A856" i="4"/>
  <c r="K856" i="4" s="1"/>
  <c r="B856" i="4"/>
  <c r="L856" i="4" s="1"/>
  <c r="C856" i="4"/>
  <c r="M856" i="4" s="1"/>
  <c r="O856" i="4"/>
  <c r="A857" i="4"/>
  <c r="B857" i="4"/>
  <c r="L857" i="4" s="1"/>
  <c r="C857" i="4"/>
  <c r="O857" i="4"/>
  <c r="A858" i="4"/>
  <c r="AR858" i="4" s="1"/>
  <c r="B858" i="4"/>
  <c r="L858" i="4" s="1"/>
  <c r="C858" i="4"/>
  <c r="O858" i="4"/>
  <c r="A859" i="4"/>
  <c r="B859" i="4"/>
  <c r="L859" i="4" s="1"/>
  <c r="C859" i="4"/>
  <c r="O859" i="4"/>
  <c r="A860" i="4"/>
  <c r="K860" i="4" s="1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O862" i="4"/>
  <c r="A863" i="4"/>
  <c r="K863" i="4" s="1"/>
  <c r="B863" i="4"/>
  <c r="L863" i="4" s="1"/>
  <c r="C863" i="4"/>
  <c r="M863" i="4" s="1"/>
  <c r="O863" i="4"/>
  <c r="A864" i="4"/>
  <c r="K864" i="4" s="1"/>
  <c r="B864" i="4"/>
  <c r="L864" i="4" s="1"/>
  <c r="C864" i="4"/>
  <c r="O864" i="4"/>
  <c r="A865" i="4"/>
  <c r="K865" i="4" s="1"/>
  <c r="B865" i="4"/>
  <c r="L865" i="4" s="1"/>
  <c r="C865" i="4"/>
  <c r="O865" i="4"/>
  <c r="A866" i="4"/>
  <c r="K866" i="4" s="1"/>
  <c r="B866" i="4"/>
  <c r="L866" i="4" s="1"/>
  <c r="C866" i="4"/>
  <c r="M866" i="4" s="1"/>
  <c r="O866" i="4"/>
  <c r="A867" i="4"/>
  <c r="B867" i="4"/>
  <c r="L867" i="4" s="1"/>
  <c r="C867" i="4"/>
  <c r="O867" i="4"/>
  <c r="A868" i="4"/>
  <c r="K868" i="4" s="1"/>
  <c r="B868" i="4"/>
  <c r="L868" i="4" s="1"/>
  <c r="C868" i="4"/>
  <c r="M868" i="4" s="1"/>
  <c r="O868" i="4"/>
  <c r="A869" i="4"/>
  <c r="K869" i="4" s="1"/>
  <c r="B869" i="4"/>
  <c r="L869" i="4" s="1"/>
  <c r="C869" i="4"/>
  <c r="O869" i="4"/>
  <c r="A870" i="4"/>
  <c r="K870" i="4" s="1"/>
  <c r="B870" i="4"/>
  <c r="L870" i="4" s="1"/>
  <c r="C870" i="4"/>
  <c r="M870" i="4" s="1"/>
  <c r="O870" i="4"/>
  <c r="A871" i="4"/>
  <c r="K871" i="4" s="1"/>
  <c r="B871" i="4"/>
  <c r="L871" i="4" s="1"/>
  <c r="C871" i="4"/>
  <c r="M871" i="4" s="1"/>
  <c r="O871" i="4"/>
  <c r="A872" i="4"/>
  <c r="B872" i="4"/>
  <c r="L872" i="4" s="1"/>
  <c r="C872" i="4"/>
  <c r="M872" i="4" s="1"/>
  <c r="O872" i="4"/>
  <c r="A873" i="4"/>
  <c r="K873" i="4" s="1"/>
  <c r="B873" i="4"/>
  <c r="C873" i="4"/>
  <c r="M873" i="4" s="1"/>
  <c r="O873" i="4"/>
  <c r="A874" i="4"/>
  <c r="B874" i="4"/>
  <c r="L874" i="4" s="1"/>
  <c r="C874" i="4"/>
  <c r="M874" i="4" s="1"/>
  <c r="O874" i="4"/>
  <c r="A875" i="4"/>
  <c r="K875" i="4" s="1"/>
  <c r="B875" i="4"/>
  <c r="L875" i="4" s="1"/>
  <c r="C875" i="4"/>
  <c r="M875" i="4" s="1"/>
  <c r="O875" i="4"/>
  <c r="A876" i="4"/>
  <c r="K876" i="4" s="1"/>
  <c r="B876" i="4"/>
  <c r="L876" i="4" s="1"/>
  <c r="C876" i="4"/>
  <c r="M876" i="4" s="1"/>
  <c r="O876" i="4"/>
  <c r="A877" i="4"/>
  <c r="K877" i="4" s="1"/>
  <c r="B877" i="4"/>
  <c r="L877" i="4" s="1"/>
  <c r="C877" i="4"/>
  <c r="O877" i="4"/>
  <c r="A878" i="4"/>
  <c r="K878" i="4" s="1"/>
  <c r="B878" i="4"/>
  <c r="L878" i="4" s="1"/>
  <c r="C878" i="4"/>
  <c r="M878" i="4" s="1"/>
  <c r="O878" i="4"/>
  <c r="A879" i="4"/>
  <c r="K879" i="4" s="1"/>
  <c r="B879" i="4"/>
  <c r="L879" i="4" s="1"/>
  <c r="C879" i="4"/>
  <c r="M879" i="4" s="1"/>
  <c r="O879" i="4"/>
  <c r="A880" i="4"/>
  <c r="K880" i="4" s="1"/>
  <c r="B880" i="4"/>
  <c r="L880" i="4" s="1"/>
  <c r="C880" i="4"/>
  <c r="M880" i="4" s="1"/>
  <c r="O880" i="4"/>
  <c r="A881" i="4"/>
  <c r="K881" i="4" s="1"/>
  <c r="B881" i="4"/>
  <c r="C881" i="4"/>
  <c r="O881" i="4"/>
  <c r="A882" i="4"/>
  <c r="K882" i="4" s="1"/>
  <c r="B882" i="4"/>
  <c r="L882" i="4" s="1"/>
  <c r="C882" i="4"/>
  <c r="O882" i="4"/>
  <c r="A883" i="4"/>
  <c r="K883" i="4" s="1"/>
  <c r="B883" i="4"/>
  <c r="L883" i="4" s="1"/>
  <c r="C883" i="4"/>
  <c r="O883" i="4"/>
  <c r="A884" i="4"/>
  <c r="K884" i="4" s="1"/>
  <c r="B884" i="4"/>
  <c r="L884" i="4" s="1"/>
  <c r="C884" i="4"/>
  <c r="O884" i="4"/>
  <c r="A885" i="4"/>
  <c r="K885" i="4" s="1"/>
  <c r="B885" i="4"/>
  <c r="L885" i="4" s="1"/>
  <c r="C885" i="4"/>
  <c r="M885" i="4" s="1"/>
  <c r="O885" i="4"/>
  <c r="A886" i="4"/>
  <c r="K886" i="4" s="1"/>
  <c r="B886" i="4"/>
  <c r="L886" i="4" s="1"/>
  <c r="C886" i="4"/>
  <c r="M886" i="4" s="1"/>
  <c r="O886" i="4"/>
  <c r="A887" i="4"/>
  <c r="K887" i="4" s="1"/>
  <c r="B887" i="4"/>
  <c r="L887" i="4" s="1"/>
  <c r="C887" i="4"/>
  <c r="O887" i="4"/>
  <c r="A888" i="4"/>
  <c r="B888" i="4"/>
  <c r="L888" i="4" s="1"/>
  <c r="C888" i="4"/>
  <c r="M888" i="4" s="1"/>
  <c r="O888" i="4"/>
  <c r="A889" i="4"/>
  <c r="B889" i="4"/>
  <c r="L889" i="4" s="1"/>
  <c r="C889" i="4"/>
  <c r="M889" i="4" s="1"/>
  <c r="O889" i="4"/>
  <c r="A890" i="4"/>
  <c r="B890" i="4"/>
  <c r="L890" i="4" s="1"/>
  <c r="C890" i="4"/>
  <c r="O890" i="4"/>
  <c r="A891" i="4"/>
  <c r="B891" i="4"/>
  <c r="L891" i="4" s="1"/>
  <c r="C891" i="4"/>
  <c r="O891" i="4"/>
  <c r="A892" i="4"/>
  <c r="K892" i="4" s="1"/>
  <c r="B892" i="4"/>
  <c r="L892" i="4" s="1"/>
  <c r="N892" i="4" s="1"/>
  <c r="R892" i="4" s="1"/>
  <c r="C892" i="4"/>
  <c r="M892" i="4" s="1"/>
  <c r="O892" i="4"/>
  <c r="A893" i="4"/>
  <c r="B893" i="4"/>
  <c r="L893" i="4" s="1"/>
  <c r="C893" i="4"/>
  <c r="M893" i="4" s="1"/>
  <c r="O893" i="4"/>
  <c r="A894" i="4"/>
  <c r="K894" i="4" s="1"/>
  <c r="B894" i="4"/>
  <c r="L894" i="4" s="1"/>
  <c r="C894" i="4"/>
  <c r="O894" i="4"/>
  <c r="A895" i="4"/>
  <c r="K895" i="4" s="1"/>
  <c r="B895" i="4"/>
  <c r="L895" i="4" s="1"/>
  <c r="C895" i="4"/>
  <c r="O895" i="4"/>
  <c r="A896" i="4"/>
  <c r="K896" i="4" s="1"/>
  <c r="B896" i="4"/>
  <c r="L896" i="4" s="1"/>
  <c r="C896" i="4"/>
  <c r="M896" i="4" s="1"/>
  <c r="O896" i="4"/>
  <c r="A897" i="4"/>
  <c r="B897" i="4"/>
  <c r="L897" i="4" s="1"/>
  <c r="C897" i="4"/>
  <c r="O897" i="4"/>
  <c r="A898" i="4"/>
  <c r="K898" i="4" s="1"/>
  <c r="B898" i="4"/>
  <c r="L898" i="4" s="1"/>
  <c r="Q898" i="4" s="1"/>
  <c r="C898" i="4"/>
  <c r="M898" i="4" s="1"/>
  <c r="O898" i="4"/>
  <c r="A899" i="4"/>
  <c r="B899" i="4"/>
  <c r="L899" i="4" s="1"/>
  <c r="C899" i="4"/>
  <c r="M899" i="4" s="1"/>
  <c r="O899" i="4"/>
  <c r="A900" i="4"/>
  <c r="B900" i="4"/>
  <c r="L900" i="4" s="1"/>
  <c r="C900" i="4"/>
  <c r="M900" i="4" s="1"/>
  <c r="O900" i="4"/>
  <c r="A901" i="4"/>
  <c r="K901" i="4" s="1"/>
  <c r="B901" i="4"/>
  <c r="L901" i="4" s="1"/>
  <c r="C901" i="4"/>
  <c r="M901" i="4" s="1"/>
  <c r="O901" i="4"/>
  <c r="A902" i="4"/>
  <c r="K902" i="4" s="1"/>
  <c r="B902" i="4"/>
  <c r="L902" i="4" s="1"/>
  <c r="P902" i="4" s="1"/>
  <c r="C902" i="4"/>
  <c r="M902" i="4" s="1"/>
  <c r="O902" i="4"/>
  <c r="A903" i="4"/>
  <c r="K903" i="4" s="1"/>
  <c r="B903" i="4"/>
  <c r="L903" i="4" s="1"/>
  <c r="N903" i="4" s="1"/>
  <c r="R903" i="4" s="1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O905" i="4"/>
  <c r="A906" i="4"/>
  <c r="B906" i="4"/>
  <c r="L906" i="4" s="1"/>
  <c r="C906" i="4"/>
  <c r="M906" i="4" s="1"/>
  <c r="O906" i="4"/>
  <c r="A907" i="4"/>
  <c r="B907" i="4"/>
  <c r="L907" i="4" s="1"/>
  <c r="C907" i="4"/>
  <c r="O907" i="4"/>
  <c r="A908" i="4"/>
  <c r="B908" i="4"/>
  <c r="L908" i="4" s="1"/>
  <c r="C908" i="4"/>
  <c r="O908" i="4"/>
  <c r="A909" i="4"/>
  <c r="B909" i="4"/>
  <c r="L909" i="4" s="1"/>
  <c r="C909" i="4"/>
  <c r="O909" i="4"/>
  <c r="A910" i="4"/>
  <c r="K910" i="4" s="1"/>
  <c r="B910" i="4"/>
  <c r="L910" i="4" s="1"/>
  <c r="C910" i="4"/>
  <c r="O910" i="4"/>
  <c r="A911" i="4"/>
  <c r="K911" i="4" s="1"/>
  <c r="B911" i="4"/>
  <c r="L911" i="4" s="1"/>
  <c r="C911" i="4"/>
  <c r="M911" i="4" s="1"/>
  <c r="O911" i="4"/>
  <c r="A912" i="4"/>
  <c r="K912" i="4" s="1"/>
  <c r="D912" i="4" s="1"/>
  <c r="B912" i="4"/>
  <c r="L912" i="4" s="1"/>
  <c r="C912" i="4"/>
  <c r="M912" i="4" s="1"/>
  <c r="O912" i="4"/>
  <c r="A913" i="4"/>
  <c r="B913" i="4"/>
  <c r="L913" i="4" s="1"/>
  <c r="C913" i="4"/>
  <c r="M913" i="4" s="1"/>
  <c r="O913" i="4"/>
  <c r="A914" i="4"/>
  <c r="K914" i="4" s="1"/>
  <c r="B914" i="4"/>
  <c r="L914" i="4" s="1"/>
  <c r="C914" i="4"/>
  <c r="M914" i="4" s="1"/>
  <c r="O914" i="4"/>
  <c r="A915" i="4"/>
  <c r="K915" i="4" s="1"/>
  <c r="B915" i="4"/>
  <c r="L915" i="4" s="1"/>
  <c r="C915" i="4"/>
  <c r="M915" i="4" s="1"/>
  <c r="O915" i="4"/>
  <c r="A916" i="4"/>
  <c r="K916" i="4" s="1"/>
  <c r="B916" i="4"/>
  <c r="L916" i="4" s="1"/>
  <c r="C916" i="4"/>
  <c r="J916" i="4" s="1"/>
  <c r="O916" i="4"/>
  <c r="A917" i="4"/>
  <c r="K917" i="4" s="1"/>
  <c r="B917" i="4"/>
  <c r="L917" i="4" s="1"/>
  <c r="C917" i="4"/>
  <c r="O917" i="4"/>
  <c r="A918" i="4"/>
  <c r="B918" i="4"/>
  <c r="L918" i="4" s="1"/>
  <c r="C918" i="4"/>
  <c r="M918" i="4" s="1"/>
  <c r="O918" i="4"/>
  <c r="A919" i="4"/>
  <c r="K919" i="4" s="1"/>
  <c r="B919" i="4"/>
  <c r="L919" i="4" s="1"/>
  <c r="C919" i="4"/>
  <c r="M919" i="4" s="1"/>
  <c r="O919" i="4"/>
  <c r="A920" i="4"/>
  <c r="K920" i="4" s="1"/>
  <c r="B920" i="4"/>
  <c r="L920" i="4" s="1"/>
  <c r="C920" i="4"/>
  <c r="M920" i="4" s="1"/>
  <c r="O920" i="4"/>
  <c r="A921" i="4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B924" i="4"/>
  <c r="L924" i="4" s="1"/>
  <c r="C924" i="4"/>
  <c r="M924" i="4" s="1"/>
  <c r="O924" i="4"/>
  <c r="A925" i="4"/>
  <c r="B925" i="4"/>
  <c r="L925" i="4" s="1"/>
  <c r="C925" i="4"/>
  <c r="M925" i="4" s="1"/>
  <c r="O925" i="4"/>
  <c r="A926" i="4"/>
  <c r="B926" i="4"/>
  <c r="L926" i="4" s="1"/>
  <c r="C926" i="4"/>
  <c r="M926" i="4" s="1"/>
  <c r="O926" i="4"/>
  <c r="A927" i="4"/>
  <c r="K927" i="4" s="1"/>
  <c r="B927" i="4"/>
  <c r="L927" i="4" s="1"/>
  <c r="C927" i="4"/>
  <c r="M927" i="4" s="1"/>
  <c r="O927" i="4"/>
  <c r="A928" i="4"/>
  <c r="B928" i="4"/>
  <c r="L928" i="4" s="1"/>
  <c r="C928" i="4"/>
  <c r="M928" i="4" s="1"/>
  <c r="O928" i="4"/>
  <c r="A929" i="4"/>
  <c r="K929" i="4" s="1"/>
  <c r="B929" i="4"/>
  <c r="L929" i="4" s="1"/>
  <c r="C929" i="4"/>
  <c r="M929" i="4" s="1"/>
  <c r="O929" i="4"/>
  <c r="A930" i="4"/>
  <c r="K930" i="4" s="1"/>
  <c r="B930" i="4"/>
  <c r="L930" i="4" s="1"/>
  <c r="C930" i="4"/>
  <c r="O930" i="4"/>
  <c r="A931" i="4"/>
  <c r="K931" i="4" s="1"/>
  <c r="B931" i="4"/>
  <c r="L931" i="4" s="1"/>
  <c r="C931" i="4"/>
  <c r="M931" i="4" s="1"/>
  <c r="O931" i="4"/>
  <c r="A932" i="4"/>
  <c r="K932" i="4" s="1"/>
  <c r="B932" i="4"/>
  <c r="L932" i="4" s="1"/>
  <c r="C932" i="4"/>
  <c r="M932" i="4" s="1"/>
  <c r="O932" i="4"/>
  <c r="A933" i="4"/>
  <c r="B933" i="4"/>
  <c r="C933" i="4"/>
  <c r="M933" i="4" s="1"/>
  <c r="O933" i="4"/>
  <c r="A934" i="4"/>
  <c r="K934" i="4" s="1"/>
  <c r="B934" i="4"/>
  <c r="L934" i="4" s="1"/>
  <c r="P934" i="4" s="1"/>
  <c r="C934" i="4"/>
  <c r="M934" i="4" s="1"/>
  <c r="O934" i="4"/>
  <c r="A935" i="4"/>
  <c r="K935" i="4" s="1"/>
  <c r="B935" i="4"/>
  <c r="L935" i="4" s="1"/>
  <c r="P935" i="4" s="1"/>
  <c r="C935" i="4"/>
  <c r="M935" i="4" s="1"/>
  <c r="O935" i="4"/>
  <c r="A936" i="4"/>
  <c r="B936" i="4"/>
  <c r="L936" i="4" s="1"/>
  <c r="C936" i="4"/>
  <c r="M936" i="4" s="1"/>
  <c r="O936" i="4"/>
  <c r="A937" i="4"/>
  <c r="B937" i="4"/>
  <c r="C937" i="4"/>
  <c r="M937" i="4" s="1"/>
  <c r="O937" i="4"/>
  <c r="A938" i="4"/>
  <c r="K938" i="4" s="1"/>
  <c r="B938" i="4"/>
  <c r="L938" i="4" s="1"/>
  <c r="C938" i="4"/>
  <c r="M938" i="4" s="1"/>
  <c r="O938" i="4"/>
  <c r="A939" i="4"/>
  <c r="K939" i="4" s="1"/>
  <c r="B939" i="4"/>
  <c r="L939" i="4" s="1"/>
  <c r="N939" i="4" s="1"/>
  <c r="R939" i="4" s="1"/>
  <c r="C939" i="4"/>
  <c r="M939" i="4" s="1"/>
  <c r="O939" i="4"/>
  <c r="A940" i="4"/>
  <c r="K940" i="4" s="1"/>
  <c r="B940" i="4"/>
  <c r="L940" i="4" s="1"/>
  <c r="C940" i="4"/>
  <c r="M940" i="4" s="1"/>
  <c r="O940" i="4"/>
  <c r="A941" i="4"/>
  <c r="K941" i="4" s="1"/>
  <c r="B941" i="4"/>
  <c r="L941" i="4" s="1"/>
  <c r="C941" i="4"/>
  <c r="M941" i="4" s="1"/>
  <c r="O941" i="4"/>
  <c r="A942" i="4"/>
  <c r="K942" i="4" s="1"/>
  <c r="B942" i="4"/>
  <c r="L942" i="4" s="1"/>
  <c r="C942" i="4"/>
  <c r="M942" i="4" s="1"/>
  <c r="O942" i="4"/>
  <c r="A943" i="4"/>
  <c r="K943" i="4" s="1"/>
  <c r="B943" i="4"/>
  <c r="L943" i="4" s="1"/>
  <c r="C943" i="4"/>
  <c r="M943" i="4" s="1"/>
  <c r="O943" i="4"/>
  <c r="A944" i="4"/>
  <c r="K944" i="4" s="1"/>
  <c r="B944" i="4"/>
  <c r="L944" i="4" s="1"/>
  <c r="N944" i="4" s="1"/>
  <c r="R944" i="4" s="1"/>
  <c r="C944" i="4"/>
  <c r="O944" i="4"/>
  <c r="A945" i="4"/>
  <c r="K945" i="4" s="1"/>
  <c r="B945" i="4"/>
  <c r="L945" i="4" s="1"/>
  <c r="N945" i="4" s="1"/>
  <c r="R945" i="4" s="1"/>
  <c r="C945" i="4"/>
  <c r="M945" i="4" s="1"/>
  <c r="O945" i="4"/>
  <c r="A946" i="4"/>
  <c r="K946" i="4" s="1"/>
  <c r="B946" i="4"/>
  <c r="L946" i="4" s="1"/>
  <c r="N946" i="4" s="1"/>
  <c r="R946" i="4" s="1"/>
  <c r="C946" i="4"/>
  <c r="M946" i="4" s="1"/>
  <c r="O946" i="4"/>
  <c r="A947" i="4"/>
  <c r="K947" i="4" s="1"/>
  <c r="B947" i="4"/>
  <c r="L947" i="4" s="1"/>
  <c r="C947" i="4"/>
  <c r="M947" i="4" s="1"/>
  <c r="O947" i="4"/>
  <c r="A948" i="4"/>
  <c r="K948" i="4" s="1"/>
  <c r="B948" i="4"/>
  <c r="L948" i="4" s="1"/>
  <c r="C948" i="4"/>
  <c r="O948" i="4"/>
  <c r="A949" i="4"/>
  <c r="B949" i="4"/>
  <c r="C949" i="4"/>
  <c r="M949" i="4" s="1"/>
  <c r="O949" i="4"/>
  <c r="A950" i="4"/>
  <c r="B950" i="4"/>
  <c r="L950" i="4" s="1"/>
  <c r="C950" i="4"/>
  <c r="M950" i="4" s="1"/>
  <c r="O950" i="4"/>
  <c r="A951" i="4"/>
  <c r="K951" i="4" s="1"/>
  <c r="B951" i="4"/>
  <c r="C951" i="4"/>
  <c r="M951" i="4" s="1"/>
  <c r="O951" i="4"/>
  <c r="A952" i="4"/>
  <c r="K952" i="4" s="1"/>
  <c r="B952" i="4"/>
  <c r="L952" i="4" s="1"/>
  <c r="C952" i="4"/>
  <c r="M952" i="4" s="1"/>
  <c r="O952" i="4"/>
  <c r="A953" i="4"/>
  <c r="B953" i="4"/>
  <c r="L953" i="4" s="1"/>
  <c r="C953" i="4"/>
  <c r="M953" i="4" s="1"/>
  <c r="O953" i="4"/>
  <c r="A954" i="4"/>
  <c r="K954" i="4" s="1"/>
  <c r="B954" i="4"/>
  <c r="L954" i="4" s="1"/>
  <c r="C954" i="4"/>
  <c r="M954" i="4" s="1"/>
  <c r="O954" i="4"/>
  <c r="A955" i="4"/>
  <c r="K955" i="4" s="1"/>
  <c r="B955" i="4"/>
  <c r="C955" i="4"/>
  <c r="M955" i="4" s="1"/>
  <c r="O955" i="4"/>
  <c r="A956" i="4"/>
  <c r="B956" i="4"/>
  <c r="L956" i="4" s="1"/>
  <c r="C956" i="4"/>
  <c r="M956" i="4" s="1"/>
  <c r="O956" i="4"/>
  <c r="A957" i="4"/>
  <c r="K957" i="4" s="1"/>
  <c r="B957" i="4"/>
  <c r="L957" i="4" s="1"/>
  <c r="C957" i="4"/>
  <c r="M957" i="4" s="1"/>
  <c r="O957" i="4"/>
  <c r="A958" i="4"/>
  <c r="B958" i="4"/>
  <c r="L958" i="4" s="1"/>
  <c r="C958" i="4"/>
  <c r="M958" i="4" s="1"/>
  <c r="O958" i="4"/>
  <c r="A959" i="4"/>
  <c r="B959" i="4"/>
  <c r="L959" i="4" s="1"/>
  <c r="C959" i="4"/>
  <c r="M959" i="4" s="1"/>
  <c r="O959" i="4"/>
  <c r="A960" i="4"/>
  <c r="AR960" i="4" s="1"/>
  <c r="B960" i="4"/>
  <c r="L960" i="4" s="1"/>
  <c r="C960" i="4"/>
  <c r="M960" i="4" s="1"/>
  <c r="O960" i="4"/>
  <c r="A961" i="4"/>
  <c r="B961" i="4"/>
  <c r="L961" i="4" s="1"/>
  <c r="C961" i="4"/>
  <c r="M961" i="4" s="1"/>
  <c r="O961" i="4"/>
  <c r="A962" i="4"/>
  <c r="B962" i="4"/>
  <c r="L962" i="4" s="1"/>
  <c r="C962" i="4"/>
  <c r="M962" i="4" s="1"/>
  <c r="O962" i="4"/>
  <c r="A963" i="4"/>
  <c r="B963" i="4"/>
  <c r="L963" i="4" s="1"/>
  <c r="C963" i="4"/>
  <c r="M963" i="4" s="1"/>
  <c r="O963" i="4"/>
  <c r="A964" i="4"/>
  <c r="B964" i="4"/>
  <c r="L964" i="4" s="1"/>
  <c r="C964" i="4"/>
  <c r="M964" i="4" s="1"/>
  <c r="O964" i="4"/>
  <c r="A965" i="4"/>
  <c r="B965" i="4"/>
  <c r="L965" i="4" s="1"/>
  <c r="C965" i="4"/>
  <c r="M965" i="4" s="1"/>
  <c r="O965" i="4"/>
  <c r="A966" i="4"/>
  <c r="B966" i="4"/>
  <c r="L966" i="4" s="1"/>
  <c r="C966" i="4"/>
  <c r="M966" i="4" s="1"/>
  <c r="O966" i="4"/>
  <c r="A967" i="4"/>
  <c r="K967" i="4" s="1"/>
  <c r="B967" i="4"/>
  <c r="L967" i="4" s="1"/>
  <c r="C967" i="4"/>
  <c r="M967" i="4" s="1"/>
  <c r="O967" i="4"/>
  <c r="A968" i="4"/>
  <c r="B968" i="4"/>
  <c r="L968" i="4" s="1"/>
  <c r="C968" i="4"/>
  <c r="O968" i="4"/>
  <c r="A969" i="4"/>
  <c r="B969" i="4"/>
  <c r="L969" i="4" s="1"/>
  <c r="C969" i="4"/>
  <c r="M969" i="4" s="1"/>
  <c r="O969" i="4"/>
  <c r="A970" i="4"/>
  <c r="K970" i="4" s="1"/>
  <c r="B970" i="4"/>
  <c r="L970" i="4" s="1"/>
  <c r="C970" i="4"/>
  <c r="M970" i="4" s="1"/>
  <c r="O970" i="4"/>
  <c r="A971" i="4"/>
  <c r="B971" i="4"/>
  <c r="L971" i="4" s="1"/>
  <c r="C971" i="4"/>
  <c r="M971" i="4" s="1"/>
  <c r="O971" i="4"/>
  <c r="A972" i="4"/>
  <c r="K972" i="4" s="1"/>
  <c r="B972" i="4"/>
  <c r="L972" i="4" s="1"/>
  <c r="C972" i="4"/>
  <c r="M972" i="4" s="1"/>
  <c r="O972" i="4"/>
  <c r="A973" i="4"/>
  <c r="B973" i="4"/>
  <c r="L973" i="4" s="1"/>
  <c r="C973" i="4"/>
  <c r="O973" i="4"/>
  <c r="A974" i="4"/>
  <c r="K974" i="4" s="1"/>
  <c r="B974" i="4"/>
  <c r="L974" i="4" s="1"/>
  <c r="C974" i="4"/>
  <c r="M974" i="4" s="1"/>
  <c r="O974" i="4"/>
  <c r="A975" i="4"/>
  <c r="K975" i="4" s="1"/>
  <c r="B975" i="4"/>
  <c r="L975" i="4" s="1"/>
  <c r="N975" i="4" s="1"/>
  <c r="R975" i="4" s="1"/>
  <c r="C975" i="4"/>
  <c r="M975" i="4" s="1"/>
  <c r="O975" i="4"/>
  <c r="A976" i="4"/>
  <c r="K976" i="4" s="1"/>
  <c r="B976" i="4"/>
  <c r="L976" i="4" s="1"/>
  <c r="E976" i="4" s="1"/>
  <c r="C976" i="4"/>
  <c r="M976" i="4" s="1"/>
  <c r="O976" i="4"/>
  <c r="A977" i="4"/>
  <c r="K977" i="4" s="1"/>
  <c r="B977" i="4"/>
  <c r="L977" i="4" s="1"/>
  <c r="C977" i="4"/>
  <c r="M977" i="4" s="1"/>
  <c r="O977" i="4"/>
  <c r="A978" i="4"/>
  <c r="K978" i="4" s="1"/>
  <c r="B978" i="4"/>
  <c r="L978" i="4" s="1"/>
  <c r="C978" i="4"/>
  <c r="O978" i="4"/>
  <c r="A979" i="4"/>
  <c r="B979" i="4"/>
  <c r="L979" i="4" s="1"/>
  <c r="C979" i="4"/>
  <c r="O979" i="4"/>
  <c r="A980" i="4"/>
  <c r="K980" i="4" s="1"/>
  <c r="B980" i="4"/>
  <c r="L980" i="4" s="1"/>
  <c r="C980" i="4"/>
  <c r="J980" i="4" s="1"/>
  <c r="O980" i="4"/>
  <c r="A981" i="4"/>
  <c r="K981" i="4" s="1"/>
  <c r="B981" i="4"/>
  <c r="L981" i="4" s="1"/>
  <c r="N981" i="4" s="1"/>
  <c r="R981" i="4" s="1"/>
  <c r="C981" i="4"/>
  <c r="M981" i="4" s="1"/>
  <c r="O981" i="4"/>
  <c r="A982" i="4"/>
  <c r="K982" i="4" s="1"/>
  <c r="B982" i="4"/>
  <c r="L982" i="4" s="1"/>
  <c r="C982" i="4"/>
  <c r="M982" i="4" s="1"/>
  <c r="O982" i="4"/>
  <c r="A983" i="4"/>
  <c r="K983" i="4" s="1"/>
  <c r="B983" i="4"/>
  <c r="L983" i="4" s="1"/>
  <c r="N983" i="4" s="1"/>
  <c r="R983" i="4" s="1"/>
  <c r="C983" i="4"/>
  <c r="M983" i="4" s="1"/>
  <c r="O983" i="4"/>
  <c r="A984" i="4"/>
  <c r="K984" i="4" s="1"/>
  <c r="B984" i="4"/>
  <c r="L984" i="4" s="1"/>
  <c r="C984" i="4"/>
  <c r="M984" i="4" s="1"/>
  <c r="O984" i="4"/>
  <c r="A985" i="4"/>
  <c r="K985" i="4" s="1"/>
  <c r="B985" i="4"/>
  <c r="L985" i="4" s="1"/>
  <c r="C985" i="4"/>
  <c r="M985" i="4" s="1"/>
  <c r="O985" i="4"/>
  <c r="A986" i="4"/>
  <c r="K986" i="4" s="1"/>
  <c r="B986" i="4"/>
  <c r="L986" i="4" s="1"/>
  <c r="N986" i="4" s="1"/>
  <c r="R986" i="4" s="1"/>
  <c r="C986" i="4"/>
  <c r="M986" i="4" s="1"/>
  <c r="O986" i="4"/>
  <c r="A987" i="4"/>
  <c r="B987" i="4"/>
  <c r="L987" i="4" s="1"/>
  <c r="C987" i="4"/>
  <c r="O987" i="4"/>
  <c r="A988" i="4"/>
  <c r="K988" i="4"/>
  <c r="B988" i="4"/>
  <c r="L988" i="4" s="1"/>
  <c r="C988" i="4"/>
  <c r="O988" i="4"/>
  <c r="A989" i="4"/>
  <c r="K989" i="4" s="1"/>
  <c r="B989" i="4"/>
  <c r="L989" i="4" s="1"/>
  <c r="C989" i="4"/>
  <c r="O989" i="4"/>
  <c r="A990" i="4"/>
  <c r="H990" i="4" s="1"/>
  <c r="B990" i="4"/>
  <c r="L990" i="4" s="1"/>
  <c r="C990" i="4"/>
  <c r="O990" i="4"/>
  <c r="A991" i="4"/>
  <c r="K991" i="4" s="1"/>
  <c r="B991" i="4"/>
  <c r="L991" i="4" s="1"/>
  <c r="C991" i="4"/>
  <c r="M991" i="4" s="1"/>
  <c r="O991" i="4"/>
  <c r="A992" i="4"/>
  <c r="H992" i="4" s="1"/>
  <c r="B992" i="4"/>
  <c r="C992" i="4"/>
  <c r="M992" i="4" s="1"/>
  <c r="O992" i="4"/>
  <c r="A993" i="4"/>
  <c r="B993" i="4"/>
  <c r="L993" i="4" s="1"/>
  <c r="C993" i="4"/>
  <c r="O993" i="4"/>
  <c r="A994" i="4"/>
  <c r="K994" i="4" s="1"/>
  <c r="Q994" i="4" s="1"/>
  <c r="B994" i="4"/>
  <c r="L994" i="4" s="1"/>
  <c r="C994" i="4"/>
  <c r="M994" i="4" s="1"/>
  <c r="O994" i="4"/>
  <c r="A995" i="4"/>
  <c r="K995" i="4" s="1"/>
  <c r="B995" i="4"/>
  <c r="L995" i="4" s="1"/>
  <c r="C995" i="4"/>
  <c r="O995" i="4"/>
  <c r="A996" i="4"/>
  <c r="B996" i="4"/>
  <c r="C996" i="4"/>
  <c r="O996" i="4"/>
  <c r="A997" i="4"/>
  <c r="B997" i="4"/>
  <c r="L997" i="4" s="1"/>
  <c r="C997" i="4"/>
  <c r="O997" i="4"/>
  <c r="A998" i="4"/>
  <c r="K998" i="4" s="1"/>
  <c r="B998" i="4"/>
  <c r="L998" i="4" s="1"/>
  <c r="C998" i="4"/>
  <c r="O998" i="4"/>
  <c r="A999" i="4"/>
  <c r="K999" i="4" s="1"/>
  <c r="B999" i="4"/>
  <c r="L999" i="4" s="1"/>
  <c r="C999" i="4"/>
  <c r="M999" i="4" s="1"/>
  <c r="O999" i="4"/>
  <c r="A1000" i="4"/>
  <c r="H1000" i="4" s="1"/>
  <c r="B1000" i="4"/>
  <c r="L1000" i="4" s="1"/>
  <c r="C1000" i="4"/>
  <c r="O1000" i="4"/>
  <c r="A1001" i="4"/>
  <c r="B1001" i="4"/>
  <c r="L1001" i="4" s="1"/>
  <c r="C1001" i="4"/>
  <c r="O1001" i="4"/>
  <c r="C348" i="9"/>
  <c r="K340" i="11"/>
  <c r="M340" i="11"/>
  <c r="K344" i="11"/>
  <c r="M344" i="11"/>
  <c r="D933" i="5"/>
  <c r="D880" i="5"/>
  <c r="D872" i="5"/>
  <c r="D864" i="5"/>
  <c r="D856" i="5"/>
  <c r="I848" i="5"/>
  <c r="E840" i="5"/>
  <c r="E824" i="5"/>
  <c r="I816" i="5"/>
  <c r="I812" i="5"/>
  <c r="D800" i="5"/>
  <c r="D792" i="5"/>
  <c r="D784" i="5"/>
  <c r="D776" i="5"/>
  <c r="D768" i="5"/>
  <c r="D764" i="5"/>
  <c r="D760" i="5"/>
  <c r="D752" i="5"/>
  <c r="I637" i="5"/>
  <c r="D512" i="5"/>
  <c r="E512" i="5" s="1"/>
  <c r="F982" i="11"/>
  <c r="H982" i="11"/>
  <c r="C921" i="9"/>
  <c r="C782" i="9"/>
  <c r="C434" i="9"/>
  <c r="C476" i="9"/>
  <c r="C938" i="9"/>
  <c r="C888" i="9"/>
  <c r="C856" i="9"/>
  <c r="C804" i="9"/>
  <c r="C760" i="9"/>
  <c r="C730" i="9"/>
  <c r="C694" i="9"/>
  <c r="C686" i="9"/>
  <c r="C678" i="9"/>
  <c r="C652" i="9"/>
  <c r="C528" i="9"/>
  <c r="C425" i="9"/>
  <c r="C455" i="9"/>
  <c r="C463" i="9"/>
  <c r="C491" i="9"/>
  <c r="C509" i="9"/>
  <c r="C517" i="9"/>
  <c r="C957" i="9"/>
  <c r="C955" i="9"/>
  <c r="C949" i="9"/>
  <c r="C947" i="9"/>
  <c r="C941" i="9"/>
  <c r="C939" i="9"/>
  <c r="C933" i="9"/>
  <c r="C931" i="9"/>
  <c r="C927" i="9"/>
  <c r="C907" i="9"/>
  <c r="C901" i="9"/>
  <c r="C891" i="9"/>
  <c r="C885" i="9"/>
  <c r="C873" i="9"/>
  <c r="C869" i="9"/>
  <c r="C853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3" i="9"/>
  <c r="C811" i="9"/>
  <c r="C803" i="9"/>
  <c r="C801" i="9"/>
  <c r="C797" i="9"/>
  <c r="C795" i="9"/>
  <c r="C793" i="9"/>
  <c r="C789" i="9"/>
  <c r="C785" i="9"/>
  <c r="C781" i="9"/>
  <c r="C777" i="9"/>
  <c r="C773" i="9"/>
  <c r="C769" i="9"/>
  <c r="C761" i="9"/>
  <c r="C757" i="9"/>
  <c r="C753" i="9"/>
  <c r="C749" i="9"/>
  <c r="C747" i="9"/>
  <c r="C745" i="9"/>
  <c r="C743" i="9"/>
  <c r="C741" i="9"/>
  <c r="C731" i="9"/>
  <c r="C711" i="9"/>
  <c r="C693" i="9"/>
  <c r="C685" i="9"/>
  <c r="C677" i="9"/>
  <c r="C661" i="9"/>
  <c r="C657" i="9"/>
  <c r="C655" i="9"/>
  <c r="C651" i="9"/>
  <c r="C649" i="9"/>
  <c r="C647" i="9"/>
  <c r="C645" i="9"/>
  <c r="C643" i="9"/>
  <c r="C641" i="9"/>
  <c r="C639" i="9"/>
  <c r="C637" i="9"/>
  <c r="C635" i="9"/>
  <c r="C631" i="9"/>
  <c r="C629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1" i="9"/>
  <c r="C589" i="9"/>
  <c r="C585" i="9"/>
  <c r="C581" i="9"/>
  <c r="C579" i="9"/>
  <c r="C577" i="9"/>
  <c r="C575" i="9"/>
  <c r="C573" i="9"/>
  <c r="C571" i="9"/>
  <c r="C569" i="9"/>
  <c r="C567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G630" i="9"/>
  <c r="G431" i="9"/>
  <c r="G434" i="9"/>
  <c r="G435" i="9"/>
  <c r="G447" i="9"/>
  <c r="G460" i="9"/>
  <c r="G492" i="9"/>
  <c r="G493" i="9"/>
  <c r="G505" i="9"/>
  <c r="G513" i="9"/>
  <c r="G535" i="9"/>
  <c r="G537" i="9"/>
  <c r="G539" i="9"/>
  <c r="G541" i="9"/>
  <c r="G543" i="9"/>
  <c r="G545" i="9"/>
  <c r="G547" i="9"/>
  <c r="G549" i="9"/>
  <c r="G551" i="9"/>
  <c r="G553" i="9"/>
  <c r="G555" i="9"/>
  <c r="G565" i="9"/>
  <c r="G567" i="9"/>
  <c r="G569" i="9"/>
  <c r="G571" i="9"/>
  <c r="G573" i="9"/>
  <c r="G575" i="9"/>
  <c r="G577" i="9"/>
  <c r="G579" i="9"/>
  <c r="G581" i="9"/>
  <c r="G583" i="9"/>
  <c r="G585" i="9"/>
  <c r="G587" i="9"/>
  <c r="G589" i="9"/>
  <c r="G594" i="9"/>
  <c r="G597" i="9"/>
  <c r="G599" i="9"/>
  <c r="G601" i="9"/>
  <c r="G603" i="9"/>
  <c r="G605" i="9"/>
  <c r="G607" i="9"/>
  <c r="G611" i="9"/>
  <c r="G613" i="9"/>
  <c r="G615" i="9"/>
  <c r="G617" i="9"/>
  <c r="G619" i="9"/>
  <c r="G621" i="9"/>
  <c r="G631" i="9"/>
  <c r="G633" i="9"/>
  <c r="G776" i="9"/>
  <c r="G786" i="9"/>
  <c r="G635" i="9"/>
  <c r="G636" i="9"/>
  <c r="G637" i="9"/>
  <c r="G639" i="9"/>
  <c r="G641" i="9"/>
  <c r="G643" i="9"/>
  <c r="G645" i="9"/>
  <c r="G647" i="9"/>
  <c r="G649" i="9"/>
  <c r="G651" i="9"/>
  <c r="G652" i="9"/>
  <c r="G653" i="9"/>
  <c r="G655" i="9"/>
  <c r="G657" i="9"/>
  <c r="G678" i="9"/>
  <c r="G686" i="9"/>
  <c r="G694" i="9"/>
  <c r="G699" i="9"/>
  <c r="G707" i="9"/>
  <c r="G713" i="9"/>
  <c r="G716" i="9"/>
  <c r="G717" i="9"/>
  <c r="G722" i="9"/>
  <c r="G730" i="9"/>
  <c r="G738" i="9"/>
  <c r="G741" i="9"/>
  <c r="G743" i="9"/>
  <c r="G744" i="9"/>
  <c r="G745" i="9"/>
  <c r="G747" i="9"/>
  <c r="G749" i="9"/>
  <c r="G753" i="9"/>
  <c r="G757" i="9"/>
  <c r="G764" i="9"/>
  <c r="G765" i="9"/>
  <c r="G769" i="9"/>
  <c r="G773" i="9"/>
  <c r="G774" i="9"/>
  <c r="G777" i="9"/>
  <c r="G781" i="9"/>
  <c r="G785" i="9"/>
  <c r="G789" i="9"/>
  <c r="G917" i="9"/>
  <c r="G921" i="9"/>
  <c r="G923" i="9"/>
  <c r="G925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0" i="9"/>
  <c r="G851" i="9"/>
  <c r="G853" i="9"/>
  <c r="G859" i="9"/>
  <c r="G861" i="9"/>
  <c r="G865" i="9"/>
  <c r="G866" i="9"/>
  <c r="G873" i="9"/>
  <c r="G881" i="9"/>
  <c r="G885" i="9"/>
  <c r="G887" i="9"/>
  <c r="G890" i="9"/>
  <c r="G891" i="9"/>
  <c r="G893" i="9"/>
  <c r="G897" i="9"/>
  <c r="G903" i="9"/>
  <c r="G905" i="9"/>
  <c r="G906" i="9"/>
  <c r="G909" i="9"/>
  <c r="G915" i="9"/>
  <c r="G927" i="9"/>
  <c r="G929" i="9"/>
  <c r="G931" i="9"/>
  <c r="G933" i="9"/>
  <c r="G935" i="9"/>
  <c r="G937" i="9"/>
  <c r="G939" i="9"/>
  <c r="G941" i="9"/>
  <c r="G943" i="9"/>
  <c r="G944" i="9"/>
  <c r="G945" i="9"/>
  <c r="G947" i="9"/>
  <c r="G948" i="9"/>
  <c r="G949" i="9"/>
  <c r="G951" i="9"/>
  <c r="G952" i="9"/>
  <c r="G953" i="9"/>
  <c r="G955" i="9"/>
  <c r="G956" i="9"/>
  <c r="G957" i="9"/>
  <c r="G959" i="9"/>
  <c r="I884" i="5"/>
  <c r="E868" i="5"/>
  <c r="I860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G574" i="5"/>
  <c r="F929" i="5"/>
  <c r="F909" i="5"/>
  <c r="F893" i="5"/>
  <c r="G650" i="5"/>
  <c r="G642" i="5"/>
  <c r="F629" i="5"/>
  <c r="F625" i="5"/>
  <c r="F621" i="5"/>
  <c r="G618" i="5"/>
  <c r="F617" i="5"/>
  <c r="F613" i="5"/>
  <c r="F609" i="5"/>
  <c r="F605" i="5"/>
  <c r="F601" i="5"/>
  <c r="F597" i="5"/>
  <c r="F593" i="5"/>
  <c r="F585" i="5"/>
  <c r="F577" i="5"/>
  <c r="F569" i="5"/>
  <c r="F561" i="5"/>
  <c r="F553" i="5"/>
  <c r="D936" i="5"/>
  <c r="D932" i="5"/>
  <c r="D928" i="5"/>
  <c r="D924" i="5"/>
  <c r="D916" i="5"/>
  <c r="E916" i="5"/>
  <c r="D912" i="5"/>
  <c r="I912" i="5"/>
  <c r="D908" i="5"/>
  <c r="D904" i="5"/>
  <c r="D900" i="5"/>
  <c r="E900" i="5"/>
  <c r="D896" i="5"/>
  <c r="I896" i="5"/>
  <c r="D892" i="5"/>
  <c r="D888" i="5"/>
  <c r="F853" i="5"/>
  <c r="F845" i="5"/>
  <c r="F837" i="5"/>
  <c r="F829" i="5"/>
  <c r="F813" i="5"/>
  <c r="F809" i="5"/>
  <c r="F805" i="5"/>
  <c r="F801" i="5"/>
  <c r="F793" i="5"/>
  <c r="F785" i="5"/>
  <c r="F777" i="5"/>
  <c r="F769" i="5"/>
  <c r="F761" i="5"/>
  <c r="F753" i="5"/>
  <c r="D748" i="5"/>
  <c r="D668" i="5"/>
  <c r="D664" i="5"/>
  <c r="D660" i="5"/>
  <c r="D656" i="5"/>
  <c r="I656" i="5"/>
  <c r="D652" i="5"/>
  <c r="D648" i="5"/>
  <c r="I648" i="5"/>
  <c r="D644" i="5"/>
  <c r="I644" i="5"/>
  <c r="D640" i="5"/>
  <c r="I640" i="5"/>
  <c r="D636" i="5"/>
  <c r="D632" i="5"/>
  <c r="D628" i="5"/>
  <c r="D624" i="5"/>
  <c r="I624" i="5"/>
  <c r="D620" i="5"/>
  <c r="D616" i="5"/>
  <c r="D612" i="5"/>
  <c r="I612" i="5"/>
  <c r="D608" i="5"/>
  <c r="I608" i="5"/>
  <c r="D604" i="5"/>
  <c r="D600" i="5"/>
  <c r="I600" i="5"/>
  <c r="D596" i="5"/>
  <c r="D592" i="5"/>
  <c r="I592" i="5"/>
  <c r="F581" i="5"/>
  <c r="F573" i="5"/>
  <c r="D588" i="5"/>
  <c r="I588" i="5"/>
  <c r="D584" i="5"/>
  <c r="D580" i="5"/>
  <c r="I580" i="5"/>
  <c r="D576" i="5"/>
  <c r="D572" i="5"/>
  <c r="I572" i="5"/>
  <c r="D568" i="5"/>
  <c r="D564" i="5"/>
  <c r="I564" i="5"/>
  <c r="D560" i="5"/>
  <c r="D556" i="5"/>
  <c r="I556" i="5"/>
  <c r="D552" i="5"/>
  <c r="D548" i="5"/>
  <c r="I548" i="5"/>
  <c r="D544" i="5"/>
  <c r="D540" i="5"/>
  <c r="I540" i="5"/>
  <c r="D536" i="5"/>
  <c r="D532" i="5"/>
  <c r="I532" i="5"/>
  <c r="D528" i="5"/>
  <c r="D524" i="5"/>
  <c r="I524" i="5"/>
  <c r="F549" i="5"/>
  <c r="F545" i="5"/>
  <c r="G542" i="5"/>
  <c r="F541" i="5"/>
  <c r="F537" i="5"/>
  <c r="F533" i="5"/>
  <c r="F529" i="5"/>
  <c r="G526" i="5"/>
  <c r="F525" i="5"/>
  <c r="D744" i="5"/>
  <c r="D740" i="5"/>
  <c r="D736" i="5"/>
  <c r="D732" i="5"/>
  <c r="D728" i="5"/>
  <c r="D724" i="5"/>
  <c r="D720" i="5"/>
  <c r="D716" i="5"/>
  <c r="D712" i="5"/>
  <c r="D708" i="5"/>
  <c r="D704" i="5"/>
  <c r="D700" i="5"/>
  <c r="D696" i="5"/>
  <c r="D692" i="5"/>
  <c r="D688" i="5"/>
  <c r="D684" i="5"/>
  <c r="D680" i="5"/>
  <c r="D676" i="5"/>
  <c r="D672" i="5"/>
  <c r="I668" i="5"/>
  <c r="I664" i="5"/>
  <c r="I660" i="5"/>
  <c r="M47" i="4"/>
  <c r="M16" i="4"/>
  <c r="M9" i="4"/>
  <c r="K966" i="4"/>
  <c r="D966" i="4" s="1"/>
  <c r="K553" i="4"/>
  <c r="K533" i="4"/>
  <c r="K354" i="4"/>
  <c r="K340" i="4"/>
  <c r="K326" i="4"/>
  <c r="K162" i="4"/>
  <c r="K158" i="4"/>
  <c r="K156" i="4"/>
  <c r="K146" i="4"/>
  <c r="K144" i="4"/>
  <c r="K142" i="4"/>
  <c r="K136" i="4"/>
  <c r="K134" i="4"/>
  <c r="K132" i="4"/>
  <c r="K128" i="4"/>
  <c r="K126" i="4"/>
  <c r="K124" i="4"/>
  <c r="K118" i="4"/>
  <c r="K116" i="4"/>
  <c r="K114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M59" i="4"/>
  <c r="M51" i="4"/>
  <c r="M11" i="4"/>
  <c r="M7" i="4"/>
  <c r="K5" i="4"/>
  <c r="D1000" i="5"/>
  <c r="D996" i="5"/>
  <c r="D992" i="5"/>
  <c r="D988" i="5"/>
  <c r="D984" i="5"/>
  <c r="D980" i="5"/>
  <c r="D976" i="5"/>
  <c r="D972" i="5"/>
  <c r="D968" i="5"/>
  <c r="D964" i="5"/>
  <c r="D960" i="5"/>
  <c r="D956" i="5"/>
  <c r="D952" i="5"/>
  <c r="D948" i="5"/>
  <c r="D944" i="5"/>
  <c r="D940" i="5"/>
  <c r="G938" i="5"/>
  <c r="E932" i="5"/>
  <c r="G930" i="5"/>
  <c r="E924" i="5"/>
  <c r="G922" i="5"/>
  <c r="E920" i="5"/>
  <c r="E912" i="5"/>
  <c r="G906" i="5"/>
  <c r="E904" i="5"/>
  <c r="G994" i="5"/>
  <c r="G986" i="5"/>
  <c r="G978" i="5"/>
  <c r="G970" i="5"/>
  <c r="G962" i="5"/>
  <c r="G954" i="5"/>
  <c r="G946" i="5"/>
  <c r="G886" i="5"/>
  <c r="G878" i="5"/>
  <c r="G874" i="5"/>
  <c r="G870" i="5"/>
  <c r="G866" i="5"/>
  <c r="G862" i="5"/>
  <c r="G854" i="5"/>
  <c r="G850" i="5"/>
  <c r="G846" i="5"/>
  <c r="G842" i="5"/>
  <c r="G838" i="5"/>
  <c r="G830" i="5"/>
  <c r="G822" i="5"/>
  <c r="G818" i="5"/>
  <c r="G814" i="5"/>
  <c r="G810" i="5"/>
  <c r="G806" i="5"/>
  <c r="G802" i="5"/>
  <c r="G798" i="5"/>
  <c r="G794" i="5"/>
  <c r="G790" i="5"/>
  <c r="G786" i="5"/>
  <c r="G782" i="5"/>
  <c r="G778" i="5"/>
  <c r="G774" i="5"/>
  <c r="G770" i="5"/>
  <c r="G766" i="5"/>
  <c r="G762" i="5"/>
  <c r="G758" i="5"/>
  <c r="G754" i="5"/>
  <c r="G750" i="5"/>
  <c r="G658" i="5"/>
  <c r="E645" i="5"/>
  <c r="G626" i="5"/>
  <c r="E624" i="5"/>
  <c r="E616" i="5"/>
  <c r="G610" i="5"/>
  <c r="E608" i="5"/>
  <c r="E600" i="5"/>
  <c r="G594" i="5"/>
  <c r="E592" i="5"/>
  <c r="E588" i="5"/>
  <c r="G582" i="5"/>
  <c r="G578" i="5"/>
  <c r="G566" i="5"/>
  <c r="G562" i="5"/>
  <c r="E556" i="5"/>
  <c r="G550" i="5"/>
  <c r="E548" i="5"/>
  <c r="E540" i="5"/>
  <c r="G538" i="5"/>
  <c r="G534" i="5"/>
  <c r="E532" i="5"/>
  <c r="E524" i="5"/>
  <c r="G522" i="5"/>
  <c r="D492" i="5"/>
  <c r="K830" i="4"/>
  <c r="K572" i="4"/>
  <c r="K568" i="4"/>
  <c r="K564" i="4"/>
  <c r="K560" i="4"/>
  <c r="K529" i="4"/>
  <c r="M560" i="4"/>
  <c r="K858" i="4"/>
  <c r="K842" i="4"/>
  <c r="K562" i="4"/>
  <c r="K558" i="4"/>
  <c r="K521" i="4"/>
  <c r="M513" i="4"/>
  <c r="M499" i="4"/>
  <c r="M930" i="4"/>
  <c r="K962" i="4"/>
  <c r="N962" i="4" s="1"/>
  <c r="R962" i="4" s="1"/>
  <c r="K900" i="4"/>
  <c r="K802" i="4"/>
  <c r="K778" i="4"/>
  <c r="K758" i="4"/>
  <c r="K742" i="4"/>
  <c r="K726" i="4"/>
  <c r="K718" i="4"/>
  <c r="K706" i="4"/>
  <c r="K682" i="4"/>
  <c r="K678" i="4"/>
  <c r="K674" i="4"/>
  <c r="K646" i="4"/>
  <c r="K634" i="4"/>
  <c r="K626" i="4"/>
  <c r="K614" i="4"/>
  <c r="K602" i="4"/>
  <c r="K598" i="4"/>
  <c r="K590" i="4"/>
  <c r="K578" i="4"/>
  <c r="K551" i="4"/>
  <c r="K543" i="4"/>
  <c r="K527" i="4"/>
  <c r="K519" i="4"/>
  <c r="K370" i="4"/>
  <c r="K368" i="4"/>
  <c r="K216" i="4"/>
  <c r="K184" i="4"/>
  <c r="K182" i="4"/>
  <c r="N182" i="4" s="1"/>
  <c r="R182" i="4" s="1"/>
  <c r="K180" i="4"/>
  <c r="K178" i="4"/>
  <c r="K176" i="4"/>
  <c r="K174" i="4"/>
  <c r="K172" i="4"/>
  <c r="K170" i="4"/>
  <c r="K168" i="4"/>
  <c r="K166" i="4"/>
  <c r="K42" i="4"/>
  <c r="K16" i="4"/>
  <c r="K13" i="4"/>
  <c r="K11" i="4"/>
  <c r="K9" i="4"/>
  <c r="K7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68" i="4"/>
  <c r="M944" i="4"/>
  <c r="M910" i="4"/>
  <c r="M890" i="4"/>
  <c r="M884" i="4"/>
  <c r="M882" i="4"/>
  <c r="M862" i="4"/>
  <c r="M860" i="4"/>
  <c r="M850" i="4"/>
  <c r="M832" i="4"/>
  <c r="M824" i="4"/>
  <c r="M948" i="4"/>
  <c r="M1000" i="4"/>
  <c r="M998" i="4"/>
  <c r="M996" i="4"/>
  <c r="M990" i="4"/>
  <c r="M988" i="4"/>
  <c r="M980" i="4"/>
  <c r="M978" i="4"/>
  <c r="M916" i="4"/>
  <c r="M908" i="4"/>
  <c r="M894" i="4"/>
  <c r="M864" i="4"/>
  <c r="M858" i="4"/>
  <c r="M846" i="4"/>
  <c r="M840" i="4"/>
  <c r="M818" i="4"/>
  <c r="K455" i="4"/>
  <c r="K447" i="4"/>
  <c r="K443" i="4"/>
  <c r="K439" i="4"/>
  <c r="K435" i="4"/>
  <c r="K431" i="4"/>
  <c r="K427" i="4"/>
  <c r="K423" i="4"/>
  <c r="K411" i="4"/>
  <c r="K407" i="4"/>
  <c r="K399" i="4"/>
  <c r="K395" i="4"/>
  <c r="K391" i="4"/>
  <c r="K383" i="4"/>
  <c r="M376" i="4"/>
  <c r="M816" i="4"/>
  <c r="M814" i="4"/>
  <c r="M808" i="4"/>
  <c r="M806" i="4"/>
  <c r="M804" i="4"/>
  <c r="M798" i="4"/>
  <c r="M796" i="4"/>
  <c r="M792" i="4"/>
  <c r="M788" i="4"/>
  <c r="M784" i="4"/>
  <c r="M782" i="4"/>
  <c r="M776" i="4"/>
  <c r="M774" i="4"/>
  <c r="M772" i="4"/>
  <c r="M766" i="4"/>
  <c r="M764" i="4"/>
  <c r="M760" i="4"/>
  <c r="M756" i="4"/>
  <c r="M752" i="4"/>
  <c r="M750" i="4"/>
  <c r="M744" i="4"/>
  <c r="M742" i="4"/>
  <c r="M740" i="4"/>
  <c r="M734" i="4"/>
  <c r="M732" i="4"/>
  <c r="M728" i="4"/>
  <c r="M724" i="4"/>
  <c r="M720" i="4"/>
  <c r="M718" i="4"/>
  <c r="M710" i="4"/>
  <c r="M708" i="4"/>
  <c r="M706" i="4"/>
  <c r="M702" i="4"/>
  <c r="M700" i="4"/>
  <c r="M698" i="4"/>
  <c r="M694" i="4"/>
  <c r="M692" i="4"/>
  <c r="M690" i="4"/>
  <c r="M686" i="4"/>
  <c r="M684" i="4"/>
  <c r="M682" i="4"/>
  <c r="M678" i="4"/>
  <c r="M676" i="4"/>
  <c r="M674" i="4"/>
  <c r="M670" i="4"/>
  <c r="M668" i="4"/>
  <c r="M666" i="4"/>
  <c r="M662" i="4"/>
  <c r="M660" i="4"/>
  <c r="M658" i="4"/>
  <c r="M654" i="4"/>
  <c r="M652" i="4"/>
  <c r="M650" i="4"/>
  <c r="M644" i="4"/>
  <c r="M640" i="4"/>
  <c r="M636" i="4"/>
  <c r="M632" i="4"/>
  <c r="M630" i="4"/>
  <c r="M628" i="4"/>
  <c r="M624" i="4"/>
  <c r="M622" i="4"/>
  <c r="M620" i="4"/>
  <c r="M612" i="4"/>
  <c r="M608" i="4"/>
  <c r="M606" i="4"/>
  <c r="M602" i="4"/>
  <c r="M600" i="4"/>
  <c r="M598" i="4"/>
  <c r="M594" i="4"/>
  <c r="M592" i="4"/>
  <c r="M590" i="4"/>
  <c r="M582" i="4"/>
  <c r="M580" i="4"/>
  <c r="M578" i="4"/>
  <c r="M574" i="4"/>
  <c r="K457" i="4"/>
  <c r="K449" i="4"/>
  <c r="K445" i="4"/>
  <c r="K441" i="4"/>
  <c r="K437" i="4"/>
  <c r="K433" i="4"/>
  <c r="K429" i="4"/>
  <c r="K425" i="4"/>
  <c r="K421" i="4"/>
  <c r="K417" i="4"/>
  <c r="K413" i="4"/>
  <c r="K409" i="4"/>
  <c r="K405" i="4"/>
  <c r="K393" i="4"/>
  <c r="K389" i="4"/>
  <c r="K385" i="4"/>
  <c r="K381" i="4"/>
  <c r="M372" i="4"/>
  <c r="K556" i="4"/>
  <c r="M555" i="4"/>
  <c r="M551" i="4"/>
  <c r="M543" i="4"/>
  <c r="M539" i="4"/>
  <c r="M535" i="4"/>
  <c r="M527" i="4"/>
  <c r="M523" i="4"/>
  <c r="M519" i="4"/>
  <c r="M515" i="4"/>
  <c r="K511" i="4"/>
  <c r="K505" i="4"/>
  <c r="K499" i="4"/>
  <c r="K497" i="4"/>
  <c r="K495" i="4"/>
  <c r="K493" i="4"/>
  <c r="K491" i="4"/>
  <c r="K489" i="4"/>
  <c r="K487" i="4"/>
  <c r="K485" i="4"/>
  <c r="K483" i="4"/>
  <c r="K481" i="4"/>
  <c r="K479" i="4"/>
  <c r="K477" i="4"/>
  <c r="K475" i="4"/>
  <c r="K473" i="4"/>
  <c r="K471" i="4"/>
  <c r="K469" i="4"/>
  <c r="K467" i="4"/>
  <c r="K465" i="4"/>
  <c r="K463" i="4"/>
  <c r="K461" i="4"/>
  <c r="M240" i="4"/>
  <c r="M154" i="4"/>
  <c r="M150" i="4"/>
  <c r="M110" i="4"/>
  <c r="M106" i="4"/>
  <c r="K68" i="4"/>
  <c r="K63" i="4"/>
  <c r="K61" i="4"/>
  <c r="K59" i="4"/>
  <c r="K57" i="4"/>
  <c r="K55" i="4"/>
  <c r="K53" i="4"/>
  <c r="K51" i="4"/>
  <c r="K49" i="4"/>
  <c r="K45" i="4"/>
  <c r="K40" i="4"/>
  <c r="K38" i="4"/>
  <c r="K36" i="4"/>
  <c r="K34" i="4"/>
  <c r="K32" i="4"/>
  <c r="K30" i="4"/>
  <c r="K28" i="4"/>
  <c r="K26" i="4"/>
  <c r="K22" i="4"/>
  <c r="K20" i="4"/>
  <c r="Q20" i="4" s="1"/>
  <c r="K18" i="4"/>
  <c r="L996" i="4"/>
  <c r="L992" i="4"/>
  <c r="M1001" i="4"/>
  <c r="M997" i="4"/>
  <c r="M995" i="4"/>
  <c r="M993" i="4"/>
  <c r="M989" i="4"/>
  <c r="M987" i="4"/>
  <c r="M979" i="4"/>
  <c r="M973" i="4"/>
  <c r="M917" i="4"/>
  <c r="F917" i="4" s="1"/>
  <c r="M909" i="4"/>
  <c r="M907" i="4"/>
  <c r="M905" i="4"/>
  <c r="M897" i="4"/>
  <c r="M895" i="4"/>
  <c r="M891" i="4"/>
  <c r="M887" i="4"/>
  <c r="M883" i="4"/>
  <c r="M881" i="4"/>
  <c r="M869" i="4"/>
  <c r="M867" i="4"/>
  <c r="M865" i="4"/>
  <c r="M859" i="4"/>
  <c r="M857" i="4"/>
  <c r="M853" i="4"/>
  <c r="M849" i="4"/>
  <c r="M845" i="4"/>
  <c r="M843" i="4"/>
  <c r="M837" i="4"/>
  <c r="F837" i="4" s="1"/>
  <c r="M835" i="4"/>
  <c r="M833" i="4"/>
  <c r="M827" i="4"/>
  <c r="M825" i="4"/>
  <c r="M821" i="4"/>
  <c r="M817" i="4"/>
  <c r="M813" i="4"/>
  <c r="M811" i="4"/>
  <c r="M805" i="4"/>
  <c r="M803" i="4"/>
  <c r="M801" i="4"/>
  <c r="M795" i="4"/>
  <c r="M793" i="4"/>
  <c r="M789" i="4"/>
  <c r="M785" i="4"/>
  <c r="M781" i="4"/>
  <c r="M779" i="4"/>
  <c r="M773" i="4"/>
  <c r="M771" i="4"/>
  <c r="M769" i="4"/>
  <c r="M763" i="4"/>
  <c r="M761" i="4"/>
  <c r="M757" i="4"/>
  <c r="M753" i="4"/>
  <c r="M749" i="4"/>
  <c r="F749" i="4" s="1"/>
  <c r="M747" i="4"/>
  <c r="M741" i="4"/>
  <c r="M739" i="4"/>
  <c r="M737" i="4"/>
  <c r="M733" i="4"/>
  <c r="M731" i="4"/>
  <c r="M729" i="4"/>
  <c r="M725" i="4"/>
  <c r="M723" i="4"/>
  <c r="M721" i="4"/>
  <c r="F721" i="4" s="1"/>
  <c r="M717" i="4"/>
  <c r="M715" i="4"/>
  <c r="M713" i="4"/>
  <c r="M709" i="4"/>
  <c r="M707" i="4"/>
  <c r="M705" i="4"/>
  <c r="F705" i="4" s="1"/>
  <c r="M701" i="4"/>
  <c r="M699" i="4"/>
  <c r="M697" i="4"/>
  <c r="F697" i="4" s="1"/>
  <c r="M695" i="4"/>
  <c r="M693" i="4"/>
  <c r="M691" i="4"/>
  <c r="M689" i="4"/>
  <c r="M687" i="4"/>
  <c r="M685" i="4"/>
  <c r="M683" i="4"/>
  <c r="M681" i="4"/>
  <c r="M679" i="4"/>
  <c r="M677" i="4"/>
  <c r="M675" i="4"/>
  <c r="M673" i="4"/>
  <c r="M671" i="4"/>
  <c r="M669" i="4"/>
  <c r="M667" i="4"/>
  <c r="M665" i="4"/>
  <c r="F665" i="4" s="1"/>
  <c r="M663" i="4"/>
  <c r="M661" i="4"/>
  <c r="M659" i="4"/>
  <c r="M657" i="4"/>
  <c r="M655" i="4"/>
  <c r="M653" i="4"/>
  <c r="M651" i="4"/>
  <c r="M649" i="4"/>
  <c r="M647" i="4"/>
  <c r="M645" i="4"/>
  <c r="M643" i="4"/>
  <c r="M641" i="4"/>
  <c r="M639" i="4"/>
  <c r="M637" i="4"/>
  <c r="M635" i="4"/>
  <c r="M633" i="4"/>
  <c r="M631" i="4"/>
  <c r="M629" i="4"/>
  <c r="M627" i="4"/>
  <c r="M625" i="4"/>
  <c r="M623" i="4"/>
  <c r="M621" i="4"/>
  <c r="M619" i="4"/>
  <c r="M617" i="4"/>
  <c r="M615" i="4"/>
  <c r="M613" i="4"/>
  <c r="M611" i="4"/>
  <c r="M609" i="4"/>
  <c r="M607" i="4"/>
  <c r="M605" i="4"/>
  <c r="M603" i="4"/>
  <c r="M601" i="4"/>
  <c r="M599" i="4"/>
  <c r="M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L106" i="4"/>
  <c r="N81" i="4"/>
  <c r="R81" i="4" s="1"/>
  <c r="N37" i="4"/>
  <c r="E347" i="9"/>
  <c r="K348" i="11"/>
  <c r="M348" i="11"/>
  <c r="L347" i="11"/>
  <c r="N347" i="11"/>
  <c r="K347" i="11"/>
  <c r="M347" i="11"/>
  <c r="K350" i="11"/>
  <c r="M350" i="11"/>
  <c r="E333" i="9"/>
  <c r="K327" i="11"/>
  <c r="M327" i="11" s="1"/>
  <c r="K338" i="11"/>
  <c r="M338" i="11"/>
  <c r="L343" i="11"/>
  <c r="N343" i="11"/>
  <c r="K343" i="11"/>
  <c r="M343" i="11"/>
  <c r="K349" i="11"/>
  <c r="M349" i="11"/>
  <c r="L349" i="11"/>
  <c r="N349" i="11"/>
  <c r="K339" i="11"/>
  <c r="M339" i="11"/>
  <c r="L339" i="11"/>
  <c r="N339" i="11"/>
  <c r="K345" i="11"/>
  <c r="M345" i="11"/>
  <c r="L345" i="11"/>
  <c r="N345" i="11"/>
  <c r="L341" i="11"/>
  <c r="N341" i="11"/>
  <c r="K341" i="11"/>
  <c r="M341" i="11"/>
  <c r="K346" i="11"/>
  <c r="M346" i="11"/>
  <c r="K342" i="11"/>
  <c r="M342" i="11"/>
  <c r="G634" i="5"/>
  <c r="E648" i="5"/>
  <c r="E564" i="5"/>
  <c r="E572" i="5"/>
  <c r="E580" i="5"/>
  <c r="G598" i="5"/>
  <c r="G614" i="5"/>
  <c r="G630" i="5"/>
  <c r="G638" i="5"/>
  <c r="G646" i="5"/>
  <c r="G654" i="5"/>
  <c r="E656" i="5"/>
  <c r="G826" i="5"/>
  <c r="G834" i="5"/>
  <c r="G851" i="5"/>
  <c r="G858" i="5"/>
  <c r="G882" i="5"/>
  <c r="G914" i="5"/>
  <c r="F749" i="5"/>
  <c r="F757" i="5"/>
  <c r="F765" i="5"/>
  <c r="F773" i="5"/>
  <c r="F781" i="5"/>
  <c r="F789" i="5"/>
  <c r="F797" i="5"/>
  <c r="F821" i="5"/>
  <c r="F861" i="5"/>
  <c r="F869" i="5"/>
  <c r="F877" i="5"/>
  <c r="F885" i="5"/>
  <c r="F633" i="5"/>
  <c r="F637" i="5"/>
  <c r="F641" i="5"/>
  <c r="F645" i="5"/>
  <c r="F649" i="5"/>
  <c r="F653" i="5"/>
  <c r="F657" i="5"/>
  <c r="I877" i="5"/>
  <c r="F901" i="5"/>
  <c r="F917" i="5"/>
  <c r="E836" i="5"/>
  <c r="I852" i="5"/>
  <c r="I616" i="5"/>
  <c r="I920" i="5"/>
  <c r="G890" i="5"/>
  <c r="E892" i="5"/>
  <c r="E936" i="5"/>
  <c r="F817" i="5"/>
  <c r="F849" i="5"/>
  <c r="F881" i="5"/>
  <c r="I832" i="5"/>
  <c r="I864" i="5"/>
  <c r="G942" i="5"/>
  <c r="G950" i="5"/>
  <c r="G958" i="5"/>
  <c r="G966" i="5"/>
  <c r="G974" i="5"/>
  <c r="G982" i="5"/>
  <c r="G990" i="5"/>
  <c r="G998" i="5"/>
  <c r="G903" i="5"/>
  <c r="F913" i="5"/>
  <c r="E832" i="5"/>
  <c r="E852" i="5"/>
  <c r="E888" i="5"/>
  <c r="G898" i="5"/>
  <c r="F833" i="5"/>
  <c r="F865" i="5"/>
  <c r="F897" i="5"/>
  <c r="I904" i="5"/>
  <c r="F825" i="5"/>
  <c r="F841" i="5"/>
  <c r="F857" i="5"/>
  <c r="F873" i="5"/>
  <c r="I825" i="5"/>
  <c r="I888" i="5"/>
  <c r="E991" i="2"/>
  <c r="F991" i="2"/>
  <c r="G991" i="2"/>
  <c r="E896" i="5"/>
  <c r="E928" i="5"/>
  <c r="F889" i="5"/>
  <c r="F905" i="5"/>
  <c r="F921" i="5"/>
  <c r="I824" i="5"/>
  <c r="I840" i="5"/>
  <c r="I856" i="5"/>
  <c r="I872" i="5"/>
  <c r="G895" i="5"/>
  <c r="E908" i="5"/>
  <c r="I936" i="5"/>
  <c r="I632" i="5"/>
  <c r="E632" i="5"/>
  <c r="E640" i="5"/>
  <c r="G783" i="5"/>
  <c r="I492" i="5"/>
  <c r="E492" i="5"/>
  <c r="G523" i="5"/>
  <c r="G530" i="5"/>
  <c r="G546" i="5"/>
  <c r="G554" i="5"/>
  <c r="G558" i="5"/>
  <c r="G570" i="5"/>
  <c r="G586" i="5"/>
  <c r="G590" i="5"/>
  <c r="G602" i="5"/>
  <c r="G606" i="5"/>
  <c r="G622" i="5"/>
  <c r="G623" i="5"/>
  <c r="F557" i="5"/>
  <c r="F565" i="5"/>
  <c r="F589" i="5"/>
  <c r="Q96" i="4"/>
  <c r="G670" i="5"/>
  <c r="E672" i="5"/>
  <c r="I672" i="5"/>
  <c r="G674" i="5"/>
  <c r="E676" i="5"/>
  <c r="I676" i="5"/>
  <c r="G678" i="5"/>
  <c r="E680" i="5"/>
  <c r="I680" i="5"/>
  <c r="G682" i="5"/>
  <c r="E684" i="5"/>
  <c r="I684" i="5"/>
  <c r="G686" i="5"/>
  <c r="E688" i="5"/>
  <c r="I688" i="5"/>
  <c r="G690" i="5"/>
  <c r="E692" i="5"/>
  <c r="I692" i="5"/>
  <c r="G694" i="5"/>
  <c r="E696" i="5"/>
  <c r="I696" i="5"/>
  <c r="G698" i="5"/>
  <c r="E700" i="5"/>
  <c r="I700" i="5"/>
  <c r="G702" i="5"/>
  <c r="E704" i="5"/>
  <c r="I704" i="5"/>
  <c r="G706" i="5"/>
  <c r="E708" i="5"/>
  <c r="I708" i="5"/>
  <c r="G710" i="5"/>
  <c r="E712" i="5"/>
  <c r="I712" i="5"/>
  <c r="G714" i="5"/>
  <c r="E716" i="5"/>
  <c r="I716" i="5"/>
  <c r="G718" i="5"/>
  <c r="E720" i="5"/>
  <c r="I720" i="5"/>
  <c r="G722" i="5"/>
  <c r="E724" i="5"/>
  <c r="I724" i="5"/>
  <c r="G726" i="5"/>
  <c r="E728" i="5"/>
  <c r="I728" i="5"/>
  <c r="G730" i="5"/>
  <c r="E732" i="5"/>
  <c r="I732" i="5"/>
  <c r="G734" i="5"/>
  <c r="E736" i="5"/>
  <c r="I736" i="5"/>
  <c r="G738" i="5"/>
  <c r="E740" i="5"/>
  <c r="I740" i="5"/>
  <c r="G742" i="5"/>
  <c r="E744" i="5"/>
  <c r="I744" i="5"/>
  <c r="G746" i="5"/>
  <c r="I536" i="5"/>
  <c r="E536" i="5"/>
  <c r="I552" i="5"/>
  <c r="E552" i="5"/>
  <c r="I576" i="5"/>
  <c r="E576" i="5"/>
  <c r="I584" i="5"/>
  <c r="E584" i="5"/>
  <c r="I900" i="5"/>
  <c r="I916" i="5"/>
  <c r="I932" i="5"/>
  <c r="G902" i="5"/>
  <c r="F918" i="5"/>
  <c r="G918" i="5"/>
  <c r="G934" i="5"/>
  <c r="I908" i="5"/>
  <c r="F941" i="5"/>
  <c r="F945" i="5"/>
  <c r="F949" i="5"/>
  <c r="F953" i="5"/>
  <c r="F957" i="5"/>
  <c r="F961" i="5"/>
  <c r="F965" i="5"/>
  <c r="F969" i="5"/>
  <c r="F973" i="5"/>
  <c r="F977" i="5"/>
  <c r="F981" i="5"/>
  <c r="F985" i="5"/>
  <c r="F989" i="5"/>
  <c r="F993" i="5"/>
  <c r="F997" i="5"/>
  <c r="G997" i="5"/>
  <c r="I991" i="2"/>
  <c r="J991" i="2"/>
  <c r="F1001" i="5"/>
  <c r="F673" i="5"/>
  <c r="I675" i="5"/>
  <c r="F677" i="5"/>
  <c r="I677" i="5"/>
  <c r="E679" i="5"/>
  <c r="F681" i="5"/>
  <c r="F685" i="5"/>
  <c r="F689" i="5"/>
  <c r="F693" i="5"/>
  <c r="F697" i="5"/>
  <c r="F701" i="5"/>
  <c r="F705" i="5"/>
  <c r="F709" i="5"/>
  <c r="F713" i="5"/>
  <c r="F717" i="5"/>
  <c r="F721" i="5"/>
  <c r="F725" i="5"/>
  <c r="F729" i="5"/>
  <c r="F733" i="5"/>
  <c r="F737" i="5"/>
  <c r="F741" i="5"/>
  <c r="F745" i="5"/>
  <c r="I528" i="5"/>
  <c r="E528" i="5"/>
  <c r="I544" i="5"/>
  <c r="E544" i="5"/>
  <c r="I560" i="5"/>
  <c r="E560" i="5"/>
  <c r="I568" i="5"/>
  <c r="E568" i="5"/>
  <c r="E596" i="5"/>
  <c r="I604" i="5"/>
  <c r="E604" i="5"/>
  <c r="E612" i="5"/>
  <c r="I620" i="5"/>
  <c r="E620" i="5"/>
  <c r="E628" i="5"/>
  <c r="I636" i="5"/>
  <c r="E636" i="5"/>
  <c r="E644" i="5"/>
  <c r="I652" i="5"/>
  <c r="E652" i="5"/>
  <c r="E660" i="5"/>
  <c r="G662" i="5"/>
  <c r="E664" i="5"/>
  <c r="G666" i="5"/>
  <c r="E668" i="5"/>
  <c r="E748" i="5"/>
  <c r="I748" i="5"/>
  <c r="G579" i="5"/>
  <c r="G894" i="5"/>
  <c r="G910" i="5"/>
  <c r="G926" i="5"/>
  <c r="F542" i="5"/>
  <c r="I596" i="5"/>
  <c r="I628" i="5"/>
  <c r="I892" i="5"/>
  <c r="I924" i="5"/>
  <c r="F661" i="5"/>
  <c r="F665" i="5"/>
  <c r="F669" i="5"/>
  <c r="Q22" i="4"/>
  <c r="Q6" i="4"/>
  <c r="P5" i="4"/>
  <c r="F937" i="5"/>
  <c r="E940" i="5"/>
  <c r="E944" i="5"/>
  <c r="E948" i="5"/>
  <c r="E952" i="5"/>
  <c r="E956" i="5"/>
  <c r="E960" i="5"/>
  <c r="E964" i="5"/>
  <c r="E968" i="5"/>
  <c r="E972" i="5"/>
  <c r="E976" i="5"/>
  <c r="E980" i="5"/>
  <c r="E984" i="5"/>
  <c r="E988" i="5"/>
  <c r="E992" i="5"/>
  <c r="E996" i="5"/>
  <c r="H991" i="2"/>
  <c r="E1000" i="5"/>
  <c r="P11" i="4"/>
  <c r="P182" i="4"/>
  <c r="S182" i="4" s="1"/>
  <c r="U182" i="4" s="1"/>
  <c r="N845" i="4"/>
  <c r="P53" i="4"/>
  <c r="P505" i="4"/>
  <c r="P82" i="4"/>
  <c r="P830" i="4"/>
  <c r="N852" i="4"/>
  <c r="R852" i="4" s="1"/>
  <c r="N863" i="4"/>
  <c r="N358" i="4"/>
  <c r="R358" i="4" s="1"/>
  <c r="AR552" i="4"/>
  <c r="G552" i="4" s="1"/>
  <c r="AR945" i="4"/>
  <c r="H945" i="4"/>
  <c r="AR554" i="4"/>
  <c r="J554" i="4"/>
  <c r="AR957" i="4"/>
  <c r="F957" i="4" s="1"/>
  <c r="J957" i="4"/>
  <c r="AR528" i="4"/>
  <c r="F528" i="4" s="1"/>
  <c r="AR929" i="4"/>
  <c r="AR544" i="4"/>
  <c r="AR933" i="4"/>
  <c r="H554" i="4"/>
  <c r="AR538" i="4"/>
  <c r="D538" i="4" s="1"/>
  <c r="H538" i="4"/>
  <c r="J945" i="4"/>
  <c r="AR609" i="4"/>
  <c r="D609" i="4" s="1"/>
  <c r="AR665" i="4"/>
  <c r="AR645" i="4"/>
  <c r="AR901" i="4"/>
  <c r="AR536" i="4"/>
  <c r="H969" i="4"/>
  <c r="AR561" i="4"/>
  <c r="J528" i="4"/>
  <c r="D528" i="4"/>
  <c r="H528" i="4"/>
  <c r="J925" i="4"/>
  <c r="J969" i="4"/>
  <c r="AR661" i="4"/>
  <c r="F661" i="4" s="1"/>
  <c r="AR733" i="4"/>
  <c r="G733" i="4" s="1"/>
  <c r="H957" i="4"/>
  <c r="J965" i="4"/>
  <c r="AR530" i="4"/>
  <c r="D530" i="4" s="1"/>
  <c r="H530" i="4"/>
  <c r="J544" i="4"/>
  <c r="AR542" i="4"/>
  <c r="AR749" i="4"/>
  <c r="H929" i="4"/>
  <c r="J929" i="4"/>
  <c r="J552" i="4"/>
  <c r="H552" i="4"/>
  <c r="F933" i="4"/>
  <c r="H544" i="4"/>
  <c r="AR837" i="4"/>
  <c r="E837" i="4" s="1"/>
  <c r="AR877" i="4"/>
  <c r="D877" i="4" s="1"/>
  <c r="AR967" i="4"/>
  <c r="G967" i="4" s="1"/>
  <c r="AR821" i="4"/>
  <c r="AR893" i="4"/>
  <c r="AR531" i="4"/>
  <c r="AR930" i="4"/>
  <c r="G930" i="4" s="1"/>
  <c r="AR966" i="4"/>
  <c r="AR537" i="4"/>
  <c r="AR984" i="4"/>
  <c r="F984" i="4" s="1"/>
  <c r="AR811" i="4"/>
  <c r="AR843" i="4"/>
  <c r="F843" i="4" s="1"/>
  <c r="AR641" i="4"/>
  <c r="D641" i="4" s="1"/>
  <c r="AR657" i="4"/>
  <c r="AR673" i="4"/>
  <c r="G673" i="4" s="1"/>
  <c r="AR689" i="4"/>
  <c r="D689" i="4" s="1"/>
  <c r="AR705" i="4"/>
  <c r="G705" i="4" s="1"/>
  <c r="AR785" i="4"/>
  <c r="AR801" i="4"/>
  <c r="D801" i="4" s="1"/>
  <c r="AR817" i="4"/>
  <c r="G817" i="4" s="1"/>
  <c r="AR849" i="4"/>
  <c r="G849" i="4" s="1"/>
  <c r="AR865" i="4"/>
  <c r="G865" i="4" s="1"/>
  <c r="AR881" i="4"/>
  <c r="AR913" i="4"/>
  <c r="G913" i="4" s="1"/>
  <c r="AR935" i="4"/>
  <c r="G935" i="4" s="1"/>
  <c r="AR951" i="4"/>
  <c r="AR548" i="4"/>
  <c r="D548" i="4" s="1"/>
  <c r="AR581" i="4"/>
  <c r="D581" i="4" s="1"/>
  <c r="AR613" i="4"/>
  <c r="AR717" i="4"/>
  <c r="AR781" i="4"/>
  <c r="G781" i="4" s="1"/>
  <c r="AR845" i="4"/>
  <c r="G845" i="4" s="1"/>
  <c r="AR522" i="4"/>
  <c r="AR550" i="4"/>
  <c r="F550" i="4" s="1"/>
  <c r="AR633" i="4"/>
  <c r="D633" i="4" s="1"/>
  <c r="AR745" i="4"/>
  <c r="D745" i="4" s="1"/>
  <c r="AR761" i="4"/>
  <c r="D761" i="4" s="1"/>
  <c r="AR777" i="4"/>
  <c r="AR809" i="4"/>
  <c r="AR825" i="4"/>
  <c r="D825" i="4" s="1"/>
  <c r="AR841" i="4"/>
  <c r="AR873" i="4"/>
  <c r="G873" i="4" s="1"/>
  <c r="AR889" i="4"/>
  <c r="G889" i="4" s="1"/>
  <c r="AR905" i="4"/>
  <c r="G905" i="4" s="1"/>
  <c r="AR923" i="4"/>
  <c r="F923" i="4" s="1"/>
  <c r="AR943" i="4"/>
  <c r="AR955" i="4"/>
  <c r="G955" i="4" s="1"/>
  <c r="AR532" i="4"/>
  <c r="D532" i="4" s="1"/>
  <c r="AR565" i="4"/>
  <c r="AR597" i="4"/>
  <c r="AR629" i="4"/>
  <c r="AR701" i="4"/>
  <c r="AR797" i="4"/>
  <c r="AR853" i="4"/>
  <c r="AR585" i="4"/>
  <c r="AR918" i="4"/>
  <c r="AR914" i="4"/>
  <c r="AR885" i="4"/>
  <c r="AR617" i="4"/>
  <c r="D617" i="4" s="1"/>
  <c r="H617" i="4"/>
  <c r="AR697" i="4"/>
  <c r="D697" i="4" s="1"/>
  <c r="AR577" i="4"/>
  <c r="G577" i="4" s="1"/>
  <c r="AR534" i="4"/>
  <c r="AR540" i="4"/>
  <c r="D540" i="4" s="1"/>
  <c r="AR601" i="4"/>
  <c r="AR559" i="4"/>
  <c r="G559" i="4" s="1"/>
  <c r="AR859" i="4"/>
  <c r="AR551" i="4"/>
  <c r="AR977" i="4"/>
  <c r="F977" i="4" s="1"/>
  <c r="AR981" i="4"/>
  <c r="D981" i="4" s="1"/>
  <c r="AR976" i="4"/>
  <c r="G976" i="4" s="1"/>
  <c r="AR693" i="4"/>
  <c r="G693" i="4" s="1"/>
  <c r="H693" i="4"/>
  <c r="AR593" i="4"/>
  <c r="D593" i="4" s="1"/>
  <c r="AR980" i="4"/>
  <c r="AR739" i="4"/>
  <c r="D739" i="4" s="1"/>
  <c r="J789" i="4"/>
  <c r="AR669" i="4"/>
  <c r="F669" i="4" s="1"/>
  <c r="J669" i="4"/>
  <c r="AR947" i="4"/>
  <c r="D947" i="4" s="1"/>
  <c r="J947" i="4"/>
  <c r="AR773" i="4"/>
  <c r="J773" i="4"/>
  <c r="J538" i="4"/>
  <c r="AR685" i="4"/>
  <c r="F685" i="4" s="1"/>
  <c r="J685" i="4"/>
  <c r="AR721" i="4"/>
  <c r="AR920" i="4"/>
  <c r="F920" i="4" s="1"/>
  <c r="J920" i="4"/>
  <c r="AR916" i="4"/>
  <c r="AR753" i="4"/>
  <c r="D753" i="4" s="1"/>
  <c r="H753" i="4"/>
  <c r="AR867" i="4"/>
  <c r="G867" i="4" s="1"/>
  <c r="AR575" i="4"/>
  <c r="D575" i="4" s="1"/>
  <c r="AR959" i="4"/>
  <c r="F959" i="4" s="1"/>
  <c r="J959" i="4"/>
  <c r="AR699" i="4"/>
  <c r="F699" i="4" s="1"/>
  <c r="AR907" i="4"/>
  <c r="AR569" i="4"/>
  <c r="D569" i="4" s="1"/>
  <c r="H569" i="4"/>
  <c r="AR681" i="4"/>
  <c r="D681" i="4" s="1"/>
  <c r="H681" i="4"/>
  <c r="AR869" i="4"/>
  <c r="F869" i="4" s="1"/>
  <c r="J869" i="4"/>
  <c r="AR813" i="4"/>
  <c r="F813" i="4" s="1"/>
  <c r="AR625" i="4"/>
  <c r="AR917" i="4"/>
  <c r="AR639" i="4"/>
  <c r="AR829" i="4"/>
  <c r="D829" i="4" s="1"/>
  <c r="H829" i="4"/>
  <c r="AR573" i="4"/>
  <c r="D573" i="4" s="1"/>
  <c r="H573" i="4"/>
  <c r="AR713" i="4"/>
  <c r="AR651" i="4"/>
  <c r="D651" i="4" s="1"/>
  <c r="AR875" i="4"/>
  <c r="D875" i="4" s="1"/>
  <c r="AR683" i="4"/>
  <c r="J683" i="4"/>
  <c r="AR763" i="4"/>
  <c r="D763" i="4" s="1"/>
  <c r="AR891" i="4"/>
  <c r="F891" i="4" s="1"/>
  <c r="J891" i="4"/>
  <c r="AR771" i="4"/>
  <c r="D771" i="4" s="1"/>
  <c r="H771" i="4"/>
  <c r="AR557" i="4"/>
  <c r="F557" i="4" s="1"/>
  <c r="AR667" i="4"/>
  <c r="AR938" i="4"/>
  <c r="F938" i="4" s="1"/>
  <c r="J938" i="4"/>
  <c r="AR555" i="4"/>
  <c r="D555" i="4" s="1"/>
  <c r="AR653" i="4"/>
  <c r="AR637" i="4"/>
  <c r="AR647" i="4"/>
  <c r="G647" i="4" s="1"/>
  <c r="AR545" i="4"/>
  <c r="H536" i="4"/>
  <c r="I1001" i="4"/>
  <c r="J536" i="4"/>
  <c r="J893" i="4"/>
  <c r="AR861" i="4"/>
  <c r="F861" i="4" s="1"/>
  <c r="J861" i="4"/>
  <c r="AR725" i="4"/>
  <c r="J725" i="4"/>
  <c r="AR931" i="4"/>
  <c r="G931" i="4" s="1"/>
  <c r="AR709" i="4"/>
  <c r="G530" i="4"/>
  <c r="AR526" i="4"/>
  <c r="F526" i="4" s="1"/>
  <c r="G542" i="4"/>
  <c r="AR741" i="4"/>
  <c r="F741" i="4" s="1"/>
  <c r="J741" i="4"/>
  <c r="J530" i="4"/>
  <c r="AR677" i="4"/>
  <c r="F677" i="4" s="1"/>
  <c r="D542" i="4"/>
  <c r="H542" i="4"/>
  <c r="AR525" i="4"/>
  <c r="G525" i="4" s="1"/>
  <c r="J948" i="4"/>
  <c r="AR535" i="4"/>
  <c r="G535" i="4" s="1"/>
  <c r="AR803" i="4"/>
  <c r="F803" i="4" s="1"/>
  <c r="AR595" i="4"/>
  <c r="AR988" i="4"/>
  <c r="F988" i="4" s="1"/>
  <c r="J988" i="4"/>
  <c r="AR553" i="4"/>
  <c r="D553" i="4" s="1"/>
  <c r="H553" i="4"/>
  <c r="AR985" i="4"/>
  <c r="E985" i="4" s="1"/>
  <c r="AR546" i="4"/>
  <c r="D546" i="4" s="1"/>
  <c r="H877" i="4"/>
  <c r="AR541" i="4"/>
  <c r="AR932" i="4"/>
  <c r="G932" i="4" s="1"/>
  <c r="AR835" i="4"/>
  <c r="F835" i="4" s="1"/>
  <c r="AR707" i="4"/>
  <c r="F707" i="4" s="1"/>
  <c r="AR805" i="4"/>
  <c r="D805" i="4" s="1"/>
  <c r="H805" i="4"/>
  <c r="AR972" i="4"/>
  <c r="F972" i="4" s="1"/>
  <c r="J899" i="4"/>
  <c r="H837" i="4"/>
  <c r="J837" i="4"/>
  <c r="AR603" i="4"/>
  <c r="G603" i="4" s="1"/>
  <c r="G877" i="4"/>
  <c r="H947" i="4"/>
  <c r="AR675" i="4"/>
  <c r="J675" i="4"/>
  <c r="J821" i="4"/>
  <c r="H821" i="4"/>
  <c r="J757" i="4"/>
  <c r="H757" i="4"/>
  <c r="AR940" i="4"/>
  <c r="G940" i="4" s="1"/>
  <c r="H789" i="4"/>
  <c r="H669" i="4"/>
  <c r="H967" i="4"/>
  <c r="F967" i="4"/>
  <c r="J967" i="4"/>
  <c r="J918" i="4"/>
  <c r="H914" i="4"/>
  <c r="F914" i="4"/>
  <c r="J956" i="4"/>
  <c r="H924" i="4"/>
  <c r="J924" i="4"/>
  <c r="J551" i="4"/>
  <c r="H551" i="4"/>
  <c r="J843" i="4"/>
  <c r="I843" i="4"/>
  <c r="J811" i="4"/>
  <c r="H811" i="4"/>
  <c r="J739" i="4"/>
  <c r="J575" i="4"/>
  <c r="H575" i="4"/>
  <c r="J559" i="4"/>
  <c r="H559" i="4"/>
  <c r="I997" i="4"/>
  <c r="J997" i="4"/>
  <c r="I989" i="4"/>
  <c r="H977" i="4"/>
  <c r="G977" i="4"/>
  <c r="J977" i="4"/>
  <c r="J996" i="4"/>
  <c r="I996" i="4"/>
  <c r="H980" i="4"/>
  <c r="F980" i="4"/>
  <c r="J797" i="4"/>
  <c r="H797" i="4"/>
  <c r="J522" i="4"/>
  <c r="H522" i="4"/>
  <c r="J953" i="4"/>
  <c r="H953" i="4"/>
  <c r="J963" i="4"/>
  <c r="J951" i="4"/>
  <c r="D951" i="4"/>
  <c r="H951" i="4"/>
  <c r="H935" i="4"/>
  <c r="AR912" i="4"/>
  <c r="AR900" i="4"/>
  <c r="D900" i="4" s="1"/>
  <c r="AR896" i="4"/>
  <c r="AR892" i="4"/>
  <c r="AR884" i="4"/>
  <c r="AR880" i="4"/>
  <c r="AR876" i="4"/>
  <c r="AR856" i="4"/>
  <c r="G856" i="4" s="1"/>
  <c r="AR832" i="4"/>
  <c r="AR816" i="4"/>
  <c r="AR784" i="4"/>
  <c r="D784" i="4" s="1"/>
  <c r="AR768" i="4"/>
  <c r="AR748" i="4"/>
  <c r="AR732" i="4"/>
  <c r="AR716" i="4"/>
  <c r="G716" i="4" s="1"/>
  <c r="AR700" i="4"/>
  <c r="AR684" i="4"/>
  <c r="AR668" i="4"/>
  <c r="AR652" i="4"/>
  <c r="D652" i="4" s="1"/>
  <c r="AR636" i="4"/>
  <c r="AR620" i="4"/>
  <c r="AR600" i="4"/>
  <c r="AR584" i="4"/>
  <c r="D584" i="4" s="1"/>
  <c r="AR568" i="4"/>
  <c r="D568" i="4" s="1"/>
  <c r="AR527" i="4"/>
  <c r="AR915" i="4"/>
  <c r="AR787" i="4"/>
  <c r="G787" i="4" s="1"/>
  <c r="J993" i="4"/>
  <c r="H981" i="4"/>
  <c r="J981" i="4"/>
  <c r="H531" i="4"/>
  <c r="H966" i="4"/>
  <c r="J966" i="4"/>
  <c r="H950" i="4"/>
  <c r="J950" i="4"/>
  <c r="H930" i="4"/>
  <c r="F930" i="4"/>
  <c r="J930" i="4"/>
  <c r="J917" i="4"/>
  <c r="H917" i="4"/>
  <c r="J885" i="4"/>
  <c r="H885" i="4"/>
  <c r="I853" i="4"/>
  <c r="F853" i="4"/>
  <c r="J853" i="4"/>
  <c r="G853" i="4"/>
  <c r="D853" i="4"/>
  <c r="H853" i="4"/>
  <c r="J829" i="4"/>
  <c r="J765" i="4"/>
  <c r="H765" i="4"/>
  <c r="J733" i="4"/>
  <c r="H733" i="4"/>
  <c r="J701" i="4"/>
  <c r="H701" i="4"/>
  <c r="J661" i="4"/>
  <c r="G661" i="4"/>
  <c r="D661" i="4"/>
  <c r="H661" i="4"/>
  <c r="J629" i="4"/>
  <c r="H629" i="4"/>
  <c r="J597" i="4"/>
  <c r="H597" i="4"/>
  <c r="J565" i="4"/>
  <c r="H565" i="4"/>
  <c r="H532" i="4"/>
  <c r="J971" i="4"/>
  <c r="F955" i="4"/>
  <c r="J955" i="4"/>
  <c r="H955" i="4"/>
  <c r="J943" i="4"/>
  <c r="H943" i="4"/>
  <c r="J923" i="4"/>
  <c r="H923" i="4"/>
  <c r="H921" i="4"/>
  <c r="J905" i="4"/>
  <c r="J889" i="4"/>
  <c r="D873" i="4"/>
  <c r="H873" i="4"/>
  <c r="J873" i="4"/>
  <c r="H857" i="4"/>
  <c r="J857" i="4"/>
  <c r="D841" i="4"/>
  <c r="H841" i="4"/>
  <c r="G841" i="4"/>
  <c r="J841" i="4"/>
  <c r="H825" i="4"/>
  <c r="J825" i="4"/>
  <c r="H809" i="4"/>
  <c r="J809" i="4"/>
  <c r="J793" i="4"/>
  <c r="D777" i="4"/>
  <c r="H777" i="4"/>
  <c r="G777" i="4"/>
  <c r="F777" i="4"/>
  <c r="J777" i="4"/>
  <c r="H761" i="4"/>
  <c r="G761" i="4"/>
  <c r="F761" i="4"/>
  <c r="J761" i="4"/>
  <c r="H745" i="4"/>
  <c r="J745" i="4"/>
  <c r="H729" i="4"/>
  <c r="J729" i="4"/>
  <c r="G713" i="4"/>
  <c r="H697" i="4"/>
  <c r="G697" i="4"/>
  <c r="J697" i="4"/>
  <c r="D665" i="4"/>
  <c r="H665" i="4"/>
  <c r="G665" i="4"/>
  <c r="J665" i="4"/>
  <c r="H633" i="4"/>
  <c r="J633" i="4"/>
  <c r="H601" i="4"/>
  <c r="G601" i="4"/>
  <c r="J601" i="4"/>
  <c r="H585" i="4"/>
  <c r="J585" i="4"/>
  <c r="J540" i="4"/>
  <c r="H540" i="4"/>
  <c r="J550" i="4"/>
  <c r="G550" i="4"/>
  <c r="D550" i="4"/>
  <c r="H550" i="4"/>
  <c r="F901" i="4"/>
  <c r="J901" i="4"/>
  <c r="G901" i="4"/>
  <c r="H901" i="4"/>
  <c r="I845" i="4"/>
  <c r="J845" i="4"/>
  <c r="H845" i="4"/>
  <c r="J813" i="4"/>
  <c r="H813" i="4"/>
  <c r="J781" i="4"/>
  <c r="H781" i="4"/>
  <c r="J749" i="4"/>
  <c r="G749" i="4"/>
  <c r="D749" i="4"/>
  <c r="H749" i="4"/>
  <c r="J717" i="4"/>
  <c r="H717" i="4"/>
  <c r="F645" i="4"/>
  <c r="J645" i="4"/>
  <c r="G645" i="4"/>
  <c r="D645" i="4"/>
  <c r="H645" i="4"/>
  <c r="F613" i="4"/>
  <c r="J613" i="4"/>
  <c r="G613" i="4"/>
  <c r="D613" i="4"/>
  <c r="H613" i="4"/>
  <c r="F581" i="4"/>
  <c r="J581" i="4"/>
  <c r="H581" i="4"/>
  <c r="F548" i="4"/>
  <c r="J548" i="4"/>
  <c r="H548" i="4"/>
  <c r="F913" i="4"/>
  <c r="J913" i="4"/>
  <c r="H897" i="4"/>
  <c r="J897" i="4"/>
  <c r="D881" i="4"/>
  <c r="H881" i="4"/>
  <c r="G881" i="4"/>
  <c r="J881" i="4"/>
  <c r="D865" i="4"/>
  <c r="H865" i="4"/>
  <c r="J865" i="4"/>
  <c r="D849" i="4"/>
  <c r="H849" i="4"/>
  <c r="J849" i="4"/>
  <c r="J833" i="4"/>
  <c r="H817" i="4"/>
  <c r="F817" i="4"/>
  <c r="J817" i="4"/>
  <c r="I801" i="4"/>
  <c r="H801" i="4"/>
  <c r="F801" i="4"/>
  <c r="J801" i="4"/>
  <c r="D785" i="4"/>
  <c r="H785" i="4"/>
  <c r="G785" i="4"/>
  <c r="J785" i="4"/>
  <c r="J769" i="4"/>
  <c r="I753" i="4"/>
  <c r="H737" i="4"/>
  <c r="J737" i="4"/>
  <c r="D721" i="4"/>
  <c r="H721" i="4"/>
  <c r="G721" i="4"/>
  <c r="J721" i="4"/>
  <c r="H705" i="4"/>
  <c r="J705" i="4"/>
  <c r="H689" i="4"/>
  <c r="J689" i="4"/>
  <c r="D673" i="4"/>
  <c r="H673" i="4"/>
  <c r="F673" i="4"/>
  <c r="J673" i="4"/>
  <c r="D657" i="4"/>
  <c r="H657" i="4"/>
  <c r="G657" i="4"/>
  <c r="F657" i="4"/>
  <c r="J657" i="4"/>
  <c r="H641" i="4"/>
  <c r="G641" i="4"/>
  <c r="F641" i="4"/>
  <c r="J641" i="4"/>
  <c r="H625" i="4"/>
  <c r="G625" i="4"/>
  <c r="J625" i="4"/>
  <c r="H609" i="4"/>
  <c r="G609" i="4"/>
  <c r="F609" i="4"/>
  <c r="J609" i="4"/>
  <c r="H593" i="4"/>
  <c r="J593" i="4"/>
  <c r="D577" i="4"/>
  <c r="H577" i="4"/>
  <c r="F577" i="4"/>
  <c r="J577" i="4"/>
  <c r="D561" i="4"/>
  <c r="H561" i="4"/>
  <c r="G561" i="4"/>
  <c r="F561" i="4"/>
  <c r="J561" i="4"/>
  <c r="J524" i="4"/>
  <c r="G534" i="4"/>
  <c r="F534" i="4"/>
  <c r="J534" i="4"/>
  <c r="D534" i="4"/>
  <c r="H534" i="4"/>
  <c r="AR910" i="4"/>
  <c r="AR902" i="4"/>
  <c r="G902" i="4" s="1"/>
  <c r="AR898" i="4"/>
  <c r="AR894" i="4"/>
  <c r="F894" i="4" s="1"/>
  <c r="AR886" i="4"/>
  <c r="G886" i="4" s="1"/>
  <c r="AR882" i="4"/>
  <c r="AR878" i="4"/>
  <c r="AR870" i="4"/>
  <c r="D870" i="4" s="1"/>
  <c r="AR866" i="4"/>
  <c r="AR862" i="4"/>
  <c r="AR854" i="4"/>
  <c r="F854" i="4" s="1"/>
  <c r="AR850" i="4"/>
  <c r="F850" i="4" s="1"/>
  <c r="AR846" i="4"/>
  <c r="AR838" i="4"/>
  <c r="F838" i="4" s="1"/>
  <c r="AR834" i="4"/>
  <c r="AR830" i="4"/>
  <c r="F830" i="4" s="1"/>
  <c r="AR822" i="4"/>
  <c r="D822" i="4" s="1"/>
  <c r="AR818" i="4"/>
  <c r="AR814" i="4"/>
  <c r="AR806" i="4"/>
  <c r="D806" i="4" s="1"/>
  <c r="AR802" i="4"/>
  <c r="AR798" i="4"/>
  <c r="AR794" i="4"/>
  <c r="AR790" i="4"/>
  <c r="G790" i="4" s="1"/>
  <c r="AR786" i="4"/>
  <c r="AR782" i="4"/>
  <c r="AR778" i="4"/>
  <c r="AR774" i="4"/>
  <c r="D774" i="4" s="1"/>
  <c r="AR770" i="4"/>
  <c r="AR762" i="4"/>
  <c r="AR758" i="4"/>
  <c r="AR754" i="4"/>
  <c r="D754" i="4" s="1"/>
  <c r="AR750" i="4"/>
  <c r="AR746" i="4"/>
  <c r="AR742" i="4"/>
  <c r="AR738" i="4"/>
  <c r="D738" i="4" s="1"/>
  <c r="AR734" i="4"/>
  <c r="AR730" i="4"/>
  <c r="AR726" i="4"/>
  <c r="AR722" i="4"/>
  <c r="D722" i="4" s="1"/>
  <c r="AR718" i="4"/>
  <c r="AR714" i="4"/>
  <c r="AR710" i="4"/>
  <c r="AR706" i="4"/>
  <c r="F706" i="4" s="1"/>
  <c r="AR702" i="4"/>
  <c r="AR698" i="4"/>
  <c r="AR694" i="4"/>
  <c r="AR690" i="4"/>
  <c r="D690" i="4" s="1"/>
  <c r="AR686" i="4"/>
  <c r="AR682" i="4"/>
  <c r="AR678" i="4"/>
  <c r="AR670" i="4"/>
  <c r="G670" i="4" s="1"/>
  <c r="AR666" i="4"/>
  <c r="AR662" i="4"/>
  <c r="AR654" i="4"/>
  <c r="AR646" i="4"/>
  <c r="D646" i="4" s="1"/>
  <c r="AR642" i="4"/>
  <c r="AR638" i="4"/>
  <c r="AR630" i="4"/>
  <c r="AR622" i="4"/>
  <c r="F622" i="4" s="1"/>
  <c r="AR614" i="4"/>
  <c r="AR610" i="4"/>
  <c r="AR606" i="4"/>
  <c r="AR602" i="4"/>
  <c r="G602" i="4" s="1"/>
  <c r="AR598" i="4"/>
  <c r="AR594" i="4"/>
  <c r="D594" i="4" s="1"/>
  <c r="AR590" i="4"/>
  <c r="AR586" i="4"/>
  <c r="G586" i="4" s="1"/>
  <c r="AR582" i="4"/>
  <c r="AR574" i="4"/>
  <c r="AR566" i="4"/>
  <c r="AR562" i="4"/>
  <c r="D562" i="4" s="1"/>
  <c r="AR558" i="4"/>
  <c r="AR533" i="4"/>
  <c r="AR952" i="4"/>
  <c r="AR543" i="4"/>
  <c r="J1000" i="4"/>
  <c r="J992" i="4"/>
  <c r="I992" i="4"/>
  <c r="G984" i="4"/>
  <c r="H984" i="4"/>
  <c r="J984" i="4"/>
  <c r="D976" i="4"/>
  <c r="H976" i="4"/>
  <c r="F976" i="4"/>
  <c r="G537" i="4"/>
  <c r="F537" i="4"/>
  <c r="J537" i="4"/>
  <c r="D537" i="4"/>
  <c r="H537" i="4"/>
  <c r="J958" i="4"/>
  <c r="D938" i="4"/>
  <c r="H938" i="4"/>
  <c r="AR954" i="4"/>
  <c r="G954" i="4" s="1"/>
  <c r="AR539" i="4"/>
  <c r="AR982" i="4"/>
  <c r="D982" i="4" s="1"/>
  <c r="AR529" i="4"/>
  <c r="D529" i="4" s="1"/>
  <c r="AR962" i="4"/>
  <c r="AR934" i="4"/>
  <c r="F934" i="4" s="1"/>
  <c r="AR547" i="4"/>
  <c r="F547" i="4" s="1"/>
  <c r="AR942" i="4"/>
  <c r="G942" i="4" s="1"/>
  <c r="AR974" i="4"/>
  <c r="G974" i="4" s="1"/>
  <c r="AR946" i="4"/>
  <c r="F946" i="4" s="1"/>
  <c r="F617" i="4"/>
  <c r="J617" i="4"/>
  <c r="G617" i="4"/>
  <c r="I725" i="4"/>
  <c r="H653" i="4"/>
  <c r="AR611" i="4"/>
  <c r="D611" i="4" s="1"/>
  <c r="AR848" i="4"/>
  <c r="G891" i="4"/>
  <c r="H677" i="4"/>
  <c r="J677" i="4"/>
  <c r="D713" i="4"/>
  <c r="H713" i="4"/>
  <c r="D639" i="4"/>
  <c r="H639" i="4"/>
  <c r="F639" i="4"/>
  <c r="J639" i="4"/>
  <c r="AR795" i="4"/>
  <c r="J693" i="4"/>
  <c r="I859" i="4"/>
  <c r="F859" i="4"/>
  <c r="J859" i="4"/>
  <c r="G859" i="4"/>
  <c r="J753" i="4"/>
  <c r="D869" i="4"/>
  <c r="H869" i="4"/>
  <c r="J569" i="4"/>
  <c r="F681" i="4"/>
  <c r="J681" i="4"/>
  <c r="H739" i="4"/>
  <c r="AR731" i="4"/>
  <c r="F731" i="4" s="1"/>
  <c r="AR715" i="4"/>
  <c r="G715" i="4" s="1"/>
  <c r="F713" i="4"/>
  <c r="J713" i="4"/>
  <c r="AR612" i="4"/>
  <c r="G612" i="4" s="1"/>
  <c r="AR772" i="4"/>
  <c r="F772" i="4" s="1"/>
  <c r="J772" i="4"/>
  <c r="AR788" i="4"/>
  <c r="G788" i="4" s="1"/>
  <c r="J804" i="4"/>
  <c r="AR820" i="4"/>
  <c r="G820" i="4" s="1"/>
  <c r="AR836" i="4"/>
  <c r="D836" i="4" s="1"/>
  <c r="AR852" i="4"/>
  <c r="G852" i="4" s="1"/>
  <c r="AR868" i="4"/>
  <c r="D868" i="4" s="1"/>
  <c r="H868" i="4"/>
  <c r="J555" i="4"/>
  <c r="AR587" i="4"/>
  <c r="F587" i="4" s="1"/>
  <c r="J587" i="4"/>
  <c r="AR619" i="4"/>
  <c r="D619" i="4" s="1"/>
  <c r="AR939" i="4"/>
  <c r="G939" i="4" s="1"/>
  <c r="J909" i="4"/>
  <c r="D683" i="4"/>
  <c r="H683" i="4"/>
  <c r="H920" i="4"/>
  <c r="G947" i="4"/>
  <c r="J867" i="4"/>
  <c r="G916" i="4"/>
  <c r="D916" i="4"/>
  <c r="H916" i="4"/>
  <c r="J1001" i="4"/>
  <c r="D685" i="4"/>
  <c r="H685" i="4"/>
  <c r="H773" i="4"/>
  <c r="AR640" i="4"/>
  <c r="G640" i="4" s="1"/>
  <c r="AR648" i="4"/>
  <c r="G648" i="4" s="1"/>
  <c r="AR664" i="4"/>
  <c r="F664" i="4" s="1"/>
  <c r="J664" i="4"/>
  <c r="AR680" i="4"/>
  <c r="G680" i="4" s="1"/>
  <c r="AR688" i="4"/>
  <c r="F688" i="4" s="1"/>
  <c r="J688" i="4"/>
  <c r="AR696" i="4"/>
  <c r="F696" i="4" s="1"/>
  <c r="J696" i="4"/>
  <c r="AR704" i="4"/>
  <c r="F704" i="4" s="1"/>
  <c r="J704" i="4"/>
  <c r="AR712" i="4"/>
  <c r="G712" i="4" s="1"/>
  <c r="AR728" i="4"/>
  <c r="G728" i="4" s="1"/>
  <c r="AR744" i="4"/>
  <c r="G744" i="4" s="1"/>
  <c r="AR756" i="4"/>
  <c r="G756" i="4" s="1"/>
  <c r="AR776" i="4"/>
  <c r="D776" i="4" s="1"/>
  <c r="H776" i="4"/>
  <c r="AR792" i="4"/>
  <c r="G792" i="4" s="1"/>
  <c r="AR808" i="4"/>
  <c r="J808" i="4"/>
  <c r="AR824" i="4"/>
  <c r="G824" i="4" s="1"/>
  <c r="AR840" i="4"/>
  <c r="D840" i="4" s="1"/>
  <c r="AR864" i="4"/>
  <c r="D864" i="4" s="1"/>
  <c r="H864" i="4"/>
  <c r="AR635" i="4"/>
  <c r="F635" i="4" s="1"/>
  <c r="J635" i="4"/>
  <c r="D699" i="4"/>
  <c r="H699" i="4"/>
  <c r="J699" i="4"/>
  <c r="G959" i="4"/>
  <c r="AR747" i="4"/>
  <c r="J573" i="4"/>
  <c r="G639" i="4"/>
  <c r="G677" i="4"/>
  <c r="H709" i="4"/>
  <c r="J709" i="4"/>
  <c r="J653" i="4"/>
  <c r="H909" i="4"/>
  <c r="H555" i="4"/>
  <c r="H973" i="4"/>
  <c r="J973" i="4"/>
  <c r="J595" i="4"/>
  <c r="D525" i="4"/>
  <c r="H525" i="4"/>
  <c r="AR589" i="4"/>
  <c r="D589" i="4" s="1"/>
  <c r="H939" i="4"/>
  <c r="AR986" i="4"/>
  <c r="D986" i="4" s="1"/>
  <c r="H986" i="4"/>
  <c r="J907" i="4"/>
  <c r="G907" i="4"/>
  <c r="J994" i="4"/>
  <c r="G938" i="4"/>
  <c r="AR570" i="4"/>
  <c r="G570" i="4" s="1"/>
  <c r="AR578" i="4"/>
  <c r="G578" i="4" s="1"/>
  <c r="AR618" i="4"/>
  <c r="G618" i="4" s="1"/>
  <c r="AR626" i="4"/>
  <c r="AR634" i="4"/>
  <c r="G634" i="4" s="1"/>
  <c r="AR650" i="4"/>
  <c r="G650" i="4" s="1"/>
  <c r="AR658" i="4"/>
  <c r="G658" i="4" s="1"/>
  <c r="AR674" i="4"/>
  <c r="G674" i="4" s="1"/>
  <c r="AR627" i="4"/>
  <c r="F627" i="4" s="1"/>
  <c r="H827" i="4"/>
  <c r="J827" i="4"/>
  <c r="G988" i="4"/>
  <c r="G803" i="4"/>
  <c r="H651" i="4"/>
  <c r="J651" i="4"/>
  <c r="AR970" i="4"/>
  <c r="H970" i="4"/>
  <c r="AR621" i="4"/>
  <c r="AR623" i="4"/>
  <c r="G623" i="4" s="1"/>
  <c r="AR605" i="4"/>
  <c r="J605" i="4"/>
  <c r="D637" i="4"/>
  <c r="H637" i="4"/>
  <c r="F637" i="4"/>
  <c r="J637" i="4"/>
  <c r="G637" i="4"/>
  <c r="D667" i="4"/>
  <c r="H667" i="4"/>
  <c r="F667" i="4"/>
  <c r="J667" i="4"/>
  <c r="G667" i="4"/>
  <c r="H763" i="4"/>
  <c r="J763" i="4"/>
  <c r="H875" i="4"/>
  <c r="G557" i="4"/>
  <c r="J557" i="4"/>
  <c r="AR819" i="4"/>
  <c r="F819" i="4" s="1"/>
  <c r="J819" i="4"/>
  <c r="AR644" i="4"/>
  <c r="F644" i="4" s="1"/>
  <c r="J644" i="4"/>
  <c r="AR676" i="4"/>
  <c r="D676" i="4" s="1"/>
  <c r="AR692" i="4"/>
  <c r="F692" i="4" s="1"/>
  <c r="J692" i="4"/>
  <c r="AR708" i="4"/>
  <c r="G708" i="4" s="1"/>
  <c r="H708" i="4"/>
  <c r="AR724" i="4"/>
  <c r="G724" i="4" s="1"/>
  <c r="AR740" i="4"/>
  <c r="G740" i="4" s="1"/>
  <c r="AR752" i="4"/>
  <c r="F752" i="4" s="1"/>
  <c r="J752" i="4"/>
  <c r="AR760" i="4"/>
  <c r="F760" i="4" s="1"/>
  <c r="J760" i="4"/>
  <c r="AR764" i="4"/>
  <c r="J764" i="4"/>
  <c r="AR780" i="4"/>
  <c r="G780" i="4" s="1"/>
  <c r="AR796" i="4"/>
  <c r="D796" i="4" s="1"/>
  <c r="H796" i="4"/>
  <c r="AR812" i="4"/>
  <c r="F812" i="4" s="1"/>
  <c r="J812" i="4"/>
  <c r="AR828" i="4"/>
  <c r="D828" i="4" s="1"/>
  <c r="H828" i="4"/>
  <c r="AR844" i="4"/>
  <c r="D844" i="4" s="1"/>
  <c r="H844" i="4"/>
  <c r="AR860" i="4"/>
  <c r="D860" i="4" s="1"/>
  <c r="H860" i="4"/>
  <c r="J989" i="4"/>
  <c r="G595" i="4"/>
  <c r="J803" i="4"/>
  <c r="E525" i="4"/>
  <c r="AR591" i="4"/>
  <c r="G591" i="4" s="1"/>
  <c r="J647" i="4"/>
  <c r="D647" i="4"/>
  <c r="H647" i="4"/>
  <c r="D535" i="4"/>
  <c r="H535" i="4"/>
  <c r="J931" i="4"/>
  <c r="D557" i="4"/>
  <c r="H557" i="4"/>
  <c r="AR851" i="4"/>
  <c r="F851" i="4" s="1"/>
  <c r="J851" i="4"/>
  <c r="AR549" i="4"/>
  <c r="F549" i="4" s="1"/>
  <c r="AR572" i="4"/>
  <c r="G572" i="4" s="1"/>
  <c r="AR576" i="4"/>
  <c r="G576" i="4" s="1"/>
  <c r="AR580" i="4"/>
  <c r="G580" i="4" s="1"/>
  <c r="AR596" i="4"/>
  <c r="G596" i="4" s="1"/>
  <c r="AR563" i="4"/>
  <c r="J563" i="4"/>
  <c r="AR944" i="4"/>
  <c r="F944" i="4" s="1"/>
  <c r="J944" i="4"/>
  <c r="AR649" i="4"/>
  <c r="H972" i="4"/>
  <c r="J972" i="4"/>
  <c r="J779" i="4"/>
  <c r="D741" i="4"/>
  <c r="H741" i="4"/>
  <c r="J526" i="4"/>
  <c r="D931" i="4"/>
  <c r="H931" i="4"/>
  <c r="H725" i="4"/>
  <c r="D861" i="4"/>
  <c r="H861" i="4"/>
  <c r="G861" i="4"/>
  <c r="J553" i="4"/>
  <c r="H988" i="4"/>
  <c r="E988" i="4"/>
  <c r="I988" i="4"/>
  <c r="J535" i="4"/>
  <c r="H526" i="4"/>
  <c r="AR978" i="4"/>
  <c r="G978" i="4" s="1"/>
  <c r="AR564" i="4"/>
  <c r="AR588" i="4"/>
  <c r="D588" i="4" s="1"/>
  <c r="H588" i="4"/>
  <c r="AR604" i="4"/>
  <c r="F604" i="4" s="1"/>
  <c r="J604" i="4"/>
  <c r="AR628" i="4"/>
  <c r="J628" i="4"/>
  <c r="AR656" i="4"/>
  <c r="G656" i="4" s="1"/>
  <c r="AR672" i="4"/>
  <c r="D672" i="4" s="1"/>
  <c r="H672" i="4"/>
  <c r="AR720" i="4"/>
  <c r="F720" i="4" s="1"/>
  <c r="J720" i="4"/>
  <c r="AR736" i="4"/>
  <c r="F736" i="4" s="1"/>
  <c r="J736" i="4"/>
  <c r="D595" i="4"/>
  <c r="H595" i="4"/>
  <c r="H779" i="4"/>
  <c r="D803" i="4"/>
  <c r="H803" i="4"/>
  <c r="H899" i="4"/>
  <c r="G972" i="4"/>
  <c r="J525" i="4"/>
  <c r="J927" i="4"/>
  <c r="J805" i="4"/>
  <c r="D675" i="4"/>
  <c r="H675" i="4"/>
  <c r="J611" i="4"/>
  <c r="H611" i="4"/>
  <c r="J835" i="4"/>
  <c r="D835" i="4"/>
  <c r="H835" i="4"/>
  <c r="H932" i="4"/>
  <c r="D985" i="4"/>
  <c r="H985" i="4"/>
  <c r="F985" i="4"/>
  <c r="J985" i="4"/>
  <c r="F771" i="4"/>
  <c r="J771" i="4"/>
  <c r="AR556" i="4"/>
  <c r="D556" i="4" s="1"/>
  <c r="H556" i="4"/>
  <c r="AR560" i="4"/>
  <c r="G560" i="4" s="1"/>
  <c r="AR592" i="4"/>
  <c r="J592" i="4"/>
  <c r="AR608" i="4"/>
  <c r="F608" i="4" s="1"/>
  <c r="J608" i="4"/>
  <c r="AR624" i="4"/>
  <c r="D624" i="4" s="1"/>
  <c r="H624" i="4"/>
  <c r="H979" i="4"/>
  <c r="J707" i="4"/>
  <c r="D707" i="4"/>
  <c r="H707" i="4"/>
  <c r="G541" i="4"/>
  <c r="D541" i="4"/>
  <c r="H541" i="4"/>
  <c r="I979" i="4"/>
  <c r="AR607" i="4"/>
  <c r="F607" i="4" s="1"/>
  <c r="J607" i="4"/>
  <c r="AR883" i="4"/>
  <c r="J883" i="4"/>
  <c r="J546" i="4"/>
  <c r="H546" i="4"/>
  <c r="AR616" i="4"/>
  <c r="F616" i="4" s="1"/>
  <c r="J616" i="4"/>
  <c r="AR632" i="4"/>
  <c r="F632" i="4" s="1"/>
  <c r="J632" i="4"/>
  <c r="H961" i="4"/>
  <c r="J961" i="4"/>
  <c r="AR659" i="4"/>
  <c r="F659" i="4" s="1"/>
  <c r="J659" i="4"/>
  <c r="AR691" i="4"/>
  <c r="F691" i="4" s="1"/>
  <c r="J691" i="4"/>
  <c r="AR723" i="4"/>
  <c r="F723" i="4" s="1"/>
  <c r="J723" i="4"/>
  <c r="AR755" i="4"/>
  <c r="F755" i="4" s="1"/>
  <c r="J755" i="4"/>
  <c r="J979" i="4"/>
  <c r="G707" i="4"/>
  <c r="G835" i="4"/>
  <c r="J932" i="4"/>
  <c r="F541" i="4"/>
  <c r="J541" i="4"/>
  <c r="I972" i="4"/>
  <c r="AR579" i="4"/>
  <c r="H940" i="4"/>
  <c r="G675" i="4"/>
  <c r="G771" i="4"/>
  <c r="J964" i="4"/>
  <c r="AR941" i="4"/>
  <c r="F941" i="4" s="1"/>
  <c r="J941" i="4"/>
  <c r="J940" i="4"/>
  <c r="J936" i="4"/>
  <c r="J952" i="4"/>
  <c r="H952" i="4"/>
  <c r="J968" i="4"/>
  <c r="H968" i="4"/>
  <c r="J523" i="4"/>
  <c r="H946" i="4"/>
  <c r="J946" i="4"/>
  <c r="I946" i="4"/>
  <c r="J942" i="4"/>
  <c r="D942" i="4"/>
  <c r="H942" i="4"/>
  <c r="G545" i="4"/>
  <c r="F545" i="4"/>
  <c r="J545" i="4"/>
  <c r="D545" i="4"/>
  <c r="H545" i="4"/>
  <c r="H934" i="4"/>
  <c r="J934" i="4"/>
  <c r="G962" i="4"/>
  <c r="D962" i="4"/>
  <c r="H962" i="4"/>
  <c r="F962" i="4"/>
  <c r="J962" i="4"/>
  <c r="J529" i="4"/>
  <c r="H529" i="4"/>
  <c r="G982" i="4"/>
  <c r="H982" i="4"/>
  <c r="F982" i="4"/>
  <c r="J982" i="4"/>
  <c r="J998" i="4"/>
  <c r="I998" i="4"/>
  <c r="J926" i="4"/>
  <c r="H926" i="4"/>
  <c r="H954" i="4"/>
  <c r="F954" i="4"/>
  <c r="J954" i="4"/>
  <c r="H922" i="4"/>
  <c r="J922" i="4"/>
  <c r="H928" i="4"/>
  <c r="J928" i="4"/>
  <c r="G960" i="4"/>
  <c r="F960" i="4"/>
  <c r="J960" i="4"/>
  <c r="H960" i="4"/>
  <c r="E960" i="4"/>
  <c r="AR583" i="4"/>
  <c r="G583" i="4" s="1"/>
  <c r="AR643" i="4"/>
  <c r="AR679" i="4"/>
  <c r="AR711" i="4"/>
  <c r="D711" i="4" s="1"/>
  <c r="H587" i="4"/>
  <c r="F619" i="4"/>
  <c r="J619" i="4"/>
  <c r="J974" i="4"/>
  <c r="D974" i="4"/>
  <c r="H974" i="4"/>
  <c r="J990" i="4"/>
  <c r="I990" i="4"/>
  <c r="F603" i="4"/>
  <c r="J603" i="4"/>
  <c r="H603" i="4"/>
  <c r="H635" i="4"/>
  <c r="H547" i="4"/>
  <c r="J547" i="4"/>
  <c r="G539" i="4"/>
  <c r="F539" i="4"/>
  <c r="J539" i="4"/>
  <c r="D539" i="4"/>
  <c r="H539" i="4"/>
  <c r="J627" i="4"/>
  <c r="F787" i="4"/>
  <c r="J787" i="4"/>
  <c r="D787" i="4"/>
  <c r="H787" i="4"/>
  <c r="D883" i="4"/>
  <c r="H883" i="4"/>
  <c r="F915" i="4"/>
  <c r="J915" i="4"/>
  <c r="G915" i="4"/>
  <c r="D915" i="4"/>
  <c r="H915" i="4"/>
  <c r="G543" i="4"/>
  <c r="J543" i="4"/>
  <c r="H543" i="4"/>
  <c r="G533" i="4"/>
  <c r="D533" i="4"/>
  <c r="H533" i="4"/>
  <c r="F533" i="4"/>
  <c r="J533" i="4"/>
  <c r="G558" i="4"/>
  <c r="D558" i="4"/>
  <c r="H558" i="4"/>
  <c r="F558" i="4"/>
  <c r="J558" i="4"/>
  <c r="H562" i="4"/>
  <c r="J562" i="4"/>
  <c r="G566" i="4"/>
  <c r="F566" i="4"/>
  <c r="J566" i="4"/>
  <c r="D566" i="4"/>
  <c r="H566" i="4"/>
  <c r="J570" i="4"/>
  <c r="H570" i="4"/>
  <c r="G574" i="4"/>
  <c r="D574" i="4"/>
  <c r="H574" i="4"/>
  <c r="F574" i="4"/>
  <c r="J574" i="4"/>
  <c r="I574" i="4"/>
  <c r="G582" i="4"/>
  <c r="F582" i="4"/>
  <c r="J582" i="4"/>
  <c r="D582" i="4"/>
  <c r="H582" i="4"/>
  <c r="J586" i="4"/>
  <c r="H586" i="4"/>
  <c r="G590" i="4"/>
  <c r="F590" i="4"/>
  <c r="J590" i="4"/>
  <c r="D590" i="4"/>
  <c r="H590" i="4"/>
  <c r="J594" i="4"/>
  <c r="H594" i="4"/>
  <c r="J598" i="4"/>
  <c r="H598" i="4"/>
  <c r="J602" i="4"/>
  <c r="H602" i="4"/>
  <c r="G606" i="4"/>
  <c r="F606" i="4"/>
  <c r="J606" i="4"/>
  <c r="D606" i="4"/>
  <c r="H606" i="4"/>
  <c r="G610" i="4"/>
  <c r="F610" i="4"/>
  <c r="J610" i="4"/>
  <c r="D610" i="4"/>
  <c r="H610" i="4"/>
  <c r="G614" i="4"/>
  <c r="F614" i="4"/>
  <c r="J614" i="4"/>
  <c r="D614" i="4"/>
  <c r="H614" i="4"/>
  <c r="F618" i="4"/>
  <c r="J618" i="4"/>
  <c r="H618" i="4"/>
  <c r="J622" i="4"/>
  <c r="D622" i="4"/>
  <c r="H622" i="4"/>
  <c r="G630" i="4"/>
  <c r="F630" i="4"/>
  <c r="J630" i="4"/>
  <c r="D630" i="4"/>
  <c r="H630" i="4"/>
  <c r="J634" i="4"/>
  <c r="H634" i="4"/>
  <c r="G638" i="4"/>
  <c r="F638" i="4"/>
  <c r="J638" i="4"/>
  <c r="D638" i="4"/>
  <c r="H638" i="4"/>
  <c r="G642" i="4"/>
  <c r="F642" i="4"/>
  <c r="J642" i="4"/>
  <c r="D642" i="4"/>
  <c r="H642" i="4"/>
  <c r="J646" i="4"/>
  <c r="H646" i="4"/>
  <c r="G654" i="4"/>
  <c r="F654" i="4"/>
  <c r="J654" i="4"/>
  <c r="D654" i="4"/>
  <c r="H654" i="4"/>
  <c r="F658" i="4"/>
  <c r="J658" i="4"/>
  <c r="G662" i="4"/>
  <c r="F662" i="4"/>
  <c r="J662" i="4"/>
  <c r="D662" i="4"/>
  <c r="H662" i="4"/>
  <c r="I662" i="4"/>
  <c r="J666" i="4"/>
  <c r="H666" i="4"/>
  <c r="J670" i="4"/>
  <c r="H670" i="4"/>
  <c r="G678" i="4"/>
  <c r="F678" i="4"/>
  <c r="J678" i="4"/>
  <c r="D678" i="4"/>
  <c r="H678" i="4"/>
  <c r="G682" i="4"/>
  <c r="F682" i="4"/>
  <c r="J682" i="4"/>
  <c r="D682" i="4"/>
  <c r="H682" i="4"/>
  <c r="G686" i="4"/>
  <c r="F686" i="4"/>
  <c r="J686" i="4"/>
  <c r="D686" i="4"/>
  <c r="H686" i="4"/>
  <c r="J690" i="4"/>
  <c r="H690" i="4"/>
  <c r="G694" i="4"/>
  <c r="F694" i="4"/>
  <c r="J694" i="4"/>
  <c r="D694" i="4"/>
  <c r="H694" i="4"/>
  <c r="G698" i="4"/>
  <c r="F698" i="4"/>
  <c r="J698" i="4"/>
  <c r="I698" i="4"/>
  <c r="D698" i="4"/>
  <c r="H698" i="4"/>
  <c r="G702" i="4"/>
  <c r="F702" i="4"/>
  <c r="J702" i="4"/>
  <c r="D702" i="4"/>
  <c r="H702" i="4"/>
  <c r="J706" i="4"/>
  <c r="H706" i="4"/>
  <c r="G710" i="4"/>
  <c r="F710" i="4"/>
  <c r="J710" i="4"/>
  <c r="D710" i="4"/>
  <c r="H710" i="4"/>
  <c r="G714" i="4"/>
  <c r="F714" i="4"/>
  <c r="J714" i="4"/>
  <c r="D714" i="4"/>
  <c r="H714" i="4"/>
  <c r="G718" i="4"/>
  <c r="F718" i="4"/>
  <c r="J718" i="4"/>
  <c r="D718" i="4"/>
  <c r="H718" i="4"/>
  <c r="J722" i="4"/>
  <c r="H722" i="4"/>
  <c r="G726" i="4"/>
  <c r="F726" i="4"/>
  <c r="J726" i="4"/>
  <c r="D726" i="4"/>
  <c r="H726" i="4"/>
  <c r="G730" i="4"/>
  <c r="F730" i="4"/>
  <c r="J730" i="4"/>
  <c r="D730" i="4"/>
  <c r="H730" i="4"/>
  <c r="G734" i="4"/>
  <c r="F734" i="4"/>
  <c r="J734" i="4"/>
  <c r="D734" i="4"/>
  <c r="H734" i="4"/>
  <c r="J738" i="4"/>
  <c r="H738" i="4"/>
  <c r="G742" i="4"/>
  <c r="F742" i="4"/>
  <c r="J742" i="4"/>
  <c r="D742" i="4"/>
  <c r="H742" i="4"/>
  <c r="G746" i="4"/>
  <c r="F746" i="4"/>
  <c r="J746" i="4"/>
  <c r="D746" i="4"/>
  <c r="H746" i="4"/>
  <c r="G750" i="4"/>
  <c r="F750" i="4"/>
  <c r="J750" i="4"/>
  <c r="D750" i="4"/>
  <c r="H750" i="4"/>
  <c r="J754" i="4"/>
  <c r="H754" i="4"/>
  <c r="G758" i="4"/>
  <c r="F758" i="4"/>
  <c r="J758" i="4"/>
  <c r="D758" i="4"/>
  <c r="H758" i="4"/>
  <c r="G762" i="4"/>
  <c r="F762" i="4"/>
  <c r="J762" i="4"/>
  <c r="D762" i="4"/>
  <c r="H762" i="4"/>
  <c r="J766" i="4"/>
  <c r="G770" i="4"/>
  <c r="F770" i="4"/>
  <c r="J770" i="4"/>
  <c r="D770" i="4"/>
  <c r="H770" i="4"/>
  <c r="F774" i="4"/>
  <c r="J774" i="4"/>
  <c r="H774" i="4"/>
  <c r="G778" i="4"/>
  <c r="F778" i="4"/>
  <c r="J778" i="4"/>
  <c r="D778" i="4"/>
  <c r="H778" i="4"/>
  <c r="G782" i="4"/>
  <c r="F782" i="4"/>
  <c r="J782" i="4"/>
  <c r="D782" i="4"/>
  <c r="H782" i="4"/>
  <c r="G786" i="4"/>
  <c r="F786" i="4"/>
  <c r="J786" i="4"/>
  <c r="D786" i="4"/>
  <c r="H786" i="4"/>
  <c r="J790" i="4"/>
  <c r="H790" i="4"/>
  <c r="G794" i="4"/>
  <c r="F794" i="4"/>
  <c r="J794" i="4"/>
  <c r="D794" i="4"/>
  <c r="H794" i="4"/>
  <c r="G798" i="4"/>
  <c r="F798" i="4"/>
  <c r="J798" i="4"/>
  <c r="D798" i="4"/>
  <c r="H798" i="4"/>
  <c r="G802" i="4"/>
  <c r="F802" i="4"/>
  <c r="J802" i="4"/>
  <c r="D802" i="4"/>
  <c r="H802" i="4"/>
  <c r="J806" i="4"/>
  <c r="H806" i="4"/>
  <c r="J810" i="4"/>
  <c r="H810" i="4"/>
  <c r="G814" i="4"/>
  <c r="F814" i="4"/>
  <c r="J814" i="4"/>
  <c r="D814" i="4"/>
  <c r="H814" i="4"/>
  <c r="G818" i="4"/>
  <c r="F818" i="4"/>
  <c r="J818" i="4"/>
  <c r="D818" i="4"/>
  <c r="H818" i="4"/>
  <c r="J822" i="4"/>
  <c r="H822" i="4"/>
  <c r="J826" i="4"/>
  <c r="H826" i="4"/>
  <c r="G830" i="4"/>
  <c r="J830" i="4"/>
  <c r="D830" i="4"/>
  <c r="H830" i="4"/>
  <c r="G834" i="4"/>
  <c r="F834" i="4"/>
  <c r="J834" i="4"/>
  <c r="D834" i="4"/>
  <c r="H834" i="4"/>
  <c r="J838" i="4"/>
  <c r="I838" i="4"/>
  <c r="H838" i="4"/>
  <c r="G842" i="4"/>
  <c r="F842" i="4"/>
  <c r="J842" i="4"/>
  <c r="D842" i="4"/>
  <c r="H842" i="4"/>
  <c r="E842" i="4"/>
  <c r="G846" i="4"/>
  <c r="F846" i="4"/>
  <c r="J846" i="4"/>
  <c r="D846" i="4"/>
  <c r="H846" i="4"/>
  <c r="G850" i="4"/>
  <c r="J850" i="4"/>
  <c r="E850" i="4"/>
  <c r="D850" i="4"/>
  <c r="H850" i="4"/>
  <c r="J854" i="4"/>
  <c r="H854" i="4"/>
  <c r="G858" i="4"/>
  <c r="F858" i="4"/>
  <c r="J858" i="4"/>
  <c r="D858" i="4"/>
  <c r="H858" i="4"/>
  <c r="G862" i="4"/>
  <c r="F862" i="4"/>
  <c r="J862" i="4"/>
  <c r="D862" i="4"/>
  <c r="H862" i="4"/>
  <c r="I862" i="4"/>
  <c r="F866" i="4"/>
  <c r="J866" i="4"/>
  <c r="D866" i="4"/>
  <c r="H866" i="4"/>
  <c r="J870" i="4"/>
  <c r="H870" i="4"/>
  <c r="I870" i="4"/>
  <c r="J874" i="4"/>
  <c r="H874" i="4"/>
  <c r="G878" i="4"/>
  <c r="D878" i="4"/>
  <c r="H878" i="4"/>
  <c r="I878" i="4"/>
  <c r="F882" i="4"/>
  <c r="J882" i="4"/>
  <c r="H882" i="4"/>
  <c r="E882" i="4"/>
  <c r="H886" i="4"/>
  <c r="J886" i="4"/>
  <c r="H890" i="4"/>
  <c r="J890" i="4"/>
  <c r="G894" i="4"/>
  <c r="D894" i="4"/>
  <c r="H894" i="4"/>
  <c r="J894" i="4"/>
  <c r="G898" i="4"/>
  <c r="D898" i="4"/>
  <c r="H898" i="4"/>
  <c r="F898" i="4"/>
  <c r="J898" i="4"/>
  <c r="I898" i="4"/>
  <c r="H902" i="4"/>
  <c r="J902" i="4"/>
  <c r="H906" i="4"/>
  <c r="J906" i="4"/>
  <c r="G910" i="4"/>
  <c r="D910" i="4"/>
  <c r="H910" i="4"/>
  <c r="F910" i="4"/>
  <c r="J910" i="4"/>
  <c r="G527" i="4"/>
  <c r="F527" i="4"/>
  <c r="J527" i="4"/>
  <c r="D527" i="4"/>
  <c r="H527" i="4"/>
  <c r="F568" i="4"/>
  <c r="J568" i="4"/>
  <c r="H568" i="4"/>
  <c r="J584" i="4"/>
  <c r="H584" i="4"/>
  <c r="G600" i="4"/>
  <c r="F600" i="4"/>
  <c r="J600" i="4"/>
  <c r="D600" i="4"/>
  <c r="H600" i="4"/>
  <c r="H612" i="4"/>
  <c r="G620" i="4"/>
  <c r="F620" i="4"/>
  <c r="J620" i="4"/>
  <c r="D620" i="4"/>
  <c r="H620" i="4"/>
  <c r="I620" i="4"/>
  <c r="H628" i="4"/>
  <c r="G636" i="4"/>
  <c r="F636" i="4"/>
  <c r="J636" i="4"/>
  <c r="D636" i="4"/>
  <c r="H636" i="4"/>
  <c r="D640" i="4"/>
  <c r="H640" i="4"/>
  <c r="J648" i="4"/>
  <c r="D648" i="4"/>
  <c r="H648" i="4"/>
  <c r="J652" i="4"/>
  <c r="H652" i="4"/>
  <c r="H660" i="4"/>
  <c r="G664" i="4"/>
  <c r="G668" i="4"/>
  <c r="F668" i="4"/>
  <c r="J668" i="4"/>
  <c r="D668" i="4"/>
  <c r="H668" i="4"/>
  <c r="J676" i="4"/>
  <c r="F680" i="4"/>
  <c r="J680" i="4"/>
  <c r="D680" i="4"/>
  <c r="H680" i="4"/>
  <c r="G684" i="4"/>
  <c r="F684" i="4"/>
  <c r="J684" i="4"/>
  <c r="D684" i="4"/>
  <c r="H684" i="4"/>
  <c r="D696" i="4"/>
  <c r="H696" i="4"/>
  <c r="G700" i="4"/>
  <c r="D700" i="4"/>
  <c r="H700" i="4"/>
  <c r="F700" i="4"/>
  <c r="J700" i="4"/>
  <c r="H704" i="4"/>
  <c r="J712" i="4"/>
  <c r="H716" i="4"/>
  <c r="F716" i="4"/>
  <c r="J716" i="4"/>
  <c r="J728" i="4"/>
  <c r="I728" i="4"/>
  <c r="G732" i="4"/>
  <c r="F732" i="4"/>
  <c r="J732" i="4"/>
  <c r="E732" i="4"/>
  <c r="D732" i="4"/>
  <c r="H732" i="4"/>
  <c r="F744" i="4"/>
  <c r="J744" i="4"/>
  <c r="G748" i="4"/>
  <c r="D748" i="4"/>
  <c r="H748" i="4"/>
  <c r="F748" i="4"/>
  <c r="J748" i="4"/>
  <c r="H756" i="4"/>
  <c r="D760" i="4"/>
  <c r="H760" i="4"/>
  <c r="D768" i="4"/>
  <c r="J768" i="4"/>
  <c r="I768" i="4"/>
  <c r="D772" i="4"/>
  <c r="H772" i="4"/>
  <c r="J776" i="4"/>
  <c r="J780" i="4"/>
  <c r="F784" i="4"/>
  <c r="J784" i="4"/>
  <c r="H784" i="4"/>
  <c r="D788" i="4"/>
  <c r="H788" i="4"/>
  <c r="J792" i="4"/>
  <c r="J800" i="4"/>
  <c r="H800" i="4"/>
  <c r="H808" i="4"/>
  <c r="G816" i="4"/>
  <c r="F816" i="4"/>
  <c r="J816" i="4"/>
  <c r="D816" i="4"/>
  <c r="H816" i="4"/>
  <c r="H820" i="4"/>
  <c r="D824" i="4"/>
  <c r="H824" i="4"/>
  <c r="E824" i="4"/>
  <c r="G832" i="4"/>
  <c r="D832" i="4"/>
  <c r="H832" i="4"/>
  <c r="F832" i="4"/>
  <c r="J832" i="4"/>
  <c r="G836" i="4"/>
  <c r="F836" i="4"/>
  <c r="J836" i="4"/>
  <c r="F840" i="4"/>
  <c r="J840" i="4"/>
  <c r="J844" i="4"/>
  <c r="D848" i="4"/>
  <c r="H848" i="4"/>
  <c r="H852" i="4"/>
  <c r="D856" i="4"/>
  <c r="H856" i="4"/>
  <c r="F856" i="4"/>
  <c r="J856" i="4"/>
  <c r="F864" i="4"/>
  <c r="J864" i="4"/>
  <c r="H872" i="4"/>
  <c r="J872" i="4"/>
  <c r="G876" i="4"/>
  <c r="D876" i="4"/>
  <c r="H876" i="4"/>
  <c r="J876" i="4"/>
  <c r="G880" i="4"/>
  <c r="D880" i="4"/>
  <c r="H880" i="4"/>
  <c r="I880" i="4"/>
  <c r="F884" i="4"/>
  <c r="J884" i="4"/>
  <c r="D884" i="4"/>
  <c r="H884" i="4"/>
  <c r="J888" i="4"/>
  <c r="H888" i="4"/>
  <c r="G892" i="4"/>
  <c r="D892" i="4"/>
  <c r="H892" i="4"/>
  <c r="F892" i="4"/>
  <c r="J892" i="4"/>
  <c r="G896" i="4"/>
  <c r="F896" i="4"/>
  <c r="J896" i="4"/>
  <c r="D896" i="4"/>
  <c r="H896" i="4"/>
  <c r="F900" i="4"/>
  <c r="J900" i="4"/>
  <c r="H900" i="4"/>
  <c r="E900" i="4"/>
  <c r="J904" i="4"/>
  <c r="H904" i="4"/>
  <c r="J908" i="4"/>
  <c r="H908" i="4"/>
  <c r="G912" i="4"/>
  <c r="H912" i="4"/>
  <c r="F912" i="4"/>
  <c r="J912" i="4"/>
  <c r="AR567" i="4"/>
  <c r="F567" i="4" s="1"/>
  <c r="AR631" i="4"/>
  <c r="G631" i="4" s="1"/>
  <c r="AR671" i="4"/>
  <c r="AR703" i="4"/>
  <c r="F703" i="4" s="1"/>
  <c r="AR735" i="4"/>
  <c r="AR799" i="4"/>
  <c r="AR831" i="4"/>
  <c r="AR863" i="4"/>
  <c r="D863" i="4" s="1"/>
  <c r="AR895" i="4"/>
  <c r="D895" i="4" s="1"/>
  <c r="AR743" i="4"/>
  <c r="F743" i="4" s="1"/>
  <c r="AR775" i="4"/>
  <c r="AR807" i="4"/>
  <c r="AR839" i="4"/>
  <c r="F839" i="4" s="1"/>
  <c r="AR871" i="4"/>
  <c r="D871" i="4" s="1"/>
  <c r="AR903" i="4"/>
  <c r="AR983" i="4"/>
  <c r="F983" i="4" s="1"/>
  <c r="AR975" i="4"/>
  <c r="AR615" i="4"/>
  <c r="AR663" i="4"/>
  <c r="D663" i="4" s="1"/>
  <c r="AR695" i="4"/>
  <c r="D695" i="4" s="1"/>
  <c r="AR727" i="4"/>
  <c r="AR759" i="4"/>
  <c r="G759" i="4" s="1"/>
  <c r="AR791" i="4"/>
  <c r="D791" i="4" s="1"/>
  <c r="AR823" i="4"/>
  <c r="F823" i="4" s="1"/>
  <c r="AR855" i="4"/>
  <c r="AR887" i="4"/>
  <c r="AR919" i="4"/>
  <c r="F919" i="4" s="1"/>
  <c r="AR571" i="4"/>
  <c r="D571" i="4" s="1"/>
  <c r="AR599" i="4"/>
  <c r="G599" i="4" s="1"/>
  <c r="AR655" i="4"/>
  <c r="AR687" i="4"/>
  <c r="F687" i="4" s="1"/>
  <c r="AR719" i="4"/>
  <c r="AR751" i="4"/>
  <c r="AR783" i="4"/>
  <c r="F783" i="4" s="1"/>
  <c r="AR815" i="4"/>
  <c r="F815" i="4" s="1"/>
  <c r="AR847" i="4"/>
  <c r="AR879" i="4"/>
  <c r="AR911" i="4"/>
  <c r="H644" i="4"/>
  <c r="D812" i="4"/>
  <c r="H812" i="4"/>
  <c r="D650" i="4"/>
  <c r="H650" i="4"/>
  <c r="E578" i="4"/>
  <c r="J986" i="4"/>
  <c r="J939" i="4"/>
  <c r="F868" i="4"/>
  <c r="J868" i="4"/>
  <c r="J860" i="4"/>
  <c r="J848" i="4"/>
  <c r="I836" i="4"/>
  <c r="J828" i="4"/>
  <c r="I776" i="4"/>
  <c r="G760" i="4"/>
  <c r="J756" i="4"/>
  <c r="H740" i="4"/>
  <c r="D728" i="4"/>
  <c r="H728" i="4"/>
  <c r="D724" i="4"/>
  <c r="H724" i="4"/>
  <c r="H688" i="4"/>
  <c r="D664" i="4"/>
  <c r="H664" i="4"/>
  <c r="F640" i="4"/>
  <c r="J640" i="4"/>
  <c r="D572" i="4"/>
  <c r="H572" i="4"/>
  <c r="F674" i="4"/>
  <c r="J674" i="4"/>
  <c r="F650" i="4"/>
  <c r="J650" i="4"/>
  <c r="J626" i="4"/>
  <c r="F578" i="4"/>
  <c r="J578" i="4"/>
  <c r="D819" i="4"/>
  <c r="H819" i="4"/>
  <c r="H795" i="4"/>
  <c r="J795" i="4"/>
  <c r="H987" i="4"/>
  <c r="J987" i="4"/>
  <c r="H715" i="4"/>
  <c r="F715" i="4"/>
  <c r="J715" i="4"/>
  <c r="H731" i="4"/>
  <c r="J731" i="4"/>
  <c r="G731" i="4"/>
  <c r="J852" i="4"/>
  <c r="F824" i="4"/>
  <c r="J824" i="4"/>
  <c r="J820" i="4"/>
  <c r="G796" i="4"/>
  <c r="H792" i="4"/>
  <c r="F788" i="4"/>
  <c r="J788" i="4"/>
  <c r="G752" i="4"/>
  <c r="D744" i="4"/>
  <c r="H744" i="4"/>
  <c r="H712" i="4"/>
  <c r="E648" i="4"/>
  <c r="G616" i="4"/>
  <c r="J612" i="4"/>
  <c r="H592" i="4"/>
  <c r="H576" i="4"/>
  <c r="H658" i="4"/>
  <c r="I994" i="4"/>
  <c r="H619" i="4"/>
  <c r="H605" i="4"/>
  <c r="H589" i="4"/>
  <c r="J672" i="4"/>
  <c r="D851" i="4"/>
  <c r="H851" i="4"/>
  <c r="H723" i="4"/>
  <c r="H563" i="4"/>
  <c r="I860" i="4"/>
  <c r="H780" i="4"/>
  <c r="J740" i="4"/>
  <c r="J724" i="4"/>
  <c r="H676" i="4"/>
  <c r="D596" i="4"/>
  <c r="H596" i="4"/>
  <c r="F576" i="4"/>
  <c r="J576" i="4"/>
  <c r="H549" i="4"/>
  <c r="D674" i="4"/>
  <c r="H674" i="4"/>
  <c r="H626" i="4"/>
  <c r="D578" i="4"/>
  <c r="H578" i="4"/>
  <c r="H659" i="4"/>
  <c r="H627" i="4"/>
  <c r="D944" i="4"/>
  <c r="H944" i="4"/>
  <c r="H747" i="4"/>
  <c r="J747" i="4"/>
  <c r="J589" i="4"/>
  <c r="J560" i="4"/>
  <c r="H978" i="4"/>
  <c r="G556" i="4"/>
  <c r="J796" i="4"/>
  <c r="D764" i="4"/>
  <c r="H764" i="4"/>
  <c r="D752" i="4"/>
  <c r="H752" i="4"/>
  <c r="H720" i="4"/>
  <c r="J708" i="4"/>
  <c r="D692" i="4"/>
  <c r="H692" i="4"/>
  <c r="J660" i="4"/>
  <c r="J656" i="4"/>
  <c r="D616" i="4"/>
  <c r="H616" i="4"/>
  <c r="H604" i="4"/>
  <c r="J580" i="4"/>
  <c r="F572" i="4"/>
  <c r="J572" i="4"/>
  <c r="F564" i="4"/>
  <c r="J564" i="4"/>
  <c r="D560" i="4"/>
  <c r="H560" i="4"/>
  <c r="E851" i="4"/>
  <c r="I995" i="4"/>
  <c r="F978" i="4"/>
  <c r="J978" i="4"/>
  <c r="G944" i="4"/>
  <c r="F623" i="4"/>
  <c r="J623" i="4"/>
  <c r="D623" i="4"/>
  <c r="H623" i="4"/>
  <c r="J621" i="4"/>
  <c r="I621" i="4"/>
  <c r="H621" i="4"/>
  <c r="I660" i="4"/>
  <c r="H656" i="4"/>
  <c r="H608" i="4"/>
  <c r="H580" i="4"/>
  <c r="H564" i="4"/>
  <c r="H607" i="4"/>
  <c r="J995" i="4"/>
  <c r="J556" i="4"/>
  <c r="J591" i="4"/>
  <c r="H591" i="4"/>
  <c r="H632" i="4"/>
  <c r="J624" i="4"/>
  <c r="J596" i="4"/>
  <c r="F588" i="4"/>
  <c r="J588" i="4"/>
  <c r="J549" i="4"/>
  <c r="D649" i="4"/>
  <c r="H649" i="4"/>
  <c r="F649" i="4"/>
  <c r="J649" i="4"/>
  <c r="G649" i="4"/>
  <c r="G736" i="4"/>
  <c r="G628" i="4"/>
  <c r="G588" i="4"/>
  <c r="D736" i="4"/>
  <c r="H736" i="4"/>
  <c r="I588" i="4"/>
  <c r="D579" i="4"/>
  <c r="H579" i="4"/>
  <c r="H755" i="4"/>
  <c r="H691" i="4"/>
  <c r="F579" i="4"/>
  <c r="J579" i="4"/>
  <c r="G691" i="4"/>
  <c r="H941" i="4"/>
  <c r="J687" i="4"/>
  <c r="D687" i="4"/>
  <c r="H687" i="4"/>
  <c r="J655" i="4"/>
  <c r="H655" i="4"/>
  <c r="J599" i="4"/>
  <c r="H599" i="4"/>
  <c r="K991" i="2"/>
  <c r="I999" i="4"/>
  <c r="L991" i="2"/>
  <c r="J999" i="4"/>
  <c r="M991" i="2"/>
  <c r="J871" i="4"/>
  <c r="I871" i="4"/>
  <c r="H871" i="4"/>
  <c r="J839" i="4"/>
  <c r="H839" i="4"/>
  <c r="J775" i="4"/>
  <c r="H775" i="4"/>
  <c r="J863" i="4"/>
  <c r="I863" i="4"/>
  <c r="H863" i="4"/>
  <c r="J799" i="4"/>
  <c r="H799" i="4"/>
  <c r="J735" i="4"/>
  <c r="H735" i="4"/>
  <c r="G735" i="4"/>
  <c r="J671" i="4"/>
  <c r="H671" i="4"/>
  <c r="J567" i="4"/>
  <c r="H567" i="4"/>
  <c r="J679" i="4"/>
  <c r="H679" i="4"/>
  <c r="J583" i="4"/>
  <c r="H583" i="4"/>
  <c r="J911" i="4"/>
  <c r="H911" i="4"/>
  <c r="F879" i="4"/>
  <c r="D879" i="4"/>
  <c r="H879" i="4"/>
  <c r="G879" i="4"/>
  <c r="J847" i="4"/>
  <c r="H847" i="4"/>
  <c r="J815" i="4"/>
  <c r="D815" i="4"/>
  <c r="H815" i="4"/>
  <c r="J783" i="4"/>
  <c r="H783" i="4"/>
  <c r="F751" i="4"/>
  <c r="J751" i="4"/>
  <c r="D751" i="4"/>
  <c r="H751" i="4"/>
  <c r="G751" i="4"/>
  <c r="J719" i="4"/>
  <c r="H719" i="4"/>
  <c r="F571" i="4"/>
  <c r="J571" i="4"/>
  <c r="H571" i="4"/>
  <c r="H983" i="4"/>
  <c r="J983" i="4"/>
  <c r="I991" i="4"/>
  <c r="J991" i="4"/>
  <c r="J919" i="4"/>
  <c r="H919" i="4"/>
  <c r="F887" i="4"/>
  <c r="J887" i="4"/>
  <c r="D887" i="4"/>
  <c r="H887" i="4"/>
  <c r="G887" i="4"/>
  <c r="F855" i="4"/>
  <c r="J855" i="4"/>
  <c r="E855" i="4"/>
  <c r="D855" i="4"/>
  <c r="H855" i="4"/>
  <c r="G855" i="4"/>
  <c r="J823" i="4"/>
  <c r="H823" i="4"/>
  <c r="F791" i="4"/>
  <c r="J791" i="4"/>
  <c r="H791" i="4"/>
  <c r="G791" i="4"/>
  <c r="J759" i="4"/>
  <c r="H759" i="4"/>
  <c r="F727" i="4"/>
  <c r="J727" i="4"/>
  <c r="D727" i="4"/>
  <c r="H727" i="4"/>
  <c r="G727" i="4"/>
  <c r="J695" i="4"/>
  <c r="H695" i="4"/>
  <c r="J663" i="4"/>
  <c r="H663" i="4"/>
  <c r="F615" i="4"/>
  <c r="J615" i="4"/>
  <c r="D615" i="4"/>
  <c r="H615" i="4"/>
  <c r="G615" i="4"/>
  <c r="D975" i="4"/>
  <c r="H975" i="4"/>
  <c r="G975" i="4"/>
  <c r="F975" i="4"/>
  <c r="J975" i="4"/>
  <c r="J903" i="4"/>
  <c r="H903" i="4"/>
  <c r="F807" i="4"/>
  <c r="J807" i="4"/>
  <c r="D807" i="4"/>
  <c r="H807" i="4"/>
  <c r="G807" i="4"/>
  <c r="J743" i="4"/>
  <c r="H743" i="4"/>
  <c r="F895" i="4"/>
  <c r="J895" i="4"/>
  <c r="H895" i="4"/>
  <c r="G895" i="4"/>
  <c r="J831" i="4"/>
  <c r="H831" i="4"/>
  <c r="J767" i="4"/>
  <c r="J703" i="4"/>
  <c r="H703" i="4"/>
  <c r="J631" i="4"/>
  <c r="H631" i="4"/>
  <c r="F711" i="4"/>
  <c r="J711" i="4"/>
  <c r="H711" i="4"/>
  <c r="G711" i="4"/>
  <c r="F643" i="4"/>
  <c r="J643" i="4"/>
  <c r="G643" i="4"/>
  <c r="D643" i="4"/>
  <c r="H643" i="4"/>
  <c r="C2" i="5"/>
  <c r="B2" i="5"/>
  <c r="A2" i="5"/>
  <c r="A3" i="4"/>
  <c r="K3" i="4" s="1"/>
  <c r="B3" i="4"/>
  <c r="L3" i="4" s="1"/>
  <c r="C3" i="4"/>
  <c r="M3" i="4" s="1"/>
  <c r="C2" i="4"/>
  <c r="M2" i="4" s="1"/>
  <c r="B2" i="4"/>
  <c r="L2" i="4" s="1"/>
  <c r="A2" i="4"/>
  <c r="K2" i="4" s="1"/>
  <c r="O3" i="4"/>
  <c r="O2" i="4"/>
  <c r="D5" i="3"/>
  <c r="D18" i="3"/>
  <c r="D36" i="3"/>
  <c r="D16" i="3"/>
  <c r="D32" i="3"/>
  <c r="D42" i="3"/>
  <c r="D37" i="3"/>
  <c r="D6" i="3"/>
  <c r="D17" i="3"/>
  <c r="D29" i="3"/>
  <c r="D60" i="3"/>
  <c r="D72" i="3"/>
  <c r="D102" i="3"/>
  <c r="D114" i="3"/>
  <c r="D136" i="3"/>
  <c r="D148" i="3"/>
  <c r="D162" i="3"/>
  <c r="D39" i="3"/>
  <c r="D57" i="3"/>
  <c r="D67" i="3"/>
  <c r="D89" i="3"/>
  <c r="D99" i="3"/>
  <c r="D110" i="3"/>
  <c r="D123" i="3"/>
  <c r="D135" i="3"/>
  <c r="D145" i="3"/>
  <c r="D45" i="3"/>
  <c r="D71" i="3"/>
  <c r="D83" i="3"/>
  <c r="D107" i="3"/>
  <c r="D127" i="3"/>
  <c r="D149" i="3"/>
  <c r="D165" i="3"/>
  <c r="D48" i="3"/>
  <c r="D58" i="3"/>
  <c r="D76" i="3"/>
  <c r="D86" i="3"/>
  <c r="D94" i="3"/>
  <c r="D118" i="3"/>
  <c r="D126" i="3"/>
  <c r="D152" i="3"/>
  <c r="D172" i="3"/>
  <c r="D622" i="3"/>
  <c r="D647" i="3"/>
  <c r="D658" i="3"/>
  <c r="D669" i="3"/>
  <c r="D689" i="3"/>
  <c r="D178" i="3"/>
  <c r="D600" i="3"/>
  <c r="D618" i="3"/>
  <c r="D642" i="3"/>
  <c r="D676" i="3"/>
  <c r="D688" i="3"/>
  <c r="D173" i="3"/>
  <c r="D594" i="3"/>
  <c r="D606" i="3"/>
  <c r="D614" i="3"/>
  <c r="D626" i="3"/>
  <c r="D634" i="3"/>
  <c r="D650" i="3"/>
  <c r="D672" i="3"/>
  <c r="D159" i="3"/>
  <c r="D597" i="3"/>
  <c r="D607" i="3"/>
  <c r="D621" i="3"/>
  <c r="D633" i="3"/>
  <c r="D649" i="3"/>
  <c r="D657" i="3"/>
  <c r="D667" i="3"/>
  <c r="D681" i="3"/>
  <c r="D695" i="3"/>
  <c r="D711" i="3"/>
  <c r="D721" i="3"/>
  <c r="D729" i="3"/>
  <c r="D738" i="3"/>
  <c r="D746" i="3"/>
  <c r="D756" i="3"/>
  <c r="D801" i="3"/>
  <c r="D841" i="3"/>
  <c r="D873" i="3"/>
  <c r="D898" i="3"/>
  <c r="D906" i="3"/>
  <c r="D696" i="3"/>
  <c r="D710" i="3"/>
  <c r="D718" i="3"/>
  <c r="D726" i="3"/>
  <c r="D734" i="3"/>
  <c r="D800" i="3"/>
  <c r="D818" i="3"/>
  <c r="D832" i="3"/>
  <c r="D848" i="3"/>
  <c r="D866" i="3"/>
  <c r="D880" i="3"/>
  <c r="D892" i="3"/>
  <c r="D690" i="3"/>
  <c r="D707" i="3"/>
  <c r="D762" i="3"/>
  <c r="D772" i="3"/>
  <c r="D782" i="3"/>
  <c r="D790" i="3"/>
  <c r="D802" i="3"/>
  <c r="D808" i="3"/>
  <c r="D820" i="3"/>
  <c r="D827" i="3"/>
  <c r="D844" i="3"/>
  <c r="D855" i="3"/>
  <c r="D863" i="3"/>
  <c r="D871" i="3"/>
  <c r="D883" i="3"/>
  <c r="D685" i="3"/>
  <c r="D705" i="3"/>
  <c r="D741" i="3"/>
  <c r="D749" i="3"/>
  <c r="D757" i="3"/>
  <c r="D765" i="3"/>
  <c r="D775" i="3"/>
  <c r="D785" i="3"/>
  <c r="D793" i="3"/>
  <c r="D807" i="3"/>
  <c r="D817" i="3"/>
  <c r="D837" i="3"/>
  <c r="D851" i="3"/>
  <c r="D865" i="3"/>
  <c r="D885" i="3"/>
  <c r="D897" i="3"/>
  <c r="D905" i="3"/>
  <c r="D918" i="3"/>
  <c r="D943" i="3"/>
  <c r="D962" i="3"/>
  <c r="D976" i="3"/>
  <c r="D575" i="3"/>
  <c r="D529" i="3"/>
  <c r="D921" i="3"/>
  <c r="D958" i="3"/>
  <c r="D994" i="3"/>
  <c r="D577" i="3"/>
  <c r="D523" i="3"/>
  <c r="D590" i="3"/>
  <c r="D552" i="3"/>
  <c r="D915" i="3"/>
  <c r="D928" i="3"/>
  <c r="D935" i="3"/>
  <c r="D948" i="3"/>
  <c r="D952" i="3"/>
  <c r="D967" i="3"/>
  <c r="D986" i="3"/>
  <c r="D996" i="3"/>
  <c r="D545" i="3"/>
  <c r="D587" i="3"/>
  <c r="D544" i="3"/>
  <c r="D570" i="3"/>
  <c r="D551" i="3"/>
  <c r="D927" i="3"/>
  <c r="D939" i="3"/>
  <c r="D959" i="3"/>
  <c r="D973" i="3"/>
  <c r="D983" i="3"/>
  <c r="D993" i="3"/>
  <c r="D567" i="3"/>
  <c r="D578" i="3"/>
  <c r="D538" i="3"/>
  <c r="D588" i="3"/>
  <c r="D966" i="3"/>
  <c r="D995" i="3"/>
  <c r="D583" i="3"/>
  <c r="D580" i="3"/>
  <c r="D274" i="3"/>
  <c r="D285" i="3"/>
  <c r="D284" i="3"/>
  <c r="D283" i="3"/>
  <c r="D282" i="3"/>
  <c r="D260" i="3"/>
  <c r="D224" i="3"/>
  <c r="D227" i="3"/>
  <c r="D251" i="3"/>
  <c r="D206" i="3"/>
  <c r="D253" i="3"/>
  <c r="D219" i="3"/>
  <c r="D199" i="3"/>
  <c r="D245" i="3"/>
  <c r="D190" i="3"/>
  <c r="D213" i="3"/>
  <c r="D221" i="3"/>
  <c r="D197" i="3"/>
  <c r="D210" i="3"/>
  <c r="D222" i="3"/>
  <c r="D211" i="3"/>
  <c r="D196" i="3"/>
  <c r="D236" i="3"/>
  <c r="D257" i="3"/>
  <c r="D266" i="3"/>
  <c r="D223" i="3"/>
  <c r="D296" i="3"/>
  <c r="D312" i="3"/>
  <c r="D290" i="3"/>
  <c r="D301" i="3"/>
  <c r="D299" i="3"/>
  <c r="D293" i="3"/>
  <c r="D309" i="3"/>
  <c r="D294" i="3"/>
  <c r="D7" i="3"/>
  <c r="D24" i="3"/>
  <c r="D44" i="3"/>
  <c r="D20" i="3"/>
  <c r="D34" i="3"/>
  <c r="D8" i="3"/>
  <c r="D47" i="3"/>
  <c r="D10" i="3"/>
  <c r="D19" i="3"/>
  <c r="D33" i="3"/>
  <c r="D66" i="3"/>
  <c r="D78" i="3"/>
  <c r="D104" i="3"/>
  <c r="D124" i="3"/>
  <c r="D138" i="3"/>
  <c r="D150" i="3"/>
  <c r="D164" i="3"/>
  <c r="D46" i="3"/>
  <c r="D59" i="3"/>
  <c r="D69" i="3"/>
  <c r="D91" i="3"/>
  <c r="D101" i="3"/>
  <c r="D115" i="3"/>
  <c r="D125" i="3"/>
  <c r="D141" i="3"/>
  <c r="D147" i="3"/>
  <c r="D49" i="3"/>
  <c r="D75" i="3"/>
  <c r="D85" i="3"/>
  <c r="D109" i="3"/>
  <c r="D133" i="3"/>
  <c r="D155" i="3"/>
  <c r="D167" i="3"/>
  <c r="D50" i="3"/>
  <c r="D62" i="3"/>
  <c r="D80" i="3"/>
  <c r="D88" i="3"/>
  <c r="D96" i="3"/>
  <c r="D119" i="3"/>
  <c r="D128" i="3"/>
  <c r="D158" i="3"/>
  <c r="D180" i="3"/>
  <c r="D624" i="3"/>
  <c r="D652" i="3"/>
  <c r="D660" i="3"/>
  <c r="D674" i="3"/>
  <c r="D170" i="3"/>
  <c r="D182" i="3"/>
  <c r="D604" i="3"/>
  <c r="D632" i="3"/>
  <c r="D644" i="3"/>
  <c r="D678" i="3"/>
  <c r="D161" i="3"/>
  <c r="D177" i="3"/>
  <c r="D595" i="3"/>
  <c r="D608" i="3"/>
  <c r="D616" i="3"/>
  <c r="D628" i="3"/>
  <c r="D635" i="3"/>
  <c r="D664" i="3"/>
  <c r="D677" i="3"/>
  <c r="D175" i="3"/>
  <c r="D601" i="3"/>
  <c r="D613" i="3"/>
  <c r="D623" i="3"/>
  <c r="D637" i="3"/>
  <c r="D651" i="3"/>
  <c r="D659" i="3"/>
  <c r="D671" i="3"/>
  <c r="D684" i="3"/>
  <c r="D698" i="3"/>
  <c r="D713" i="3"/>
  <c r="D723" i="3"/>
  <c r="D731" i="3"/>
  <c r="D740" i="3"/>
  <c r="D748" i="3"/>
  <c r="D758" i="3"/>
  <c r="D819" i="3"/>
  <c r="D846" i="3"/>
  <c r="D881" i="3"/>
  <c r="D900" i="3"/>
  <c r="D908" i="3"/>
  <c r="D700" i="3"/>
  <c r="D712" i="3"/>
  <c r="D720" i="3"/>
  <c r="D728" i="3"/>
  <c r="D770" i="3"/>
  <c r="D806" i="3"/>
  <c r="D824" i="3"/>
  <c r="D836" i="3"/>
  <c r="D852" i="3"/>
  <c r="D872" i="3"/>
  <c r="D884" i="3"/>
  <c r="D910" i="3"/>
  <c r="D697" i="3"/>
  <c r="D736" i="3"/>
  <c r="D764" i="3"/>
  <c r="D774" i="3"/>
  <c r="D784" i="3"/>
  <c r="D792" i="3"/>
  <c r="D803" i="3"/>
  <c r="D812" i="3"/>
  <c r="D822" i="3"/>
  <c r="D834" i="3"/>
  <c r="D845" i="3"/>
  <c r="D858" i="3"/>
  <c r="D868" i="3"/>
  <c r="D874" i="3"/>
  <c r="D890" i="3"/>
  <c r="D693" i="3"/>
  <c r="D719" i="3"/>
  <c r="D743" i="3"/>
  <c r="D751" i="3"/>
  <c r="D759" i="3"/>
  <c r="D767" i="3"/>
  <c r="D777" i="3"/>
  <c r="D787" i="3"/>
  <c r="D795" i="3"/>
  <c r="D809" i="3"/>
  <c r="D821" i="3"/>
  <c r="D839" i="3"/>
  <c r="D857" i="3"/>
  <c r="D867" i="3"/>
  <c r="D887" i="3"/>
  <c r="D899" i="3"/>
  <c r="D907" i="3"/>
  <c r="D922" i="3"/>
  <c r="D947" i="3"/>
  <c r="D964" i="3"/>
  <c r="D532" i="3"/>
  <c r="D582" i="3"/>
  <c r="D936" i="3"/>
  <c r="D968" i="3"/>
  <c r="D998" i="3"/>
  <c r="D543" i="3"/>
  <c r="D585" i="3"/>
  <c r="D542" i="3"/>
  <c r="D564" i="3"/>
  <c r="D533" i="3"/>
  <c r="D919" i="3"/>
  <c r="D930" i="3"/>
  <c r="D938" i="3"/>
  <c r="D949" i="3"/>
  <c r="D957" i="3"/>
  <c r="D975" i="3"/>
  <c r="D988" i="3"/>
  <c r="D997" i="3"/>
  <c r="D555" i="3"/>
  <c r="D562" i="3"/>
  <c r="D528" i="3"/>
  <c r="D568" i="3"/>
  <c r="D911" i="3"/>
  <c r="D929" i="3"/>
  <c r="D945" i="3"/>
  <c r="D961" i="3"/>
  <c r="D977" i="3"/>
  <c r="D985" i="3"/>
  <c r="D1000" i="3"/>
  <c r="D537" i="3"/>
  <c r="D581" i="3"/>
  <c r="D531" i="3"/>
  <c r="D558" i="3"/>
  <c r="D527" i="3"/>
  <c r="D970" i="3"/>
  <c r="D591" i="3"/>
  <c r="D524" i="3"/>
  <c r="D563" i="3"/>
  <c r="D275" i="3"/>
  <c r="D281" i="3"/>
  <c r="D277" i="3"/>
  <c r="D276" i="3"/>
  <c r="D268" i="3"/>
  <c r="D200" i="3"/>
  <c r="D220" i="3"/>
  <c r="D217" i="3"/>
  <c r="D198" i="3"/>
  <c r="D216" i="3"/>
  <c r="D237" i="3"/>
  <c r="D229" i="3"/>
  <c r="D225" i="3"/>
  <c r="D263" i="3"/>
  <c r="D208" i="3"/>
  <c r="D242" i="3"/>
  <c r="D258" i="3"/>
  <c r="D231" i="3"/>
  <c r="D248" i="3"/>
  <c r="D238" i="3"/>
  <c r="D202" i="3"/>
  <c r="D239" i="3"/>
  <c r="D193" i="3"/>
  <c r="D261" i="3"/>
  <c r="D254" i="3"/>
  <c r="D289" i="3"/>
  <c r="D306" i="3"/>
  <c r="D300" i="3"/>
  <c r="D305" i="3"/>
  <c r="D307" i="3"/>
  <c r="D298" i="3"/>
  <c r="D288" i="3"/>
  <c r="D244" i="3"/>
  <c r="D304" i="3"/>
  <c r="D12" i="3"/>
  <c r="D28" i="3"/>
  <c r="D9" i="3"/>
  <c r="D22" i="3"/>
  <c r="D38" i="3"/>
  <c r="D23" i="3"/>
  <c r="D3" i="3"/>
  <c r="D13" i="3"/>
  <c r="D21" i="3"/>
  <c r="D41" i="3"/>
  <c r="D68" i="3"/>
  <c r="D98" i="3"/>
  <c r="D108" i="3"/>
  <c r="D130" i="3"/>
  <c r="D140" i="3"/>
  <c r="D154" i="3"/>
  <c r="D166" i="3"/>
  <c r="D53" i="3"/>
  <c r="D63" i="3"/>
  <c r="D73" i="3"/>
  <c r="D93" i="3"/>
  <c r="D103" i="3"/>
  <c r="D117" i="3"/>
  <c r="D129" i="3"/>
  <c r="D143" i="3"/>
  <c r="D151" i="3"/>
  <c r="D51" i="3"/>
  <c r="D79" i="3"/>
  <c r="D87" i="3"/>
  <c r="D111" i="3"/>
  <c r="D137" i="3"/>
  <c r="D157" i="3"/>
  <c r="D35" i="3"/>
  <c r="D52" i="3"/>
  <c r="D64" i="3"/>
  <c r="D82" i="3"/>
  <c r="D90" i="3"/>
  <c r="D106" i="3"/>
  <c r="D120" i="3"/>
  <c r="D134" i="3"/>
  <c r="D160" i="3"/>
  <c r="D598" i="3"/>
  <c r="D638" i="3"/>
  <c r="D654" i="3"/>
  <c r="D663" i="3"/>
  <c r="D679" i="3"/>
  <c r="D174" i="3"/>
  <c r="D184" i="3"/>
  <c r="D610" i="3"/>
  <c r="D636" i="3"/>
  <c r="D646" i="3"/>
  <c r="D682" i="3"/>
  <c r="D169" i="3"/>
  <c r="D183" i="3"/>
  <c r="D599" i="3"/>
  <c r="D609" i="3"/>
  <c r="D617" i="3"/>
  <c r="D630" i="3"/>
  <c r="D643" i="3"/>
  <c r="D666" i="3"/>
  <c r="D680" i="3"/>
  <c r="D179" i="3"/>
  <c r="D603" i="3"/>
  <c r="D615" i="3"/>
  <c r="D627" i="3"/>
  <c r="D641" i="3"/>
  <c r="D653" i="3"/>
  <c r="D661" i="3"/>
  <c r="D673" i="3"/>
  <c r="D691" i="3"/>
  <c r="D699" i="3"/>
  <c r="D715" i="3"/>
  <c r="D725" i="3"/>
  <c r="D733" i="3"/>
  <c r="D742" i="3"/>
  <c r="D750" i="3"/>
  <c r="D771" i="3"/>
  <c r="D825" i="3"/>
  <c r="D847" i="3"/>
  <c r="D893" i="3"/>
  <c r="D902" i="3"/>
  <c r="D916" i="3"/>
  <c r="D706" i="3"/>
  <c r="D714" i="3"/>
  <c r="D722" i="3"/>
  <c r="D730" i="3"/>
  <c r="D780" i="3"/>
  <c r="D810" i="3"/>
  <c r="D828" i="3"/>
  <c r="D840" i="3"/>
  <c r="D856" i="3"/>
  <c r="D876" i="3"/>
  <c r="D886" i="3"/>
  <c r="D914" i="3"/>
  <c r="D702" i="3"/>
  <c r="D752" i="3"/>
  <c r="D766" i="3"/>
  <c r="D778" i="3"/>
  <c r="D786" i="3"/>
  <c r="D794" i="3"/>
  <c r="D804" i="3"/>
  <c r="D814" i="3"/>
  <c r="D823" i="3"/>
  <c r="D835" i="3"/>
  <c r="D850" i="3"/>
  <c r="D860" i="3"/>
  <c r="D869" i="3"/>
  <c r="D875" i="3"/>
  <c r="D891" i="3"/>
  <c r="D701" i="3"/>
  <c r="D737" i="3"/>
  <c r="D745" i="3"/>
  <c r="D753" i="3"/>
  <c r="D761" i="3"/>
  <c r="D769" i="3"/>
  <c r="D781" i="3"/>
  <c r="D789" i="3"/>
  <c r="D797" i="3"/>
  <c r="D811" i="3"/>
  <c r="D829" i="3"/>
  <c r="D843" i="3"/>
  <c r="D859" i="3"/>
  <c r="D877" i="3"/>
  <c r="D889" i="3"/>
  <c r="D901" i="3"/>
  <c r="D909" i="3"/>
  <c r="D937" i="3"/>
  <c r="D954" i="3"/>
  <c r="D969" i="3"/>
  <c r="D539" i="3"/>
  <c r="D560" i="3"/>
  <c r="D942" i="3"/>
  <c r="D984" i="3"/>
  <c r="D553" i="3"/>
  <c r="D593" i="3"/>
  <c r="D550" i="3"/>
  <c r="D526" i="3"/>
  <c r="D566" i="3"/>
  <c r="D925" i="3"/>
  <c r="D932" i="3"/>
  <c r="D941" i="3"/>
  <c r="D950" i="3"/>
  <c r="D960" i="3"/>
  <c r="D980" i="3"/>
  <c r="D990" i="3"/>
  <c r="D999" i="3"/>
  <c r="D565" i="3"/>
  <c r="D576" i="3"/>
  <c r="D536" i="3"/>
  <c r="D586" i="3"/>
  <c r="D923" i="3"/>
  <c r="D931" i="3"/>
  <c r="D953" i="3"/>
  <c r="D963" i="3"/>
  <c r="D979" i="3"/>
  <c r="D987" i="3"/>
  <c r="D547" i="3"/>
  <c r="D589" i="3"/>
  <c r="D546" i="3"/>
  <c r="D522" i="3"/>
  <c r="D572" i="3"/>
  <c r="D554" i="3"/>
  <c r="D974" i="3"/>
  <c r="D541" i="3"/>
  <c r="D540" i="3"/>
  <c r="D592" i="3"/>
  <c r="D287" i="3"/>
  <c r="D286" i="3"/>
  <c r="D267" i="3"/>
  <c r="D278" i="3"/>
  <c r="D272" i="3"/>
  <c r="D233" i="3"/>
  <c r="D250" i="3"/>
  <c r="D246" i="3"/>
  <c r="D264" i="3"/>
  <c r="D247" i="3"/>
  <c r="D256" i="3"/>
  <c r="D204" i="3"/>
  <c r="D234" i="3"/>
  <c r="D252" i="3"/>
  <c r="D205" i="3"/>
  <c r="D228" i="3"/>
  <c r="D232" i="3"/>
  <c r="D195" i="3"/>
  <c r="D187" i="3"/>
  <c r="D214" i="3"/>
  <c r="D240" i="3"/>
  <c r="D262" i="3"/>
  <c r="D192" i="3"/>
  <c r="D194" i="3"/>
  <c r="D235" i="3"/>
  <c r="D303" i="3"/>
  <c r="D302" i="3"/>
  <c r="D291" i="3"/>
  <c r="D308" i="3"/>
  <c r="D297" i="3"/>
  <c r="D295" i="3"/>
  <c r="D226" i="3"/>
  <c r="D311" i="3"/>
  <c r="D2" i="3"/>
  <c r="D14" i="3"/>
  <c r="D30" i="3"/>
  <c r="D11" i="3"/>
  <c r="D26" i="3"/>
  <c r="D40" i="3"/>
  <c r="D27" i="3"/>
  <c r="D4" i="3"/>
  <c r="D15" i="3"/>
  <c r="D25" i="3"/>
  <c r="D54" i="3"/>
  <c r="D70" i="3"/>
  <c r="D100" i="3"/>
  <c r="D112" i="3"/>
  <c r="D132" i="3"/>
  <c r="D146" i="3"/>
  <c r="D156" i="3"/>
  <c r="D31" i="3"/>
  <c r="D55" i="3"/>
  <c r="D65" i="3"/>
  <c r="D77" i="3"/>
  <c r="D97" i="3"/>
  <c r="D105" i="3"/>
  <c r="D121" i="3"/>
  <c r="D131" i="3"/>
  <c r="D144" i="3"/>
  <c r="D153" i="3"/>
  <c r="D61" i="3"/>
  <c r="D81" i="3"/>
  <c r="D95" i="3"/>
  <c r="D113" i="3"/>
  <c r="D139" i="3"/>
  <c r="D163" i="3"/>
  <c r="D43" i="3"/>
  <c r="D56" i="3"/>
  <c r="D74" i="3"/>
  <c r="D84" i="3"/>
  <c r="D92" i="3"/>
  <c r="D116" i="3"/>
  <c r="D122" i="3"/>
  <c r="D142" i="3"/>
  <c r="D168" i="3"/>
  <c r="D620" i="3"/>
  <c r="D639" i="3"/>
  <c r="D656" i="3"/>
  <c r="D668" i="3"/>
  <c r="D687" i="3"/>
  <c r="D176" i="3"/>
  <c r="D596" i="3"/>
  <c r="D612" i="3"/>
  <c r="D640" i="3"/>
  <c r="D662" i="3"/>
  <c r="D686" i="3"/>
  <c r="D171" i="3"/>
  <c r="D185" i="3"/>
  <c r="D602" i="3"/>
  <c r="D611" i="3"/>
  <c r="D625" i="3"/>
  <c r="D631" i="3"/>
  <c r="D648" i="3"/>
  <c r="D670" i="3"/>
  <c r="D683" i="3"/>
  <c r="D181" i="3"/>
  <c r="D605" i="3"/>
  <c r="D619" i="3"/>
  <c r="D629" i="3"/>
  <c r="D645" i="3"/>
  <c r="D655" i="3"/>
  <c r="D665" i="3"/>
  <c r="D675" i="3"/>
  <c r="D694" i="3"/>
  <c r="D709" i="3"/>
  <c r="D717" i="3"/>
  <c r="D727" i="3"/>
  <c r="D735" i="3"/>
  <c r="D744" i="3"/>
  <c r="D754" i="3"/>
  <c r="D776" i="3"/>
  <c r="D831" i="3"/>
  <c r="D853" i="3"/>
  <c r="D896" i="3"/>
  <c r="D904" i="3"/>
  <c r="D692" i="3"/>
  <c r="D708" i="3"/>
  <c r="D716" i="3"/>
  <c r="D724" i="3"/>
  <c r="D732" i="3"/>
  <c r="D798" i="3"/>
  <c r="D816" i="3"/>
  <c r="D830" i="3"/>
  <c r="D842" i="3"/>
  <c r="D864" i="3"/>
  <c r="D878" i="3"/>
  <c r="D888" i="3"/>
  <c r="D920" i="3"/>
  <c r="D704" i="3"/>
  <c r="D760" i="3"/>
  <c r="D768" i="3"/>
  <c r="D779" i="3"/>
  <c r="D788" i="3"/>
  <c r="D796" i="3"/>
  <c r="D805" i="3"/>
  <c r="D815" i="3"/>
  <c r="D826" i="3"/>
  <c r="D838" i="3"/>
  <c r="D854" i="3"/>
  <c r="D862" i="3"/>
  <c r="D870" i="3"/>
  <c r="D882" i="3"/>
  <c r="D894" i="3"/>
  <c r="D703" i="3"/>
  <c r="D739" i="3"/>
  <c r="D747" i="3"/>
  <c r="D755" i="3"/>
  <c r="D763" i="3"/>
  <c r="D773" i="3"/>
  <c r="D783" i="3"/>
  <c r="D791" i="3"/>
  <c r="D799" i="3"/>
  <c r="D813" i="3"/>
  <c r="D833" i="3"/>
  <c r="D849" i="3"/>
  <c r="D861" i="3"/>
  <c r="D879" i="3"/>
  <c r="D895" i="3"/>
  <c r="D903" i="3"/>
  <c r="D917" i="3"/>
  <c r="D940" i="3"/>
  <c r="D956" i="3"/>
  <c r="D972" i="3"/>
  <c r="D549" i="3"/>
  <c r="D573" i="3"/>
  <c r="D913" i="3"/>
  <c r="D946" i="3"/>
  <c r="D992" i="3"/>
  <c r="D561" i="3"/>
  <c r="D574" i="3"/>
  <c r="D534" i="3"/>
  <c r="D584" i="3"/>
  <c r="D912" i="3"/>
  <c r="D926" i="3"/>
  <c r="D934" i="3"/>
  <c r="D944" i="3"/>
  <c r="D951" i="3"/>
  <c r="D965" i="3"/>
  <c r="D982" i="3"/>
  <c r="D991" i="3"/>
  <c r="D1001" i="3"/>
  <c r="D535" i="3"/>
  <c r="D579" i="3"/>
  <c r="D525" i="3"/>
  <c r="D556" i="3"/>
  <c r="D924" i="3"/>
  <c r="D933" i="3"/>
  <c r="D955" i="3"/>
  <c r="D971" i="3"/>
  <c r="D981" i="3"/>
  <c r="D989" i="3"/>
  <c r="D557" i="3"/>
  <c r="D571" i="3"/>
  <c r="D530" i="3"/>
  <c r="D569" i="3"/>
  <c r="D978" i="3"/>
  <c r="D559" i="3"/>
  <c r="D548" i="3"/>
  <c r="D269" i="3"/>
  <c r="D270" i="3"/>
  <c r="D271" i="3"/>
  <c r="D273" i="3"/>
  <c r="D279" i="3"/>
  <c r="D280" i="3"/>
  <c r="D255" i="3"/>
  <c r="D249" i="3"/>
  <c r="D191" i="3"/>
  <c r="D265" i="3"/>
  <c r="D241" i="3"/>
  <c r="D201" i="3"/>
  <c r="D212" i="3"/>
  <c r="D218" i="3"/>
  <c r="D209" i="3"/>
  <c r="D215" i="3"/>
  <c r="D259" i="3"/>
  <c r="D186" i="3"/>
  <c r="D203" i="3"/>
  <c r="D230" i="3"/>
  <c r="D207" i="3"/>
  <c r="D188" i="3"/>
  <c r="D189" i="3"/>
  <c r="D243" i="3"/>
  <c r="D310" i="3"/>
  <c r="D292" i="3"/>
  <c r="D554" i="10"/>
  <c r="D703" i="10"/>
  <c r="D558" i="10"/>
  <c r="D707" i="10"/>
  <c r="D598" i="10"/>
  <c r="D763" i="10"/>
  <c r="D461" i="10"/>
  <c r="D806" i="10"/>
  <c r="D545" i="10"/>
  <c r="D565" i="10"/>
  <c r="D828" i="10"/>
  <c r="D911" i="10"/>
  <c r="D358" i="10"/>
  <c r="D578" i="10"/>
  <c r="D648" i="10"/>
  <c r="D930" i="10"/>
  <c r="D948" i="10"/>
  <c r="D509" i="10"/>
  <c r="D764" i="10"/>
  <c r="D752" i="10"/>
  <c r="D396" i="10"/>
  <c r="D920" i="10"/>
  <c r="D979" i="10"/>
  <c r="D998" i="10"/>
  <c r="D732" i="10"/>
  <c r="D852" i="10"/>
  <c r="D687" i="10"/>
  <c r="D755" i="10"/>
  <c r="D843" i="10"/>
  <c r="D456" i="10"/>
  <c r="D888" i="10"/>
  <c r="D377" i="10"/>
  <c r="D351" i="10"/>
  <c r="D863" i="10"/>
  <c r="D355" i="10"/>
  <c r="D867" i="10"/>
  <c r="D411" i="10"/>
  <c r="D923" i="10"/>
  <c r="D754" i="10"/>
  <c r="D552" i="10"/>
  <c r="D402" i="10"/>
  <c r="D824" i="10"/>
  <c r="D570" i="10"/>
  <c r="D574" i="10"/>
  <c r="D678" i="10"/>
  <c r="D493" i="10"/>
  <c r="D449" i="10"/>
  <c r="D368" i="10"/>
  <c r="D928" i="10"/>
  <c r="D786" i="10"/>
  <c r="D600" i="10"/>
  <c r="D434" i="10"/>
  <c r="D773" i="10"/>
  <c r="D918" i="10"/>
  <c r="D481" i="10"/>
  <c r="D628" i="10"/>
  <c r="D858" i="10"/>
  <c r="D414" i="10"/>
  <c r="D454" i="10"/>
  <c r="D775" i="10"/>
  <c r="D964" i="10"/>
  <c r="D383" i="10"/>
  <c r="D895" i="10"/>
  <c r="D387" i="10"/>
  <c r="D899" i="10"/>
  <c r="D443" i="10"/>
  <c r="D955" i="10"/>
  <c r="D797" i="10"/>
  <c r="D616" i="10"/>
  <c r="D530" i="10"/>
  <c r="D866" i="10"/>
  <c r="D634" i="10"/>
  <c r="D638" i="10"/>
  <c r="D363" i="10"/>
  <c r="D621" i="10"/>
  <c r="D784" i="10"/>
  <c r="D432" i="10"/>
  <c r="D418" i="10"/>
  <c r="D829" i="10"/>
  <c r="D664" i="10"/>
  <c r="D759" i="10"/>
  <c r="D890" i="10"/>
  <c r="D498" i="10"/>
  <c r="D665" i="10"/>
  <c r="D631" i="10"/>
  <c r="D976" i="10"/>
  <c r="D410" i="10"/>
  <c r="D478" i="10"/>
  <c r="D518" i="10"/>
  <c r="D429" i="10"/>
  <c r="D641" i="10"/>
  <c r="D528" i="10"/>
  <c r="D522" i="10"/>
  <c r="D566" i="10"/>
  <c r="D353" i="10"/>
  <c r="D915" i="10"/>
  <c r="D905" i="10"/>
  <c r="D617" i="10"/>
  <c r="D425" i="10"/>
  <c r="D779" i="10"/>
  <c r="D798" i="10"/>
  <c r="D605" i="10"/>
  <c r="D440" i="10"/>
  <c r="D492" i="10"/>
  <c r="D714" i="10"/>
  <c r="D737" i="10"/>
  <c r="D848" i="10"/>
  <c r="D372" i="10"/>
  <c r="D989" i="10"/>
  <c r="D521" i="10"/>
  <c r="D654" i="10"/>
  <c r="D653" i="10"/>
  <c r="D442" i="10"/>
  <c r="D921" i="10"/>
  <c r="D472" i="10"/>
  <c r="D796" i="10"/>
  <c r="D879" i="10"/>
  <c r="D597" i="10"/>
  <c r="D551" i="10"/>
  <c r="D553" i="10"/>
  <c r="D910" i="10"/>
  <c r="D702" i="10"/>
  <c r="D865" i="10"/>
  <c r="D894" i="10"/>
  <c r="D749" i="10"/>
  <c r="D384" i="10"/>
  <c r="D596" i="10"/>
  <c r="D345" i="10"/>
  <c r="D415" i="10"/>
  <c r="D475" i="10"/>
  <c r="D658" i="10"/>
  <c r="D427" i="10"/>
  <c r="D546" i="10"/>
  <c r="D996" i="10"/>
  <c r="D548" i="10"/>
  <c r="D557" i="10"/>
  <c r="D969" i="10"/>
  <c r="D722" i="10"/>
  <c r="D568" i="10"/>
  <c r="D503" i="10"/>
  <c r="D949" i="10"/>
  <c r="D581" i="10"/>
  <c r="D516" i="10"/>
  <c r="D562" i="10"/>
  <c r="D673" i="10"/>
  <c r="D697" i="10"/>
  <c r="D683" i="10"/>
  <c r="D946" i="10"/>
  <c r="D549" i="10"/>
  <c r="D375" i="10"/>
  <c r="D625" i="10"/>
  <c r="D367" i="10"/>
  <c r="D825" i="10"/>
  <c r="D956" i="10"/>
  <c r="D344" i="10"/>
  <c r="D591" i="10"/>
  <c r="D713" i="10"/>
  <c r="D817" i="10"/>
  <c r="D889" i="10"/>
  <c r="D645" i="10"/>
  <c r="D659" i="10"/>
  <c r="D944" i="10"/>
  <c r="D973" i="10"/>
  <c r="D830" i="10"/>
  <c r="D85" i="10"/>
  <c r="D87" i="10"/>
  <c r="D90" i="10"/>
  <c r="D89" i="10"/>
  <c r="D84" i="10"/>
  <c r="D41" i="10"/>
  <c r="D31" i="10"/>
  <c r="D64" i="10"/>
  <c r="D68" i="10"/>
  <c r="D4" i="10"/>
  <c r="D69" i="10"/>
  <c r="D53" i="10"/>
  <c r="D9" i="10"/>
  <c r="D54" i="10"/>
  <c r="D46" i="10"/>
  <c r="D75" i="10"/>
  <c r="D7" i="10"/>
  <c r="D32" i="10"/>
  <c r="D61" i="10"/>
  <c r="D51" i="10"/>
  <c r="D66" i="10"/>
  <c r="D44" i="10"/>
  <c r="D29" i="10"/>
  <c r="D38" i="10"/>
  <c r="D27" i="10"/>
  <c r="D111" i="10"/>
  <c r="D126" i="10"/>
  <c r="D121" i="10"/>
  <c r="D113" i="10"/>
  <c r="D128" i="10"/>
  <c r="D122" i="10"/>
  <c r="D682" i="10"/>
  <c r="D831" i="10"/>
  <c r="D686" i="10"/>
  <c r="D835" i="10"/>
  <c r="D379" i="10"/>
  <c r="D891" i="10"/>
  <c r="D712" i="10"/>
  <c r="D488" i="10"/>
  <c r="D556" i="10"/>
  <c r="D781" i="10"/>
  <c r="D506" i="10"/>
  <c r="D510" i="10"/>
  <c r="D614" i="10"/>
  <c r="D357" i="10"/>
  <c r="D999" i="10"/>
  <c r="D913" i="10"/>
  <c r="D800" i="10"/>
  <c r="D744" i="10"/>
  <c r="D536" i="10"/>
  <c r="D620" i="10"/>
  <c r="D633" i="10"/>
  <c r="D580" i="10"/>
  <c r="D972" i="10"/>
  <c r="D950" i="10"/>
  <c r="D746" i="10"/>
  <c r="D993" i="10"/>
  <c r="D943" i="10"/>
  <c r="D390" i="10"/>
  <c r="D519" i="10"/>
  <c r="D878" i="10"/>
  <c r="D400" i="10"/>
  <c r="D984" i="10"/>
  <c r="D479" i="10"/>
  <c r="D373" i="10"/>
  <c r="D483" i="10"/>
  <c r="D374" i="10"/>
  <c r="D539" i="10"/>
  <c r="D642" i="10"/>
  <c r="D925" i="10"/>
  <c r="D772" i="10"/>
  <c r="D535" i="10"/>
  <c r="D990" i="10"/>
  <c r="D463" i="10"/>
  <c r="D531" i="10"/>
  <c r="D555" i="10"/>
  <c r="D904" i="10"/>
  <c r="D471" i="10"/>
  <c r="D624" i="10"/>
  <c r="D359" i="10"/>
  <c r="D957" i="10"/>
  <c r="D804" i="10"/>
  <c r="D856" i="10"/>
  <c r="D612" i="10"/>
  <c r="D706" i="10"/>
  <c r="D388" i="10"/>
  <c r="D982" i="10"/>
  <c r="D929" i="10"/>
  <c r="D602" i="10"/>
  <c r="D670" i="10"/>
  <c r="D395" i="10"/>
  <c r="D776" i="10"/>
  <c r="D362" i="10"/>
  <c r="D511" i="10"/>
  <c r="D366" i="10"/>
  <c r="D515" i="10"/>
  <c r="D406" i="10"/>
  <c r="D571" i="10"/>
  <c r="D455" i="10"/>
  <c r="D968" i="10"/>
  <c r="D814" i="10"/>
  <c r="D663" i="10"/>
  <c r="D417" i="10"/>
  <c r="D527" i="10"/>
  <c r="D595" i="10"/>
  <c r="D619" i="10"/>
  <c r="D986" i="10"/>
  <c r="D727" i="10"/>
  <c r="D688" i="10"/>
  <c r="D487" i="10"/>
  <c r="D994" i="10"/>
  <c r="D846" i="10"/>
  <c r="D901" i="10"/>
  <c r="D812" i="10"/>
  <c r="D877" i="10"/>
  <c r="D644" i="10"/>
  <c r="D757" i="10"/>
  <c r="D468" i="10"/>
  <c r="D666" i="10"/>
  <c r="D371" i="10"/>
  <c r="D459" i="10"/>
  <c r="D861" i="10"/>
  <c r="D599" i="10"/>
  <c r="D756" i="10"/>
  <c r="D671" i="10"/>
  <c r="D731" i="10"/>
  <c r="D501" i="10"/>
  <c r="D939" i="10"/>
  <c r="D445" i="10"/>
  <c r="D626" i="10"/>
  <c r="D785" i="10"/>
  <c r="D886" i="10"/>
  <c r="D864" i="10"/>
  <c r="D808" i="10"/>
  <c r="D696" i="10"/>
  <c r="D770" i="10"/>
  <c r="D726" i="10"/>
  <c r="D962" i="10"/>
  <c r="D908" i="10"/>
  <c r="D887" i="10"/>
  <c r="D917" i="10"/>
  <c r="D790" i="10"/>
  <c r="D342" i="10"/>
  <c r="D803" i="10"/>
  <c r="D424" i="10"/>
  <c r="D446" i="10"/>
  <c r="D508" i="10"/>
  <c r="D364" i="10"/>
  <c r="D762" i="10"/>
  <c r="D947" i="10"/>
  <c r="D464" i="10"/>
  <c r="D413" i="10"/>
  <c r="D668" i="10"/>
  <c r="D681" i="10"/>
  <c r="D860" i="10"/>
  <c r="D544" i="10"/>
  <c r="D393" i="10"/>
  <c r="D529" i="10"/>
  <c r="D768" i="10"/>
  <c r="D517" i="10"/>
  <c r="D347" i="10"/>
  <c r="D927" i="10"/>
  <c r="D386" i="10"/>
  <c r="D909" i="10"/>
  <c r="D733" i="10"/>
  <c r="D872" i="10"/>
  <c r="D823" i="10"/>
  <c r="D474" i="10"/>
  <c r="D912" i="10"/>
  <c r="D482" i="10"/>
  <c r="D893" i="10"/>
  <c r="D782" i="10"/>
  <c r="D577" i="10"/>
  <c r="D404" i="10"/>
  <c r="D572" i="10"/>
  <c r="D692" i="10"/>
  <c r="D728" i="10"/>
  <c r="D676" i="10"/>
  <c r="D350" i="10"/>
  <c r="D349" i="10"/>
  <c r="D543" i="10"/>
  <c r="D615" i="10"/>
  <c r="D569" i="10"/>
  <c r="D484" i="10"/>
  <c r="D805" i="10"/>
  <c r="D385" i="10"/>
  <c r="D466" i="10"/>
  <c r="D444" i="10"/>
  <c r="D898" i="10"/>
  <c r="D338" i="10"/>
  <c r="D438" i="10"/>
  <c r="D376" i="10"/>
  <c r="D348" i="10"/>
  <c r="D435" i="10"/>
  <c r="D837" i="10"/>
  <c r="D870" i="10"/>
  <c r="D876" i="10"/>
  <c r="D394" i="10"/>
  <c r="D885" i="10"/>
  <c r="D93" i="10"/>
  <c r="D94" i="10"/>
  <c r="D103" i="10"/>
  <c r="D102" i="10"/>
  <c r="D92" i="10"/>
  <c r="D82" i="10"/>
  <c r="D34" i="10"/>
  <c r="D39" i="10"/>
  <c r="D35" i="10"/>
  <c r="D74" i="10"/>
  <c r="D17" i="10"/>
  <c r="D78" i="10"/>
  <c r="D77" i="10"/>
  <c r="D24" i="10"/>
  <c r="D52" i="10"/>
  <c r="D30" i="10"/>
  <c r="D22" i="10"/>
  <c r="D15" i="10"/>
  <c r="D37" i="10"/>
  <c r="D8" i="10"/>
  <c r="D59" i="10"/>
  <c r="D70" i="10"/>
  <c r="D73" i="10"/>
  <c r="D80" i="10"/>
  <c r="D25" i="10"/>
  <c r="D23" i="10"/>
  <c r="D116" i="10"/>
  <c r="D106" i="10"/>
  <c r="D127" i="10"/>
  <c r="D125" i="10"/>
  <c r="D112" i="10"/>
  <c r="D104" i="10"/>
  <c r="D575" i="10"/>
  <c r="D579" i="10"/>
  <c r="D635" i="10"/>
  <c r="D709" i="10"/>
  <c r="D919" i="10"/>
  <c r="D655" i="10"/>
  <c r="D747" i="10"/>
  <c r="D533" i="10"/>
  <c r="D743" i="10"/>
  <c r="D932" i="10"/>
  <c r="D532" i="10"/>
  <c r="D985" i="10"/>
  <c r="D512" i="10"/>
  <c r="D431" i="10"/>
  <c r="D587" i="10"/>
  <c r="D469" i="10"/>
  <c r="D586" i="10"/>
  <c r="D735" i="10"/>
  <c r="D739" i="10"/>
  <c r="D795" i="10"/>
  <c r="D981" i="10"/>
  <c r="D629" i="10"/>
  <c r="D975" i="10"/>
  <c r="D391" i="10"/>
  <c r="D513" i="10"/>
  <c r="D573" i="10"/>
  <c r="D880" i="10"/>
  <c r="D766" i="10"/>
  <c r="D704" i="10"/>
  <c r="D902" i="10"/>
  <c r="D751" i="10"/>
  <c r="D907" i="10"/>
  <c r="D618" i="10"/>
  <c r="D622" i="10"/>
  <c r="D662" i="10"/>
  <c r="D589" i="10"/>
  <c r="D853" i="10"/>
  <c r="D378" i="10"/>
  <c r="D486" i="10"/>
  <c r="D836" i="10"/>
  <c r="D869" i="10"/>
  <c r="D637" i="10"/>
  <c r="D1000" i="10"/>
  <c r="D588" i="10"/>
  <c r="D753" i="10"/>
  <c r="D816" i="10"/>
  <c r="D883" i="10"/>
  <c r="D708" i="10"/>
  <c r="D736" i="10"/>
  <c r="D604" i="10"/>
  <c r="D847" i="10"/>
  <c r="D593" i="10"/>
  <c r="D691" i="10"/>
  <c r="D935" i="10"/>
  <c r="D505" i="10"/>
  <c r="D652" i="10"/>
  <c r="D881" i="10"/>
  <c r="D995" i="10"/>
  <c r="D859" i="10"/>
  <c r="D738" i="10"/>
  <c r="D701" i="10"/>
  <c r="D452" i="10"/>
  <c r="D354" i="10"/>
  <c r="D740" i="10"/>
  <c r="D941" i="10"/>
  <c r="D689" i="10"/>
  <c r="D485" i="10"/>
  <c r="D500" i="10"/>
  <c r="D339" i="10"/>
  <c r="D931" i="10"/>
  <c r="D403" i="10"/>
  <c r="D496" i="10"/>
  <c r="D613" i="10"/>
  <c r="D592" i="10"/>
  <c r="D849" i="10"/>
  <c r="D369" i="10"/>
  <c r="D609" i="10"/>
  <c r="D933" i="10"/>
  <c r="D826" i="10"/>
  <c r="D716" i="10"/>
  <c r="D748" i="10"/>
  <c r="D583" i="10"/>
  <c r="D936" i="10"/>
  <c r="D700" i="10"/>
  <c r="D857" i="10"/>
  <c r="D991" i="10"/>
  <c r="D541" i="10"/>
  <c r="D833" i="10"/>
  <c r="D86" i="10"/>
  <c r="D95" i="10"/>
  <c r="D98" i="10"/>
  <c r="D47" i="10"/>
  <c r="D48" i="10"/>
  <c r="D19" i="10"/>
  <c r="D20" i="10"/>
  <c r="D119" i="10"/>
  <c r="D123" i="10"/>
  <c r="D107" i="10"/>
  <c r="D447" i="10"/>
  <c r="D959" i="10"/>
  <c r="D451" i="10"/>
  <c r="D963" i="10"/>
  <c r="D507" i="10"/>
  <c r="D514" i="10"/>
  <c r="D882" i="10"/>
  <c r="D729" i="10"/>
  <c r="D407" i="10"/>
  <c r="D952" i="10"/>
  <c r="D399" i="10"/>
  <c r="D467" i="10"/>
  <c r="D491" i="10"/>
  <c r="D818" i="10"/>
  <c r="D594" i="10"/>
  <c r="D560" i="10"/>
  <c r="D674" i="10"/>
  <c r="D914" i="10"/>
  <c r="D761" i="10"/>
  <c r="D677" i="10"/>
  <c r="D356" i="10"/>
  <c r="D453" i="10"/>
  <c r="D906" i="10"/>
  <c r="D813" i="10"/>
  <c r="D769" i="10"/>
  <c r="D538" i="10"/>
  <c r="D606" i="10"/>
  <c r="D646" i="10"/>
  <c r="D685" i="10"/>
  <c r="D428" i="10"/>
  <c r="D656" i="10"/>
  <c r="D458" i="10"/>
  <c r="D607" i="10"/>
  <c r="D462" i="10"/>
  <c r="D611" i="10"/>
  <c r="D502" i="10"/>
  <c r="D667" i="10"/>
  <c r="D839" i="10"/>
  <c r="D842" i="10"/>
  <c r="D942" i="10"/>
  <c r="D365" i="10"/>
  <c r="D938" i="10"/>
  <c r="D719" i="10"/>
  <c r="D787" i="10"/>
  <c r="D811" i="10"/>
  <c r="D721" i="10"/>
  <c r="D661" i="10"/>
  <c r="D820" i="10"/>
  <c r="D871" i="10"/>
  <c r="D810" i="10"/>
  <c r="D974" i="10"/>
  <c r="D788" i="10"/>
  <c r="D758" i="10"/>
  <c r="D352" i="10"/>
  <c r="D564" i="10"/>
  <c r="D745" i="10"/>
  <c r="D370" i="10"/>
  <c r="D495" i="10"/>
  <c r="D563" i="10"/>
  <c r="D651" i="10"/>
  <c r="D922" i="10"/>
  <c r="D490" i="10"/>
  <c r="D639" i="10"/>
  <c r="D494" i="10"/>
  <c r="D643" i="10"/>
  <c r="D534" i="10"/>
  <c r="D699" i="10"/>
  <c r="D967" i="10"/>
  <c r="D992" i="10"/>
  <c r="D983" i="10"/>
  <c r="D437" i="10"/>
  <c r="D380" i="10"/>
  <c r="D783" i="10"/>
  <c r="D851" i="10"/>
  <c r="D875" i="10"/>
  <c r="D392" i="10"/>
  <c r="D760" i="10"/>
  <c r="D862" i="10"/>
  <c r="D381" i="10"/>
  <c r="D960" i="10"/>
  <c r="D401" i="10"/>
  <c r="D958" i="10"/>
  <c r="D934" i="10"/>
  <c r="D608" i="10"/>
  <c r="D780" i="10"/>
  <c r="D916" i="10"/>
  <c r="D834" i="10"/>
  <c r="D559" i="10"/>
  <c r="D627" i="10"/>
  <c r="D715" i="10"/>
  <c r="D476" i="10"/>
  <c r="D717" i="10"/>
  <c r="D926" i="10"/>
  <c r="D526" i="10"/>
  <c r="D397" i="10"/>
  <c r="D636" i="10"/>
  <c r="D520" i="10"/>
  <c r="D540" i="10"/>
  <c r="D809" i="10"/>
  <c r="D623" i="10"/>
  <c r="D855" i="10"/>
  <c r="D423" i="10"/>
  <c r="D978" i="10"/>
  <c r="D868" i="10"/>
  <c r="D448" i="10"/>
  <c r="D844" i="10"/>
  <c r="D724" i="10"/>
  <c r="D951" i="10"/>
  <c r="D361" i="10"/>
  <c r="D1001" i="10"/>
  <c r="D341" i="10"/>
  <c r="D650" i="10"/>
  <c r="D694" i="10"/>
  <c r="D970" i="10"/>
  <c r="D550" i="10"/>
  <c r="D657" i="10"/>
  <c r="D457" i="10"/>
  <c r="D585" i="10"/>
  <c r="D450" i="10"/>
  <c r="D884" i="10"/>
  <c r="D669" i="10"/>
  <c r="D504" i="10"/>
  <c r="D690" i="10"/>
  <c r="D832" i="10"/>
  <c r="D567" i="10"/>
  <c r="D965" i="10"/>
  <c r="D822" i="10"/>
  <c r="D497" i="10"/>
  <c r="D924" i="10"/>
  <c r="D419" i="10"/>
  <c r="D840" i="10"/>
  <c r="D698" i="10"/>
  <c r="D684" i="10"/>
  <c r="D718" i="10"/>
  <c r="D789" i="10"/>
  <c r="D542" i="10"/>
  <c r="D802" i="10"/>
  <c r="D679" i="10"/>
  <c r="D741" i="10"/>
  <c r="D953" i="10"/>
  <c r="D873" i="10"/>
  <c r="D439" i="10"/>
  <c r="D954" i="10"/>
  <c r="D672" i="10"/>
  <c r="D640" i="10"/>
  <c r="D801" i="10"/>
  <c r="D343" i="10"/>
  <c r="D340" i="10"/>
  <c r="D603" i="10"/>
  <c r="D966" i="10"/>
  <c r="D765" i="10"/>
  <c r="D792" i="10"/>
  <c r="D988" i="10"/>
  <c r="D398" i="10"/>
  <c r="D441" i="10"/>
  <c r="D610" i="10"/>
  <c r="D660" i="10"/>
  <c r="D854" i="10"/>
  <c r="D547" i="10"/>
  <c r="D734" i="10"/>
  <c r="D537" i="10"/>
  <c r="D807" i="10"/>
  <c r="D977" i="10"/>
  <c r="D523" i="10"/>
  <c r="D705" i="10"/>
  <c r="D405" i="10"/>
  <c r="D896" i="10"/>
  <c r="D91" i="10"/>
  <c r="D101" i="10"/>
  <c r="D83" i="10"/>
  <c r="D96" i="10"/>
  <c r="D99" i="10"/>
  <c r="D40" i="10"/>
  <c r="D42" i="10"/>
  <c r="D57" i="10"/>
  <c r="D43" i="10"/>
  <c r="D71" i="10"/>
  <c r="D76" i="10"/>
  <c r="D81" i="10"/>
  <c r="D67" i="10"/>
  <c r="D79" i="10"/>
  <c r="D6" i="10"/>
  <c r="D62" i="10"/>
  <c r="D5" i="10"/>
  <c r="D18" i="10"/>
  <c r="D65" i="10"/>
  <c r="D13" i="10"/>
  <c r="D72" i="10"/>
  <c r="D33" i="10"/>
  <c r="D26" i="10"/>
  <c r="D60" i="10"/>
  <c r="D21" i="10"/>
  <c r="D118" i="10"/>
  <c r="D124" i="10"/>
  <c r="D109" i="10"/>
  <c r="D110" i="10"/>
  <c r="D115" i="10"/>
  <c r="D105" i="10"/>
  <c r="D426" i="10"/>
  <c r="D430" i="10"/>
  <c r="D470" i="10"/>
  <c r="D711" i="10"/>
  <c r="D900" i="10"/>
  <c r="D794" i="10"/>
  <c r="D723" i="10"/>
  <c r="D778" i="10"/>
  <c r="D777" i="10"/>
  <c r="D649" i="10"/>
  <c r="D576" i="10"/>
  <c r="D961" i="10"/>
  <c r="D892" i="10"/>
  <c r="D499" i="10"/>
  <c r="D601" i="10"/>
  <c r="D841" i="10"/>
  <c r="D590" i="10"/>
  <c r="D630" i="10"/>
  <c r="D525" i="10"/>
  <c r="D720" i="10"/>
  <c r="D997" i="10"/>
  <c r="D422" i="10"/>
  <c r="D750" i="10"/>
  <c r="D987" i="10"/>
  <c r="D940" i="10"/>
  <c r="D774" i="10"/>
  <c r="D937" i="10"/>
  <c r="D433" i="10"/>
  <c r="D819" i="10"/>
  <c r="D584" i="10"/>
  <c r="D767" i="10"/>
  <c r="D771" i="10"/>
  <c r="D827" i="10"/>
  <c r="D360" i="10"/>
  <c r="D693" i="10"/>
  <c r="D382" i="10"/>
  <c r="D647" i="10"/>
  <c r="D473" i="10"/>
  <c r="D408" i="10"/>
  <c r="D945" i="10"/>
  <c r="D460" i="10"/>
  <c r="D409" i="10"/>
  <c r="D815" i="10"/>
  <c r="D971" i="10"/>
  <c r="D725" i="10"/>
  <c r="D675" i="10"/>
  <c r="D845" i="10"/>
  <c r="D389" i="10"/>
  <c r="D742" i="10"/>
  <c r="D412" i="10"/>
  <c r="D465" i="10"/>
  <c r="D838" i="10"/>
  <c r="D695" i="10"/>
  <c r="D799" i="10"/>
  <c r="D903" i="10"/>
  <c r="D874" i="10"/>
  <c r="D793" i="10"/>
  <c r="D850" i="10"/>
  <c r="D897" i="10"/>
  <c r="D436" i="10"/>
  <c r="D420" i="10"/>
  <c r="D680" i="10"/>
  <c r="D421" i="10"/>
  <c r="D582" i="10"/>
  <c r="D477" i="10"/>
  <c r="D821" i="10"/>
  <c r="D561" i="10"/>
  <c r="D524" i="10"/>
  <c r="D791" i="10"/>
  <c r="D632" i="10"/>
  <c r="D346" i="10"/>
  <c r="D980" i="10"/>
  <c r="D480" i="10"/>
  <c r="D489" i="10"/>
  <c r="D730" i="10"/>
  <c r="D416" i="10"/>
  <c r="D710" i="10"/>
  <c r="D100" i="10"/>
  <c r="D97" i="10"/>
  <c r="D88" i="10"/>
  <c r="D12" i="10"/>
  <c r="D16" i="10"/>
  <c r="D56" i="10"/>
  <c r="D49" i="10"/>
  <c r="D10" i="10"/>
  <c r="D14" i="10"/>
  <c r="D55" i="10"/>
  <c r="D3" i="10"/>
  <c r="D11" i="10"/>
  <c r="D36" i="10"/>
  <c r="D45" i="10"/>
  <c r="D50" i="10"/>
  <c r="D28" i="10"/>
  <c r="D63" i="10"/>
  <c r="D58" i="10"/>
  <c r="D2" i="10"/>
  <c r="D117" i="10"/>
  <c r="D120" i="10"/>
  <c r="D108" i="10"/>
  <c r="D114" i="10"/>
  <c r="D249" i="10"/>
  <c r="D236" i="10"/>
  <c r="D189" i="10"/>
  <c r="D204" i="10"/>
  <c r="D208" i="10"/>
  <c r="D134" i="10"/>
  <c r="D170" i="10"/>
  <c r="D175" i="10"/>
  <c r="D209" i="10"/>
  <c r="D190" i="10"/>
  <c r="D206" i="10"/>
  <c r="D169" i="10"/>
  <c r="D166" i="10"/>
  <c r="D135" i="10"/>
  <c r="D163" i="10"/>
  <c r="D221" i="10"/>
  <c r="D196" i="10"/>
  <c r="D146" i="10"/>
  <c r="D154" i="10"/>
  <c r="D237" i="10"/>
  <c r="D260" i="10"/>
  <c r="D270" i="10"/>
  <c r="D259" i="10"/>
  <c r="D150" i="10"/>
  <c r="D244" i="10"/>
  <c r="D227" i="10"/>
  <c r="D235" i="10"/>
  <c r="D187" i="10"/>
  <c r="D197" i="10"/>
  <c r="D203" i="10"/>
  <c r="D180" i="10"/>
  <c r="D147" i="10"/>
  <c r="D230" i="10"/>
  <c r="D264" i="10"/>
  <c r="D193" i="10"/>
  <c r="D156" i="10"/>
  <c r="D148" i="10"/>
  <c r="D274" i="10"/>
  <c r="D248" i="10"/>
  <c r="D184" i="10"/>
  <c r="D201" i="10"/>
  <c r="D181" i="10"/>
  <c r="D164" i="10"/>
  <c r="D266" i="10"/>
  <c r="D261" i="10"/>
  <c r="D141" i="10"/>
  <c r="D205" i="10"/>
  <c r="D245" i="10"/>
  <c r="D265" i="10"/>
  <c r="D229" i="10"/>
  <c r="D267" i="10"/>
  <c r="D218" i="10"/>
  <c r="D217" i="10"/>
  <c r="D199" i="10"/>
  <c r="D145" i="10"/>
  <c r="D129" i="10"/>
  <c r="D144" i="10"/>
  <c r="D198" i="10"/>
  <c r="D186" i="10"/>
  <c r="D177" i="10"/>
  <c r="D152" i="10"/>
  <c r="D149" i="10"/>
  <c r="D159" i="10"/>
  <c r="D158" i="10"/>
  <c r="D207" i="10"/>
  <c r="D139" i="10"/>
  <c r="D162" i="10"/>
  <c r="D153" i="10"/>
  <c r="D281" i="10"/>
  <c r="D271" i="10"/>
  <c r="D278" i="10"/>
  <c r="D275" i="10"/>
  <c r="D276" i="10"/>
  <c r="D240" i="10"/>
  <c r="D246" i="10"/>
  <c r="D188" i="10"/>
  <c r="D185" i="10"/>
  <c r="D200" i="10"/>
  <c r="D140" i="10"/>
  <c r="D172" i="10"/>
  <c r="D243" i="10"/>
  <c r="D233" i="10"/>
  <c r="D191" i="10"/>
  <c r="D133" i="10"/>
  <c r="D252" i="10"/>
  <c r="D251" i="10"/>
  <c r="D155" i="10"/>
  <c r="D202" i="10"/>
  <c r="D174" i="10"/>
  <c r="D183" i="10"/>
  <c r="D238" i="10"/>
  <c r="D262" i="10"/>
  <c r="D195" i="10"/>
  <c r="D215" i="10"/>
  <c r="D234" i="10"/>
  <c r="D258" i="10"/>
  <c r="D256" i="10"/>
  <c r="D263" i="10"/>
  <c r="D280" i="10"/>
  <c r="D277" i="10"/>
  <c r="D254" i="10"/>
  <c r="D212" i="10"/>
  <c r="D225" i="10"/>
  <c r="D137" i="10"/>
  <c r="D160" i="10"/>
  <c r="D151" i="10"/>
  <c r="D143" i="10"/>
  <c r="D192" i="10"/>
  <c r="D220" i="10"/>
  <c r="D161" i="10"/>
  <c r="D165" i="10"/>
  <c r="D132" i="10"/>
  <c r="D138" i="10"/>
  <c r="D219" i="10"/>
  <c r="D178" i="10"/>
  <c r="D176" i="10"/>
  <c r="D269" i="10"/>
  <c r="D273" i="10"/>
  <c r="D255" i="10"/>
  <c r="D228" i="10"/>
  <c r="D247" i="10"/>
  <c r="D168" i="10"/>
  <c r="D241" i="10"/>
  <c r="D268" i="10"/>
  <c r="D226" i="10"/>
  <c r="D194" i="10"/>
  <c r="D222" i="10"/>
  <c r="D157" i="10"/>
  <c r="D142" i="10"/>
  <c r="D173" i="10"/>
  <c r="D250" i="10"/>
  <c r="D232" i="10"/>
  <c r="D211" i="10"/>
  <c r="D182" i="10"/>
  <c r="D242" i="10"/>
  <c r="D214" i="10"/>
  <c r="D136" i="10"/>
  <c r="D131" i="10"/>
  <c r="D216" i="10"/>
  <c r="D171" i="10"/>
  <c r="D253" i="10"/>
  <c r="D179" i="10"/>
  <c r="D239" i="10"/>
  <c r="D272" i="10"/>
  <c r="D210" i="10"/>
  <c r="D213" i="10"/>
  <c r="D130" i="10"/>
  <c r="D223" i="10"/>
  <c r="D231" i="10"/>
  <c r="D257" i="10"/>
  <c r="D224" i="10"/>
  <c r="D279" i="10"/>
  <c r="D167" i="10"/>
  <c r="D456" i="3"/>
  <c r="D377" i="3"/>
  <c r="D448" i="3"/>
  <c r="D397" i="3"/>
  <c r="D369" i="3"/>
  <c r="D415" i="3"/>
  <c r="D378" i="3"/>
  <c r="D330" i="3"/>
  <c r="D344" i="3"/>
  <c r="D314" i="3"/>
  <c r="D326" i="3"/>
  <c r="D359" i="3"/>
  <c r="D416" i="3"/>
  <c r="D358" i="3"/>
  <c r="D366" i="3"/>
  <c r="D398" i="3"/>
  <c r="D393" i="3"/>
  <c r="D441" i="3"/>
  <c r="D462" i="3"/>
  <c r="D428" i="3"/>
  <c r="D390" i="3"/>
  <c r="D405" i="3"/>
  <c r="D341" i="3"/>
  <c r="D340" i="3"/>
  <c r="D346" i="3"/>
  <c r="D443" i="3"/>
  <c r="D439" i="3"/>
  <c r="D394" i="3"/>
  <c r="D450" i="3"/>
  <c r="D387" i="3"/>
  <c r="D411" i="3"/>
  <c r="D400" i="3"/>
  <c r="D356" i="3"/>
  <c r="D325" i="3"/>
  <c r="D338" i="3"/>
  <c r="D354" i="3"/>
  <c r="D375" i="3"/>
  <c r="D430" i="3"/>
  <c r="D318" i="3"/>
  <c r="D419" i="3"/>
  <c r="D396" i="3"/>
  <c r="D329" i="3"/>
  <c r="D353" i="3"/>
  <c r="D368" i="3"/>
  <c r="D348" i="3"/>
  <c r="D418" i="3"/>
  <c r="D454" i="3"/>
  <c r="D436" i="3"/>
  <c r="D343" i="3"/>
  <c r="D391" i="3"/>
  <c r="D445" i="3"/>
  <c r="D459" i="3"/>
  <c r="D334" i="3"/>
  <c r="D345" i="3"/>
  <c r="D389" i="3"/>
  <c r="D339" i="3"/>
  <c r="D352" i="3"/>
  <c r="D327" i="3"/>
  <c r="D373" i="3"/>
  <c r="D399" i="3"/>
  <c r="D382" i="3"/>
  <c r="D440" i="3"/>
  <c r="D347" i="3"/>
  <c r="D367" i="3"/>
  <c r="D465" i="3"/>
  <c r="D455" i="3"/>
  <c r="D432" i="3"/>
  <c r="D383" i="3"/>
  <c r="D392" i="3"/>
  <c r="D370" i="3"/>
  <c r="D435" i="3"/>
  <c r="D447" i="3"/>
  <c r="D335" i="3"/>
  <c r="D361" i="3"/>
  <c r="D363" i="3"/>
  <c r="D355" i="3"/>
  <c r="D337" i="3"/>
  <c r="D423" i="3"/>
  <c r="D332" i="3"/>
  <c r="D336" i="3"/>
  <c r="D410" i="3"/>
  <c r="D401" i="3"/>
  <c r="D385" i="3"/>
  <c r="D408" i="3"/>
  <c r="D417" i="3"/>
  <c r="D379" i="3"/>
  <c r="D317" i="3"/>
  <c r="D322" i="3"/>
  <c r="D464" i="3"/>
  <c r="D372" i="3"/>
  <c r="D409" i="3"/>
  <c r="D412" i="3"/>
  <c r="D452" i="3"/>
  <c r="D461" i="3"/>
  <c r="D438" i="3"/>
  <c r="D429" i="3"/>
  <c r="D333" i="3"/>
  <c r="D323" i="3"/>
  <c r="D349" i="3"/>
  <c r="D365" i="3"/>
  <c r="D433" i="3"/>
  <c r="D407" i="3"/>
  <c r="D384" i="3"/>
  <c r="D442" i="3"/>
  <c r="D404" i="3"/>
  <c r="D420" i="3"/>
  <c r="D364" i="3"/>
  <c r="D424" i="3"/>
  <c r="D388" i="3"/>
  <c r="D324" i="3"/>
  <c r="D380" i="3"/>
  <c r="D451" i="3"/>
  <c r="D360" i="3"/>
  <c r="D328" i="3"/>
  <c r="D425" i="3"/>
  <c r="D413" i="3"/>
  <c r="D422" i="3"/>
  <c r="D403" i="3"/>
  <c r="D320" i="3"/>
  <c r="D321" i="3"/>
  <c r="D402" i="3"/>
  <c r="D315" i="3"/>
  <c r="D381" i="3"/>
  <c r="D386" i="3"/>
  <c r="D376" i="3"/>
  <c r="D395" i="3"/>
  <c r="D457" i="3"/>
  <c r="D313" i="3"/>
  <c r="D374" i="3"/>
  <c r="D316" i="3"/>
  <c r="D463" i="3"/>
  <c r="D446" i="3"/>
  <c r="D437" i="3"/>
  <c r="D414" i="3"/>
  <c r="D431" i="3"/>
  <c r="D421" i="3"/>
  <c r="D406" i="3"/>
  <c r="D458" i="3"/>
  <c r="D362" i="3"/>
  <c r="D351" i="3"/>
  <c r="D331" i="3"/>
  <c r="D350" i="3"/>
  <c r="D453" i="3"/>
  <c r="D342" i="3"/>
  <c r="D319" i="3"/>
  <c r="D357" i="3"/>
  <c r="D371" i="3"/>
  <c r="D427" i="3"/>
  <c r="D426" i="3"/>
  <c r="D449" i="3"/>
  <c r="D460" i="3"/>
  <c r="D434" i="3"/>
  <c r="D444" i="3"/>
  <c r="D315" i="10"/>
  <c r="D312" i="10"/>
  <c r="D324" i="10"/>
  <c r="D289" i="10"/>
  <c r="D316" i="10"/>
  <c r="D302" i="10"/>
  <c r="D323" i="10"/>
  <c r="D286" i="10"/>
  <c r="D310" i="10"/>
  <c r="D306" i="10"/>
  <c r="D298" i="10"/>
  <c r="D282" i="10"/>
  <c r="D300" i="10"/>
  <c r="D326" i="10"/>
  <c r="D297" i="10"/>
  <c r="D305" i="10"/>
  <c r="D296" i="10"/>
  <c r="D332" i="10"/>
  <c r="D317" i="10"/>
  <c r="D318" i="10"/>
  <c r="D321" i="10"/>
  <c r="D288" i="10"/>
  <c r="D311" i="10"/>
  <c r="D313" i="10"/>
  <c r="D333" i="10"/>
  <c r="D283" i="10"/>
  <c r="D325" i="10"/>
  <c r="D292" i="10"/>
  <c r="D329" i="10"/>
  <c r="D327" i="10"/>
  <c r="D293" i="10"/>
  <c r="D303" i="10"/>
  <c r="D314" i="10"/>
  <c r="D291" i="10"/>
  <c r="D307" i="10"/>
  <c r="D330" i="10"/>
  <c r="D319" i="10"/>
  <c r="D290" i="10"/>
  <c r="D334" i="10"/>
  <c r="D320" i="10"/>
  <c r="D301" i="10"/>
  <c r="D304" i="10"/>
  <c r="D336" i="10"/>
  <c r="D299" i="10"/>
  <c r="D335" i="10"/>
  <c r="D328" i="10"/>
  <c r="D285" i="10"/>
  <c r="D287" i="10"/>
  <c r="D331" i="10"/>
  <c r="D308" i="10"/>
  <c r="D294" i="10"/>
  <c r="D337" i="10"/>
  <c r="D309" i="10"/>
  <c r="D295" i="10"/>
  <c r="D322" i="10"/>
  <c r="D284" i="10"/>
  <c r="D504" i="3"/>
  <c r="D476" i="3"/>
  <c r="D483" i="3"/>
  <c r="D513" i="3"/>
  <c r="D485" i="3"/>
  <c r="D491" i="3"/>
  <c r="D503" i="3"/>
  <c r="D479" i="3"/>
  <c r="D493" i="3"/>
  <c r="D478" i="3"/>
  <c r="D484" i="3"/>
  <c r="D480" i="3"/>
  <c r="D496" i="3"/>
  <c r="D521" i="3"/>
  <c r="D466" i="3"/>
  <c r="D488" i="3"/>
  <c r="D517" i="3"/>
  <c r="D487" i="3"/>
  <c r="D520" i="3"/>
  <c r="D467" i="3"/>
  <c r="D514" i="3"/>
  <c r="D494" i="3"/>
  <c r="D472" i="3"/>
  <c r="D490" i="3"/>
  <c r="D500" i="3"/>
  <c r="D474" i="3"/>
  <c r="D502" i="3"/>
  <c r="D511" i="3"/>
  <c r="D518" i="3"/>
  <c r="D482" i="3"/>
  <c r="D468" i="3"/>
  <c r="D497" i="3"/>
  <c r="D471" i="3"/>
  <c r="D473" i="3"/>
  <c r="D499" i="3"/>
  <c r="D489" i="3"/>
  <c r="D509" i="3"/>
  <c r="D519" i="3"/>
  <c r="D501" i="3"/>
  <c r="D510" i="3"/>
  <c r="D481" i="3"/>
  <c r="D475" i="3"/>
  <c r="D505" i="3"/>
  <c r="D486" i="3"/>
  <c r="D515" i="3"/>
  <c r="D512" i="3"/>
  <c r="D470" i="3"/>
  <c r="D508" i="3"/>
  <c r="D507" i="3"/>
  <c r="D498" i="3"/>
  <c r="D477" i="3"/>
  <c r="D506" i="3"/>
  <c r="D495" i="3"/>
  <c r="D492" i="3"/>
  <c r="D469" i="3"/>
  <c r="D516" i="3"/>
  <c r="E316" i="9" l="1"/>
  <c r="E290" i="9"/>
  <c r="C334" i="9"/>
  <c r="G334" i="9" s="1"/>
  <c r="C332" i="9"/>
  <c r="C330" i="9"/>
  <c r="D330" i="9" s="1"/>
  <c r="C328" i="9"/>
  <c r="D328" i="9" s="1"/>
  <c r="G322" i="9"/>
  <c r="C316" i="9"/>
  <c r="C314" i="9"/>
  <c r="D314" i="9" s="1"/>
  <c r="C312" i="9"/>
  <c r="C310" i="9"/>
  <c r="E310" i="9" s="1"/>
  <c r="C306" i="9"/>
  <c r="E306" i="9" s="1"/>
  <c r="C298" i="9"/>
  <c r="G290" i="9"/>
  <c r="C284" i="9"/>
  <c r="D284" i="9" s="1"/>
  <c r="C282" i="9"/>
  <c r="E334" i="9"/>
  <c r="E328" i="9"/>
  <c r="E312" i="9"/>
  <c r="E337" i="9"/>
  <c r="E335" i="9"/>
  <c r="E331" i="9"/>
  <c r="E325" i="9"/>
  <c r="E319" i="9"/>
  <c r="E317" i="9"/>
  <c r="E311" i="9"/>
  <c r="E309" i="9"/>
  <c r="E307" i="9"/>
  <c r="E301" i="9"/>
  <c r="E293" i="9"/>
  <c r="E287" i="9"/>
  <c r="E285" i="9"/>
  <c r="E330" i="9"/>
  <c r="C308" i="9"/>
  <c r="G308" i="9" s="1"/>
  <c r="G313" i="9"/>
  <c r="I520" i="5"/>
  <c r="E520" i="5"/>
  <c r="E516" i="5"/>
  <c r="I516" i="5"/>
  <c r="E508" i="5"/>
  <c r="I508" i="5"/>
  <c r="E496" i="5"/>
  <c r="I496" i="5"/>
  <c r="I488" i="5"/>
  <c r="E488" i="5"/>
  <c r="P514" i="4"/>
  <c r="N509" i="4"/>
  <c r="R509" i="4" s="1"/>
  <c r="D493" i="5"/>
  <c r="G491" i="5"/>
  <c r="D477" i="5"/>
  <c r="F477" i="5" s="1"/>
  <c r="G475" i="5"/>
  <c r="G520" i="5"/>
  <c r="G516" i="5"/>
  <c r="F515" i="5"/>
  <c r="G512" i="5"/>
  <c r="G508" i="5"/>
  <c r="F507" i="5"/>
  <c r="G496" i="5"/>
  <c r="G492" i="5"/>
  <c r="F491" i="5"/>
  <c r="G488" i="5"/>
  <c r="D486" i="5"/>
  <c r="F520" i="5"/>
  <c r="F516" i="5"/>
  <c r="F512" i="5"/>
  <c r="G509" i="5"/>
  <c r="F508" i="5"/>
  <c r="G501" i="5"/>
  <c r="F496" i="5"/>
  <c r="G493" i="5"/>
  <c r="F492" i="5"/>
  <c r="F488" i="5"/>
  <c r="G477" i="5"/>
  <c r="G473" i="5"/>
  <c r="I512" i="5"/>
  <c r="D504" i="5"/>
  <c r="N340" i="11"/>
  <c r="G709" i="4"/>
  <c r="D709" i="4"/>
  <c r="F849" i="4"/>
  <c r="D988" i="4"/>
  <c r="E982" i="4"/>
  <c r="E973" i="4"/>
  <c r="E972" i="4"/>
  <c r="P961" i="4"/>
  <c r="E957" i="4"/>
  <c r="L955" i="4"/>
  <c r="E955" i="4" s="1"/>
  <c r="I955" i="4"/>
  <c r="E954" i="4"/>
  <c r="E947" i="4"/>
  <c r="E943" i="4"/>
  <c r="E938" i="4"/>
  <c r="E932" i="4"/>
  <c r="E931" i="4"/>
  <c r="E916" i="4"/>
  <c r="E913" i="4"/>
  <c r="E912" i="4"/>
  <c r="E910" i="4"/>
  <c r="E901" i="4"/>
  <c r="E894" i="4"/>
  <c r="E889" i="4"/>
  <c r="N885" i="4"/>
  <c r="R885" i="4" s="1"/>
  <c r="L873" i="4"/>
  <c r="N873" i="4" s="1"/>
  <c r="R873" i="4" s="1"/>
  <c r="I873" i="4"/>
  <c r="F695" i="4"/>
  <c r="G593" i="4"/>
  <c r="D705" i="4"/>
  <c r="F845" i="4"/>
  <c r="G681" i="4"/>
  <c r="D935" i="4"/>
  <c r="G528" i="4"/>
  <c r="D536" i="4"/>
  <c r="F536" i="4"/>
  <c r="F593" i="4"/>
  <c r="F633" i="4"/>
  <c r="F689" i="4"/>
  <c r="F905" i="4"/>
  <c r="K987" i="4"/>
  <c r="D987" i="4" s="1"/>
  <c r="AR987" i="4"/>
  <c r="D984" i="4"/>
  <c r="K979" i="4"/>
  <c r="AR979" i="4"/>
  <c r="D977" i="4"/>
  <c r="K973" i="4"/>
  <c r="D973" i="4" s="1"/>
  <c r="AR973" i="4"/>
  <c r="G973" i="4" s="1"/>
  <c r="K971" i="4"/>
  <c r="D971" i="4" s="1"/>
  <c r="AR971" i="4"/>
  <c r="G971" i="4" s="1"/>
  <c r="H971" i="4"/>
  <c r="K969" i="4"/>
  <c r="AR969" i="4"/>
  <c r="K968" i="4"/>
  <c r="AR968" i="4"/>
  <c r="K963" i="4"/>
  <c r="N963" i="4" s="1"/>
  <c r="R963" i="4" s="1"/>
  <c r="AR963" i="4"/>
  <c r="H963" i="4"/>
  <c r="K961" i="4"/>
  <c r="D961" i="4" s="1"/>
  <c r="AR961" i="4"/>
  <c r="K959" i="4"/>
  <c r="D959" i="4" s="1"/>
  <c r="H959" i="4"/>
  <c r="K958" i="4"/>
  <c r="D958" i="4" s="1"/>
  <c r="AR958" i="4"/>
  <c r="G958" i="4" s="1"/>
  <c r="H958" i="4"/>
  <c r="K953" i="4"/>
  <c r="P953" i="4" s="1"/>
  <c r="S953" i="4" s="1"/>
  <c r="U953" i="4" s="1"/>
  <c r="AR953" i="4"/>
  <c r="K950" i="4"/>
  <c r="AR950" i="4"/>
  <c r="K933" i="4"/>
  <c r="H933" i="4"/>
  <c r="D930" i="4"/>
  <c r="K924" i="4"/>
  <c r="AR924" i="4"/>
  <c r="G924" i="4" s="1"/>
  <c r="K922" i="4"/>
  <c r="D922" i="4" s="1"/>
  <c r="AR922" i="4"/>
  <c r="K921" i="4"/>
  <c r="AR921" i="4"/>
  <c r="K918" i="4"/>
  <c r="D918" i="4" s="1"/>
  <c r="H918" i="4"/>
  <c r="K913" i="4"/>
  <c r="D913" i="4" s="1"/>
  <c r="H913" i="4"/>
  <c r="K909" i="4"/>
  <c r="D909" i="4" s="1"/>
  <c r="AR909" i="4"/>
  <c r="K908" i="4"/>
  <c r="D908" i="4" s="1"/>
  <c r="AR908" i="4"/>
  <c r="E908" i="4" s="1"/>
  <c r="K907" i="4"/>
  <c r="D907" i="4" s="1"/>
  <c r="H907" i="4"/>
  <c r="K906" i="4"/>
  <c r="D906" i="4" s="1"/>
  <c r="AR906" i="4"/>
  <c r="K905" i="4"/>
  <c r="D905" i="4" s="1"/>
  <c r="H905" i="4"/>
  <c r="K904" i="4"/>
  <c r="D904" i="4" s="1"/>
  <c r="AR904" i="4"/>
  <c r="D901" i="4"/>
  <c r="K899" i="4"/>
  <c r="AR899" i="4"/>
  <c r="K897" i="4"/>
  <c r="AR897" i="4"/>
  <c r="K893" i="4"/>
  <c r="D893" i="4" s="1"/>
  <c r="H893" i="4"/>
  <c r="K891" i="4"/>
  <c r="D891" i="4" s="1"/>
  <c r="H891" i="4"/>
  <c r="K890" i="4"/>
  <c r="AR890" i="4"/>
  <c r="K889" i="4"/>
  <c r="D889" i="4" s="1"/>
  <c r="H889" i="4"/>
  <c r="K888" i="4"/>
  <c r="AR888" i="4"/>
  <c r="K874" i="4"/>
  <c r="AR874" i="4"/>
  <c r="K872" i="4"/>
  <c r="AR872" i="4"/>
  <c r="K867" i="4"/>
  <c r="H867" i="4"/>
  <c r="K859" i="4"/>
  <c r="H859" i="4"/>
  <c r="K857" i="4"/>
  <c r="AR857" i="4"/>
  <c r="P845" i="4"/>
  <c r="D817" i="4"/>
  <c r="D983" i="4"/>
  <c r="F631" i="4"/>
  <c r="G695" i="4"/>
  <c r="G815" i="4"/>
  <c r="G687" i="4"/>
  <c r="F560" i="4"/>
  <c r="G692" i="4"/>
  <c r="D792" i="4"/>
  <c r="G986" i="4"/>
  <c r="G840" i="4"/>
  <c r="F648" i="4"/>
  <c r="D790" i="4"/>
  <c r="D603" i="4"/>
  <c r="D954" i="4"/>
  <c r="D946" i="4"/>
  <c r="G985" i="4"/>
  <c r="F931" i="4"/>
  <c r="F647" i="4"/>
  <c r="F875" i="4"/>
  <c r="F651" i="4"/>
  <c r="G555" i="4"/>
  <c r="G699" i="4"/>
  <c r="G581" i="4"/>
  <c r="D845" i="4"/>
  <c r="F889" i="4"/>
  <c r="G918" i="4"/>
  <c r="F811" i="4"/>
  <c r="F785" i="4"/>
  <c r="F907" i="4"/>
  <c r="F724" i="4"/>
  <c r="D731" i="4"/>
  <c r="F986" i="4"/>
  <c r="F792" i="4"/>
  <c r="G704" i="4"/>
  <c r="E688" i="4"/>
  <c r="E806" i="4"/>
  <c r="F570" i="4"/>
  <c r="G562" i="4"/>
  <c r="F535" i="4"/>
  <c r="F709" i="4"/>
  <c r="G685" i="4"/>
  <c r="F867" i="4"/>
  <c r="D677" i="4"/>
  <c r="G540" i="4"/>
  <c r="F725" i="4"/>
  <c r="F683" i="4"/>
  <c r="G683" i="4"/>
  <c r="F625" i="4"/>
  <c r="F916" i="4"/>
  <c r="F773" i="4"/>
  <c r="D773" i="4"/>
  <c r="D552" i="4"/>
  <c r="F881" i="4"/>
  <c r="F555" i="4"/>
  <c r="K960" i="4"/>
  <c r="D960" i="4" s="1"/>
  <c r="F971" i="4"/>
  <c r="F953" i="4"/>
  <c r="F841" i="4"/>
  <c r="F747" i="4"/>
  <c r="H840" i="4"/>
  <c r="F808" i="4"/>
  <c r="H836" i="4"/>
  <c r="F795" i="4"/>
  <c r="J976" i="4"/>
  <c r="I1000" i="4"/>
  <c r="AR810" i="4"/>
  <c r="AR826" i="4"/>
  <c r="H833" i="4"/>
  <c r="H793" i="4"/>
  <c r="I993" i="4"/>
  <c r="AR800" i="4"/>
  <c r="J935" i="4"/>
  <c r="H843" i="4"/>
  <c r="J914" i="4"/>
  <c r="F675" i="4"/>
  <c r="F595" i="4"/>
  <c r="AR827" i="4"/>
  <c r="AR779" i="4"/>
  <c r="AR789" i="4"/>
  <c r="D551" i="4"/>
  <c r="AR793" i="4"/>
  <c r="F793" i="4" s="1"/>
  <c r="AR729" i="4"/>
  <c r="AR833" i="4"/>
  <c r="AR737" i="4"/>
  <c r="AR757" i="4"/>
  <c r="F757" i="4" s="1"/>
  <c r="J933" i="4"/>
  <c r="J949" i="4"/>
  <c r="AR765" i="4"/>
  <c r="J937" i="4"/>
  <c r="N100" i="4"/>
  <c r="R100" i="4" s="1"/>
  <c r="N90" i="4"/>
  <c r="P88" i="4"/>
  <c r="N86" i="4"/>
  <c r="P72" i="4"/>
  <c r="N68" i="4"/>
  <c r="R68" i="4" s="1"/>
  <c r="P59" i="4"/>
  <c r="N53" i="4"/>
  <c r="R53" i="4" s="1"/>
  <c r="N45" i="4"/>
  <c r="R45" i="4" s="1"/>
  <c r="N42" i="4"/>
  <c r="R42" i="4" s="1"/>
  <c r="P38" i="4"/>
  <c r="N11" i="4"/>
  <c r="R11" i="4" s="1"/>
  <c r="N5" i="4"/>
  <c r="R5" i="4" s="1"/>
  <c r="AC174" i="2"/>
  <c r="AB182" i="2"/>
  <c r="N92" i="4"/>
  <c r="R92" i="4" s="1"/>
  <c r="P92" i="4"/>
  <c r="N51" i="4"/>
  <c r="R51" i="4" s="1"/>
  <c r="P51" i="4"/>
  <c r="Q97" i="4"/>
  <c r="P97" i="4"/>
  <c r="N94" i="4"/>
  <c r="R94" i="4" s="1"/>
  <c r="P94" i="4"/>
  <c r="S94" i="4" s="1"/>
  <c r="U94" i="4" s="1"/>
  <c r="Q85" i="4"/>
  <c r="P85" i="4"/>
  <c r="N85" i="4"/>
  <c r="Q82" i="4"/>
  <c r="N82" i="4"/>
  <c r="P79" i="4"/>
  <c r="N79" i="4"/>
  <c r="R79" i="4" s="1"/>
  <c r="P76" i="4"/>
  <c r="N76" i="4"/>
  <c r="R76" i="4" s="1"/>
  <c r="Q76" i="4"/>
  <c r="Q74" i="4"/>
  <c r="N74" i="4"/>
  <c r="R74" i="4" s="1"/>
  <c r="N66" i="4"/>
  <c r="R66" i="4" s="1"/>
  <c r="Q66" i="4"/>
  <c r="P66" i="4"/>
  <c r="N63" i="4"/>
  <c r="R63" i="4" s="1"/>
  <c r="Q63" i="4"/>
  <c r="P63" i="4"/>
  <c r="P60" i="4"/>
  <c r="N60" i="4"/>
  <c r="R60" i="4" s="1"/>
  <c r="Q60" i="4"/>
  <c r="N39" i="4"/>
  <c r="P39" i="4"/>
  <c r="Q36" i="4"/>
  <c r="N36" i="4"/>
  <c r="R36" i="4" s="1"/>
  <c r="Q33" i="4"/>
  <c r="P33" i="4"/>
  <c r="N33" i="4"/>
  <c r="P31" i="4"/>
  <c r="N31" i="4"/>
  <c r="R31" i="4" s="1"/>
  <c r="Q28" i="4"/>
  <c r="N28" i="4"/>
  <c r="R28" i="4" s="1"/>
  <c r="N22" i="4"/>
  <c r="R22" i="4" s="1"/>
  <c r="P22" i="4"/>
  <c r="P10" i="4"/>
  <c r="Q10" i="4"/>
  <c r="N10" i="4"/>
  <c r="R10" i="4" s="1"/>
  <c r="N9" i="4"/>
  <c r="R9" i="4" s="1"/>
  <c r="P9" i="4"/>
  <c r="Q7" i="4"/>
  <c r="N7" i="4"/>
  <c r="R7" i="4" s="1"/>
  <c r="D1001" i="5"/>
  <c r="I1001" i="5"/>
  <c r="E1001" i="5"/>
  <c r="D989" i="5"/>
  <c r="I989" i="5"/>
  <c r="E989" i="5"/>
  <c r="D969" i="5"/>
  <c r="I969" i="5"/>
  <c r="E969" i="5"/>
  <c r="D961" i="5"/>
  <c r="I961" i="5"/>
  <c r="E961" i="5"/>
  <c r="D945" i="5"/>
  <c r="E945" i="5"/>
  <c r="I945" i="5"/>
  <c r="D929" i="5"/>
  <c r="I929" i="5"/>
  <c r="E929" i="5"/>
  <c r="I921" i="5"/>
  <c r="D921" i="5"/>
  <c r="E921" i="5"/>
  <c r="I917" i="5"/>
  <c r="D917" i="5"/>
  <c r="E917" i="5"/>
  <c r="I909" i="5"/>
  <c r="D909" i="5"/>
  <c r="E909" i="5"/>
  <c r="I889" i="5"/>
  <c r="D889" i="5"/>
  <c r="E869" i="5"/>
  <c r="D869" i="5"/>
  <c r="D817" i="5"/>
  <c r="E817" i="5"/>
  <c r="I809" i="5"/>
  <c r="D809" i="5"/>
  <c r="E809" i="5"/>
  <c r="D797" i="5"/>
  <c r="E797" i="5"/>
  <c r="I797" i="5"/>
  <c r="E777" i="5"/>
  <c r="I777" i="5"/>
  <c r="D777" i="5"/>
  <c r="E769" i="5"/>
  <c r="I769" i="5"/>
  <c r="D769" i="5"/>
  <c r="D749" i="5"/>
  <c r="E749" i="5"/>
  <c r="I749" i="5"/>
  <c r="D725" i="5"/>
  <c r="I725" i="5"/>
  <c r="E725" i="5"/>
  <c r="D709" i="5"/>
  <c r="I709" i="5"/>
  <c r="E709" i="5"/>
  <c r="D693" i="5"/>
  <c r="I693" i="5"/>
  <c r="E693" i="5"/>
  <c r="D681" i="5"/>
  <c r="E681" i="5"/>
  <c r="D673" i="5"/>
  <c r="E673" i="5"/>
  <c r="I641" i="5"/>
  <c r="E641" i="5"/>
  <c r="D641" i="5"/>
  <c r="D629" i="5"/>
  <c r="E629" i="5"/>
  <c r="I629" i="5"/>
  <c r="D613" i="5"/>
  <c r="E613" i="5"/>
  <c r="I613" i="5"/>
  <c r="D597" i="5"/>
  <c r="I597" i="5"/>
  <c r="D581" i="5"/>
  <c r="E581" i="5"/>
  <c r="I581" i="5"/>
  <c r="D565" i="5"/>
  <c r="I565" i="5"/>
  <c r="E565" i="5"/>
  <c r="I553" i="5"/>
  <c r="D553" i="5"/>
  <c r="E553" i="5"/>
  <c r="D549" i="5"/>
  <c r="I549" i="5"/>
  <c r="E549" i="5"/>
  <c r="D541" i="5"/>
  <c r="E541" i="5"/>
  <c r="I541" i="5"/>
  <c r="D533" i="5"/>
  <c r="I533" i="5"/>
  <c r="E533" i="5"/>
  <c r="D505" i="5"/>
  <c r="F505" i="5" s="1"/>
  <c r="D473" i="5"/>
  <c r="F473" i="5" s="1"/>
  <c r="I473" i="5"/>
  <c r="G983" i="4"/>
  <c r="G871" i="4"/>
  <c r="G755" i="4"/>
  <c r="D691" i="4"/>
  <c r="D720" i="4"/>
  <c r="G747" i="4"/>
  <c r="D747" i="4"/>
  <c r="D712" i="4"/>
  <c r="I987" i="4"/>
  <c r="AR991" i="4"/>
  <c r="I912" i="4"/>
  <c r="F844" i="4"/>
  <c r="D820" i="4"/>
  <c r="G772" i="4"/>
  <c r="G696" i="4"/>
  <c r="E774" i="4"/>
  <c r="F634" i="4"/>
  <c r="I982" i="4"/>
  <c r="D934" i="4"/>
  <c r="I936" i="4"/>
  <c r="I940" i="4"/>
  <c r="D725" i="4"/>
  <c r="I907" i="4"/>
  <c r="I958" i="4"/>
  <c r="D923" i="4"/>
  <c r="I943" i="4"/>
  <c r="I966" i="4"/>
  <c r="D811" i="4"/>
  <c r="G551" i="4"/>
  <c r="I920" i="4"/>
  <c r="I967" i="4"/>
  <c r="N88" i="4"/>
  <c r="R88" i="4" s="1"/>
  <c r="P74" i="4"/>
  <c r="P45" i="4"/>
  <c r="S45" i="4" s="1"/>
  <c r="U45" i="4" s="1"/>
  <c r="P100" i="4"/>
  <c r="S100" i="4" s="1"/>
  <c r="P7" i="4"/>
  <c r="E477" i="5"/>
  <c r="I681" i="5"/>
  <c r="E597" i="5"/>
  <c r="I669" i="5"/>
  <c r="L951" i="4"/>
  <c r="I951" i="4"/>
  <c r="N107" i="4"/>
  <c r="R107" i="4" s="1"/>
  <c r="P107" i="4"/>
  <c r="S107" i="4" s="1"/>
  <c r="Q104" i="4"/>
  <c r="P104" i="4"/>
  <c r="Q102" i="4"/>
  <c r="N102" i="4"/>
  <c r="R102" i="4" s="1"/>
  <c r="P102" i="4"/>
  <c r="Q99" i="4"/>
  <c r="T99" i="4" s="1"/>
  <c r="P99" i="4"/>
  <c r="N99" i="4"/>
  <c r="R99" i="4" s="1"/>
  <c r="P95" i="4"/>
  <c r="N95" i="4"/>
  <c r="R95" i="4" s="1"/>
  <c r="P87" i="4"/>
  <c r="N87" i="4"/>
  <c r="R87" i="4" s="1"/>
  <c r="P84" i="4"/>
  <c r="N84" i="4"/>
  <c r="R84" i="4" s="1"/>
  <c r="Q81" i="4"/>
  <c r="T81" i="4" s="1"/>
  <c r="P81" i="4"/>
  <c r="S81" i="4" s="1"/>
  <c r="Q78" i="4"/>
  <c r="N78" i="4"/>
  <c r="R78" i="4" s="1"/>
  <c r="P78" i="4"/>
  <c r="Q70" i="4"/>
  <c r="P70" i="4"/>
  <c r="Q65" i="4"/>
  <c r="P65" i="4"/>
  <c r="N65" i="4"/>
  <c r="R65" i="4" s="1"/>
  <c r="Q62" i="4"/>
  <c r="N62" i="4"/>
  <c r="R62" i="4" s="1"/>
  <c r="Q59" i="4"/>
  <c r="N59" i="4"/>
  <c r="Q50" i="4"/>
  <c r="P50" i="4"/>
  <c r="N50" i="4"/>
  <c r="R50" i="4" s="1"/>
  <c r="N40" i="4"/>
  <c r="R40" i="4" s="1"/>
  <c r="P40" i="4"/>
  <c r="Q37" i="4"/>
  <c r="P37" i="4"/>
  <c r="Q26" i="4"/>
  <c r="N26" i="4"/>
  <c r="R26" i="4" s="1"/>
  <c r="P23" i="4"/>
  <c r="N23" i="4"/>
  <c r="R23" i="4" s="1"/>
  <c r="N19" i="4"/>
  <c r="R19" i="4" s="1"/>
  <c r="P19" i="4"/>
  <c r="Q19" i="4"/>
  <c r="T19" i="4" s="1"/>
  <c r="P6" i="4"/>
  <c r="N6" i="4"/>
  <c r="R6" i="4" s="1"/>
  <c r="D997" i="5"/>
  <c r="I997" i="5"/>
  <c r="E997" i="5"/>
  <c r="D993" i="5"/>
  <c r="I993" i="5"/>
  <c r="E993" i="5"/>
  <c r="D981" i="5"/>
  <c r="I981" i="5"/>
  <c r="E981" i="5"/>
  <c r="D977" i="5"/>
  <c r="I977" i="5"/>
  <c r="E977" i="5"/>
  <c r="D973" i="5"/>
  <c r="I973" i="5"/>
  <c r="E973" i="5"/>
  <c r="D965" i="5"/>
  <c r="I965" i="5"/>
  <c r="E965" i="5"/>
  <c r="D953" i="5"/>
  <c r="I953" i="5"/>
  <c r="E953" i="5"/>
  <c r="D949" i="5"/>
  <c r="E949" i="5"/>
  <c r="D941" i="5"/>
  <c r="E941" i="5"/>
  <c r="I933" i="5"/>
  <c r="E933" i="5"/>
  <c r="E913" i="5"/>
  <c r="D913" i="5"/>
  <c r="I913" i="5"/>
  <c r="D905" i="5"/>
  <c r="I905" i="5"/>
  <c r="E905" i="5"/>
  <c r="I901" i="5"/>
  <c r="D901" i="5"/>
  <c r="E901" i="5"/>
  <c r="D897" i="5"/>
  <c r="I897" i="5"/>
  <c r="E897" i="5"/>
  <c r="E885" i="5"/>
  <c r="D885" i="5"/>
  <c r="I885" i="5"/>
  <c r="D881" i="5"/>
  <c r="E881" i="5"/>
  <c r="I881" i="5"/>
  <c r="D873" i="5"/>
  <c r="E873" i="5"/>
  <c r="I873" i="5"/>
  <c r="D865" i="5"/>
  <c r="E865" i="5"/>
  <c r="I865" i="5"/>
  <c r="E861" i="5"/>
  <c r="I861" i="5"/>
  <c r="D861" i="5"/>
  <c r="E857" i="5"/>
  <c r="D857" i="5"/>
  <c r="I857" i="5"/>
  <c r="E853" i="5"/>
  <c r="D853" i="5"/>
  <c r="I853" i="5"/>
  <c r="E845" i="5"/>
  <c r="D845" i="5"/>
  <c r="I845" i="5"/>
  <c r="E837" i="5"/>
  <c r="D837" i="5"/>
  <c r="I837" i="5"/>
  <c r="D833" i="5"/>
  <c r="E833" i="5"/>
  <c r="E813" i="5"/>
  <c r="D813" i="5"/>
  <c r="I813" i="5"/>
  <c r="E805" i="5"/>
  <c r="D805" i="5"/>
  <c r="I805" i="5"/>
  <c r="I801" i="5"/>
  <c r="D801" i="5"/>
  <c r="E801" i="5"/>
  <c r="D793" i="5"/>
  <c r="E793" i="5"/>
  <c r="I793" i="5"/>
  <c r="D789" i="5"/>
  <c r="I789" i="5"/>
  <c r="D781" i="5"/>
  <c r="E781" i="5"/>
  <c r="I781" i="5"/>
  <c r="D773" i="5"/>
  <c r="E773" i="5"/>
  <c r="E761" i="5"/>
  <c r="I761" i="5"/>
  <c r="D761" i="5"/>
  <c r="D757" i="5"/>
  <c r="E757" i="5"/>
  <c r="I757" i="5"/>
  <c r="E753" i="5"/>
  <c r="D753" i="5"/>
  <c r="I753" i="5"/>
  <c r="D745" i="5"/>
  <c r="E745" i="5"/>
  <c r="D741" i="5"/>
  <c r="I741" i="5"/>
  <c r="E741" i="5"/>
  <c r="D733" i="5"/>
  <c r="E733" i="5"/>
  <c r="I733" i="5"/>
  <c r="D721" i="5"/>
  <c r="I721" i="5"/>
  <c r="D717" i="5"/>
  <c r="E717" i="5"/>
  <c r="I717" i="5"/>
  <c r="D713" i="5"/>
  <c r="E713" i="5"/>
  <c r="D701" i="5"/>
  <c r="E701" i="5"/>
  <c r="I701" i="5"/>
  <c r="D697" i="5"/>
  <c r="E697" i="5"/>
  <c r="I689" i="5"/>
  <c r="D689" i="5"/>
  <c r="D685" i="5"/>
  <c r="E685" i="5"/>
  <c r="I685" i="5"/>
  <c r="D677" i="5"/>
  <c r="E677" i="5"/>
  <c r="I661" i="5"/>
  <c r="D661" i="5"/>
  <c r="D653" i="5"/>
  <c r="E653" i="5"/>
  <c r="I653" i="5"/>
  <c r="I649" i="5"/>
  <c r="D649" i="5"/>
  <c r="E649" i="5"/>
  <c r="D637" i="5"/>
  <c r="E637" i="5"/>
  <c r="I633" i="5"/>
  <c r="D633" i="5"/>
  <c r="E633" i="5"/>
  <c r="I625" i="5"/>
  <c r="D625" i="5"/>
  <c r="E625" i="5"/>
  <c r="D621" i="5"/>
  <c r="E621" i="5"/>
  <c r="I621" i="5"/>
  <c r="I609" i="5"/>
  <c r="D609" i="5"/>
  <c r="E609" i="5"/>
  <c r="D605" i="5"/>
  <c r="E605" i="5"/>
  <c r="I605" i="5"/>
  <c r="I593" i="5"/>
  <c r="E593" i="5"/>
  <c r="D593" i="5"/>
  <c r="D589" i="5"/>
  <c r="I589" i="5"/>
  <c r="E589" i="5"/>
  <c r="D573" i="5"/>
  <c r="E573" i="5"/>
  <c r="I569" i="5"/>
  <c r="D569" i="5"/>
  <c r="E569" i="5"/>
  <c r="D557" i="5"/>
  <c r="E557" i="5"/>
  <c r="I557" i="5"/>
  <c r="I537" i="5"/>
  <c r="D537" i="5"/>
  <c r="E537" i="5"/>
  <c r="I529" i="5"/>
  <c r="E529" i="5"/>
  <c r="D529" i="5"/>
  <c r="D525" i="5"/>
  <c r="I525" i="5"/>
  <c r="E525" i="5"/>
  <c r="D517" i="5"/>
  <c r="F517" i="5" s="1"/>
  <c r="D509" i="5"/>
  <c r="F509" i="5" s="1"/>
  <c r="I509" i="5"/>
  <c r="D501" i="5"/>
  <c r="F501" i="5" s="1"/>
  <c r="I501" i="5"/>
  <c r="D497" i="5"/>
  <c r="F497" i="5" s="1"/>
  <c r="F871" i="4"/>
  <c r="G941" i="4"/>
  <c r="D755" i="4"/>
  <c r="G720" i="4"/>
  <c r="E747" i="4"/>
  <c r="G844" i="4"/>
  <c r="D576" i="4"/>
  <c r="D715" i="4"/>
  <c r="G587" i="4"/>
  <c r="G868" i="4"/>
  <c r="G776" i="4"/>
  <c r="F902" i="4"/>
  <c r="F886" i="4"/>
  <c r="G854" i="4"/>
  <c r="G706" i="4"/>
  <c r="F670" i="4"/>
  <c r="G622" i="4"/>
  <c r="D570" i="4"/>
  <c r="F974" i="4"/>
  <c r="G934" i="4"/>
  <c r="I947" i="4"/>
  <c r="I901" i="4"/>
  <c r="G745" i="4"/>
  <c r="G923" i="4"/>
  <c r="G532" i="4"/>
  <c r="I885" i="4"/>
  <c r="I917" i="4"/>
  <c r="G811" i="4"/>
  <c r="F918" i="4"/>
  <c r="G536" i="4"/>
  <c r="N72" i="4"/>
  <c r="R72" i="4" s="1"/>
  <c r="P36" i="4"/>
  <c r="S36" i="4" s="1"/>
  <c r="I493" i="5"/>
  <c r="E669" i="5"/>
  <c r="Q9" i="4"/>
  <c r="T9" i="4" s="1"/>
  <c r="E889" i="5"/>
  <c r="P43" i="4"/>
  <c r="S43" i="4" s="1"/>
  <c r="U43" i="4" s="1"/>
  <c r="N97" i="4"/>
  <c r="I949" i="5"/>
  <c r="I869" i="5"/>
  <c r="E505" i="5"/>
  <c r="F789" i="4"/>
  <c r="G789" i="4"/>
  <c r="T6" i="4"/>
  <c r="P106" i="4"/>
  <c r="Q106" i="4"/>
  <c r="T106" i="4" s="1"/>
  <c r="N106" i="4"/>
  <c r="R106" i="4" s="1"/>
  <c r="D991" i="4"/>
  <c r="E924" i="4"/>
  <c r="E886" i="4"/>
  <c r="Q105" i="4"/>
  <c r="N105" i="4"/>
  <c r="R105" i="4" s="1"/>
  <c r="P105" i="4"/>
  <c r="P103" i="4"/>
  <c r="S103" i="4" s="1"/>
  <c r="U103" i="4" s="1"/>
  <c r="N103" i="4"/>
  <c r="R103" i="4" s="1"/>
  <c r="Q101" i="4"/>
  <c r="P101" i="4"/>
  <c r="N101" i="4"/>
  <c r="R101" i="4" s="1"/>
  <c r="Q98" i="4"/>
  <c r="P98" i="4"/>
  <c r="N96" i="4"/>
  <c r="R96" i="4" s="1"/>
  <c r="P96" i="4"/>
  <c r="S96" i="4" s="1"/>
  <c r="U96" i="4" s="1"/>
  <c r="Q93" i="4"/>
  <c r="P93" i="4"/>
  <c r="N93" i="4"/>
  <c r="Q91" i="4"/>
  <c r="P91" i="4"/>
  <c r="N91" i="4"/>
  <c r="R91" i="4" s="1"/>
  <c r="Q89" i="4"/>
  <c r="T89" i="4" s="1"/>
  <c r="P89" i="4"/>
  <c r="S89" i="4" s="1"/>
  <c r="Q86" i="4"/>
  <c r="P86" i="4"/>
  <c r="S86" i="4" s="1"/>
  <c r="U86" i="4" s="1"/>
  <c r="P83" i="4"/>
  <c r="N83" i="4"/>
  <c r="R83" i="4" s="1"/>
  <c r="Q83" i="4"/>
  <c r="N80" i="4"/>
  <c r="R80" i="4" s="1"/>
  <c r="P80" i="4"/>
  <c r="Q77" i="4"/>
  <c r="P77" i="4"/>
  <c r="N77" i="4"/>
  <c r="P75" i="4"/>
  <c r="N75" i="4"/>
  <c r="R75" i="4" s="1"/>
  <c r="Q75" i="4"/>
  <c r="Q73" i="4"/>
  <c r="P73" i="4"/>
  <c r="P71" i="4"/>
  <c r="S71" i="4" s="1"/>
  <c r="N71" i="4"/>
  <c r="R71" i="4" s="1"/>
  <c r="P69" i="4"/>
  <c r="Q69" i="4"/>
  <c r="N69" i="4"/>
  <c r="R69" i="4" s="1"/>
  <c r="N64" i="4"/>
  <c r="R64" i="4" s="1"/>
  <c r="P64" i="4"/>
  <c r="S64" i="4" s="1"/>
  <c r="U64" i="4" s="1"/>
  <c r="N61" i="4"/>
  <c r="R61" i="4" s="1"/>
  <c r="P61" i="4"/>
  <c r="S61" i="4" s="1"/>
  <c r="U61" i="4" s="1"/>
  <c r="Q52" i="4"/>
  <c r="P52" i="4"/>
  <c r="N49" i="4"/>
  <c r="R49" i="4" s="1"/>
  <c r="P49" i="4"/>
  <c r="S49" i="4" s="1"/>
  <c r="U49" i="4" s="1"/>
  <c r="Q44" i="4"/>
  <c r="P44" i="4"/>
  <c r="S44" i="4" s="1"/>
  <c r="U44" i="4" s="1"/>
  <c r="N44" i="4"/>
  <c r="R44" i="4" s="1"/>
  <c r="N41" i="4"/>
  <c r="R41" i="4" s="1"/>
  <c r="Q41" i="4"/>
  <c r="P41" i="4"/>
  <c r="Q35" i="4"/>
  <c r="P35" i="4"/>
  <c r="S35" i="4" s="1"/>
  <c r="N35" i="4"/>
  <c r="N32" i="4"/>
  <c r="R32" i="4" s="1"/>
  <c r="P32" i="4"/>
  <c r="Q29" i="4"/>
  <c r="P29" i="4"/>
  <c r="P27" i="4"/>
  <c r="Q27" i="4"/>
  <c r="N27" i="4"/>
  <c r="P21" i="4"/>
  <c r="N21" i="4"/>
  <c r="D985" i="5"/>
  <c r="I985" i="5"/>
  <c r="E985" i="5"/>
  <c r="D957" i="5"/>
  <c r="I957" i="5"/>
  <c r="E957" i="5"/>
  <c r="D937" i="5"/>
  <c r="I937" i="5"/>
  <c r="E937" i="5"/>
  <c r="I925" i="5"/>
  <c r="D925" i="5"/>
  <c r="E925" i="5"/>
  <c r="I893" i="5"/>
  <c r="D893" i="5"/>
  <c r="E893" i="5"/>
  <c r="E877" i="5"/>
  <c r="D877" i="5"/>
  <c r="I849" i="5"/>
  <c r="D849" i="5"/>
  <c r="D841" i="5"/>
  <c r="E841" i="5"/>
  <c r="I841" i="5"/>
  <c r="E829" i="5"/>
  <c r="D829" i="5"/>
  <c r="I829" i="5"/>
  <c r="E825" i="5"/>
  <c r="D825" i="5"/>
  <c r="E821" i="5"/>
  <c r="D821" i="5"/>
  <c r="I821" i="5"/>
  <c r="E785" i="5"/>
  <c r="D785" i="5"/>
  <c r="I785" i="5"/>
  <c r="D765" i="5"/>
  <c r="E765" i="5"/>
  <c r="I765" i="5"/>
  <c r="D737" i="5"/>
  <c r="I737" i="5"/>
  <c r="D729" i="5"/>
  <c r="E729" i="5"/>
  <c r="D705" i="5"/>
  <c r="I705" i="5"/>
  <c r="D665" i="5"/>
  <c r="I665" i="5"/>
  <c r="E665" i="5"/>
  <c r="I657" i="5"/>
  <c r="E657" i="5"/>
  <c r="D657" i="5"/>
  <c r="D645" i="5"/>
  <c r="I645" i="5"/>
  <c r="I617" i="5"/>
  <c r="D617" i="5"/>
  <c r="E617" i="5"/>
  <c r="I601" i="5"/>
  <c r="D601" i="5"/>
  <c r="E601" i="5"/>
  <c r="I585" i="5"/>
  <c r="D585" i="5"/>
  <c r="E585" i="5"/>
  <c r="I577" i="5"/>
  <c r="D577" i="5"/>
  <c r="E577" i="5"/>
  <c r="I561" i="5"/>
  <c r="E561" i="5"/>
  <c r="D561" i="5"/>
  <c r="I545" i="5"/>
  <c r="E545" i="5"/>
  <c r="D545" i="5"/>
  <c r="I521" i="5"/>
  <c r="D521" i="5"/>
  <c r="F521" i="5" s="1"/>
  <c r="D513" i="5"/>
  <c r="F513" i="5" s="1"/>
  <c r="D489" i="5"/>
  <c r="F489" i="5" s="1"/>
  <c r="E489" i="5"/>
  <c r="D485" i="5"/>
  <c r="F485" i="5" s="1"/>
  <c r="I481" i="5"/>
  <c r="E481" i="5"/>
  <c r="D481" i="5"/>
  <c r="F481" i="5" s="1"/>
  <c r="I975" i="4"/>
  <c r="I983" i="4"/>
  <c r="G571" i="4"/>
  <c r="H991" i="4"/>
  <c r="E944" i="4"/>
  <c r="G851" i="4"/>
  <c r="G819" i="4"/>
  <c r="G589" i="4"/>
  <c r="F820" i="4"/>
  <c r="I939" i="4"/>
  <c r="E892" i="4"/>
  <c r="F712" i="4"/>
  <c r="G838" i="4"/>
  <c r="F806" i="4"/>
  <c r="D634" i="4"/>
  <c r="D587" i="4"/>
  <c r="I968" i="4"/>
  <c r="G725" i="4"/>
  <c r="I891" i="4"/>
  <c r="I913" i="4"/>
  <c r="I981" i="4"/>
  <c r="F924" i="4"/>
  <c r="G531" i="4"/>
  <c r="D531" i="4"/>
  <c r="F821" i="4"/>
  <c r="G821" i="4"/>
  <c r="D821" i="4"/>
  <c r="G837" i="4"/>
  <c r="D837" i="4"/>
  <c r="P90" i="4"/>
  <c r="S90" i="4" s="1"/>
  <c r="P68" i="4"/>
  <c r="S68" i="4" s="1"/>
  <c r="P28" i="4"/>
  <c r="N70" i="4"/>
  <c r="R70" i="4" s="1"/>
  <c r="P26" i="4"/>
  <c r="S26" i="4" s="1"/>
  <c r="N98" i="4"/>
  <c r="I477" i="5"/>
  <c r="I729" i="5"/>
  <c r="E721" i="5"/>
  <c r="I697" i="5"/>
  <c r="E689" i="5"/>
  <c r="I673" i="5"/>
  <c r="Q94" i="4"/>
  <c r="T94" i="4" s="1"/>
  <c r="I833" i="5"/>
  <c r="I817" i="5"/>
  <c r="I773" i="5"/>
  <c r="N29" i="4"/>
  <c r="S29" i="4" s="1"/>
  <c r="N73" i="4"/>
  <c r="P62" i="4"/>
  <c r="F745" i="4"/>
  <c r="F873" i="4"/>
  <c r="N20" i="4"/>
  <c r="P20" i="4"/>
  <c r="N30" i="4"/>
  <c r="R30" i="4" s="1"/>
  <c r="Q30" i="4"/>
  <c r="P30" i="4"/>
  <c r="Q38" i="4"/>
  <c r="N38" i="4"/>
  <c r="R38" i="4" s="1"/>
  <c r="Q21" i="4"/>
  <c r="D469" i="5"/>
  <c r="F469" i="5" s="1"/>
  <c r="I941" i="5"/>
  <c r="I573" i="5"/>
  <c r="E849" i="5"/>
  <c r="G773" i="4"/>
  <c r="G538" i="4"/>
  <c r="F538" i="4"/>
  <c r="F601" i="4"/>
  <c r="Q49" i="4"/>
  <c r="T49" i="4" s="1"/>
  <c r="Q51" i="4"/>
  <c r="Q68" i="4"/>
  <c r="T68" i="4" s="1"/>
  <c r="V68" i="4" s="1"/>
  <c r="Q53" i="4"/>
  <c r="T53" i="4" s="1"/>
  <c r="Q61" i="4"/>
  <c r="T61" i="4" s="1"/>
  <c r="Q45" i="4"/>
  <c r="T45" i="4" s="1"/>
  <c r="Q5" i="4"/>
  <c r="T5" i="4" s="1"/>
  <c r="E883" i="4"/>
  <c r="E880" i="4"/>
  <c r="E879" i="4"/>
  <c r="E878" i="4"/>
  <c r="E876" i="4"/>
  <c r="E871" i="4"/>
  <c r="N868" i="4"/>
  <c r="R868" i="4" s="1"/>
  <c r="P863" i="4"/>
  <c r="P862" i="4"/>
  <c r="E860" i="4"/>
  <c r="N859" i="4"/>
  <c r="R859" i="4" s="1"/>
  <c r="E857" i="4"/>
  <c r="P846" i="4"/>
  <c r="E845" i="4"/>
  <c r="E843" i="4"/>
  <c r="E838" i="4"/>
  <c r="P831" i="4"/>
  <c r="E822" i="4"/>
  <c r="E820" i="4"/>
  <c r="E816" i="4"/>
  <c r="E815" i="4"/>
  <c r="E814" i="4"/>
  <c r="E798" i="4"/>
  <c r="E790" i="4"/>
  <c r="E787" i="4"/>
  <c r="E782" i="4"/>
  <c r="E752" i="4"/>
  <c r="E731" i="4"/>
  <c r="E727" i="4"/>
  <c r="N720" i="4"/>
  <c r="R720" i="4" s="1"/>
  <c r="E708" i="4"/>
  <c r="E704" i="4"/>
  <c r="E680" i="4"/>
  <c r="E675" i="4"/>
  <c r="E667" i="4"/>
  <c r="E658" i="4"/>
  <c r="E635" i="4"/>
  <c r="E630" i="4"/>
  <c r="E624" i="4"/>
  <c r="E612" i="4"/>
  <c r="E580" i="4"/>
  <c r="E576" i="4"/>
  <c r="E571" i="4"/>
  <c r="E568" i="4"/>
  <c r="E566" i="4"/>
  <c r="P513" i="4"/>
  <c r="N505" i="4"/>
  <c r="R505" i="4" s="1"/>
  <c r="N479" i="4"/>
  <c r="R479" i="4" s="1"/>
  <c r="P465" i="4"/>
  <c r="N463" i="4"/>
  <c r="R463" i="4" s="1"/>
  <c r="N449" i="4"/>
  <c r="P439" i="4"/>
  <c r="N435" i="4"/>
  <c r="P431" i="4"/>
  <c r="P425" i="4"/>
  <c r="P423" i="4"/>
  <c r="P417" i="4"/>
  <c r="P407" i="4"/>
  <c r="N405" i="4"/>
  <c r="R405" i="4" s="1"/>
  <c r="P393" i="4"/>
  <c r="N376" i="4"/>
  <c r="R376" i="4" s="1"/>
  <c r="N340" i="4"/>
  <c r="R340" i="4" s="1"/>
  <c r="P326" i="4"/>
  <c r="Q182" i="4"/>
  <c r="T182" i="4" s="1"/>
  <c r="V182" i="4" s="1"/>
  <c r="W182" i="4" s="1"/>
  <c r="X182" i="4" s="1"/>
  <c r="Y182" i="4" s="1"/>
  <c r="N178" i="4"/>
  <c r="R178" i="4" s="1"/>
  <c r="N148" i="4"/>
  <c r="R148" i="4" s="1"/>
  <c r="D461" i="5"/>
  <c r="E461" i="5" s="1"/>
  <c r="H453" i="2" s="1"/>
  <c r="D453" i="5"/>
  <c r="E453" i="5" s="1"/>
  <c r="H445" i="2" s="1"/>
  <c r="D437" i="5"/>
  <c r="G437" i="5" s="1"/>
  <c r="J429" i="2" s="1"/>
  <c r="D405" i="5"/>
  <c r="G405" i="5" s="1"/>
  <c r="J397" i="2" s="1"/>
  <c r="D393" i="5"/>
  <c r="F393" i="5" s="1"/>
  <c r="I385" i="2" s="1"/>
  <c r="D377" i="5"/>
  <c r="E377" i="5" s="1"/>
  <c r="H369" i="2" s="1"/>
  <c r="D161" i="5"/>
  <c r="D125" i="5"/>
  <c r="D121" i="5"/>
  <c r="D61" i="5"/>
  <c r="F61" i="5" s="1"/>
  <c r="I62" i="2" s="1"/>
  <c r="D57" i="5"/>
  <c r="D17" i="5"/>
  <c r="D13" i="5"/>
  <c r="D959" i="9"/>
  <c r="K963" i="11"/>
  <c r="M989" i="11"/>
  <c r="M999" i="11"/>
  <c r="M911" i="11"/>
  <c r="M959" i="11"/>
  <c r="G986" i="9"/>
  <c r="M963" i="11"/>
  <c r="M997" i="11"/>
  <c r="I477" i="11"/>
  <c r="G994" i="9"/>
  <c r="C996" i="9"/>
  <c r="J485" i="11"/>
  <c r="M998" i="11"/>
  <c r="K912" i="11"/>
  <c r="C935" i="9"/>
  <c r="C943" i="9"/>
  <c r="C951" i="9"/>
  <c r="C925" i="9"/>
  <c r="I331" i="11"/>
  <c r="C998" i="11"/>
  <c r="F998" i="11" s="1"/>
  <c r="M912" i="11"/>
  <c r="F715" i="11"/>
  <c r="F623" i="11"/>
  <c r="E485" i="11"/>
  <c r="F475" i="11"/>
  <c r="F459" i="11"/>
  <c r="I459" i="11" s="1"/>
  <c r="F431" i="11"/>
  <c r="J431" i="11" s="1"/>
  <c r="F427" i="11"/>
  <c r="F343" i="11"/>
  <c r="E402" i="11"/>
  <c r="C937" i="9"/>
  <c r="C945" i="9"/>
  <c r="C953" i="9"/>
  <c r="G992" i="9"/>
  <c r="C236" i="9"/>
  <c r="G236" i="9" s="1"/>
  <c r="C130" i="9"/>
  <c r="I317" i="11"/>
  <c r="I421" i="11"/>
  <c r="E623" i="11"/>
  <c r="K639" i="11"/>
  <c r="K667" i="11"/>
  <c r="M683" i="11"/>
  <c r="M725" i="11"/>
  <c r="L980" i="11"/>
  <c r="L868" i="11"/>
  <c r="G990" i="9"/>
  <c r="C988" i="9"/>
  <c r="I327" i="11"/>
  <c r="D938" i="11"/>
  <c r="N938" i="11"/>
  <c r="D928" i="11"/>
  <c r="N928" i="11"/>
  <c r="D924" i="11"/>
  <c r="N924" i="11"/>
  <c r="D922" i="11"/>
  <c r="E922" i="11" s="1"/>
  <c r="N922" i="11"/>
  <c r="D912" i="11"/>
  <c r="N912" i="11"/>
  <c r="D908" i="11"/>
  <c r="N908" i="11"/>
  <c r="D906" i="11"/>
  <c r="N906" i="11"/>
  <c r="D864" i="11"/>
  <c r="L864" i="11"/>
  <c r="K861" i="11"/>
  <c r="M861" i="11"/>
  <c r="C857" i="11"/>
  <c r="M857" i="11"/>
  <c r="C855" i="11"/>
  <c r="M855" i="11"/>
  <c r="C851" i="11"/>
  <c r="K851" i="11"/>
  <c r="C849" i="11"/>
  <c r="K849" i="11"/>
  <c r="C847" i="11"/>
  <c r="K847" i="11"/>
  <c r="C845" i="11"/>
  <c r="K845" i="11"/>
  <c r="C841" i="11"/>
  <c r="K841" i="11"/>
  <c r="C839" i="11"/>
  <c r="M839" i="11"/>
  <c r="C837" i="11"/>
  <c r="M837" i="11"/>
  <c r="C835" i="11"/>
  <c r="K835" i="11"/>
  <c r="C825" i="11"/>
  <c r="M825" i="11"/>
  <c r="C823" i="11"/>
  <c r="K823" i="11"/>
  <c r="C821" i="11"/>
  <c r="K821" i="11"/>
  <c r="C819" i="11"/>
  <c r="M819" i="11"/>
  <c r="C815" i="11"/>
  <c r="M815" i="11"/>
  <c r="C813" i="11"/>
  <c r="M813" i="11"/>
  <c r="C761" i="11"/>
  <c r="M761" i="11"/>
  <c r="C759" i="11"/>
  <c r="M759" i="11"/>
  <c r="C757" i="11"/>
  <c r="M757" i="11"/>
  <c r="C755" i="11"/>
  <c r="M755" i="11"/>
  <c r="C753" i="11"/>
  <c r="M753" i="11"/>
  <c r="C747" i="11"/>
  <c r="M747" i="11"/>
  <c r="C745" i="11"/>
  <c r="M745" i="11"/>
  <c r="C739" i="11"/>
  <c r="M739" i="11"/>
  <c r="C737" i="11"/>
  <c r="H737" i="11" s="1"/>
  <c r="K737" i="11"/>
  <c r="C733" i="11"/>
  <c r="M733" i="11"/>
  <c r="C731" i="11"/>
  <c r="M731" i="11"/>
  <c r="C723" i="11"/>
  <c r="M723" i="11"/>
  <c r="C721" i="11"/>
  <c r="K721" i="11"/>
  <c r="C717" i="11"/>
  <c r="M717" i="11"/>
  <c r="C713" i="11"/>
  <c r="M713" i="11"/>
  <c r="C709" i="11"/>
  <c r="M709" i="11"/>
  <c r="C707" i="11"/>
  <c r="M707" i="11"/>
  <c r="C703" i="11"/>
  <c r="K703" i="11"/>
  <c r="C701" i="11"/>
  <c r="M701" i="11"/>
  <c r="C697" i="11"/>
  <c r="K697" i="11"/>
  <c r="C693" i="11"/>
  <c r="K693" i="11"/>
  <c r="C691" i="11"/>
  <c r="K691" i="11"/>
  <c r="C687" i="11"/>
  <c r="K687" i="11"/>
  <c r="C685" i="11"/>
  <c r="K685" i="11"/>
  <c r="C681" i="11"/>
  <c r="M681" i="11"/>
  <c r="C677" i="11"/>
  <c r="H677" i="11" s="1"/>
  <c r="M677" i="11"/>
  <c r="C675" i="11"/>
  <c r="M675" i="11"/>
  <c r="C673" i="11"/>
  <c r="K673" i="11"/>
  <c r="C671" i="11"/>
  <c r="K671" i="11"/>
  <c r="C669" i="11"/>
  <c r="M669" i="11"/>
  <c r="C665" i="11"/>
  <c r="K665" i="11"/>
  <c r="C663" i="11"/>
  <c r="K663" i="11"/>
  <c r="C661" i="11"/>
  <c r="H661" i="11" s="1"/>
  <c r="K661" i="11"/>
  <c r="C659" i="11"/>
  <c r="K659" i="11"/>
  <c r="C655" i="11"/>
  <c r="M655" i="11"/>
  <c r="C651" i="11"/>
  <c r="M651" i="11"/>
  <c r="C649" i="11"/>
  <c r="M649" i="11"/>
  <c r="C643" i="11"/>
  <c r="M643" i="11"/>
  <c r="C641" i="11"/>
  <c r="K641" i="11"/>
  <c r="C633" i="11"/>
  <c r="K633" i="11"/>
  <c r="C625" i="11"/>
  <c r="K625" i="11"/>
  <c r="C613" i="11"/>
  <c r="K613" i="11"/>
  <c r="C601" i="11"/>
  <c r="M601" i="11"/>
  <c r="C599" i="11"/>
  <c r="M599" i="11"/>
  <c r="C597" i="11"/>
  <c r="M597" i="11"/>
  <c r="C595" i="11"/>
  <c r="M595" i="11"/>
  <c r="C591" i="11"/>
  <c r="M591" i="11"/>
  <c r="C589" i="11"/>
  <c r="K589" i="11"/>
  <c r="C587" i="11"/>
  <c r="K587" i="11"/>
  <c r="C585" i="11"/>
  <c r="K585" i="11"/>
  <c r="C583" i="11"/>
  <c r="K583" i="11"/>
  <c r="C579" i="11"/>
  <c r="K579" i="11"/>
  <c r="C573" i="11"/>
  <c r="K573" i="11"/>
  <c r="C567" i="11"/>
  <c r="M567" i="11"/>
  <c r="C565" i="11"/>
  <c r="K565" i="11"/>
  <c r="C563" i="11"/>
  <c r="M563" i="11"/>
  <c r="C561" i="11"/>
  <c r="K561" i="11"/>
  <c r="C511" i="11"/>
  <c r="M511" i="11"/>
  <c r="C495" i="11"/>
  <c r="M495" i="11"/>
  <c r="C493" i="11"/>
  <c r="K493" i="11"/>
  <c r="C489" i="11"/>
  <c r="M489" i="11"/>
  <c r="C487" i="11"/>
  <c r="K487" i="11"/>
  <c r="C483" i="11"/>
  <c r="K483" i="11"/>
  <c r="C481" i="11"/>
  <c r="K481" i="11"/>
  <c r="C473" i="11"/>
  <c r="M473" i="11"/>
  <c r="D471" i="11"/>
  <c r="N471" i="11"/>
  <c r="D469" i="11"/>
  <c r="L469" i="11"/>
  <c r="D467" i="11"/>
  <c r="N467" i="11"/>
  <c r="D457" i="11"/>
  <c r="L457" i="11"/>
  <c r="D455" i="11"/>
  <c r="L455" i="11"/>
  <c r="D453" i="11"/>
  <c r="N453" i="11"/>
  <c r="D449" i="11"/>
  <c r="L449" i="11"/>
  <c r="D445" i="11"/>
  <c r="L445" i="11"/>
  <c r="G998" i="9"/>
  <c r="G976" i="9"/>
  <c r="G996" i="9"/>
  <c r="G988" i="9"/>
  <c r="G974" i="9"/>
  <c r="C992" i="9"/>
  <c r="I337" i="11"/>
  <c r="I345" i="11"/>
  <c r="K581" i="11"/>
  <c r="K591" i="11"/>
  <c r="K603" i="11"/>
  <c r="K619" i="11"/>
  <c r="K623" i="11"/>
  <c r="M631" i="11"/>
  <c r="M641" i="11"/>
  <c r="K647" i="11"/>
  <c r="M653" i="11"/>
  <c r="M657" i="11"/>
  <c r="K669" i="11"/>
  <c r="M673" i="11"/>
  <c r="M689" i="11"/>
  <c r="M695" i="11"/>
  <c r="M699" i="11"/>
  <c r="M705" i="11"/>
  <c r="M715" i="11"/>
  <c r="M719" i="11"/>
  <c r="L912" i="11"/>
  <c r="L944" i="11"/>
  <c r="M579" i="11"/>
  <c r="M585" i="11"/>
  <c r="K599" i="11"/>
  <c r="K643" i="11"/>
  <c r="M659" i="11"/>
  <c r="M665" i="11"/>
  <c r="M697" i="11"/>
  <c r="K709" i="11"/>
  <c r="K733" i="11"/>
  <c r="K745" i="11"/>
  <c r="L425" i="11"/>
  <c r="N413" i="11"/>
  <c r="N421" i="11"/>
  <c r="N429" i="11"/>
  <c r="P999" i="4"/>
  <c r="N999" i="4"/>
  <c r="K997" i="4"/>
  <c r="AR997" i="4"/>
  <c r="K996" i="4"/>
  <c r="AR996" i="4"/>
  <c r="K993" i="4"/>
  <c r="AR993" i="4"/>
  <c r="P989" i="4"/>
  <c r="N989" i="4"/>
  <c r="R989" i="4" s="1"/>
  <c r="Q989" i="4"/>
  <c r="Q980" i="4"/>
  <c r="N980" i="4"/>
  <c r="R980" i="4" s="1"/>
  <c r="N977" i="4"/>
  <c r="R977" i="4" s="1"/>
  <c r="Q977" i="4"/>
  <c r="P968" i="4"/>
  <c r="N968" i="4"/>
  <c r="R968" i="4" s="1"/>
  <c r="Q962" i="4"/>
  <c r="P962" i="4"/>
  <c r="S962" i="4" s="1"/>
  <c r="U962" i="4" s="1"/>
  <c r="N960" i="4"/>
  <c r="R960" i="4" s="1"/>
  <c r="P960" i="4"/>
  <c r="Q960" i="4"/>
  <c r="Q950" i="4"/>
  <c r="T950" i="4" s="1"/>
  <c r="N950" i="4"/>
  <c r="P950" i="4"/>
  <c r="P942" i="4"/>
  <c r="Q942" i="4"/>
  <c r="N942" i="4"/>
  <c r="R942" i="4" s="1"/>
  <c r="P940" i="4"/>
  <c r="S940" i="4" s="1"/>
  <c r="N940" i="4"/>
  <c r="R940" i="4" s="1"/>
  <c r="L933" i="4"/>
  <c r="Q933" i="4" s="1"/>
  <c r="I933" i="4"/>
  <c r="N920" i="4"/>
  <c r="R920" i="4" s="1"/>
  <c r="P920" i="4"/>
  <c r="Q920" i="4"/>
  <c r="N917" i="4"/>
  <c r="R917" i="4" s="1"/>
  <c r="P917" i="4"/>
  <c r="P914" i="4"/>
  <c r="N914" i="4"/>
  <c r="R914" i="4" s="1"/>
  <c r="P911" i="4"/>
  <c r="N911" i="4"/>
  <c r="R911" i="4" s="1"/>
  <c r="Q900" i="4"/>
  <c r="N900" i="4"/>
  <c r="R900" i="4" s="1"/>
  <c r="P900" i="4"/>
  <c r="N897" i="4"/>
  <c r="R897" i="4" s="1"/>
  <c r="P897" i="4"/>
  <c r="Q894" i="4"/>
  <c r="N894" i="4"/>
  <c r="R894" i="4" s="1"/>
  <c r="P894" i="4"/>
  <c r="N891" i="4"/>
  <c r="P891" i="4"/>
  <c r="S891" i="4" s="1"/>
  <c r="N888" i="4"/>
  <c r="R888" i="4" s="1"/>
  <c r="P888" i="4"/>
  <c r="Q888" i="4"/>
  <c r="Q870" i="4"/>
  <c r="T870" i="4" s="1"/>
  <c r="N870" i="4"/>
  <c r="R870" i="4" s="1"/>
  <c r="P870" i="4"/>
  <c r="S870" i="4" s="1"/>
  <c r="U870" i="4" s="1"/>
  <c r="P867" i="4"/>
  <c r="N867" i="4"/>
  <c r="R867" i="4" s="1"/>
  <c r="P865" i="4"/>
  <c r="N865" i="4"/>
  <c r="R865" i="4" s="1"/>
  <c r="N856" i="4"/>
  <c r="R856" i="4" s="1"/>
  <c r="P856" i="4"/>
  <c r="Q856" i="4"/>
  <c r="N853" i="4"/>
  <c r="R853" i="4" s="1"/>
  <c r="P853" i="4"/>
  <c r="P851" i="4"/>
  <c r="N851" i="4"/>
  <c r="N848" i="4"/>
  <c r="R848" i="4" s="1"/>
  <c r="P848" i="4"/>
  <c r="Q848" i="4"/>
  <c r="P842" i="4"/>
  <c r="N842" i="4"/>
  <c r="R842" i="4" s="1"/>
  <c r="N839" i="4"/>
  <c r="R839" i="4" s="1"/>
  <c r="P839" i="4"/>
  <c r="Q836" i="4"/>
  <c r="P836" i="4"/>
  <c r="P519" i="4"/>
  <c r="N519" i="4"/>
  <c r="N511" i="4"/>
  <c r="R511" i="4" s="1"/>
  <c r="P511" i="4"/>
  <c r="N487" i="4"/>
  <c r="R487" i="4" s="1"/>
  <c r="P487" i="4"/>
  <c r="N483" i="4"/>
  <c r="R483" i="4" s="1"/>
  <c r="P483" i="4"/>
  <c r="P481" i="4"/>
  <c r="N481" i="4"/>
  <c r="N471" i="4"/>
  <c r="R471" i="4" s="1"/>
  <c r="P471" i="4"/>
  <c r="P433" i="4"/>
  <c r="N433" i="4"/>
  <c r="R433" i="4" s="1"/>
  <c r="P412" i="4"/>
  <c r="N412" i="4"/>
  <c r="R412" i="4" s="1"/>
  <c r="N409" i="4"/>
  <c r="R409" i="4" s="1"/>
  <c r="P409" i="4"/>
  <c r="Q378" i="4"/>
  <c r="P378" i="4"/>
  <c r="Q370" i="4"/>
  <c r="P370" i="4"/>
  <c r="P290" i="4"/>
  <c r="N290" i="4"/>
  <c r="R290" i="4" s="1"/>
  <c r="N184" i="4"/>
  <c r="R184" i="4" s="1"/>
  <c r="Q184" i="4"/>
  <c r="P184" i="4"/>
  <c r="N183" i="4"/>
  <c r="R183" i="4" s="1"/>
  <c r="P183" i="4"/>
  <c r="Q181" i="4"/>
  <c r="P181" i="4"/>
  <c r="N181" i="4"/>
  <c r="P170" i="4"/>
  <c r="N170" i="4"/>
  <c r="R170" i="4" s="1"/>
  <c r="Q167" i="4"/>
  <c r="P167" i="4"/>
  <c r="S167" i="4" s="1"/>
  <c r="N167" i="4"/>
  <c r="Q164" i="4"/>
  <c r="N164" i="4"/>
  <c r="R164" i="4" s="1"/>
  <c r="P164" i="4"/>
  <c r="S164" i="4" s="1"/>
  <c r="U164" i="4" s="1"/>
  <c r="P158" i="4"/>
  <c r="N158" i="4"/>
  <c r="R158" i="4" s="1"/>
  <c r="Q155" i="4"/>
  <c r="N155" i="4"/>
  <c r="R155" i="4" s="1"/>
  <c r="P155" i="4"/>
  <c r="Q145" i="4"/>
  <c r="N145" i="4"/>
  <c r="R145" i="4" s="1"/>
  <c r="P145" i="4"/>
  <c r="S145" i="4" s="1"/>
  <c r="P142" i="4"/>
  <c r="N142" i="4"/>
  <c r="R142" i="4" s="1"/>
  <c r="Q142" i="4"/>
  <c r="D995" i="5"/>
  <c r="I995" i="5"/>
  <c r="E995" i="5"/>
  <c r="D975" i="5"/>
  <c r="I975" i="5"/>
  <c r="E975" i="5"/>
  <c r="D963" i="5"/>
  <c r="I963" i="5"/>
  <c r="E963" i="5"/>
  <c r="I947" i="5"/>
  <c r="D947" i="5"/>
  <c r="E947" i="5"/>
  <c r="D939" i="5"/>
  <c r="I939" i="5"/>
  <c r="E939" i="5"/>
  <c r="D935" i="5"/>
  <c r="E935" i="5"/>
  <c r="D927" i="5"/>
  <c r="E927" i="5"/>
  <c r="D911" i="5"/>
  <c r="E911" i="5"/>
  <c r="I899" i="5"/>
  <c r="E899" i="5"/>
  <c r="E875" i="5"/>
  <c r="I875" i="5"/>
  <c r="E827" i="5"/>
  <c r="D827" i="5"/>
  <c r="I827" i="5"/>
  <c r="D803" i="5"/>
  <c r="E803" i="5"/>
  <c r="I803" i="5"/>
  <c r="D799" i="5"/>
  <c r="E799" i="5"/>
  <c r="I799" i="5"/>
  <c r="D787" i="5"/>
  <c r="E787" i="5"/>
  <c r="I787" i="5"/>
  <c r="D771" i="5"/>
  <c r="I771" i="5"/>
  <c r="E771" i="5"/>
  <c r="D747" i="5"/>
  <c r="E747" i="5"/>
  <c r="I747" i="5"/>
  <c r="D735" i="5"/>
  <c r="E735" i="5"/>
  <c r="I735" i="5"/>
  <c r="D715" i="5"/>
  <c r="E715" i="5"/>
  <c r="I715" i="5"/>
  <c r="D707" i="5"/>
  <c r="E707" i="5"/>
  <c r="I707" i="5"/>
  <c r="D691" i="5"/>
  <c r="E691" i="5"/>
  <c r="I691" i="5"/>
  <c r="D671" i="5"/>
  <c r="E671" i="5"/>
  <c r="I671" i="5"/>
  <c r="D651" i="5"/>
  <c r="I651" i="5"/>
  <c r="E651" i="5"/>
  <c r="D631" i="5"/>
  <c r="I631" i="5"/>
  <c r="E631" i="5"/>
  <c r="D539" i="5"/>
  <c r="I539" i="5"/>
  <c r="E539" i="5"/>
  <c r="D523" i="5"/>
  <c r="I523" i="5"/>
  <c r="E523" i="5"/>
  <c r="D105" i="5"/>
  <c r="D101" i="5"/>
  <c r="G101" i="5" s="1"/>
  <c r="J102" i="2" s="1"/>
  <c r="D97" i="5"/>
  <c r="D93" i="5"/>
  <c r="G93" i="5" s="1"/>
  <c r="J94" i="2" s="1"/>
  <c r="D89" i="5"/>
  <c r="D85" i="5"/>
  <c r="G85" i="5" s="1"/>
  <c r="J86" i="2" s="1"/>
  <c r="D53" i="5"/>
  <c r="D29" i="5"/>
  <c r="G29" i="5" s="1"/>
  <c r="J30" i="2" s="1"/>
  <c r="F17" i="5"/>
  <c r="I18" i="2" s="1"/>
  <c r="E17" i="5"/>
  <c r="H18" i="2" s="1"/>
  <c r="I17" i="5"/>
  <c r="D631" i="4"/>
  <c r="I831" i="4"/>
  <c r="E975" i="4"/>
  <c r="G663" i="4"/>
  <c r="F663" i="4"/>
  <c r="I695" i="4"/>
  <c r="G991" i="4"/>
  <c r="I719" i="4"/>
  <c r="I847" i="4"/>
  <c r="I799" i="4"/>
  <c r="I927" i="4"/>
  <c r="G632" i="4"/>
  <c r="F624" i="4"/>
  <c r="I572" i="4"/>
  <c r="I616" i="4"/>
  <c r="G604" i="4"/>
  <c r="I812" i="4"/>
  <c r="G860" i="4"/>
  <c r="D658" i="4"/>
  <c r="I676" i="4"/>
  <c r="I808" i="4"/>
  <c r="E836" i="4"/>
  <c r="G900" i="4"/>
  <c r="I884" i="4"/>
  <c r="I876" i="4"/>
  <c r="I856" i="4"/>
  <c r="D852" i="4"/>
  <c r="I832" i="4"/>
  <c r="D808" i="4"/>
  <c r="I800" i="4"/>
  <c r="G784" i="4"/>
  <c r="F652" i="4"/>
  <c r="I584" i="4"/>
  <c r="F584" i="4"/>
  <c r="I902" i="4"/>
  <c r="E898" i="4"/>
  <c r="I886" i="4"/>
  <c r="E870" i="4"/>
  <c r="F870" i="4"/>
  <c r="I866" i="4"/>
  <c r="E862" i="4"/>
  <c r="I858" i="4"/>
  <c r="D854" i="4"/>
  <c r="I834" i="4"/>
  <c r="F822" i="4"/>
  <c r="I818" i="4"/>
  <c r="G806" i="4"/>
  <c r="G774" i="4"/>
  <c r="F754" i="4"/>
  <c r="F738" i="4"/>
  <c r="F722" i="4"/>
  <c r="D706" i="4"/>
  <c r="I690" i="4"/>
  <c r="F690" i="4"/>
  <c r="D670" i="4"/>
  <c r="F646" i="4"/>
  <c r="I622" i="4"/>
  <c r="F602" i="4"/>
  <c r="I594" i="4"/>
  <c r="F586" i="4"/>
  <c r="F562" i="4"/>
  <c r="I547" i="4"/>
  <c r="H998" i="4"/>
  <c r="I934" i="4"/>
  <c r="I942" i="4"/>
  <c r="E946" i="4"/>
  <c r="E968" i="4"/>
  <c r="E940" i="4"/>
  <c r="F932" i="4"/>
  <c r="I961" i="4"/>
  <c r="G546" i="4"/>
  <c r="F546" i="4"/>
  <c r="F805" i="4"/>
  <c r="I931" i="4"/>
  <c r="D972" i="4"/>
  <c r="G553" i="4"/>
  <c r="I647" i="4"/>
  <c r="I875" i="4"/>
  <c r="F763" i="4"/>
  <c r="I637" i="4"/>
  <c r="AR994" i="4"/>
  <c r="E907" i="4"/>
  <c r="I861" i="4"/>
  <c r="F573" i="4"/>
  <c r="D920" i="4"/>
  <c r="E891" i="4"/>
  <c r="F753" i="4"/>
  <c r="E859" i="4"/>
  <c r="G829" i="4"/>
  <c r="I657" i="4"/>
  <c r="G689" i="4"/>
  <c r="G801" i="4"/>
  <c r="F865" i="4"/>
  <c r="I865" i="4"/>
  <c r="I897" i="4"/>
  <c r="G548" i="4"/>
  <c r="D813" i="4"/>
  <c r="I857" i="4"/>
  <c r="E873" i="4"/>
  <c r="I921" i="4"/>
  <c r="I565" i="4"/>
  <c r="F733" i="4"/>
  <c r="E853" i="4"/>
  <c r="I950" i="4"/>
  <c r="E884" i="4"/>
  <c r="I935" i="4"/>
  <c r="F935" i="4"/>
  <c r="I980" i="4"/>
  <c r="H996" i="4"/>
  <c r="I956" i="4"/>
  <c r="I918" i="4"/>
  <c r="G920" i="4"/>
  <c r="I957" i="4"/>
  <c r="I929" i="4"/>
  <c r="I925" i="4"/>
  <c r="Q999" i="4"/>
  <c r="N831" i="4"/>
  <c r="R831" i="4" s="1"/>
  <c r="P977" i="4"/>
  <c r="S977" i="4" s="1"/>
  <c r="Q968" i="4"/>
  <c r="P479" i="4"/>
  <c r="P302" i="4"/>
  <c r="G17" i="5"/>
  <c r="J18" i="2" s="1"/>
  <c r="V81" i="4"/>
  <c r="U81" i="4"/>
  <c r="K1001" i="4"/>
  <c r="AR1001" i="4"/>
  <c r="H1001" i="4"/>
  <c r="K1000" i="4"/>
  <c r="AR1000" i="4"/>
  <c r="P994" i="4"/>
  <c r="N994" i="4"/>
  <c r="R994" i="4" s="1"/>
  <c r="K992" i="4"/>
  <c r="AR992" i="4"/>
  <c r="N985" i="4"/>
  <c r="R985" i="4" s="1"/>
  <c r="Q985" i="4"/>
  <c r="P985" i="4"/>
  <c r="N982" i="4"/>
  <c r="R982" i="4" s="1"/>
  <c r="P982" i="4"/>
  <c r="Q982" i="4"/>
  <c r="Q978" i="4"/>
  <c r="N978" i="4"/>
  <c r="R978" i="4" s="1"/>
  <c r="P978" i="4"/>
  <c r="N974" i="4"/>
  <c r="R974" i="4" s="1"/>
  <c r="P974" i="4"/>
  <c r="Q974" i="4"/>
  <c r="Q972" i="4"/>
  <c r="N972" i="4"/>
  <c r="P972" i="4"/>
  <c r="Q966" i="4"/>
  <c r="N966" i="4"/>
  <c r="R966" i="4" s="1"/>
  <c r="P966" i="4"/>
  <c r="Q952" i="4"/>
  <c r="N952" i="4"/>
  <c r="R952" i="4" s="1"/>
  <c r="P952" i="4"/>
  <c r="Q946" i="4"/>
  <c r="T946" i="4" s="1"/>
  <c r="P946" i="4"/>
  <c r="N932" i="4"/>
  <c r="R932" i="4" s="1"/>
  <c r="P932" i="4"/>
  <c r="Q932" i="4"/>
  <c r="Q918" i="4"/>
  <c r="N918" i="4"/>
  <c r="R918" i="4" s="1"/>
  <c r="N915" i="4"/>
  <c r="R915" i="4" s="1"/>
  <c r="P915" i="4"/>
  <c r="N912" i="4"/>
  <c r="R912" i="4" s="1"/>
  <c r="P912" i="4"/>
  <c r="Q912" i="4"/>
  <c r="T912" i="4" s="1"/>
  <c r="Q910" i="4"/>
  <c r="N910" i="4"/>
  <c r="R910" i="4" s="1"/>
  <c r="P910" i="4"/>
  <c r="P908" i="4"/>
  <c r="P905" i="4"/>
  <c r="N905" i="4"/>
  <c r="R905" i="4" s="1"/>
  <c r="Q902" i="4"/>
  <c r="N902" i="4"/>
  <c r="R902" i="4" s="1"/>
  <c r="N899" i="4"/>
  <c r="R899" i="4" s="1"/>
  <c r="P899" i="4"/>
  <c r="N896" i="4"/>
  <c r="R896" i="4" s="1"/>
  <c r="P896" i="4"/>
  <c r="Q896" i="4"/>
  <c r="N893" i="4"/>
  <c r="R893" i="4" s="1"/>
  <c r="P893" i="4"/>
  <c r="P890" i="4"/>
  <c r="Q890" i="4"/>
  <c r="N890" i="4"/>
  <c r="R890" i="4" s="1"/>
  <c r="N887" i="4"/>
  <c r="R887" i="4" s="1"/>
  <c r="P887" i="4"/>
  <c r="Q884" i="4"/>
  <c r="N884" i="4"/>
  <c r="R884" i="4" s="1"/>
  <c r="P884" i="4"/>
  <c r="N872" i="4"/>
  <c r="R872" i="4" s="1"/>
  <c r="P872" i="4"/>
  <c r="Q872" i="4"/>
  <c r="Q868" i="4"/>
  <c r="T868" i="4" s="1"/>
  <c r="P868" i="4"/>
  <c r="S868" i="4" s="1"/>
  <c r="N861" i="4"/>
  <c r="P861" i="4"/>
  <c r="P858" i="4"/>
  <c r="N858" i="4"/>
  <c r="R858" i="4" s="1"/>
  <c r="N855" i="4"/>
  <c r="R855" i="4" s="1"/>
  <c r="P855" i="4"/>
  <c r="Q852" i="4"/>
  <c r="T852" i="4" s="1"/>
  <c r="P852" i="4"/>
  <c r="S852" i="4" s="1"/>
  <c r="P849" i="4"/>
  <c r="N849" i="4"/>
  <c r="R849" i="4" s="1"/>
  <c r="Q846" i="4"/>
  <c r="N846" i="4"/>
  <c r="R846" i="4" s="1"/>
  <c r="N843" i="4"/>
  <c r="P843" i="4"/>
  <c r="N840" i="4"/>
  <c r="R840" i="4" s="1"/>
  <c r="P840" i="4"/>
  <c r="Q840" i="4"/>
  <c r="N837" i="4"/>
  <c r="R837" i="4" s="1"/>
  <c r="P837" i="4"/>
  <c r="P834" i="4"/>
  <c r="Q834" i="4"/>
  <c r="N834" i="4"/>
  <c r="R834" i="4" s="1"/>
  <c r="N832" i="4"/>
  <c r="R832" i="4" s="1"/>
  <c r="P832" i="4"/>
  <c r="Q832" i="4"/>
  <c r="Q517" i="4"/>
  <c r="N517" i="4"/>
  <c r="R517" i="4" s="1"/>
  <c r="P517" i="4"/>
  <c r="P515" i="4"/>
  <c r="N515" i="4"/>
  <c r="R515" i="4" s="1"/>
  <c r="Q499" i="4"/>
  <c r="N499" i="4"/>
  <c r="R499" i="4" s="1"/>
  <c r="P499" i="4"/>
  <c r="L490" i="4"/>
  <c r="N473" i="4"/>
  <c r="R473" i="4" s="1"/>
  <c r="P473" i="4"/>
  <c r="P379" i="4"/>
  <c r="Q379" i="4"/>
  <c r="N294" i="4"/>
  <c r="R294" i="4" s="1"/>
  <c r="P294" i="4"/>
  <c r="P185" i="4"/>
  <c r="Q185" i="4"/>
  <c r="N185" i="4"/>
  <c r="P172" i="4"/>
  <c r="Q172" i="4"/>
  <c r="N172" i="4"/>
  <c r="R172" i="4" s="1"/>
  <c r="Q169" i="4"/>
  <c r="T169" i="4" s="1"/>
  <c r="P169" i="4"/>
  <c r="N169" i="4"/>
  <c r="R169" i="4" s="1"/>
  <c r="P166" i="4"/>
  <c r="N166" i="4"/>
  <c r="R166" i="4" s="1"/>
  <c r="P163" i="4"/>
  <c r="N163" i="4"/>
  <c r="R163" i="4" s="1"/>
  <c r="N157" i="4"/>
  <c r="Q157" i="4"/>
  <c r="P157" i="4"/>
  <c r="Q154" i="4"/>
  <c r="N154" i="4"/>
  <c r="R154" i="4" s="1"/>
  <c r="P154" i="4"/>
  <c r="N149" i="4"/>
  <c r="R149" i="4" s="1"/>
  <c r="P149" i="4"/>
  <c r="Q149" i="4"/>
  <c r="T149" i="4" s="1"/>
  <c r="P146" i="4"/>
  <c r="N146" i="4"/>
  <c r="R146" i="4" s="1"/>
  <c r="P143" i="4"/>
  <c r="N143" i="4"/>
  <c r="R143" i="4" s="1"/>
  <c r="D999" i="5"/>
  <c r="I999" i="5"/>
  <c r="E999" i="5"/>
  <c r="D987" i="5"/>
  <c r="I987" i="5"/>
  <c r="E987" i="5"/>
  <c r="D983" i="5"/>
  <c r="I983" i="5"/>
  <c r="E983" i="5"/>
  <c r="D971" i="5"/>
  <c r="I971" i="5"/>
  <c r="E971" i="5"/>
  <c r="D967" i="5"/>
  <c r="I967" i="5"/>
  <c r="E967" i="5"/>
  <c r="D955" i="5"/>
  <c r="I955" i="5"/>
  <c r="E955" i="5"/>
  <c r="D951" i="5"/>
  <c r="I951" i="5"/>
  <c r="E951" i="5"/>
  <c r="I923" i="5"/>
  <c r="E923" i="5"/>
  <c r="D919" i="5"/>
  <c r="E919" i="5"/>
  <c r="I907" i="5"/>
  <c r="E907" i="5"/>
  <c r="D903" i="5"/>
  <c r="E903" i="5"/>
  <c r="I891" i="5"/>
  <c r="E891" i="5"/>
  <c r="D887" i="5"/>
  <c r="E887" i="5"/>
  <c r="D879" i="5"/>
  <c r="I879" i="5"/>
  <c r="D863" i="5"/>
  <c r="I863" i="5"/>
  <c r="E859" i="5"/>
  <c r="I859" i="5"/>
  <c r="D855" i="5"/>
  <c r="E855" i="5"/>
  <c r="I855" i="5"/>
  <c r="E835" i="5"/>
  <c r="D835" i="5"/>
  <c r="I835" i="5"/>
  <c r="D831" i="5"/>
  <c r="I831" i="5"/>
  <c r="E831" i="5"/>
  <c r="D815" i="5"/>
  <c r="E815" i="5"/>
  <c r="I815" i="5"/>
  <c r="D783" i="5"/>
  <c r="E783" i="5"/>
  <c r="I783" i="5"/>
  <c r="D775" i="5"/>
  <c r="E775" i="5"/>
  <c r="I775" i="5"/>
  <c r="D759" i="5"/>
  <c r="E759" i="5"/>
  <c r="I759" i="5"/>
  <c r="D755" i="5"/>
  <c r="I755" i="5"/>
  <c r="E755" i="5"/>
  <c r="D743" i="5"/>
  <c r="I743" i="5"/>
  <c r="D739" i="5"/>
  <c r="E739" i="5"/>
  <c r="D727" i="5"/>
  <c r="I727" i="5"/>
  <c r="E727" i="5"/>
  <c r="D719" i="5"/>
  <c r="E719" i="5"/>
  <c r="I719" i="5"/>
  <c r="D711" i="5"/>
  <c r="I711" i="5"/>
  <c r="E711" i="5"/>
  <c r="D699" i="5"/>
  <c r="E699" i="5"/>
  <c r="I699" i="5"/>
  <c r="D695" i="5"/>
  <c r="I695" i="5"/>
  <c r="E695" i="5"/>
  <c r="D683" i="5"/>
  <c r="E683" i="5"/>
  <c r="I683" i="5"/>
  <c r="D679" i="5"/>
  <c r="I679" i="5"/>
  <c r="I667" i="5"/>
  <c r="D667" i="5"/>
  <c r="E667" i="5"/>
  <c r="D663" i="5"/>
  <c r="I663" i="5"/>
  <c r="D647" i="5"/>
  <c r="I647" i="5"/>
  <c r="E647" i="5"/>
  <c r="D639" i="5"/>
  <c r="I639" i="5"/>
  <c r="E639" i="5"/>
  <c r="E591" i="5"/>
  <c r="D591" i="5"/>
  <c r="I591" i="5"/>
  <c r="D583" i="5"/>
  <c r="I583" i="5"/>
  <c r="E583" i="5"/>
  <c r="E579" i="5"/>
  <c r="D579" i="5"/>
  <c r="I579" i="5"/>
  <c r="D559" i="5"/>
  <c r="E559" i="5"/>
  <c r="I559" i="5"/>
  <c r="D555" i="5"/>
  <c r="I555" i="5"/>
  <c r="E555" i="5"/>
  <c r="D543" i="5"/>
  <c r="I543" i="5"/>
  <c r="E543" i="5"/>
  <c r="D531" i="5"/>
  <c r="I531" i="5"/>
  <c r="E531" i="5"/>
  <c r="D515" i="5"/>
  <c r="I515" i="5" s="1"/>
  <c r="E515" i="5"/>
  <c r="D507" i="5"/>
  <c r="I507" i="5" s="1"/>
  <c r="E507" i="5"/>
  <c r="D503" i="5"/>
  <c r="G503" i="5" s="1"/>
  <c r="D491" i="5"/>
  <c r="I491" i="5" s="1"/>
  <c r="E491" i="5"/>
  <c r="D137" i="5"/>
  <c r="G137" i="5" s="1"/>
  <c r="J138" i="2" s="1"/>
  <c r="D133" i="5"/>
  <c r="G133" i="5" s="1"/>
  <c r="J134" i="2" s="1"/>
  <c r="D129" i="5"/>
  <c r="G129" i="5" s="1"/>
  <c r="J130" i="2" s="1"/>
  <c r="D81" i="5"/>
  <c r="G81" i="5" s="1"/>
  <c r="J82" i="2" s="1"/>
  <c r="D77" i="5"/>
  <c r="I77" i="5" s="1"/>
  <c r="D73" i="5"/>
  <c r="G73" i="5" s="1"/>
  <c r="J74" i="2" s="1"/>
  <c r="D69" i="5"/>
  <c r="E69" i="5" s="1"/>
  <c r="H70" i="2" s="1"/>
  <c r="D65" i="5"/>
  <c r="G65" i="5" s="1"/>
  <c r="J66" i="2" s="1"/>
  <c r="D5" i="5"/>
  <c r="G5" i="5" s="1"/>
  <c r="J6" i="2" s="1"/>
  <c r="I895" i="4"/>
  <c r="I823" i="4"/>
  <c r="I887" i="4"/>
  <c r="I879" i="4"/>
  <c r="I911" i="4"/>
  <c r="I567" i="4"/>
  <c r="I671" i="4"/>
  <c r="I735" i="4"/>
  <c r="I941" i="4"/>
  <c r="D941" i="4"/>
  <c r="I672" i="4"/>
  <c r="F556" i="4"/>
  <c r="D604" i="4"/>
  <c r="F589" i="4"/>
  <c r="I986" i="4"/>
  <c r="I819" i="4"/>
  <c r="I644" i="4"/>
  <c r="I844" i="4"/>
  <c r="I570" i="4"/>
  <c r="I549" i="4"/>
  <c r="F852" i="4"/>
  <c r="D795" i="4"/>
  <c r="G644" i="4"/>
  <c r="F756" i="4"/>
  <c r="I840" i="4"/>
  <c r="F860" i="4"/>
  <c r="E847" i="4"/>
  <c r="AR999" i="4"/>
  <c r="I904" i="4"/>
  <c r="I896" i="4"/>
  <c r="I888" i="4"/>
  <c r="I868" i="4"/>
  <c r="E856" i="4"/>
  <c r="I852" i="4"/>
  <c r="I848" i="4"/>
  <c r="E832" i="4"/>
  <c r="G808" i="4"/>
  <c r="D756" i="4"/>
  <c r="I724" i="4"/>
  <c r="D716" i="4"/>
  <c r="G652" i="4"/>
  <c r="G584" i="4"/>
  <c r="I906" i="4"/>
  <c r="E902" i="4"/>
  <c r="D902" i="4"/>
  <c r="I890" i="4"/>
  <c r="D886" i="4"/>
  <c r="G870" i="4"/>
  <c r="E858" i="4"/>
  <c r="I854" i="4"/>
  <c r="I846" i="4"/>
  <c r="E834" i="4"/>
  <c r="I830" i="4"/>
  <c r="G822" i="4"/>
  <c r="F790" i="4"/>
  <c r="G754" i="4"/>
  <c r="G738" i="4"/>
  <c r="G722" i="4"/>
  <c r="I714" i="4"/>
  <c r="G690" i="4"/>
  <c r="I682" i="4"/>
  <c r="I670" i="4"/>
  <c r="G646" i="4"/>
  <c r="D618" i="4"/>
  <c r="I610" i="4"/>
  <c r="D602" i="4"/>
  <c r="D586" i="4"/>
  <c r="I533" i="4"/>
  <c r="I915" i="4"/>
  <c r="I603" i="4"/>
  <c r="I974" i="4"/>
  <c r="G619" i="4"/>
  <c r="I928" i="4"/>
  <c r="I962" i="4"/>
  <c r="E934" i="4"/>
  <c r="I952" i="4"/>
  <c r="F940" i="4"/>
  <c r="E579" i="4"/>
  <c r="E961" i="4"/>
  <c r="I805" i="4"/>
  <c r="D932" i="4"/>
  <c r="I835" i="4"/>
  <c r="H995" i="4"/>
  <c r="I948" i="4"/>
  <c r="F553" i="4"/>
  <c r="I899" i="4"/>
  <c r="G651" i="4"/>
  <c r="I827" i="4"/>
  <c r="E627" i="4"/>
  <c r="E861" i="4"/>
  <c r="F973" i="4"/>
  <c r="I909" i="4"/>
  <c r="I639" i="4"/>
  <c r="G575" i="4"/>
  <c r="I959" i="4"/>
  <c r="AR998" i="4"/>
  <c r="I984" i="4"/>
  <c r="I849" i="4"/>
  <c r="E865" i="4"/>
  <c r="E897" i="4"/>
  <c r="I869" i="4"/>
  <c r="I841" i="4"/>
  <c r="I905" i="4"/>
  <c r="D733" i="4"/>
  <c r="I930" i="4"/>
  <c r="E950" i="4"/>
  <c r="E935" i="4"/>
  <c r="I953" i="4"/>
  <c r="I977" i="4"/>
  <c r="H997" i="4"/>
  <c r="E918" i="4"/>
  <c r="I877" i="4"/>
  <c r="H989" i="4"/>
  <c r="I965" i="4"/>
  <c r="I945" i="4"/>
  <c r="P980" i="4"/>
  <c r="Q940" i="4"/>
  <c r="T940" i="4" s="1"/>
  <c r="Q914" i="4"/>
  <c r="Q842" i="4"/>
  <c r="N302" i="4"/>
  <c r="R302" i="4" s="1"/>
  <c r="R86" i="4"/>
  <c r="T86" i="4"/>
  <c r="T70" i="4"/>
  <c r="N513" i="4"/>
  <c r="R513" i="4" s="1"/>
  <c r="E663" i="5"/>
  <c r="G57" i="5"/>
  <c r="J58" i="2" s="1"/>
  <c r="E743" i="5"/>
  <c r="I739" i="5"/>
  <c r="Q998" i="4"/>
  <c r="N998" i="4"/>
  <c r="Q995" i="4"/>
  <c r="N995" i="4"/>
  <c r="R995" i="4" s="1"/>
  <c r="Q988" i="4"/>
  <c r="N988" i="4"/>
  <c r="R988" i="4" s="1"/>
  <c r="P988" i="4"/>
  <c r="Q986" i="4"/>
  <c r="P986" i="4"/>
  <c r="P984" i="4"/>
  <c r="S984" i="4" s="1"/>
  <c r="U984" i="4" s="1"/>
  <c r="Q984" i="4"/>
  <c r="N984" i="4"/>
  <c r="R984" i="4" s="1"/>
  <c r="P981" i="4"/>
  <c r="S981" i="4" s="1"/>
  <c r="U981" i="4" s="1"/>
  <c r="Q981" i="4"/>
  <c r="T981" i="4" s="1"/>
  <c r="Q979" i="4"/>
  <c r="N979" i="4"/>
  <c r="P976" i="4"/>
  <c r="N976" i="4"/>
  <c r="R976" i="4" s="1"/>
  <c r="Q973" i="4"/>
  <c r="N973" i="4"/>
  <c r="N969" i="4"/>
  <c r="R969" i="4" s="1"/>
  <c r="E969" i="4"/>
  <c r="P954" i="4"/>
  <c r="Q954" i="4"/>
  <c r="L949" i="4"/>
  <c r="I949" i="4"/>
  <c r="P947" i="4"/>
  <c r="N947" i="4"/>
  <c r="R947" i="4" s="1"/>
  <c r="Q944" i="4"/>
  <c r="T944" i="4" s="1"/>
  <c r="P944" i="4"/>
  <c r="S944" i="4" s="1"/>
  <c r="N941" i="4"/>
  <c r="R941" i="4" s="1"/>
  <c r="P941" i="4"/>
  <c r="N938" i="4"/>
  <c r="R938" i="4" s="1"/>
  <c r="P938" i="4"/>
  <c r="Q938" i="4"/>
  <c r="L937" i="4"/>
  <c r="I937" i="4"/>
  <c r="Q934" i="4"/>
  <c r="N934" i="4"/>
  <c r="S934" i="4" s="1"/>
  <c r="Q930" i="4"/>
  <c r="N930" i="4"/>
  <c r="R930" i="4" s="1"/>
  <c r="P930" i="4"/>
  <c r="N919" i="4"/>
  <c r="R919" i="4" s="1"/>
  <c r="P919" i="4"/>
  <c r="Q916" i="4"/>
  <c r="N916" i="4"/>
  <c r="R916" i="4" s="1"/>
  <c r="P916" i="4"/>
  <c r="N913" i="4"/>
  <c r="R913" i="4" s="1"/>
  <c r="P913" i="4"/>
  <c r="P906" i="4"/>
  <c r="Q906" i="4"/>
  <c r="N906" i="4"/>
  <c r="R906" i="4" s="1"/>
  <c r="N904" i="4"/>
  <c r="R904" i="4" s="1"/>
  <c r="P904" i="4"/>
  <c r="Q904" i="4"/>
  <c r="N901" i="4"/>
  <c r="R901" i="4" s="1"/>
  <c r="P901" i="4"/>
  <c r="P898" i="4"/>
  <c r="N898" i="4"/>
  <c r="R898" i="4" s="1"/>
  <c r="P895" i="4"/>
  <c r="N895" i="4"/>
  <c r="R895" i="4" s="1"/>
  <c r="Q892" i="4"/>
  <c r="T892" i="4" s="1"/>
  <c r="P892" i="4"/>
  <c r="S892" i="4" s="1"/>
  <c r="P889" i="4"/>
  <c r="N889" i="4"/>
  <c r="R889" i="4" s="1"/>
  <c r="Q886" i="4"/>
  <c r="N886" i="4"/>
  <c r="R886" i="4" s="1"/>
  <c r="P874" i="4"/>
  <c r="N874" i="4"/>
  <c r="R874" i="4" s="1"/>
  <c r="N871" i="4"/>
  <c r="R871" i="4" s="1"/>
  <c r="P871" i="4"/>
  <c r="N869" i="4"/>
  <c r="R869" i="4" s="1"/>
  <c r="P869" i="4"/>
  <c r="P866" i="4"/>
  <c r="Q866" i="4"/>
  <c r="N866" i="4"/>
  <c r="R866" i="4" s="1"/>
  <c r="N864" i="4"/>
  <c r="R864" i="4" s="1"/>
  <c r="P864" i="4"/>
  <c r="Q864" i="4"/>
  <c r="Q862" i="4"/>
  <c r="N862" i="4"/>
  <c r="R862" i="4" s="1"/>
  <c r="Q860" i="4"/>
  <c r="N860" i="4"/>
  <c r="R860" i="4" s="1"/>
  <c r="P860" i="4"/>
  <c r="N857" i="4"/>
  <c r="R857" i="4" s="1"/>
  <c r="P857" i="4"/>
  <c r="Q854" i="4"/>
  <c r="N854" i="4"/>
  <c r="R854" i="4" s="1"/>
  <c r="P854" i="4"/>
  <c r="P850" i="4"/>
  <c r="Q850" i="4"/>
  <c r="N850" i="4"/>
  <c r="R850" i="4" s="1"/>
  <c r="N847" i="4"/>
  <c r="R847" i="4" s="1"/>
  <c r="P847" i="4"/>
  <c r="Q844" i="4"/>
  <c r="N844" i="4"/>
  <c r="R844" i="4" s="1"/>
  <c r="P844" i="4"/>
  <c r="N841" i="4"/>
  <c r="R841" i="4" s="1"/>
  <c r="P841" i="4"/>
  <c r="Q838" i="4"/>
  <c r="N838" i="4"/>
  <c r="R838" i="4" s="1"/>
  <c r="P838" i="4"/>
  <c r="P835" i="4"/>
  <c r="N835" i="4"/>
  <c r="P833" i="4"/>
  <c r="N833" i="4"/>
  <c r="R833" i="4" s="1"/>
  <c r="Q830" i="4"/>
  <c r="N830" i="4"/>
  <c r="R830" i="4" s="1"/>
  <c r="L502" i="4"/>
  <c r="L501" i="4"/>
  <c r="L498" i="4"/>
  <c r="N467" i="4"/>
  <c r="R467" i="4" s="1"/>
  <c r="P467" i="4"/>
  <c r="Q431" i="4"/>
  <c r="N431" i="4"/>
  <c r="R431" i="4" s="1"/>
  <c r="N411" i="4"/>
  <c r="R411" i="4" s="1"/>
  <c r="P411" i="4"/>
  <c r="Q372" i="4"/>
  <c r="P372" i="4"/>
  <c r="P310" i="4"/>
  <c r="N310" i="4"/>
  <c r="R310" i="4" s="1"/>
  <c r="Q180" i="4"/>
  <c r="N180" i="4"/>
  <c r="R180" i="4" s="1"/>
  <c r="Q171" i="4"/>
  <c r="P171" i="4"/>
  <c r="N171" i="4"/>
  <c r="Q168" i="4"/>
  <c r="P168" i="4"/>
  <c r="S168" i="4" s="1"/>
  <c r="N168" i="4"/>
  <c r="R168" i="4" s="1"/>
  <c r="P165" i="4"/>
  <c r="N165" i="4"/>
  <c r="R165" i="4" s="1"/>
  <c r="P159" i="4"/>
  <c r="Q159" i="4"/>
  <c r="N159" i="4"/>
  <c r="R159" i="4" s="1"/>
  <c r="N156" i="4"/>
  <c r="R156" i="4" s="1"/>
  <c r="P156" i="4"/>
  <c r="S156" i="4" s="1"/>
  <c r="U156" i="4" s="1"/>
  <c r="Q153" i="4"/>
  <c r="N153" i="4"/>
  <c r="R153" i="4" s="1"/>
  <c r="P153" i="4"/>
  <c r="Q151" i="4"/>
  <c r="N151" i="4"/>
  <c r="R151" i="4" s="1"/>
  <c r="P151" i="4"/>
  <c r="S151" i="4" s="1"/>
  <c r="U151" i="4" s="1"/>
  <c r="Q150" i="4"/>
  <c r="N150" i="4"/>
  <c r="R150" i="4" s="1"/>
  <c r="P150" i="4"/>
  <c r="P147" i="4"/>
  <c r="S147" i="4" s="1"/>
  <c r="U147" i="4" s="1"/>
  <c r="N147" i="4"/>
  <c r="R147" i="4" s="1"/>
  <c r="Q144" i="4"/>
  <c r="P144" i="4"/>
  <c r="N144" i="4"/>
  <c r="R144" i="4" s="1"/>
  <c r="D991" i="5"/>
  <c r="I991" i="5"/>
  <c r="E991" i="5"/>
  <c r="I979" i="5"/>
  <c r="D979" i="5"/>
  <c r="E979" i="5"/>
  <c r="D959" i="5"/>
  <c r="I959" i="5"/>
  <c r="E959" i="5"/>
  <c r="D943" i="5"/>
  <c r="I943" i="5"/>
  <c r="I915" i="5"/>
  <c r="D915" i="5"/>
  <c r="E915" i="5"/>
  <c r="D895" i="5"/>
  <c r="E895" i="5"/>
  <c r="D871" i="5"/>
  <c r="I871" i="5"/>
  <c r="D847" i="5"/>
  <c r="I847" i="5"/>
  <c r="D807" i="5"/>
  <c r="E807" i="5"/>
  <c r="I807" i="5"/>
  <c r="D791" i="5"/>
  <c r="E791" i="5"/>
  <c r="I791" i="5"/>
  <c r="D767" i="5"/>
  <c r="E767" i="5"/>
  <c r="I767" i="5"/>
  <c r="D751" i="5"/>
  <c r="E751" i="5"/>
  <c r="D731" i="5"/>
  <c r="E731" i="5"/>
  <c r="I731" i="5"/>
  <c r="D723" i="5"/>
  <c r="E723" i="5"/>
  <c r="I723" i="5"/>
  <c r="D703" i="5"/>
  <c r="E703" i="5"/>
  <c r="I703" i="5"/>
  <c r="D687" i="5"/>
  <c r="E687" i="5"/>
  <c r="I687" i="5"/>
  <c r="D675" i="5"/>
  <c r="E675" i="5"/>
  <c r="D655" i="5"/>
  <c r="I655" i="5"/>
  <c r="E655" i="5"/>
  <c r="D635" i="5"/>
  <c r="I635" i="5"/>
  <c r="E635" i="5"/>
  <c r="D587" i="5"/>
  <c r="E587" i="5"/>
  <c r="I587" i="5"/>
  <c r="D575" i="5"/>
  <c r="E575" i="5"/>
  <c r="I575" i="5"/>
  <c r="D567" i="5"/>
  <c r="I567" i="5"/>
  <c r="E567" i="5"/>
  <c r="E563" i="5"/>
  <c r="D563" i="5"/>
  <c r="I563" i="5"/>
  <c r="D547" i="5"/>
  <c r="I547" i="5"/>
  <c r="E547" i="5"/>
  <c r="D527" i="5"/>
  <c r="I527" i="5"/>
  <c r="E527" i="5"/>
  <c r="D511" i="5"/>
  <c r="G511" i="5" s="1"/>
  <c r="D495" i="5"/>
  <c r="G495" i="5" s="1"/>
  <c r="D487" i="5"/>
  <c r="G487" i="5" s="1"/>
  <c r="I487" i="5"/>
  <c r="E487" i="5"/>
  <c r="D421" i="5"/>
  <c r="G421" i="5" s="1"/>
  <c r="J413" i="2" s="1"/>
  <c r="D181" i="5"/>
  <c r="G181" i="5" s="1"/>
  <c r="J182" i="2" s="1"/>
  <c r="D177" i="5"/>
  <c r="G177" i="5" s="1"/>
  <c r="J178" i="2" s="1"/>
  <c r="D169" i="5"/>
  <c r="G169" i="5" s="1"/>
  <c r="J170" i="2" s="1"/>
  <c r="D153" i="5"/>
  <c r="G153" i="5" s="1"/>
  <c r="J154" i="2" s="1"/>
  <c r="D145" i="5"/>
  <c r="G145" i="5" s="1"/>
  <c r="J146" i="2" s="1"/>
  <c r="D141" i="5"/>
  <c r="G141" i="5" s="1"/>
  <c r="J142" i="2" s="1"/>
  <c r="D117" i="5"/>
  <c r="G117" i="5"/>
  <c r="J118" i="2" s="1"/>
  <c r="D113" i="5"/>
  <c r="G113" i="5" s="1"/>
  <c r="J114" i="2" s="1"/>
  <c r="D109" i="5"/>
  <c r="G109" i="5" s="1"/>
  <c r="J110" i="2" s="1"/>
  <c r="I57" i="5"/>
  <c r="F57" i="5"/>
  <c r="I58" i="2" s="1"/>
  <c r="E57" i="5"/>
  <c r="H58" i="2" s="1"/>
  <c r="D49" i="5"/>
  <c r="G49" i="5" s="1"/>
  <c r="J50" i="2" s="1"/>
  <c r="D45" i="5"/>
  <c r="G45" i="5" s="1"/>
  <c r="J46" i="2" s="1"/>
  <c r="D41" i="5"/>
  <c r="G41" i="5" s="1"/>
  <c r="J42" i="2" s="1"/>
  <c r="D37" i="5"/>
  <c r="G37" i="5" s="1"/>
  <c r="J38" i="2" s="1"/>
  <c r="D33" i="5"/>
  <c r="G33" i="5"/>
  <c r="J34" i="2" s="1"/>
  <c r="D25" i="5"/>
  <c r="G25" i="5" s="1"/>
  <c r="J26" i="2" s="1"/>
  <c r="D21" i="5"/>
  <c r="E21" i="5" s="1"/>
  <c r="H22" i="2" s="1"/>
  <c r="G13" i="5"/>
  <c r="J14" i="2" s="1"/>
  <c r="E13" i="5"/>
  <c r="H14" i="2" s="1"/>
  <c r="F13" i="5"/>
  <c r="I14" i="2" s="1"/>
  <c r="I13" i="5"/>
  <c r="I631" i="4"/>
  <c r="E895" i="4"/>
  <c r="I743" i="4"/>
  <c r="I903" i="4"/>
  <c r="I855" i="4"/>
  <c r="E887" i="4"/>
  <c r="I919" i="4"/>
  <c r="I775" i="4"/>
  <c r="I839" i="4"/>
  <c r="H999" i="4"/>
  <c r="I687" i="4"/>
  <c r="E941" i="4"/>
  <c r="G624" i="4"/>
  <c r="F596" i="4"/>
  <c r="D632" i="4"/>
  <c r="I944" i="4"/>
  <c r="I978" i="4"/>
  <c r="I604" i="4"/>
  <c r="D656" i="4"/>
  <c r="I851" i="4"/>
  <c r="I608" i="4"/>
  <c r="F656" i="4"/>
  <c r="F796" i="4"/>
  <c r="I970" i="4"/>
  <c r="I659" i="4"/>
  <c r="E986" i="4"/>
  <c r="I760" i="4"/>
  <c r="E844" i="4"/>
  <c r="G828" i="4"/>
  <c r="I634" i="4"/>
  <c r="I864" i="4"/>
  <c r="F828" i="4"/>
  <c r="E840" i="4"/>
  <c r="D644" i="4"/>
  <c r="E831" i="4"/>
  <c r="I908" i="4"/>
  <c r="E904" i="4"/>
  <c r="I900" i="4"/>
  <c r="E896" i="4"/>
  <c r="I892" i="4"/>
  <c r="E888" i="4"/>
  <c r="I872" i="4"/>
  <c r="E868" i="4"/>
  <c r="E852" i="4"/>
  <c r="I640" i="4"/>
  <c r="I910" i="4"/>
  <c r="E906" i="4"/>
  <c r="I894" i="4"/>
  <c r="E890" i="4"/>
  <c r="I874" i="4"/>
  <c r="E854" i="4"/>
  <c r="I850" i="4"/>
  <c r="E846" i="4"/>
  <c r="I842" i="4"/>
  <c r="D838" i="4"/>
  <c r="E830" i="4"/>
  <c r="I826" i="4"/>
  <c r="I706" i="4"/>
  <c r="I674" i="4"/>
  <c r="I602" i="4"/>
  <c r="I586" i="4"/>
  <c r="E915" i="4"/>
  <c r="H994" i="4"/>
  <c r="E974" i="4"/>
  <c r="I960" i="4"/>
  <c r="I922" i="4"/>
  <c r="I954" i="4"/>
  <c r="I926" i="4"/>
  <c r="I529" i="4"/>
  <c r="E962" i="4"/>
  <c r="D940" i="4"/>
  <c r="I964" i="4"/>
  <c r="I985" i="4"/>
  <c r="I932" i="4"/>
  <c r="E835" i="4"/>
  <c r="G805" i="4"/>
  <c r="F525" i="4"/>
  <c r="AR995" i="4"/>
  <c r="E899" i="4"/>
  <c r="I938" i="4"/>
  <c r="G763" i="4"/>
  <c r="I973" i="4"/>
  <c r="G573" i="4"/>
  <c r="F693" i="4"/>
  <c r="E959" i="4"/>
  <c r="I976" i="4"/>
  <c r="E984" i="4"/>
  <c r="I534" i="4"/>
  <c r="G753" i="4"/>
  <c r="I833" i="4"/>
  <c r="E849" i="4"/>
  <c r="I581" i="4"/>
  <c r="E841" i="4"/>
  <c r="I889" i="4"/>
  <c r="E905" i="4"/>
  <c r="I971" i="4"/>
  <c r="E930" i="4"/>
  <c r="H993" i="4"/>
  <c r="I963" i="4"/>
  <c r="E953" i="4"/>
  <c r="I867" i="4"/>
  <c r="I924" i="4"/>
  <c r="I914" i="4"/>
  <c r="I916" i="4"/>
  <c r="I893" i="4"/>
  <c r="I837" i="4"/>
  <c r="I595" i="4"/>
  <c r="AR989" i="4"/>
  <c r="I969" i="4"/>
  <c r="P885" i="4"/>
  <c r="S885" i="4" s="1"/>
  <c r="U885" i="4" s="1"/>
  <c r="P998" i="4"/>
  <c r="Q976" i="4"/>
  <c r="T976" i="4" s="1"/>
  <c r="Q515" i="4"/>
  <c r="T515" i="4" s="1"/>
  <c r="N907" i="4"/>
  <c r="P903" i="4"/>
  <c r="N908" i="4"/>
  <c r="R908" i="4" s="1"/>
  <c r="P886" i="4"/>
  <c r="Q858" i="4"/>
  <c r="N836" i="4"/>
  <c r="R836" i="4" s="1"/>
  <c r="Q519" i="4"/>
  <c r="T519" i="4" s="1"/>
  <c r="P180" i="4"/>
  <c r="N465" i="4"/>
  <c r="R465" i="4" s="1"/>
  <c r="R59" i="4"/>
  <c r="T59" i="4"/>
  <c r="S38" i="4"/>
  <c r="T26" i="4"/>
  <c r="E966" i="4"/>
  <c r="R29" i="4"/>
  <c r="T33" i="4"/>
  <c r="S33" i="4"/>
  <c r="R33" i="4"/>
  <c r="U33" i="4" s="1"/>
  <c r="T37" i="4"/>
  <c r="S37" i="4"/>
  <c r="R37" i="4"/>
  <c r="R52" i="4"/>
  <c r="T52" i="4"/>
  <c r="S52" i="4"/>
  <c r="S69" i="4"/>
  <c r="U69" i="4" s="1"/>
  <c r="R73" i="4"/>
  <c r="T73" i="4"/>
  <c r="R77" i="4"/>
  <c r="T77" i="4"/>
  <c r="S77" i="4"/>
  <c r="U77" i="4" s="1"/>
  <c r="S85" i="4"/>
  <c r="R85" i="4"/>
  <c r="U85" i="4" s="1"/>
  <c r="R93" i="4"/>
  <c r="T93" i="4"/>
  <c r="S93" i="4"/>
  <c r="R97" i="4"/>
  <c r="T97" i="4"/>
  <c r="S106" i="4"/>
  <c r="U106" i="4" s="1"/>
  <c r="N469" i="4"/>
  <c r="R469" i="4" s="1"/>
  <c r="N485" i="4"/>
  <c r="R485" i="4" s="1"/>
  <c r="P485" i="4"/>
  <c r="Q405" i="4"/>
  <c r="T405" i="4" s="1"/>
  <c r="P405" i="4"/>
  <c r="S405" i="4" s="1"/>
  <c r="U405" i="4" s="1"/>
  <c r="Q421" i="4"/>
  <c r="N421" i="4"/>
  <c r="R421" i="4" s="1"/>
  <c r="P421" i="4"/>
  <c r="P435" i="4"/>
  <c r="F552" i="4"/>
  <c r="G957" i="4"/>
  <c r="V45" i="4"/>
  <c r="W45" i="4" s="1"/>
  <c r="E867" i="4"/>
  <c r="E951" i="4"/>
  <c r="D957" i="4"/>
  <c r="R90" i="4"/>
  <c r="T44" i="4"/>
  <c r="V44" i="4" s="1"/>
  <c r="W44" i="4" s="1"/>
  <c r="Q90" i="4"/>
  <c r="T90" i="4" s="1"/>
  <c r="Q156" i="4"/>
  <c r="T156" i="4" s="1"/>
  <c r="Q835" i="4"/>
  <c r="Q843" i="4"/>
  <c r="Q851" i="4"/>
  <c r="Q859" i="4"/>
  <c r="T859" i="4" s="1"/>
  <c r="Q867" i="4"/>
  <c r="Q471" i="4"/>
  <c r="Q487" i="4"/>
  <c r="T487" i="4" s="1"/>
  <c r="Q409" i="4"/>
  <c r="T409" i="4" s="1"/>
  <c r="Q178" i="4"/>
  <c r="T178" i="4" s="1"/>
  <c r="V178" i="4" s="1"/>
  <c r="P178" i="4"/>
  <c r="S178" i="4" s="1"/>
  <c r="U178" i="4" s="1"/>
  <c r="P963" i="4"/>
  <c r="N961" i="4"/>
  <c r="R961" i="4" s="1"/>
  <c r="N953" i="4"/>
  <c r="R953" i="4" s="1"/>
  <c r="N929" i="4"/>
  <c r="R929" i="4" s="1"/>
  <c r="Q837" i="4"/>
  <c r="T837" i="4" s="1"/>
  <c r="Q861" i="4"/>
  <c r="Q869" i="4"/>
  <c r="T869" i="4" s="1"/>
  <c r="Q831" i="4"/>
  <c r="Q863" i="4"/>
  <c r="P987" i="4"/>
  <c r="Q483" i="4"/>
  <c r="T483" i="4" s="1"/>
  <c r="N943" i="4"/>
  <c r="R943" i="4" s="1"/>
  <c r="Q103" i="4"/>
  <c r="T103" i="4" s="1"/>
  <c r="Q95" i="4"/>
  <c r="Q87" i="4"/>
  <c r="T87" i="4" s="1"/>
  <c r="Q79" i="4"/>
  <c r="T79" i="4" s="1"/>
  <c r="Q71" i="4"/>
  <c r="T71" i="4" s="1"/>
  <c r="Q64" i="4"/>
  <c r="Q43" i="4"/>
  <c r="Q23" i="4"/>
  <c r="T23" i="4" s="1"/>
  <c r="D143" i="5"/>
  <c r="E143" i="5" s="1"/>
  <c r="H144" i="2" s="1"/>
  <c r="D135" i="5"/>
  <c r="D131" i="5"/>
  <c r="D127" i="5"/>
  <c r="F127" i="5" s="1"/>
  <c r="I128" i="2" s="1"/>
  <c r="D119" i="5"/>
  <c r="G119" i="5" s="1"/>
  <c r="J120" i="2" s="1"/>
  <c r="D115" i="5"/>
  <c r="D107" i="5"/>
  <c r="D103" i="5"/>
  <c r="F103" i="5" s="1"/>
  <c r="I104" i="2" s="1"/>
  <c r="D99" i="5"/>
  <c r="G99" i="5" s="1"/>
  <c r="J100" i="2" s="1"/>
  <c r="D95" i="5"/>
  <c r="D91" i="5"/>
  <c r="D87" i="5"/>
  <c r="G87" i="5" s="1"/>
  <c r="J88" i="2" s="1"/>
  <c r="D83" i="5"/>
  <c r="D79" i="5"/>
  <c r="G79" i="5" s="1"/>
  <c r="J80" i="2" s="1"/>
  <c r="D75" i="5"/>
  <c r="D71" i="5"/>
  <c r="G71" i="5" s="1"/>
  <c r="J72" i="2" s="1"/>
  <c r="D67" i="5"/>
  <c r="F67" i="5" s="1"/>
  <c r="I68" i="2" s="1"/>
  <c r="D63" i="5"/>
  <c r="D59" i="5"/>
  <c r="D55" i="5"/>
  <c r="E55" i="5" s="1"/>
  <c r="H56" i="2" s="1"/>
  <c r="D47" i="5"/>
  <c r="I47" i="5" s="1"/>
  <c r="D39" i="5"/>
  <c r="D31" i="5"/>
  <c r="D23" i="5"/>
  <c r="G23" i="5" s="1"/>
  <c r="J24" i="2" s="1"/>
  <c r="D12" i="5"/>
  <c r="G938" i="9"/>
  <c r="G926" i="9"/>
  <c r="G914" i="9"/>
  <c r="G894" i="9"/>
  <c r="G858" i="9"/>
  <c r="G826" i="9"/>
  <c r="G798" i="9"/>
  <c r="G768" i="9"/>
  <c r="G762" i="9"/>
  <c r="G692" i="9"/>
  <c r="G684" i="9"/>
  <c r="G676" i="9"/>
  <c r="G484" i="9"/>
  <c r="G622" i="9"/>
  <c r="C326" i="9"/>
  <c r="E326" i="9" s="1"/>
  <c r="C562" i="9"/>
  <c r="C660" i="9"/>
  <c r="C680" i="9"/>
  <c r="C688" i="9"/>
  <c r="C718" i="9"/>
  <c r="C732" i="9"/>
  <c r="C768" i="9"/>
  <c r="C812" i="9"/>
  <c r="C858" i="9"/>
  <c r="C890" i="9"/>
  <c r="C944" i="9"/>
  <c r="C464" i="9"/>
  <c r="C426" i="9"/>
  <c r="C612" i="9"/>
  <c r="D344" i="9"/>
  <c r="D334" i="9"/>
  <c r="G312" i="9"/>
  <c r="G330" i="9"/>
  <c r="G958" i="9"/>
  <c r="G954" i="9"/>
  <c r="G950" i="9"/>
  <c r="G946" i="9"/>
  <c r="G942" i="9"/>
  <c r="G874" i="9"/>
  <c r="G862" i="9"/>
  <c r="G830" i="9"/>
  <c r="G760" i="9"/>
  <c r="G718" i="9"/>
  <c r="G690" i="9"/>
  <c r="G682" i="9"/>
  <c r="G662" i="9"/>
  <c r="G644" i="9"/>
  <c r="G790" i="9"/>
  <c r="G534" i="9"/>
  <c r="G498" i="9"/>
  <c r="G476" i="9"/>
  <c r="G440" i="9"/>
  <c r="G428" i="9"/>
  <c r="C320" i="9"/>
  <c r="D320" i="9" s="1"/>
  <c r="C304" i="9"/>
  <c r="G304" i="9" s="1"/>
  <c r="C608" i="9"/>
  <c r="C662" i="9"/>
  <c r="C682" i="9"/>
  <c r="C690" i="9"/>
  <c r="C722" i="9"/>
  <c r="C738" i="9"/>
  <c r="C770" i="9"/>
  <c r="C832" i="9"/>
  <c r="C872" i="9"/>
  <c r="C914" i="9"/>
  <c r="C496" i="9"/>
  <c r="C456" i="9"/>
  <c r="C412" i="9"/>
  <c r="C340" i="9"/>
  <c r="D312" i="9"/>
  <c r="G328" i="9"/>
  <c r="G920" i="9"/>
  <c r="G846" i="9"/>
  <c r="G834" i="9"/>
  <c r="G812" i="9"/>
  <c r="G804" i="9"/>
  <c r="G792" i="9"/>
  <c r="G770" i="9"/>
  <c r="G732" i="9"/>
  <c r="G724" i="9"/>
  <c r="G688" i="9"/>
  <c r="G680" i="9"/>
  <c r="G660" i="9"/>
  <c r="G526" i="9"/>
  <c r="G468" i="9"/>
  <c r="G416" i="9"/>
  <c r="G342" i="9"/>
  <c r="C626" i="9"/>
  <c r="C676" i="9"/>
  <c r="C684" i="9"/>
  <c r="C692" i="9"/>
  <c r="C724" i="9"/>
  <c r="C744" i="9"/>
  <c r="C792" i="9"/>
  <c r="C846" i="9"/>
  <c r="C874" i="9"/>
  <c r="C920" i="9"/>
  <c r="C488" i="9"/>
  <c r="C446" i="9"/>
  <c r="C790" i="9"/>
  <c r="C346" i="9"/>
  <c r="N346" i="11"/>
  <c r="D304" i="9"/>
  <c r="D236" i="9"/>
  <c r="F228" i="8" s="1"/>
  <c r="D340" i="9"/>
  <c r="D318" i="9"/>
  <c r="G316" i="9"/>
  <c r="G346" i="9"/>
  <c r="G446" i="9"/>
  <c r="G438" i="9"/>
  <c r="G432" i="9"/>
  <c r="G426" i="9"/>
  <c r="G414" i="9"/>
  <c r="C324" i="9"/>
  <c r="E324" i="9" s="1"/>
  <c r="C318" i="9"/>
  <c r="G318" i="9" s="1"/>
  <c r="G310" i="9"/>
  <c r="C440" i="9"/>
  <c r="C432" i="9"/>
  <c r="C424" i="9"/>
  <c r="G350" i="9"/>
  <c r="D342" i="9"/>
  <c r="J477" i="11"/>
  <c r="C344" i="9"/>
  <c r="N344" i="11"/>
  <c r="D336" i="9"/>
  <c r="D316" i="9"/>
  <c r="L338" i="11"/>
  <c r="D310" i="9"/>
  <c r="N350" i="11"/>
  <c r="G320" i="9"/>
  <c r="G314" i="9"/>
  <c r="G436" i="9"/>
  <c r="G424" i="9"/>
  <c r="G412" i="9"/>
  <c r="G348" i="9"/>
  <c r="G338" i="9"/>
  <c r="D326" i="9"/>
  <c r="G306" i="9"/>
  <c r="C438" i="9"/>
  <c r="C430" i="9"/>
  <c r="C418" i="9"/>
  <c r="C350" i="9"/>
  <c r="C336" i="9"/>
  <c r="G336" i="9" s="1"/>
  <c r="C322" i="9"/>
  <c r="E322" i="9" s="1"/>
  <c r="J417" i="11"/>
  <c r="D338" i="9"/>
  <c r="G430" i="9"/>
  <c r="G420" i="9"/>
  <c r="C436" i="9"/>
  <c r="C428" i="9"/>
  <c r="C414" i="9"/>
  <c r="C206" i="9"/>
  <c r="C190" i="9"/>
  <c r="C158" i="9"/>
  <c r="D158" i="9" s="1"/>
  <c r="F150" i="8" s="1"/>
  <c r="C105" i="9"/>
  <c r="D105" i="9" s="1"/>
  <c r="F106" i="8" s="1"/>
  <c r="C93" i="9"/>
  <c r="N954" i="11"/>
  <c r="L346" i="11"/>
  <c r="L350" i="11"/>
  <c r="G965" i="9"/>
  <c r="G600" i="9"/>
  <c r="G532" i="9"/>
  <c r="G524" i="9"/>
  <c r="G496" i="9"/>
  <c r="G490" i="9"/>
  <c r="G466" i="9"/>
  <c r="G458" i="9"/>
  <c r="C985" i="9"/>
  <c r="C522" i="9"/>
  <c r="C530" i="9"/>
  <c r="C590" i="9"/>
  <c r="C502" i="9"/>
  <c r="C494" i="9"/>
  <c r="C486" i="9"/>
  <c r="C470" i="9"/>
  <c r="C462" i="9"/>
  <c r="J331" i="11"/>
  <c r="F1001" i="11"/>
  <c r="I1001" i="11" s="1"/>
  <c r="L344" i="11"/>
  <c r="L340" i="11"/>
  <c r="I347" i="11"/>
  <c r="L940" i="11"/>
  <c r="N944" i="11"/>
  <c r="L954" i="11"/>
  <c r="N868" i="11"/>
  <c r="G530" i="9"/>
  <c r="G522" i="9"/>
  <c r="G502" i="9"/>
  <c r="G494" i="9"/>
  <c r="G488" i="9"/>
  <c r="G464" i="9"/>
  <c r="G456" i="9"/>
  <c r="C524" i="9"/>
  <c r="C532" i="9"/>
  <c r="C600" i="9"/>
  <c r="C520" i="9"/>
  <c r="C500" i="9"/>
  <c r="C492" i="9"/>
  <c r="C484" i="9"/>
  <c r="C468" i="9"/>
  <c r="C460" i="9"/>
  <c r="F522" i="11"/>
  <c r="J522" i="11" s="1"/>
  <c r="J345" i="11"/>
  <c r="N342" i="11"/>
  <c r="N348" i="11"/>
  <c r="L342" i="11"/>
  <c r="N338" i="11"/>
  <c r="L348" i="11"/>
  <c r="G528" i="9"/>
  <c r="G520" i="9"/>
  <c r="G500" i="9"/>
  <c r="G486" i="9"/>
  <c r="G478" i="9"/>
  <c r="G470" i="9"/>
  <c r="G462" i="9"/>
  <c r="C526" i="9"/>
  <c r="C534" i="9"/>
  <c r="C498" i="9"/>
  <c r="C490" i="9"/>
  <c r="C478" i="9"/>
  <c r="C466" i="9"/>
  <c r="C458" i="9"/>
  <c r="F312" i="11"/>
  <c r="I312" i="11" s="1"/>
  <c r="H350" i="11"/>
  <c r="L938" i="11"/>
  <c r="N866" i="11"/>
  <c r="C969" i="9"/>
  <c r="C987" i="9"/>
  <c r="C515" i="9"/>
  <c r="C507" i="9"/>
  <c r="C479" i="9"/>
  <c r="C461" i="9"/>
  <c r="C451" i="9"/>
  <c r="C610" i="9"/>
  <c r="C630" i="9"/>
  <c r="C654" i="9"/>
  <c r="I425" i="11"/>
  <c r="J347" i="11"/>
  <c r="J313" i="11"/>
  <c r="H346" i="11"/>
  <c r="I346" i="11" s="1"/>
  <c r="M522" i="11"/>
  <c r="L914" i="11"/>
  <c r="G519" i="9"/>
  <c r="G503" i="9"/>
  <c r="G469" i="9"/>
  <c r="G459" i="9"/>
  <c r="G455" i="9"/>
  <c r="G628" i="9"/>
  <c r="G612" i="9"/>
  <c r="G991" i="9"/>
  <c r="G977" i="9"/>
  <c r="G961" i="9"/>
  <c r="G658" i="9"/>
  <c r="G654" i="9"/>
  <c r="G608" i="9"/>
  <c r="G533" i="9"/>
  <c r="G517" i="9"/>
  <c r="G509" i="9"/>
  <c r="G451" i="9"/>
  <c r="G626" i="9"/>
  <c r="G618" i="9"/>
  <c r="G610" i="9"/>
  <c r="C525" i="9"/>
  <c r="C971" i="9"/>
  <c r="C521" i="9"/>
  <c r="C513" i="9"/>
  <c r="C505" i="9"/>
  <c r="C471" i="9"/>
  <c r="C459" i="9"/>
  <c r="C449" i="9"/>
  <c r="C618" i="9"/>
  <c r="C636" i="9"/>
  <c r="C628" i="9"/>
  <c r="C616" i="9"/>
  <c r="I417" i="11"/>
  <c r="H342" i="11"/>
  <c r="G987" i="9"/>
  <c r="G523" i="9"/>
  <c r="G511" i="9"/>
  <c r="G463" i="9"/>
  <c r="G620" i="9"/>
  <c r="G969" i="9"/>
  <c r="G525" i="9"/>
  <c r="G521" i="9"/>
  <c r="G515" i="9"/>
  <c r="G507" i="9"/>
  <c r="G479" i="9"/>
  <c r="G471" i="9"/>
  <c r="G461" i="9"/>
  <c r="G457" i="9"/>
  <c r="G449" i="9"/>
  <c r="G632" i="9"/>
  <c r="G624" i="9"/>
  <c r="G616" i="9"/>
  <c r="C527" i="9"/>
  <c r="C979" i="9"/>
  <c r="C519" i="9"/>
  <c r="C511" i="9"/>
  <c r="C503" i="9"/>
  <c r="C469" i="9"/>
  <c r="C457" i="9"/>
  <c r="C447" i="9"/>
  <c r="C622" i="9"/>
  <c r="C644" i="9"/>
  <c r="C620" i="9"/>
  <c r="C624" i="9"/>
  <c r="D658" i="9"/>
  <c r="E342" i="11"/>
  <c r="L946" i="11"/>
  <c r="L991" i="11"/>
  <c r="D719" i="9"/>
  <c r="C719" i="9"/>
  <c r="D564" i="9"/>
  <c r="C564" i="9"/>
  <c r="D558" i="9"/>
  <c r="C558" i="9"/>
  <c r="D546" i="9"/>
  <c r="C546" i="9"/>
  <c r="D441" i="9"/>
  <c r="C441" i="9"/>
  <c r="D343" i="9"/>
  <c r="C343" i="9"/>
  <c r="C359" i="11"/>
  <c r="K359" i="11"/>
  <c r="M359" i="11"/>
  <c r="G711" i="9"/>
  <c r="G695" i="9"/>
  <c r="G691" i="9"/>
  <c r="G687" i="9"/>
  <c r="G683" i="9"/>
  <c r="G679" i="9"/>
  <c r="G675" i="9"/>
  <c r="G661" i="9"/>
  <c r="G568" i="9"/>
  <c r="G564" i="9"/>
  <c r="G552" i="9"/>
  <c r="G439" i="9"/>
  <c r="G425" i="9"/>
  <c r="G417" i="9"/>
  <c r="G411" i="9"/>
  <c r="G349" i="9"/>
  <c r="C667" i="9"/>
  <c r="C679" i="9"/>
  <c r="C687" i="9"/>
  <c r="C695" i="9"/>
  <c r="C713" i="9"/>
  <c r="C439" i="9"/>
  <c r="C552" i="9"/>
  <c r="C568" i="9"/>
  <c r="C317" i="9"/>
  <c r="D317" i="9" s="1"/>
  <c r="D991" i="9"/>
  <c r="D956" i="9"/>
  <c r="C956" i="9"/>
  <c r="D930" i="9"/>
  <c r="C930" i="9"/>
  <c r="D922" i="9"/>
  <c r="C922" i="9"/>
  <c r="D906" i="9"/>
  <c r="C906" i="9"/>
  <c r="D904" i="9"/>
  <c r="C904" i="9"/>
  <c r="D880" i="9"/>
  <c r="C880" i="9"/>
  <c r="D878" i="9"/>
  <c r="C878" i="9"/>
  <c r="D866" i="9"/>
  <c r="C866" i="9"/>
  <c r="D864" i="9"/>
  <c r="C864" i="9"/>
  <c r="D850" i="9"/>
  <c r="C850" i="9"/>
  <c r="D848" i="9"/>
  <c r="C848" i="9"/>
  <c r="D816" i="9"/>
  <c r="C816" i="9"/>
  <c r="D814" i="9"/>
  <c r="C814" i="9"/>
  <c r="D633" i="9"/>
  <c r="C633" i="9"/>
  <c r="D717" i="9"/>
  <c r="C717" i="9"/>
  <c r="D566" i="9"/>
  <c r="C566" i="9"/>
  <c r="D433" i="9"/>
  <c r="C433" i="9"/>
  <c r="D431" i="9"/>
  <c r="C431" i="9"/>
  <c r="C323" i="9"/>
  <c r="E323" i="9" s="1"/>
  <c r="C363" i="11"/>
  <c r="K363" i="11"/>
  <c r="M363" i="11"/>
  <c r="G297" i="9"/>
  <c r="D297" i="9"/>
  <c r="G719" i="9"/>
  <c r="G715" i="9"/>
  <c r="G703" i="9"/>
  <c r="G669" i="9"/>
  <c r="G562" i="9"/>
  <c r="G433" i="9"/>
  <c r="G333" i="9"/>
  <c r="C669" i="9"/>
  <c r="C681" i="9"/>
  <c r="C689" i="9"/>
  <c r="C697" i="9"/>
  <c r="C715" i="9"/>
  <c r="C435" i="9"/>
  <c r="C554" i="9"/>
  <c r="C570" i="9"/>
  <c r="C303" i="9"/>
  <c r="E303" i="9" s="1"/>
  <c r="D989" i="9"/>
  <c r="C989" i="9"/>
  <c r="D983" i="9"/>
  <c r="C983" i="9"/>
  <c r="D981" i="9"/>
  <c r="C981" i="9"/>
  <c r="D975" i="9"/>
  <c r="C975" i="9"/>
  <c r="D973" i="9"/>
  <c r="C973" i="9"/>
  <c r="G967" i="9"/>
  <c r="C967" i="9"/>
  <c r="D963" i="9"/>
  <c r="C963" i="9"/>
  <c r="D802" i="9"/>
  <c r="C802" i="9"/>
  <c r="D800" i="9"/>
  <c r="C800" i="9"/>
  <c r="D776" i="9"/>
  <c r="C776" i="9"/>
  <c r="D772" i="9"/>
  <c r="C772" i="9"/>
  <c r="D766" i="9"/>
  <c r="C766" i="9"/>
  <c r="D764" i="9"/>
  <c r="C764" i="9"/>
  <c r="D758" i="9"/>
  <c r="C758" i="9"/>
  <c r="D752" i="9"/>
  <c r="C752" i="9"/>
  <c r="D736" i="9"/>
  <c r="C736" i="9"/>
  <c r="D734" i="9"/>
  <c r="C734" i="9"/>
  <c r="D728" i="9"/>
  <c r="C728" i="9"/>
  <c r="D726" i="9"/>
  <c r="C726" i="9"/>
  <c r="D720" i="9"/>
  <c r="C720" i="9"/>
  <c r="D556" i="9"/>
  <c r="C556" i="9"/>
  <c r="D544" i="9"/>
  <c r="C544" i="9"/>
  <c r="D443" i="9"/>
  <c r="C443" i="9"/>
  <c r="C327" i="9"/>
  <c r="E327" i="9" s="1"/>
  <c r="G327" i="9"/>
  <c r="G989" i="9"/>
  <c r="G985" i="9"/>
  <c r="G979" i="9"/>
  <c r="G709" i="9"/>
  <c r="G693" i="9"/>
  <c r="G689" i="9"/>
  <c r="G685" i="9"/>
  <c r="G681" i="9"/>
  <c r="G677" i="9"/>
  <c r="G667" i="9"/>
  <c r="G570" i="9"/>
  <c r="G566" i="9"/>
  <c r="G560" i="9"/>
  <c r="G554" i="9"/>
  <c r="G546" i="9"/>
  <c r="G538" i="9"/>
  <c r="G441" i="9"/>
  <c r="G427" i="9"/>
  <c r="C659" i="9"/>
  <c r="C675" i="9"/>
  <c r="C683" i="9"/>
  <c r="C691" i="9"/>
  <c r="C705" i="9"/>
  <c r="C977" i="9"/>
  <c r="C427" i="9"/>
  <c r="C560" i="9"/>
  <c r="C762" i="9"/>
  <c r="C798" i="9"/>
  <c r="I325" i="11"/>
  <c r="J349" i="11"/>
  <c r="F328" i="11"/>
  <c r="L460" i="11"/>
  <c r="K538" i="11"/>
  <c r="K548" i="11"/>
  <c r="K576" i="11"/>
  <c r="I415" i="11"/>
  <c r="F340" i="11"/>
  <c r="N460" i="11"/>
  <c r="K522" i="11"/>
  <c r="M538" i="11"/>
  <c r="M548" i="11"/>
  <c r="M576" i="11"/>
  <c r="J337" i="11"/>
  <c r="L993" i="11"/>
  <c r="D993" i="11"/>
  <c r="N989" i="11"/>
  <c r="D989" i="11"/>
  <c r="L989" i="11"/>
  <c r="D987" i="11"/>
  <c r="E987" i="11" s="1"/>
  <c r="N987" i="11"/>
  <c r="N985" i="11"/>
  <c r="L985" i="11"/>
  <c r="D985" i="11"/>
  <c r="L983" i="11"/>
  <c r="D983" i="11"/>
  <c r="N983" i="11"/>
  <c r="L977" i="11"/>
  <c r="N977" i="11"/>
  <c r="D971" i="11"/>
  <c r="L971" i="11"/>
  <c r="L959" i="11"/>
  <c r="N959" i="11"/>
  <c r="L951" i="11"/>
  <c r="N951" i="11"/>
  <c r="L947" i="11"/>
  <c r="N947" i="11"/>
  <c r="D939" i="11"/>
  <c r="N939" i="11"/>
  <c r="D927" i="11"/>
  <c r="N927" i="11"/>
  <c r="L919" i="11"/>
  <c r="N919" i="11"/>
  <c r="D905" i="11"/>
  <c r="N905" i="11"/>
  <c r="L903" i="11"/>
  <c r="N903" i="11"/>
  <c r="L899" i="11"/>
  <c r="N899" i="11"/>
  <c r="D895" i="11"/>
  <c r="N895" i="11"/>
  <c r="L895" i="11"/>
  <c r="D891" i="11"/>
  <c r="N891" i="11"/>
  <c r="D885" i="11"/>
  <c r="L885" i="11"/>
  <c r="D879" i="11"/>
  <c r="N879" i="11"/>
  <c r="L879" i="11"/>
  <c r="D875" i="11"/>
  <c r="N875" i="11"/>
  <c r="L875" i="11"/>
  <c r="D873" i="11"/>
  <c r="N873" i="11"/>
  <c r="L873" i="11"/>
  <c r="C834" i="11"/>
  <c r="K834" i="11"/>
  <c r="C828" i="11"/>
  <c r="K828" i="11"/>
  <c r="M828" i="11"/>
  <c r="C824" i="11"/>
  <c r="K824" i="11"/>
  <c r="C820" i="11"/>
  <c r="K820" i="11"/>
  <c r="C818" i="11"/>
  <c r="K818" i="11"/>
  <c r="M818" i="11"/>
  <c r="C816" i="11"/>
  <c r="K816" i="11"/>
  <c r="C814" i="11"/>
  <c r="K814" i="11"/>
  <c r="M814" i="11"/>
  <c r="C812" i="11"/>
  <c r="M812" i="11"/>
  <c r="C806" i="11"/>
  <c r="M806" i="11"/>
  <c r="C792" i="11"/>
  <c r="M792" i="11"/>
  <c r="K792" i="11"/>
  <c r="C790" i="11"/>
  <c r="K790" i="11"/>
  <c r="C788" i="11"/>
  <c r="M788" i="11"/>
  <c r="K788" i="11"/>
  <c r="C786" i="11"/>
  <c r="M786" i="11"/>
  <c r="K786" i="11"/>
  <c r="C784" i="11"/>
  <c r="M784" i="11"/>
  <c r="K784" i="11"/>
  <c r="C782" i="11"/>
  <c r="K782" i="11"/>
  <c r="M782" i="11"/>
  <c r="C780" i="11"/>
  <c r="M780" i="11"/>
  <c r="K780" i="11"/>
  <c r="C778" i="11"/>
  <c r="M778" i="11"/>
  <c r="K778" i="11"/>
  <c r="C776" i="11"/>
  <c r="M776" i="11"/>
  <c r="C774" i="11"/>
  <c r="F774" i="11" s="1"/>
  <c r="M774" i="11"/>
  <c r="K774" i="11"/>
  <c r="C772" i="11"/>
  <c r="M772" i="11"/>
  <c r="K772" i="11"/>
  <c r="C770" i="11"/>
  <c r="E770" i="11" s="1"/>
  <c r="K770" i="11"/>
  <c r="C768" i="11"/>
  <c r="M768" i="11"/>
  <c r="K768" i="11"/>
  <c r="C766" i="11"/>
  <c r="M766" i="11"/>
  <c r="K766" i="11"/>
  <c r="C764" i="11"/>
  <c r="K764" i="11"/>
  <c r="M764" i="11"/>
  <c r="C762" i="11"/>
  <c r="M762" i="11"/>
  <c r="C760" i="11"/>
  <c r="K760" i="11"/>
  <c r="M760" i="11"/>
  <c r="C758" i="11"/>
  <c r="F758" i="11" s="1"/>
  <c r="K758" i="11"/>
  <c r="C756" i="11"/>
  <c r="M756" i="11"/>
  <c r="C752" i="11"/>
  <c r="M752" i="11"/>
  <c r="K752" i="11"/>
  <c r="C750" i="11"/>
  <c r="K750" i="11"/>
  <c r="C748" i="11"/>
  <c r="M748" i="11"/>
  <c r="K748" i="11"/>
  <c r="C746" i="11"/>
  <c r="M746" i="11"/>
  <c r="K746" i="11"/>
  <c r="C744" i="11"/>
  <c r="K744" i="11"/>
  <c r="C742" i="11"/>
  <c r="K742" i="11"/>
  <c r="M742" i="11"/>
  <c r="C740" i="11"/>
  <c r="M740" i="11"/>
  <c r="C710" i="11"/>
  <c r="K710" i="11"/>
  <c r="C708" i="11"/>
  <c r="M708" i="11"/>
  <c r="K708" i="11"/>
  <c r="C706" i="11"/>
  <c r="K706" i="11"/>
  <c r="M706" i="11"/>
  <c r="C704" i="11"/>
  <c r="M704" i="11"/>
  <c r="C702" i="11"/>
  <c r="H702" i="11" s="1"/>
  <c r="M702" i="11"/>
  <c r="C700" i="11"/>
  <c r="M700" i="11"/>
  <c r="C698" i="11"/>
  <c r="F698" i="11" s="1"/>
  <c r="M698" i="11"/>
  <c r="K698" i="11"/>
  <c r="C696" i="11"/>
  <c r="M696" i="11"/>
  <c r="C694" i="11"/>
  <c r="M694" i="11"/>
  <c r="C692" i="11"/>
  <c r="H692" i="11" s="1"/>
  <c r="M692" i="11"/>
  <c r="C690" i="11"/>
  <c r="M690" i="11"/>
  <c r="K690" i="11"/>
  <c r="C688" i="11"/>
  <c r="H688" i="11" s="1"/>
  <c r="M688" i="11"/>
  <c r="C686" i="11"/>
  <c r="M686" i="11"/>
  <c r="K686" i="11"/>
  <c r="C684" i="11"/>
  <c r="K684" i="11"/>
  <c r="M684" i="11"/>
  <c r="C682" i="11"/>
  <c r="F682" i="11" s="1"/>
  <c r="M682" i="11"/>
  <c r="K682" i="11"/>
  <c r="C630" i="11"/>
  <c r="K630" i="11"/>
  <c r="C628" i="11"/>
  <c r="K628" i="11"/>
  <c r="M628" i="11"/>
  <c r="C626" i="11"/>
  <c r="E626" i="11" s="1"/>
  <c r="M626" i="11"/>
  <c r="C622" i="11"/>
  <c r="M622" i="11"/>
  <c r="K622" i="11"/>
  <c r="C620" i="11"/>
  <c r="M620" i="11"/>
  <c r="C618" i="11"/>
  <c r="M618" i="11"/>
  <c r="C616" i="11"/>
  <c r="K616" i="11"/>
  <c r="M616" i="11"/>
  <c r="C614" i="11"/>
  <c r="M614" i="11"/>
  <c r="C610" i="11"/>
  <c r="M610" i="11"/>
  <c r="K610" i="11"/>
  <c r="C608" i="11"/>
  <c r="M608" i="11"/>
  <c r="K608" i="11"/>
  <c r="C606" i="11"/>
  <c r="M606" i="11"/>
  <c r="K606" i="11"/>
  <c r="C604" i="11"/>
  <c r="K604" i="11"/>
  <c r="M604" i="11"/>
  <c r="C602" i="11"/>
  <c r="H602" i="11" s="1"/>
  <c r="K602" i="11"/>
  <c r="C600" i="11"/>
  <c r="K600" i="11"/>
  <c r="M600" i="11"/>
  <c r="C594" i="11"/>
  <c r="K594" i="11"/>
  <c r="C592" i="11"/>
  <c r="K592" i="11"/>
  <c r="M592" i="11"/>
  <c r="C590" i="11"/>
  <c r="M590" i="11"/>
  <c r="K590" i="11"/>
  <c r="C588" i="11"/>
  <c r="M588" i="11"/>
  <c r="K588" i="11"/>
  <c r="C586" i="11"/>
  <c r="H586" i="11" s="1"/>
  <c r="M586" i="11"/>
  <c r="C584" i="11"/>
  <c r="M584" i="11"/>
  <c r="C582" i="11"/>
  <c r="M582" i="11"/>
  <c r="K582" i="11"/>
  <c r="C578" i="11"/>
  <c r="M578" i="11"/>
  <c r="C574" i="11"/>
  <c r="M574" i="11"/>
  <c r="K574" i="11"/>
  <c r="C570" i="11"/>
  <c r="K570" i="11"/>
  <c r="C568" i="11"/>
  <c r="M568" i="11"/>
  <c r="K568" i="11"/>
  <c r="C566" i="11"/>
  <c r="M566" i="11"/>
  <c r="C562" i="11"/>
  <c r="M562" i="11"/>
  <c r="K562" i="11"/>
  <c r="C560" i="11"/>
  <c r="M560" i="11"/>
  <c r="C556" i="11"/>
  <c r="M556" i="11"/>
  <c r="C554" i="11"/>
  <c r="E554" i="11" s="1"/>
  <c r="M554" i="11"/>
  <c r="K554" i="11"/>
  <c r="C550" i="11"/>
  <c r="H550" i="11" s="1"/>
  <c r="M550" i="11"/>
  <c r="K550" i="11"/>
  <c r="H548" i="11"/>
  <c r="E548" i="11"/>
  <c r="F548" i="11"/>
  <c r="C546" i="11"/>
  <c r="M546" i="11"/>
  <c r="C540" i="11"/>
  <c r="M540" i="11"/>
  <c r="K540" i="11"/>
  <c r="C536" i="11"/>
  <c r="F536" i="11" s="1"/>
  <c r="M536" i="11"/>
  <c r="K536" i="11"/>
  <c r="C530" i="11"/>
  <c r="M530" i="11"/>
  <c r="K530" i="11"/>
  <c r="C526" i="11"/>
  <c r="M526" i="11"/>
  <c r="K526" i="11"/>
  <c r="C524" i="11"/>
  <c r="M524" i="11"/>
  <c r="C518" i="11"/>
  <c r="E518" i="11" s="1"/>
  <c r="M518" i="11"/>
  <c r="K518" i="11"/>
  <c r="C516" i="11"/>
  <c r="M516" i="11"/>
  <c r="C514" i="11"/>
  <c r="M514" i="11"/>
  <c r="K514" i="11"/>
  <c r="C512" i="11"/>
  <c r="F512" i="11" s="1"/>
  <c r="K512" i="11"/>
  <c r="C510" i="11"/>
  <c r="M510" i="11"/>
  <c r="C508" i="11"/>
  <c r="M508" i="11"/>
  <c r="C506" i="11"/>
  <c r="K506" i="11"/>
  <c r="C504" i="11"/>
  <c r="M504" i="11"/>
  <c r="K504" i="11"/>
  <c r="C502" i="11"/>
  <c r="M502" i="11"/>
  <c r="K502" i="11"/>
  <c r="C500" i="11"/>
  <c r="K500" i="11"/>
  <c r="C498" i="11"/>
  <c r="M498" i="11"/>
  <c r="K498" i="11"/>
  <c r="C496" i="11"/>
  <c r="K496" i="11"/>
  <c r="C490" i="11"/>
  <c r="M490" i="11"/>
  <c r="C488" i="11"/>
  <c r="M488" i="11"/>
  <c r="C486" i="11"/>
  <c r="M486" i="11"/>
  <c r="C484" i="11"/>
  <c r="M484" i="11"/>
  <c r="C480" i="11"/>
  <c r="M480" i="11"/>
  <c r="C478" i="11"/>
  <c r="M478" i="11"/>
  <c r="C476" i="11"/>
  <c r="M476" i="11"/>
  <c r="C474" i="11"/>
  <c r="M474" i="11"/>
  <c r="H472" i="11"/>
  <c r="E472" i="11"/>
  <c r="D470" i="11"/>
  <c r="L470" i="11"/>
  <c r="D468" i="11"/>
  <c r="L468" i="11"/>
  <c r="D466" i="11"/>
  <c r="N466" i="11"/>
  <c r="D462" i="11"/>
  <c r="N462" i="11"/>
  <c r="L462" i="11"/>
  <c r="D458" i="11"/>
  <c r="N458" i="11"/>
  <c r="L458" i="11"/>
  <c r="D456" i="11"/>
  <c r="N456" i="11"/>
  <c r="L456" i="11"/>
  <c r="D446" i="11"/>
  <c r="L446" i="11"/>
  <c r="D444" i="11"/>
  <c r="F444" i="11" s="1"/>
  <c r="L444" i="11"/>
  <c r="D442" i="11"/>
  <c r="N442" i="11"/>
  <c r="D440" i="11"/>
  <c r="H440" i="11" s="1"/>
  <c r="L440" i="11"/>
  <c r="D438" i="11"/>
  <c r="N438" i="11"/>
  <c r="D436" i="11"/>
  <c r="H436" i="11" s="1"/>
  <c r="L436" i="11"/>
  <c r="D434" i="11"/>
  <c r="L434" i="11"/>
  <c r="D432" i="11"/>
  <c r="N432" i="11"/>
  <c r="D430" i="11"/>
  <c r="L430" i="11"/>
  <c r="D428" i="11"/>
  <c r="L428" i="11"/>
  <c r="D426" i="11"/>
  <c r="N426" i="11"/>
  <c r="D424" i="11"/>
  <c r="F424" i="11" s="1"/>
  <c r="N424" i="11"/>
  <c r="D422" i="11"/>
  <c r="L422" i="11"/>
  <c r="D420" i="11"/>
  <c r="L420" i="11"/>
  <c r="D418" i="11"/>
  <c r="N418" i="11"/>
  <c r="D416" i="11"/>
  <c r="E416" i="11" s="1"/>
  <c r="N416" i="11"/>
  <c r="D414" i="11"/>
  <c r="L414" i="11"/>
  <c r="D412" i="11"/>
  <c r="N412" i="11"/>
  <c r="L412" i="11"/>
  <c r="H348" i="11"/>
  <c r="E348" i="11"/>
  <c r="H344" i="11"/>
  <c r="I344" i="11" s="1"/>
  <c r="E344" i="11"/>
  <c r="L916" i="11"/>
  <c r="L948" i="11"/>
  <c r="E456" i="11"/>
  <c r="E422" i="11"/>
  <c r="F324" i="11"/>
  <c r="E352" i="11"/>
  <c r="N946" i="11"/>
  <c r="H698" i="11"/>
  <c r="J698" i="11" s="1"/>
  <c r="F419" i="11"/>
  <c r="J419" i="11" s="1"/>
  <c r="F323" i="11"/>
  <c r="I323" i="11" s="1"/>
  <c r="H217" i="11"/>
  <c r="H444" i="11"/>
  <c r="M980" i="11"/>
  <c r="F968" i="11"/>
  <c r="F491" i="11"/>
  <c r="J491" i="11" s="1"/>
  <c r="J715" i="11"/>
  <c r="E338" i="11"/>
  <c r="J350" i="11"/>
  <c r="F597" i="11"/>
  <c r="F561" i="11"/>
  <c r="G981" i="4"/>
  <c r="E981" i="4"/>
  <c r="G951" i="4"/>
  <c r="F551" i="4"/>
  <c r="E920" i="4"/>
  <c r="G893" i="4"/>
  <c r="F893" i="4"/>
  <c r="U145" i="4"/>
  <c r="T986" i="4"/>
  <c r="T978" i="4"/>
  <c r="S974" i="4"/>
  <c r="U974" i="4" s="1"/>
  <c r="T962" i="4"/>
  <c r="T930" i="4"/>
  <c r="S919" i="4"/>
  <c r="U919" i="4" s="1"/>
  <c r="S903" i="4"/>
  <c r="U903" i="4" s="1"/>
  <c r="E827" i="4"/>
  <c r="E819" i="4"/>
  <c r="E812" i="4"/>
  <c r="E808" i="4"/>
  <c r="E805" i="4"/>
  <c r="E791" i="4"/>
  <c r="N787" i="4"/>
  <c r="R787" i="4" s="1"/>
  <c r="N779" i="4"/>
  <c r="R779" i="4" s="1"/>
  <c r="P775" i="4"/>
  <c r="F981" i="4"/>
  <c r="D843" i="4"/>
  <c r="E893" i="4"/>
  <c r="S910" i="4"/>
  <c r="T938" i="4"/>
  <c r="N927" i="4"/>
  <c r="R927" i="4" s="1"/>
  <c r="F829" i="4"/>
  <c r="G843" i="4"/>
  <c r="E877" i="4"/>
  <c r="T989" i="4"/>
  <c r="Q100" i="4"/>
  <c r="T100" i="4" s="1"/>
  <c r="Q88" i="4"/>
  <c r="T88" i="4" s="1"/>
  <c r="E773" i="4"/>
  <c r="N771" i="4"/>
  <c r="R771" i="4" s="1"/>
  <c r="E768" i="4"/>
  <c r="E760" i="4"/>
  <c r="N755" i="4"/>
  <c r="R755" i="4" s="1"/>
  <c r="E754" i="4"/>
  <c r="E751" i="4"/>
  <c r="N747" i="4"/>
  <c r="R747" i="4" s="1"/>
  <c r="E746" i="4"/>
  <c r="E740" i="4"/>
  <c r="E736" i="4"/>
  <c r="E735" i="4"/>
  <c r="N731" i="4"/>
  <c r="R731" i="4" s="1"/>
  <c r="E724" i="4"/>
  <c r="E722" i="4"/>
  <c r="E718" i="4"/>
  <c r="N715" i="4"/>
  <c r="R715" i="4" s="1"/>
  <c r="E714" i="4"/>
  <c r="N713" i="4"/>
  <c r="R713" i="4" s="1"/>
  <c r="Q712" i="4"/>
  <c r="E711" i="4"/>
  <c r="E706" i="4"/>
  <c r="Q704" i="4"/>
  <c r="N699" i="4"/>
  <c r="R699" i="4" s="1"/>
  <c r="E698" i="4"/>
  <c r="Q696" i="4"/>
  <c r="E695" i="4"/>
  <c r="E692" i="4"/>
  <c r="N691" i="4"/>
  <c r="R691" i="4" s="1"/>
  <c r="E690" i="4"/>
  <c r="Q688" i="4"/>
  <c r="E687" i="4"/>
  <c r="N683" i="4"/>
  <c r="R683" i="4" s="1"/>
  <c r="E682" i="4"/>
  <c r="Q680" i="4"/>
  <c r="E677" i="4"/>
  <c r="N675" i="4"/>
  <c r="R675" i="4" s="1"/>
  <c r="E674" i="4"/>
  <c r="Q672" i="4"/>
  <c r="N667" i="4"/>
  <c r="R667" i="4" s="1"/>
  <c r="Q664" i="4"/>
  <c r="N659" i="4"/>
  <c r="R659" i="4" s="1"/>
  <c r="Q656" i="4"/>
  <c r="E654" i="4"/>
  <c r="N651" i="4"/>
  <c r="R651" i="4" s="1"/>
  <c r="E650" i="4"/>
  <c r="Q648" i="4"/>
  <c r="E647" i="4"/>
  <c r="E642" i="4"/>
  <c r="Q640" i="4"/>
  <c r="E639" i="4"/>
  <c r="Q632" i="4"/>
  <c r="E631" i="4"/>
  <c r="Q624" i="4"/>
  <c r="E622" i="4"/>
  <c r="E620" i="4"/>
  <c r="Q616" i="4"/>
  <c r="E610" i="4"/>
  <c r="Q608" i="4"/>
  <c r="E604" i="4"/>
  <c r="E602" i="4"/>
  <c r="Q600" i="4"/>
  <c r="E590" i="4"/>
  <c r="E588" i="4"/>
  <c r="E584" i="4"/>
  <c r="E582" i="4"/>
  <c r="E574" i="4"/>
  <c r="E572" i="4"/>
  <c r="E560" i="4"/>
  <c r="E556" i="4"/>
  <c r="E550" i="4"/>
  <c r="E547" i="4"/>
  <c r="E546" i="4"/>
  <c r="E541" i="4"/>
  <c r="E540" i="4"/>
  <c r="E534" i="4"/>
  <c r="E533" i="4"/>
  <c r="N114" i="4"/>
  <c r="R114" i="4" s="1"/>
  <c r="AA173" i="2"/>
  <c r="AC172" i="2"/>
  <c r="AA171" i="2"/>
  <c r="AC185" i="2"/>
  <c r="AA182" i="2"/>
  <c r="AC181" i="2"/>
  <c r="AA186" i="2"/>
  <c r="Q165" i="4"/>
  <c r="T165" i="4" s="1"/>
  <c r="Q143" i="4"/>
  <c r="Q107" i="4"/>
  <c r="Q833" i="4"/>
  <c r="T833" i="4" s="1"/>
  <c r="Q841" i="4"/>
  <c r="Q849" i="4"/>
  <c r="T849" i="4" s="1"/>
  <c r="Q857" i="4"/>
  <c r="T857" i="4" s="1"/>
  <c r="Q865" i="4"/>
  <c r="T865" i="4" s="1"/>
  <c r="Q873" i="4"/>
  <c r="Q32" i="4"/>
  <c r="T32" i="4" s="1"/>
  <c r="Q40" i="4"/>
  <c r="T40" i="4" s="1"/>
  <c r="Q158" i="4"/>
  <c r="T158" i="4" s="1"/>
  <c r="Q166" i="4"/>
  <c r="Q92" i="4"/>
  <c r="F46" i="5"/>
  <c r="I47" i="2" s="1"/>
  <c r="G46" i="5"/>
  <c r="J47" i="2" s="1"/>
  <c r="L829" i="4"/>
  <c r="I829" i="4"/>
  <c r="N826" i="4"/>
  <c r="R826" i="4" s="1"/>
  <c r="Q826" i="4"/>
  <c r="P826" i="4"/>
  <c r="N823" i="4"/>
  <c r="R823" i="4" s="1"/>
  <c r="P823" i="4"/>
  <c r="L821" i="4"/>
  <c r="Q821" i="4" s="1"/>
  <c r="I821" i="4"/>
  <c r="N818" i="4"/>
  <c r="R818" i="4" s="1"/>
  <c r="P818" i="4"/>
  <c r="Q818" i="4"/>
  <c r="P815" i="4"/>
  <c r="N815" i="4"/>
  <c r="R815" i="4" s="1"/>
  <c r="L813" i="4"/>
  <c r="I813" i="4"/>
  <c r="L811" i="4"/>
  <c r="I811" i="4"/>
  <c r="N807" i="4"/>
  <c r="R807" i="4" s="1"/>
  <c r="P807" i="4"/>
  <c r="L803" i="4"/>
  <c r="N803" i="4" s="1"/>
  <c r="R803" i="4" s="1"/>
  <c r="I803" i="4"/>
  <c r="N800" i="4"/>
  <c r="R800" i="4" s="1"/>
  <c r="P800" i="4"/>
  <c r="Q800" i="4"/>
  <c r="Q796" i="4"/>
  <c r="N796" i="4"/>
  <c r="R796" i="4" s="1"/>
  <c r="P796" i="4"/>
  <c r="N792" i="4"/>
  <c r="R792" i="4" s="1"/>
  <c r="P792" i="4"/>
  <c r="Q792" i="4"/>
  <c r="L785" i="4"/>
  <c r="I785" i="4"/>
  <c r="N776" i="4"/>
  <c r="R776" i="4" s="1"/>
  <c r="P776" i="4"/>
  <c r="Q776" i="4"/>
  <c r="Q774" i="4"/>
  <c r="N774" i="4"/>
  <c r="R774" i="4" s="1"/>
  <c r="P774" i="4"/>
  <c r="Q772" i="4"/>
  <c r="N772" i="4"/>
  <c r="R772" i="4" s="1"/>
  <c r="P772" i="4"/>
  <c r="L769" i="4"/>
  <c r="I769" i="4"/>
  <c r="Q752" i="4"/>
  <c r="N752" i="4"/>
  <c r="R752" i="4" s="1"/>
  <c r="P752" i="4"/>
  <c r="Q744" i="4"/>
  <c r="N744" i="4"/>
  <c r="R744" i="4" s="1"/>
  <c r="P744" i="4"/>
  <c r="N741" i="4"/>
  <c r="R741" i="4" s="1"/>
  <c r="P741" i="4"/>
  <c r="L739" i="4"/>
  <c r="N739" i="4" s="1"/>
  <c r="R739" i="4" s="1"/>
  <c r="I739" i="4"/>
  <c r="L737" i="4"/>
  <c r="I737" i="4"/>
  <c r="Q728" i="4"/>
  <c r="N728" i="4"/>
  <c r="R728" i="4" s="1"/>
  <c r="P728" i="4"/>
  <c r="N725" i="4"/>
  <c r="R725" i="4" s="1"/>
  <c r="P725" i="4"/>
  <c r="E725" i="4"/>
  <c r="N709" i="4"/>
  <c r="R709" i="4" s="1"/>
  <c r="P709" i="4"/>
  <c r="P702" i="4"/>
  <c r="Q702" i="4"/>
  <c r="N702" i="4"/>
  <c r="R702" i="4" s="1"/>
  <c r="N700" i="4"/>
  <c r="R700" i="4" s="1"/>
  <c r="P700" i="4"/>
  <c r="Q700" i="4"/>
  <c r="Q694" i="4"/>
  <c r="N694" i="4"/>
  <c r="R694" i="4" s="1"/>
  <c r="P694" i="4"/>
  <c r="L693" i="4"/>
  <c r="Q693" i="4" s="1"/>
  <c r="I693" i="4"/>
  <c r="L673" i="4"/>
  <c r="Q673" i="4" s="1"/>
  <c r="I673" i="4"/>
  <c r="P670" i="4"/>
  <c r="Q670" i="4"/>
  <c r="N670" i="4"/>
  <c r="R670" i="4" s="1"/>
  <c r="N668" i="4"/>
  <c r="R668" i="4" s="1"/>
  <c r="P668" i="4"/>
  <c r="Q668" i="4"/>
  <c r="Q662" i="4"/>
  <c r="N662" i="4"/>
  <c r="R662" i="4" s="1"/>
  <c r="P662" i="4"/>
  <c r="Q644" i="4"/>
  <c r="N644" i="4"/>
  <c r="R644" i="4" s="1"/>
  <c r="P644" i="4"/>
  <c r="Q637" i="4"/>
  <c r="N637" i="4"/>
  <c r="R637" i="4" s="1"/>
  <c r="P637" i="4"/>
  <c r="N634" i="4"/>
  <c r="R634" i="4" s="1"/>
  <c r="P634" i="4"/>
  <c r="Q634" i="4"/>
  <c r="Q628" i="4"/>
  <c r="N628" i="4"/>
  <c r="R628" i="4" s="1"/>
  <c r="P628" i="4"/>
  <c r="N621" i="4"/>
  <c r="R621" i="4" s="1"/>
  <c r="P621" i="4"/>
  <c r="N618" i="4"/>
  <c r="R618" i="4" s="1"/>
  <c r="P618" i="4"/>
  <c r="Q618" i="4"/>
  <c r="P615" i="4"/>
  <c r="N615" i="4"/>
  <c r="R615" i="4" s="1"/>
  <c r="L613" i="4"/>
  <c r="I613" i="4"/>
  <c r="P611" i="4"/>
  <c r="Q611" i="4"/>
  <c r="N611" i="4"/>
  <c r="R611" i="4" s="1"/>
  <c r="L609" i="4"/>
  <c r="I609" i="4"/>
  <c r="Q606" i="4"/>
  <c r="N606" i="4"/>
  <c r="R606" i="4" s="1"/>
  <c r="P606" i="4"/>
  <c r="P603" i="4"/>
  <c r="Q603" i="4"/>
  <c r="N603" i="4"/>
  <c r="R603" i="4" s="1"/>
  <c r="L597" i="4"/>
  <c r="I597" i="4"/>
  <c r="Q594" i="4"/>
  <c r="N594" i="4"/>
  <c r="R594" i="4" s="1"/>
  <c r="P594" i="4"/>
  <c r="L593" i="4"/>
  <c r="Q593" i="4" s="1"/>
  <c r="I593" i="4"/>
  <c r="N589" i="4"/>
  <c r="R589" i="4" s="1"/>
  <c r="P589" i="4"/>
  <c r="Q586" i="4"/>
  <c r="N586" i="4"/>
  <c r="R586" i="4" s="1"/>
  <c r="P586" i="4"/>
  <c r="P583" i="4"/>
  <c r="N583" i="4"/>
  <c r="R583" i="4" s="1"/>
  <c r="P580" i="4"/>
  <c r="S580" i="4" s="1"/>
  <c r="Q580" i="4"/>
  <c r="N580" i="4"/>
  <c r="R580" i="4" s="1"/>
  <c r="N573" i="4"/>
  <c r="R573" i="4" s="1"/>
  <c r="P573" i="4"/>
  <c r="P570" i="4"/>
  <c r="Q570" i="4"/>
  <c r="N570" i="4"/>
  <c r="R570" i="4" s="1"/>
  <c r="L569" i="4"/>
  <c r="I569" i="4"/>
  <c r="N566" i="4"/>
  <c r="R566" i="4" s="1"/>
  <c r="P566" i="4"/>
  <c r="Q566" i="4"/>
  <c r="T566" i="4" s="1"/>
  <c r="P563" i="4"/>
  <c r="N563" i="4"/>
  <c r="Q563" i="4"/>
  <c r="T563" i="4" s="1"/>
  <c r="P558" i="4"/>
  <c r="Q558" i="4"/>
  <c r="N558" i="4"/>
  <c r="R558" i="4" s="1"/>
  <c r="L555" i="4"/>
  <c r="E555" i="4" s="1"/>
  <c r="I555" i="4"/>
  <c r="L554" i="4"/>
  <c r="E554" i="4" s="1"/>
  <c r="I554" i="4"/>
  <c r="L552" i="4"/>
  <c r="E552" i="4" s="1"/>
  <c r="I552" i="4"/>
  <c r="N549" i="4"/>
  <c r="R549" i="4" s="1"/>
  <c r="P549" i="4"/>
  <c r="Q549" i="4"/>
  <c r="P543" i="4"/>
  <c r="Q543" i="4"/>
  <c r="N543" i="4"/>
  <c r="R543" i="4" s="1"/>
  <c r="L542" i="4"/>
  <c r="E542" i="4" s="1"/>
  <c r="I542" i="4"/>
  <c r="P539" i="4"/>
  <c r="Q539" i="4"/>
  <c r="N539" i="4"/>
  <c r="R539" i="4" s="1"/>
  <c r="L537" i="4"/>
  <c r="I537" i="4"/>
  <c r="P535" i="4"/>
  <c r="Q535" i="4"/>
  <c r="T535" i="4" s="1"/>
  <c r="N535" i="4"/>
  <c r="R535" i="4" s="1"/>
  <c r="L531" i="4"/>
  <c r="E531" i="4" s="1"/>
  <c r="I531" i="4"/>
  <c r="N527" i="4"/>
  <c r="R527" i="4" s="1"/>
  <c r="P527" i="4"/>
  <c r="Q527" i="4"/>
  <c r="L524" i="4"/>
  <c r="I524" i="4"/>
  <c r="Q140" i="4"/>
  <c r="N140" i="4"/>
  <c r="R140" i="4" s="1"/>
  <c r="P140" i="4"/>
  <c r="P137" i="4"/>
  <c r="N137" i="4"/>
  <c r="R137" i="4" s="1"/>
  <c r="Q133" i="4"/>
  <c r="P133" i="4"/>
  <c r="N133" i="4"/>
  <c r="R133" i="4" s="1"/>
  <c r="Q130" i="4"/>
  <c r="N130" i="4"/>
  <c r="R130" i="4" s="1"/>
  <c r="N127" i="4"/>
  <c r="R127" i="4" s="1"/>
  <c r="P127" i="4"/>
  <c r="Q124" i="4"/>
  <c r="N124" i="4"/>
  <c r="R124" i="4" s="1"/>
  <c r="P124" i="4"/>
  <c r="Q121" i="4"/>
  <c r="T121" i="4" s="1"/>
  <c r="N121" i="4"/>
  <c r="R121" i="4" s="1"/>
  <c r="P121" i="4"/>
  <c r="P112" i="4"/>
  <c r="Q112" i="4"/>
  <c r="N112" i="4"/>
  <c r="R112" i="4" s="1"/>
  <c r="Q108" i="4"/>
  <c r="N108" i="4"/>
  <c r="R108" i="4" s="1"/>
  <c r="P108" i="4"/>
  <c r="S108" i="4" s="1"/>
  <c r="D990" i="5"/>
  <c r="I990" i="5"/>
  <c r="E990" i="5"/>
  <c r="I970" i="5"/>
  <c r="D970" i="5"/>
  <c r="E970" i="5"/>
  <c r="D958" i="5"/>
  <c r="I958" i="5"/>
  <c r="E958" i="5"/>
  <c r="D942" i="5"/>
  <c r="I942" i="5"/>
  <c r="E942" i="5"/>
  <c r="E918" i="5"/>
  <c r="D918" i="5"/>
  <c r="I918" i="5"/>
  <c r="I914" i="5"/>
  <c r="D914" i="5"/>
  <c r="E914" i="5"/>
  <c r="D894" i="5"/>
  <c r="E894" i="5"/>
  <c r="I894" i="5"/>
  <c r="E874" i="5"/>
  <c r="D874" i="5"/>
  <c r="I874" i="5"/>
  <c r="D854" i="5"/>
  <c r="I854" i="5"/>
  <c r="E854" i="5"/>
  <c r="E834" i="5"/>
  <c r="D834" i="5"/>
  <c r="I834" i="5"/>
  <c r="E814" i="5"/>
  <c r="D814" i="5"/>
  <c r="I814" i="5"/>
  <c r="E798" i="5"/>
  <c r="D798" i="5"/>
  <c r="I798" i="5"/>
  <c r="I786" i="5"/>
  <c r="E786" i="5"/>
  <c r="D786" i="5"/>
  <c r="D774" i="5"/>
  <c r="E774" i="5"/>
  <c r="I774" i="5"/>
  <c r="I770" i="5"/>
  <c r="D770" i="5"/>
  <c r="E770" i="5"/>
  <c r="I754" i="5"/>
  <c r="D754" i="5"/>
  <c r="E754" i="5"/>
  <c r="D738" i="5"/>
  <c r="I738" i="5"/>
  <c r="E738" i="5"/>
  <c r="D722" i="5"/>
  <c r="I722" i="5"/>
  <c r="E722" i="5"/>
  <c r="D710" i="5"/>
  <c r="I710" i="5"/>
  <c r="E710" i="5"/>
  <c r="D698" i="5"/>
  <c r="I698" i="5"/>
  <c r="E698" i="5"/>
  <c r="D670" i="5"/>
  <c r="I670" i="5"/>
  <c r="E670" i="5"/>
  <c r="D658" i="5"/>
  <c r="I658" i="5"/>
  <c r="E658" i="5"/>
  <c r="D642" i="5"/>
  <c r="E642" i="5"/>
  <c r="I642" i="5"/>
  <c r="D622" i="5"/>
  <c r="E622" i="5"/>
  <c r="I622" i="5"/>
  <c r="E598" i="5"/>
  <c r="I598" i="5"/>
  <c r="D598" i="5"/>
  <c r="D574" i="5"/>
  <c r="I574" i="5"/>
  <c r="E574" i="5"/>
  <c r="D562" i="5"/>
  <c r="I562" i="5"/>
  <c r="E562" i="5"/>
  <c r="I546" i="5"/>
  <c r="D546" i="5"/>
  <c r="E546" i="5"/>
  <c r="E530" i="5"/>
  <c r="D530" i="5"/>
  <c r="I530" i="5"/>
  <c r="E518" i="5"/>
  <c r="D518" i="5"/>
  <c r="G518" i="5" s="1"/>
  <c r="D502" i="5"/>
  <c r="G502" i="5" s="1"/>
  <c r="I502" i="5"/>
  <c r="E502" i="5"/>
  <c r="D298" i="5"/>
  <c r="E298" i="5"/>
  <c r="D150" i="5"/>
  <c r="E150" i="5" s="1"/>
  <c r="H151" i="2" s="1"/>
  <c r="D142" i="5"/>
  <c r="F135" i="5"/>
  <c r="I136" i="2" s="1"/>
  <c r="G135" i="5"/>
  <c r="J136" i="2" s="1"/>
  <c r="I135" i="5"/>
  <c r="E135" i="5"/>
  <c r="H136" i="2" s="1"/>
  <c r="D132" i="5"/>
  <c r="D130" i="5"/>
  <c r="I130" i="5" s="1"/>
  <c r="E130" i="5"/>
  <c r="H131" i="2" s="1"/>
  <c r="D126" i="5"/>
  <c r="I126" i="5"/>
  <c r="E126" i="5"/>
  <c r="H127" i="2" s="1"/>
  <c r="D116" i="5"/>
  <c r="D114" i="5"/>
  <c r="I114" i="5" s="1"/>
  <c r="D110" i="5"/>
  <c r="I110" i="5" s="1"/>
  <c r="D96" i="5"/>
  <c r="G96" i="5" s="1"/>
  <c r="J97" i="2" s="1"/>
  <c r="D94" i="5"/>
  <c r="E94" i="5" s="1"/>
  <c r="H95" i="2" s="1"/>
  <c r="D90" i="5"/>
  <c r="I90" i="5" s="1"/>
  <c r="D76" i="5"/>
  <c r="G76" i="5"/>
  <c r="J77" i="2" s="1"/>
  <c r="D72" i="5"/>
  <c r="G67" i="5"/>
  <c r="J68" i="2" s="1"/>
  <c r="D64" i="5"/>
  <c r="G64" i="5" s="1"/>
  <c r="J65" i="2" s="1"/>
  <c r="F59" i="5"/>
  <c r="I60" i="2" s="1"/>
  <c r="E59" i="5"/>
  <c r="H60" i="2" s="1"/>
  <c r="G59" i="5"/>
  <c r="J60" i="2" s="1"/>
  <c r="I59" i="5"/>
  <c r="D56" i="5"/>
  <c r="D52" i="5"/>
  <c r="G52" i="5" s="1"/>
  <c r="J53" i="2" s="1"/>
  <c r="D50" i="5"/>
  <c r="I46" i="5"/>
  <c r="E46" i="5"/>
  <c r="H47" i="2" s="1"/>
  <c r="D43" i="5"/>
  <c r="F43" i="5" s="1"/>
  <c r="I44" i="2" s="1"/>
  <c r="D40" i="5"/>
  <c r="G40" i="5" s="1"/>
  <c r="J41" i="2" s="1"/>
  <c r="D38" i="5"/>
  <c r="D34" i="5"/>
  <c r="D30" i="5"/>
  <c r="E30" i="5" s="1"/>
  <c r="H31" i="2" s="1"/>
  <c r="E23" i="5"/>
  <c r="H24" i="2" s="1"/>
  <c r="D19" i="5"/>
  <c r="F19" i="5" s="1"/>
  <c r="I20" i="2" s="1"/>
  <c r="D16" i="5"/>
  <c r="D15" i="5"/>
  <c r="F15" i="5" s="1"/>
  <c r="I16" i="2" s="1"/>
  <c r="D11" i="5"/>
  <c r="D10" i="5"/>
  <c r="I10" i="5" s="1"/>
  <c r="D8" i="5"/>
  <c r="G8" i="5" s="1"/>
  <c r="J9" i="2" s="1"/>
  <c r="D6" i="5"/>
  <c r="I6" i="5" s="1"/>
  <c r="I711" i="4"/>
  <c r="I703" i="4"/>
  <c r="I807" i="4"/>
  <c r="I663" i="4"/>
  <c r="D759" i="4"/>
  <c r="F759" i="4"/>
  <c r="I791" i="4"/>
  <c r="G823" i="4"/>
  <c r="E823" i="4"/>
  <c r="I751" i="4"/>
  <c r="I583" i="4"/>
  <c r="I679" i="4"/>
  <c r="F999" i="4"/>
  <c r="D599" i="4"/>
  <c r="F599" i="4"/>
  <c r="I691" i="4"/>
  <c r="G579" i="4"/>
  <c r="I628" i="4"/>
  <c r="E672" i="4"/>
  <c r="I736" i="4"/>
  <c r="E978" i="4"/>
  <c r="D607" i="4"/>
  <c r="I560" i="4"/>
  <c r="E616" i="4"/>
  <c r="I692" i="4"/>
  <c r="I720" i="4"/>
  <c r="I796" i="4"/>
  <c r="I556" i="4"/>
  <c r="I563" i="4"/>
  <c r="I607" i="4"/>
  <c r="F580" i="4"/>
  <c r="E608" i="4"/>
  <c r="E659" i="4"/>
  <c r="G608" i="4"/>
  <c r="D627" i="4"/>
  <c r="I650" i="4"/>
  <c r="E644" i="4"/>
  <c r="G635" i="4"/>
  <c r="E570" i="4"/>
  <c r="E634" i="4"/>
  <c r="F612" i="4"/>
  <c r="I656" i="4"/>
  <c r="E864" i="4"/>
  <c r="I715" i="4"/>
  <c r="E776" i="4"/>
  <c r="G795" i="4"/>
  <c r="I740" i="4"/>
  <c r="I626" i="4"/>
  <c r="E655" i="4"/>
  <c r="G884" i="4"/>
  <c r="G864" i="4"/>
  <c r="I804" i="4"/>
  <c r="E800" i="4"/>
  <c r="I792" i="4"/>
  <c r="I788" i="4"/>
  <c r="I784" i="4"/>
  <c r="F780" i="4"/>
  <c r="I744" i="4"/>
  <c r="E728" i="4"/>
  <c r="I712" i="4"/>
  <c r="I700" i="4"/>
  <c r="G688" i="4"/>
  <c r="I664" i="4"/>
  <c r="I652" i="4"/>
  <c r="E640" i="4"/>
  <c r="I600" i="4"/>
  <c r="G568" i="4"/>
  <c r="I527" i="4"/>
  <c r="E826" i="4"/>
  <c r="E818" i="4"/>
  <c r="I766" i="4"/>
  <c r="I762" i="4"/>
  <c r="I754" i="4"/>
  <c r="I746" i="4"/>
  <c r="I738" i="4"/>
  <c r="I730" i="4"/>
  <c r="I718" i="4"/>
  <c r="I710" i="4"/>
  <c r="I702" i="4"/>
  <c r="I694" i="4"/>
  <c r="I686" i="4"/>
  <c r="I678" i="4"/>
  <c r="E670" i="4"/>
  <c r="E662" i="4"/>
  <c r="I654" i="4"/>
  <c r="I642" i="4"/>
  <c r="I614" i="4"/>
  <c r="I606" i="4"/>
  <c r="I598" i="4"/>
  <c r="E594" i="4"/>
  <c r="F594" i="4"/>
  <c r="I590" i="4"/>
  <c r="E586" i="4"/>
  <c r="I582" i="4"/>
  <c r="I558" i="4"/>
  <c r="I543" i="4"/>
  <c r="I539" i="4"/>
  <c r="D547" i="4"/>
  <c r="E603" i="4"/>
  <c r="G946" i="4"/>
  <c r="I546" i="4"/>
  <c r="I541" i="4"/>
  <c r="F611" i="4"/>
  <c r="I535" i="4"/>
  <c r="I553" i="4"/>
  <c r="I526" i="4"/>
  <c r="I741" i="4"/>
  <c r="I779" i="4"/>
  <c r="I709" i="4"/>
  <c r="I557" i="4"/>
  <c r="E637" i="4"/>
  <c r="D939" i="4"/>
  <c r="I677" i="4"/>
  <c r="I573" i="4"/>
  <c r="I773" i="4"/>
  <c r="I683" i="4"/>
  <c r="I619" i="4"/>
  <c r="I669" i="4"/>
  <c r="I713" i="4"/>
  <c r="I701" i="4"/>
  <c r="E929" i="4"/>
  <c r="D929" i="4"/>
  <c r="G929" i="4"/>
  <c r="F929" i="4"/>
  <c r="P828" i="4"/>
  <c r="Q828" i="4"/>
  <c r="N828" i="4"/>
  <c r="R828" i="4" s="1"/>
  <c r="Q824" i="4"/>
  <c r="P824" i="4"/>
  <c r="N824" i="4"/>
  <c r="R824" i="4" s="1"/>
  <c r="P820" i="4"/>
  <c r="Q820" i="4"/>
  <c r="N820" i="4"/>
  <c r="R820" i="4" s="1"/>
  <c r="L817" i="4"/>
  <c r="I817" i="4"/>
  <c r="N814" i="4"/>
  <c r="R814" i="4" s="1"/>
  <c r="Q814" i="4"/>
  <c r="P814" i="4"/>
  <c r="N810" i="4"/>
  <c r="R810" i="4" s="1"/>
  <c r="Q810" i="4"/>
  <c r="P810" i="4"/>
  <c r="L809" i="4"/>
  <c r="I809" i="4"/>
  <c r="N805" i="4"/>
  <c r="R805" i="4" s="1"/>
  <c r="P805" i="4"/>
  <c r="N801" i="4"/>
  <c r="R801" i="4" s="1"/>
  <c r="P801" i="4"/>
  <c r="E801" i="4"/>
  <c r="Q798" i="4"/>
  <c r="N798" i="4"/>
  <c r="R798" i="4" s="1"/>
  <c r="P798" i="4"/>
  <c r="L795" i="4"/>
  <c r="N795" i="4" s="1"/>
  <c r="R795" i="4" s="1"/>
  <c r="I795" i="4"/>
  <c r="L793" i="4"/>
  <c r="I793" i="4"/>
  <c r="Q790" i="4"/>
  <c r="N790" i="4"/>
  <c r="R790" i="4" s="1"/>
  <c r="P790" i="4"/>
  <c r="Q788" i="4"/>
  <c r="N788" i="4"/>
  <c r="R788" i="4" s="1"/>
  <c r="P788" i="4"/>
  <c r="N784" i="4"/>
  <c r="R784" i="4" s="1"/>
  <c r="P784" i="4"/>
  <c r="Q784" i="4"/>
  <c r="Q782" i="4"/>
  <c r="N782" i="4"/>
  <c r="R782" i="4" s="1"/>
  <c r="P782" i="4"/>
  <c r="Q780" i="4"/>
  <c r="N780" i="4"/>
  <c r="R780" i="4" s="1"/>
  <c r="P780" i="4"/>
  <c r="L777" i="4"/>
  <c r="Q777" i="4" s="1"/>
  <c r="I777" i="4"/>
  <c r="L765" i="4"/>
  <c r="E765" i="4" s="1"/>
  <c r="I765" i="4"/>
  <c r="N762" i="4"/>
  <c r="R762" i="4" s="1"/>
  <c r="P762" i="4"/>
  <c r="Q762" i="4"/>
  <c r="N759" i="4"/>
  <c r="R759" i="4" s="1"/>
  <c r="P759" i="4"/>
  <c r="P756" i="4"/>
  <c r="Q756" i="4"/>
  <c r="N756" i="4"/>
  <c r="R756" i="4" s="1"/>
  <c r="N753" i="4"/>
  <c r="R753" i="4" s="1"/>
  <c r="P753" i="4"/>
  <c r="E753" i="4"/>
  <c r="Q750" i="4"/>
  <c r="N750" i="4"/>
  <c r="R750" i="4" s="1"/>
  <c r="P750" i="4"/>
  <c r="P748" i="4"/>
  <c r="Q748" i="4"/>
  <c r="N748" i="4"/>
  <c r="R748" i="4" s="1"/>
  <c r="L745" i="4"/>
  <c r="I745" i="4"/>
  <c r="Q742" i="4"/>
  <c r="N742" i="4"/>
  <c r="R742" i="4" s="1"/>
  <c r="P742" i="4"/>
  <c r="N738" i="4"/>
  <c r="R738" i="4" s="1"/>
  <c r="P738" i="4"/>
  <c r="Q738" i="4"/>
  <c r="N735" i="4"/>
  <c r="R735" i="4" s="1"/>
  <c r="P735" i="4"/>
  <c r="L733" i="4"/>
  <c r="I733" i="4"/>
  <c r="N730" i="4"/>
  <c r="R730" i="4" s="1"/>
  <c r="P730" i="4"/>
  <c r="Q730" i="4"/>
  <c r="N727" i="4"/>
  <c r="R727" i="4" s="1"/>
  <c r="P727" i="4"/>
  <c r="P724" i="4"/>
  <c r="Q724" i="4"/>
  <c r="N724" i="4"/>
  <c r="R724" i="4" s="1"/>
  <c r="P719" i="4"/>
  <c r="N719" i="4"/>
  <c r="R719" i="4" s="1"/>
  <c r="N716" i="4"/>
  <c r="R716" i="4" s="1"/>
  <c r="P716" i="4"/>
  <c r="Q716" i="4"/>
  <c r="P713" i="4"/>
  <c r="E713" i="4"/>
  <c r="Q710" i="4"/>
  <c r="N710" i="4"/>
  <c r="R710" i="4" s="1"/>
  <c r="P710" i="4"/>
  <c r="P706" i="4"/>
  <c r="Q706" i="4"/>
  <c r="N706" i="4"/>
  <c r="R706" i="4" s="1"/>
  <c r="L697" i="4"/>
  <c r="I697" i="4"/>
  <c r="L689" i="4"/>
  <c r="I689" i="4"/>
  <c r="P686" i="4"/>
  <c r="Q686" i="4"/>
  <c r="N686" i="4"/>
  <c r="R686" i="4" s="1"/>
  <c r="N684" i="4"/>
  <c r="R684" i="4" s="1"/>
  <c r="P684" i="4"/>
  <c r="Q684" i="4"/>
  <c r="L681" i="4"/>
  <c r="Q681" i="4" s="1"/>
  <c r="I681" i="4"/>
  <c r="Q678" i="4"/>
  <c r="N678" i="4"/>
  <c r="R678" i="4" s="1"/>
  <c r="P678" i="4"/>
  <c r="Q676" i="4"/>
  <c r="N676" i="4"/>
  <c r="R676" i="4" s="1"/>
  <c r="P676" i="4"/>
  <c r="P674" i="4"/>
  <c r="Q674" i="4"/>
  <c r="N674" i="4"/>
  <c r="R674" i="4" s="1"/>
  <c r="N671" i="4"/>
  <c r="R671" i="4" s="1"/>
  <c r="P671" i="4"/>
  <c r="N669" i="4"/>
  <c r="R669" i="4" s="1"/>
  <c r="P669" i="4"/>
  <c r="E669" i="4"/>
  <c r="Q666" i="4"/>
  <c r="N666" i="4"/>
  <c r="R666" i="4" s="1"/>
  <c r="P666" i="4"/>
  <c r="N663" i="4"/>
  <c r="R663" i="4" s="1"/>
  <c r="P663" i="4"/>
  <c r="N661" i="4"/>
  <c r="R661" i="4" s="1"/>
  <c r="P661" i="4"/>
  <c r="E661" i="4"/>
  <c r="Q658" i="4"/>
  <c r="N658" i="4"/>
  <c r="R658" i="4" s="1"/>
  <c r="P658" i="4"/>
  <c r="P655" i="4"/>
  <c r="N655" i="4"/>
  <c r="R655" i="4" s="1"/>
  <c r="P652" i="4"/>
  <c r="Q652" i="4"/>
  <c r="N652" i="4"/>
  <c r="R652" i="4" s="1"/>
  <c r="P649" i="4"/>
  <c r="N649" i="4"/>
  <c r="R649" i="4" s="1"/>
  <c r="N646" i="4"/>
  <c r="R646" i="4" s="1"/>
  <c r="P646" i="4"/>
  <c r="Q646" i="4"/>
  <c r="P643" i="4"/>
  <c r="N643" i="4"/>
  <c r="L641" i="4"/>
  <c r="I641" i="4"/>
  <c r="Q638" i="4"/>
  <c r="N638" i="4"/>
  <c r="R638" i="4" s="1"/>
  <c r="P638" i="4"/>
  <c r="P635" i="4"/>
  <c r="Q635" i="4"/>
  <c r="N635" i="4"/>
  <c r="R635" i="4" s="1"/>
  <c r="L633" i="4"/>
  <c r="I633" i="4"/>
  <c r="N630" i="4"/>
  <c r="R630" i="4" s="1"/>
  <c r="P630" i="4"/>
  <c r="Q630" i="4"/>
  <c r="P627" i="4"/>
  <c r="Q627" i="4"/>
  <c r="N627" i="4"/>
  <c r="R627" i="4" s="1"/>
  <c r="L625" i="4"/>
  <c r="I625" i="4"/>
  <c r="Q622" i="4"/>
  <c r="N622" i="4"/>
  <c r="R622" i="4" s="1"/>
  <c r="P622" i="4"/>
  <c r="N619" i="4"/>
  <c r="R619" i="4" s="1"/>
  <c r="Q619" i="4"/>
  <c r="P619" i="4"/>
  <c r="L617" i="4"/>
  <c r="I617" i="4"/>
  <c r="N614" i="4"/>
  <c r="R614" i="4" s="1"/>
  <c r="P614" i="4"/>
  <c r="Q614" i="4"/>
  <c r="Q610" i="4"/>
  <c r="N610" i="4"/>
  <c r="R610" i="4" s="1"/>
  <c r="P610" i="4"/>
  <c r="Q607" i="4"/>
  <c r="N607" i="4"/>
  <c r="R607" i="4" s="1"/>
  <c r="P607" i="4"/>
  <c r="P604" i="4"/>
  <c r="Q604" i="4"/>
  <c r="N604" i="4"/>
  <c r="R604" i="4" s="1"/>
  <c r="L601" i="4"/>
  <c r="I601" i="4"/>
  <c r="N598" i="4"/>
  <c r="R598" i="4" s="1"/>
  <c r="P598" i="4"/>
  <c r="Q598" i="4"/>
  <c r="P595" i="4"/>
  <c r="N595" i="4"/>
  <c r="R595" i="4" s="1"/>
  <c r="Q595" i="4"/>
  <c r="P591" i="4"/>
  <c r="N591" i="4"/>
  <c r="R591" i="4" s="1"/>
  <c r="N588" i="4"/>
  <c r="R588" i="4" s="1"/>
  <c r="P588" i="4"/>
  <c r="Q588" i="4"/>
  <c r="N581" i="4"/>
  <c r="R581" i="4" s="1"/>
  <c r="P581" i="4"/>
  <c r="E581" i="4"/>
  <c r="N578" i="4"/>
  <c r="R578" i="4" s="1"/>
  <c r="P578" i="4"/>
  <c r="Q578" i="4"/>
  <c r="L575" i="4"/>
  <c r="E575" i="4" s="1"/>
  <c r="I575" i="4"/>
  <c r="Q572" i="4"/>
  <c r="N572" i="4"/>
  <c r="R572" i="4" s="1"/>
  <c r="P572" i="4"/>
  <c r="N565" i="4"/>
  <c r="R565" i="4" s="1"/>
  <c r="P565" i="4"/>
  <c r="N561" i="4"/>
  <c r="R561" i="4" s="1"/>
  <c r="P561" i="4"/>
  <c r="E561" i="4"/>
  <c r="N557" i="4"/>
  <c r="R557" i="4" s="1"/>
  <c r="P557" i="4"/>
  <c r="P553" i="4"/>
  <c r="Q553" i="4"/>
  <c r="N553" i="4"/>
  <c r="R553" i="4" s="1"/>
  <c r="L551" i="4"/>
  <c r="I551" i="4"/>
  <c r="Q547" i="4"/>
  <c r="N547" i="4"/>
  <c r="R547" i="4" s="1"/>
  <c r="P547" i="4"/>
  <c r="L538" i="4"/>
  <c r="E538" i="4" s="1"/>
  <c r="I538" i="4"/>
  <c r="L536" i="4"/>
  <c r="I536" i="4"/>
  <c r="Q533" i="4"/>
  <c r="N533" i="4"/>
  <c r="R533" i="4" s="1"/>
  <c r="P533" i="4"/>
  <c r="Q529" i="4"/>
  <c r="N529" i="4"/>
  <c r="R529" i="4" s="1"/>
  <c r="P529" i="4"/>
  <c r="Q525" i="4"/>
  <c r="N525" i="4"/>
  <c r="R525" i="4" s="1"/>
  <c r="P525" i="4"/>
  <c r="L522" i="4"/>
  <c r="E522" i="4" s="1"/>
  <c r="I522" i="4"/>
  <c r="P141" i="4"/>
  <c r="N141" i="4"/>
  <c r="R141" i="4" s="1"/>
  <c r="P135" i="4"/>
  <c r="N135" i="4"/>
  <c r="R135" i="4" s="1"/>
  <c r="Q132" i="4"/>
  <c r="P132" i="4"/>
  <c r="N132" i="4"/>
  <c r="R132" i="4" s="1"/>
  <c r="P129" i="4"/>
  <c r="N129" i="4"/>
  <c r="R129" i="4" s="1"/>
  <c r="Q126" i="4"/>
  <c r="P126" i="4"/>
  <c r="N126" i="4"/>
  <c r="R126" i="4" s="1"/>
  <c r="P119" i="4"/>
  <c r="N119" i="4"/>
  <c r="N117" i="4"/>
  <c r="R117" i="4" s="1"/>
  <c r="P117" i="4"/>
  <c r="Q115" i="4"/>
  <c r="P115" i="4"/>
  <c r="N115" i="4"/>
  <c r="Q111" i="4"/>
  <c r="N111" i="4"/>
  <c r="P111" i="4"/>
  <c r="N109" i="4"/>
  <c r="R109" i="4" s="1"/>
  <c r="Q109" i="4"/>
  <c r="P109" i="4"/>
  <c r="K4" i="4"/>
  <c r="D994" i="5"/>
  <c r="I994" i="5"/>
  <c r="E994" i="5"/>
  <c r="D982" i="5"/>
  <c r="I982" i="5"/>
  <c r="E982" i="5"/>
  <c r="D978" i="5"/>
  <c r="I978" i="5"/>
  <c r="E978" i="5"/>
  <c r="D966" i="5"/>
  <c r="I966" i="5"/>
  <c r="E966" i="5"/>
  <c r="D962" i="5"/>
  <c r="I962" i="5"/>
  <c r="E962" i="5"/>
  <c r="D950" i="5"/>
  <c r="I950" i="5"/>
  <c r="E950" i="5"/>
  <c r="D946" i="5"/>
  <c r="I946" i="5"/>
  <c r="E946" i="5"/>
  <c r="D934" i="5"/>
  <c r="E934" i="5"/>
  <c r="I934" i="5"/>
  <c r="D930" i="5"/>
  <c r="E930" i="5"/>
  <c r="I930" i="5"/>
  <c r="D922" i="5"/>
  <c r="E922" i="5"/>
  <c r="I922" i="5"/>
  <c r="I906" i="5"/>
  <c r="E906" i="5"/>
  <c r="D906" i="5"/>
  <c r="D902" i="5"/>
  <c r="E902" i="5"/>
  <c r="I902" i="5"/>
  <c r="I890" i="5"/>
  <c r="D890" i="5"/>
  <c r="E890" i="5"/>
  <c r="E886" i="5"/>
  <c r="D886" i="5"/>
  <c r="I886" i="5"/>
  <c r="E878" i="5"/>
  <c r="I878" i="5"/>
  <c r="D878" i="5"/>
  <c r="I870" i="5"/>
  <c r="D870" i="5"/>
  <c r="E870" i="5"/>
  <c r="D862" i="5"/>
  <c r="I862" i="5"/>
  <c r="E862" i="5"/>
  <c r="I858" i="5"/>
  <c r="D858" i="5"/>
  <c r="E858" i="5"/>
  <c r="D850" i="5"/>
  <c r="E850" i="5"/>
  <c r="I850" i="5"/>
  <c r="E842" i="5"/>
  <c r="D842" i="5"/>
  <c r="I842" i="5"/>
  <c r="D830" i="5"/>
  <c r="E830" i="5"/>
  <c r="I830" i="5"/>
  <c r="I826" i="5"/>
  <c r="D826" i="5"/>
  <c r="E826" i="5"/>
  <c r="D818" i="5"/>
  <c r="E818" i="5"/>
  <c r="I818" i="5"/>
  <c r="E810" i="5"/>
  <c r="D810" i="5"/>
  <c r="I810" i="5"/>
  <c r="I802" i="5"/>
  <c r="D802" i="5"/>
  <c r="E802" i="5"/>
  <c r="D794" i="5"/>
  <c r="E794" i="5"/>
  <c r="I794" i="5"/>
  <c r="D782" i="5"/>
  <c r="I782" i="5"/>
  <c r="E782" i="5"/>
  <c r="E778" i="5"/>
  <c r="I778" i="5"/>
  <c r="D778" i="5"/>
  <c r="E762" i="5"/>
  <c r="D762" i="5"/>
  <c r="I762" i="5"/>
  <c r="D758" i="5"/>
  <c r="I758" i="5"/>
  <c r="E758" i="5"/>
  <c r="D746" i="5"/>
  <c r="I746" i="5"/>
  <c r="E746" i="5"/>
  <c r="D742" i="5"/>
  <c r="I742" i="5"/>
  <c r="E742" i="5"/>
  <c r="D730" i="5"/>
  <c r="I730" i="5"/>
  <c r="E730" i="5"/>
  <c r="D718" i="5"/>
  <c r="I718" i="5"/>
  <c r="E718" i="5"/>
  <c r="D714" i="5"/>
  <c r="I714" i="5"/>
  <c r="E714" i="5"/>
  <c r="I702" i="5"/>
  <c r="D702" i="5"/>
  <c r="E702" i="5"/>
  <c r="D690" i="5"/>
  <c r="I690" i="5"/>
  <c r="E690" i="5"/>
  <c r="D686" i="5"/>
  <c r="I686" i="5"/>
  <c r="E686" i="5"/>
  <c r="D678" i="5"/>
  <c r="I678" i="5"/>
  <c r="E678" i="5"/>
  <c r="I666" i="5"/>
  <c r="D666" i="5"/>
  <c r="E666" i="5"/>
  <c r="I662" i="5"/>
  <c r="D662" i="5"/>
  <c r="E662" i="5"/>
  <c r="D650" i="5"/>
  <c r="I650" i="5"/>
  <c r="E650" i="5"/>
  <c r="I646" i="5"/>
  <c r="D646" i="5"/>
  <c r="E646" i="5"/>
  <c r="D634" i="5"/>
  <c r="I634" i="5"/>
  <c r="E634" i="5"/>
  <c r="I630" i="5"/>
  <c r="D630" i="5"/>
  <c r="E630" i="5"/>
  <c r="D618" i="5"/>
  <c r="I618" i="5"/>
  <c r="E618" i="5"/>
  <c r="D610" i="5"/>
  <c r="E610" i="5"/>
  <c r="I610" i="5"/>
  <c r="I606" i="5"/>
  <c r="D606" i="5"/>
  <c r="E606" i="5"/>
  <c r="D594" i="5"/>
  <c r="I594" i="5"/>
  <c r="E594" i="5"/>
  <c r="D590" i="5"/>
  <c r="I590" i="5"/>
  <c r="E590" i="5"/>
  <c r="D582" i="5"/>
  <c r="E582" i="5"/>
  <c r="I582" i="5"/>
  <c r="D570" i="5"/>
  <c r="E570" i="5"/>
  <c r="I570" i="5"/>
  <c r="D566" i="5"/>
  <c r="I566" i="5"/>
  <c r="E566" i="5"/>
  <c r="D554" i="5"/>
  <c r="I554" i="5"/>
  <c r="E554" i="5"/>
  <c r="E550" i="5"/>
  <c r="D550" i="5"/>
  <c r="I550" i="5"/>
  <c r="D538" i="5"/>
  <c r="E538" i="5"/>
  <c r="I538" i="5"/>
  <c r="D526" i="5"/>
  <c r="I526" i="5"/>
  <c r="E526" i="5"/>
  <c r="D522" i="5"/>
  <c r="E522" i="5"/>
  <c r="I522" i="5"/>
  <c r="E510" i="5"/>
  <c r="D510" i="5"/>
  <c r="G510" i="5" s="1"/>
  <c r="D506" i="5"/>
  <c r="G506" i="5" s="1"/>
  <c r="I506" i="5"/>
  <c r="D494" i="5"/>
  <c r="G494" i="5" s="1"/>
  <c r="D490" i="5"/>
  <c r="G490" i="5" s="1"/>
  <c r="D174" i="5"/>
  <c r="I174" i="5" s="1"/>
  <c r="D170" i="5"/>
  <c r="D168" i="5"/>
  <c r="G168" i="5" s="1"/>
  <c r="J169" i="2" s="1"/>
  <c r="D139" i="5"/>
  <c r="F139" i="5" s="1"/>
  <c r="I140" i="2" s="1"/>
  <c r="D138" i="5"/>
  <c r="D134" i="5"/>
  <c r="I134" i="5" s="1"/>
  <c r="E127" i="5"/>
  <c r="H128" i="2" s="1"/>
  <c r="D123" i="5"/>
  <c r="F123" i="5" s="1"/>
  <c r="I124" i="2" s="1"/>
  <c r="D122" i="5"/>
  <c r="D118" i="5"/>
  <c r="D112" i="5"/>
  <c r="G112" i="5" s="1"/>
  <c r="J113" i="2" s="1"/>
  <c r="F107" i="5"/>
  <c r="I108" i="2" s="1"/>
  <c r="I107" i="5"/>
  <c r="E107" i="5"/>
  <c r="H108" i="2" s="1"/>
  <c r="G107" i="5"/>
  <c r="J108" i="2" s="1"/>
  <c r="D106" i="5"/>
  <c r="D104" i="5"/>
  <c r="G104" i="5" s="1"/>
  <c r="J105" i="2" s="1"/>
  <c r="D102" i="5"/>
  <c r="E102" i="5" s="1"/>
  <c r="H103" i="2" s="1"/>
  <c r="D98" i="5"/>
  <c r="E91" i="5"/>
  <c r="H92" i="2" s="1"/>
  <c r="G91" i="5"/>
  <c r="J92" i="2" s="1"/>
  <c r="D88" i="5"/>
  <c r="G88" i="5" s="1"/>
  <c r="J89" i="2" s="1"/>
  <c r="D86" i="5"/>
  <c r="I86" i="5" s="1"/>
  <c r="D84" i="5"/>
  <c r="E84" i="5" s="1"/>
  <c r="H85" i="2" s="1"/>
  <c r="D82" i="5"/>
  <c r="F75" i="5"/>
  <c r="I76" i="2" s="1"/>
  <c r="I75" i="5"/>
  <c r="E75" i="5"/>
  <c r="H76" i="2" s="1"/>
  <c r="G75" i="5"/>
  <c r="J76" i="2" s="1"/>
  <c r="D74" i="5"/>
  <c r="E74" i="5" s="1"/>
  <c r="H75" i="2" s="1"/>
  <c r="D70" i="5"/>
  <c r="F63" i="5"/>
  <c r="I64" i="2" s="1"/>
  <c r="I63" i="5"/>
  <c r="E63" i="5"/>
  <c r="H64" i="2" s="1"/>
  <c r="G63" i="5"/>
  <c r="J64" i="2" s="1"/>
  <c r="I55" i="5"/>
  <c r="E47" i="5"/>
  <c r="H48" i="2" s="1"/>
  <c r="G47" i="5"/>
  <c r="J48" i="2" s="1"/>
  <c r="F39" i="5"/>
  <c r="I40" i="2" s="1"/>
  <c r="I39" i="5"/>
  <c r="E39" i="5"/>
  <c r="H40" i="2" s="1"/>
  <c r="G39" i="5"/>
  <c r="J40" i="2" s="1"/>
  <c r="D35" i="5"/>
  <c r="F35" i="5" s="1"/>
  <c r="I36" i="2" s="1"/>
  <c r="D32" i="5"/>
  <c r="G32" i="5" s="1"/>
  <c r="J33" i="2" s="1"/>
  <c r="D28" i="5"/>
  <c r="G28" i="5" s="1"/>
  <c r="J29" i="2" s="1"/>
  <c r="D26" i="5"/>
  <c r="D22" i="5"/>
  <c r="D18" i="5"/>
  <c r="I18" i="5" s="1"/>
  <c r="D14" i="5"/>
  <c r="I643" i="4"/>
  <c r="I615" i="4"/>
  <c r="E663" i="4"/>
  <c r="I759" i="4"/>
  <c r="E983" i="4"/>
  <c r="I783" i="4"/>
  <c r="E583" i="4"/>
  <c r="F863" i="4"/>
  <c r="I599" i="4"/>
  <c r="E691" i="4"/>
  <c r="I755" i="4"/>
  <c r="I592" i="4"/>
  <c r="I632" i="4"/>
  <c r="I649" i="4"/>
  <c r="G659" i="4"/>
  <c r="E720" i="4"/>
  <c r="E796" i="4"/>
  <c r="I623" i="4"/>
  <c r="E563" i="4"/>
  <c r="E607" i="4"/>
  <c r="I605" i="4"/>
  <c r="D978" i="4"/>
  <c r="I564" i="4"/>
  <c r="I828" i="4"/>
  <c r="D723" i="4"/>
  <c r="F672" i="4"/>
  <c r="I618" i="4"/>
  <c r="E656" i="4"/>
  <c r="I696" i="4"/>
  <c r="E715" i="4"/>
  <c r="E939" i="4"/>
  <c r="D688" i="4"/>
  <c r="D740" i="4"/>
  <c r="I772" i="4"/>
  <c r="I780" i="4"/>
  <c r="G607" i="4"/>
  <c r="E719" i="4"/>
  <c r="E792" i="4"/>
  <c r="E788" i="4"/>
  <c r="E784" i="4"/>
  <c r="I756" i="4"/>
  <c r="I748" i="4"/>
  <c r="E744" i="4"/>
  <c r="I716" i="4"/>
  <c r="E712" i="4"/>
  <c r="E700" i="4"/>
  <c r="I684" i="4"/>
  <c r="I668" i="4"/>
  <c r="E664" i="4"/>
  <c r="E652" i="4"/>
  <c r="I636" i="4"/>
  <c r="D612" i="4"/>
  <c r="E600" i="4"/>
  <c r="I596" i="4"/>
  <c r="E527" i="4"/>
  <c r="I810" i="4"/>
  <c r="I802" i="4"/>
  <c r="I794" i="4"/>
  <c r="I786" i="4"/>
  <c r="I778" i="4"/>
  <c r="I770" i="4"/>
  <c r="E762" i="4"/>
  <c r="I758" i="4"/>
  <c r="I750" i="4"/>
  <c r="I742" i="4"/>
  <c r="E738" i="4"/>
  <c r="I734" i="4"/>
  <c r="E730" i="4"/>
  <c r="I726" i="4"/>
  <c r="E710" i="4"/>
  <c r="E702" i="4"/>
  <c r="E694" i="4"/>
  <c r="E686" i="4"/>
  <c r="E678" i="4"/>
  <c r="I666" i="4"/>
  <c r="I646" i="4"/>
  <c r="I638" i="4"/>
  <c r="E614" i="4"/>
  <c r="E606" i="4"/>
  <c r="G594" i="4"/>
  <c r="I562" i="4"/>
  <c r="E558" i="4"/>
  <c r="E539" i="4"/>
  <c r="G547" i="4"/>
  <c r="D635" i="4"/>
  <c r="I587" i="4"/>
  <c r="I545" i="4"/>
  <c r="E942" i="4"/>
  <c r="F942" i="4"/>
  <c r="I523" i="4"/>
  <c r="I771" i="4"/>
  <c r="I611" i="4"/>
  <c r="G741" i="4"/>
  <c r="E535" i="4"/>
  <c r="E553" i="4"/>
  <c r="E741" i="4"/>
  <c r="E779" i="4"/>
  <c r="E709" i="4"/>
  <c r="E557" i="4"/>
  <c r="I651" i="4"/>
  <c r="I589" i="4"/>
  <c r="E573" i="4"/>
  <c r="I699" i="4"/>
  <c r="I789" i="4"/>
  <c r="E683" i="4"/>
  <c r="E619" i="4"/>
  <c r="I561" i="4"/>
  <c r="I540" i="4"/>
  <c r="I661" i="4"/>
  <c r="F966" i="4"/>
  <c r="G966" i="4"/>
  <c r="N827" i="4"/>
  <c r="R827" i="4" s="1"/>
  <c r="P827" i="4"/>
  <c r="L825" i="4"/>
  <c r="I825" i="4"/>
  <c r="N822" i="4"/>
  <c r="R822" i="4" s="1"/>
  <c r="Q822" i="4"/>
  <c r="P822" i="4"/>
  <c r="P819" i="4"/>
  <c r="N819" i="4"/>
  <c r="R819" i="4" s="1"/>
  <c r="Q816" i="4"/>
  <c r="P816" i="4"/>
  <c r="N816" i="4"/>
  <c r="R816" i="4" s="1"/>
  <c r="P812" i="4"/>
  <c r="Q812" i="4"/>
  <c r="N812" i="4"/>
  <c r="R812" i="4" s="1"/>
  <c r="Q808" i="4"/>
  <c r="P808" i="4"/>
  <c r="N808" i="4"/>
  <c r="R808" i="4" s="1"/>
  <c r="Q806" i="4"/>
  <c r="N806" i="4"/>
  <c r="R806" i="4" s="1"/>
  <c r="P806" i="4"/>
  <c r="P802" i="4"/>
  <c r="Q802" i="4"/>
  <c r="N802" i="4"/>
  <c r="R802" i="4" s="1"/>
  <c r="N799" i="4"/>
  <c r="R799" i="4" s="1"/>
  <c r="P799" i="4"/>
  <c r="L797" i="4"/>
  <c r="I797" i="4"/>
  <c r="P794" i="4"/>
  <c r="Q794" i="4"/>
  <c r="N794" i="4"/>
  <c r="R794" i="4" s="1"/>
  <c r="P791" i="4"/>
  <c r="N791" i="4"/>
  <c r="R791" i="4" s="1"/>
  <c r="N789" i="4"/>
  <c r="R789" i="4" s="1"/>
  <c r="P789" i="4"/>
  <c r="P786" i="4"/>
  <c r="Q786" i="4"/>
  <c r="N786" i="4"/>
  <c r="R786" i="4" s="1"/>
  <c r="P783" i="4"/>
  <c r="N783" i="4"/>
  <c r="R783" i="4" s="1"/>
  <c r="L781" i="4"/>
  <c r="I781" i="4"/>
  <c r="P778" i="4"/>
  <c r="Q778" i="4"/>
  <c r="N778" i="4"/>
  <c r="R778" i="4" s="1"/>
  <c r="N773" i="4"/>
  <c r="R773" i="4" s="1"/>
  <c r="P773" i="4"/>
  <c r="P770" i="4"/>
  <c r="Q770" i="4"/>
  <c r="N770" i="4"/>
  <c r="R770" i="4" s="1"/>
  <c r="Q760" i="4"/>
  <c r="N760" i="4"/>
  <c r="R760" i="4" s="1"/>
  <c r="P760" i="4"/>
  <c r="Q758" i="4"/>
  <c r="N758" i="4"/>
  <c r="R758" i="4" s="1"/>
  <c r="P758" i="4"/>
  <c r="L757" i="4"/>
  <c r="Q757" i="4" s="1"/>
  <c r="I757" i="4"/>
  <c r="N754" i="4"/>
  <c r="R754" i="4" s="1"/>
  <c r="P754" i="4"/>
  <c r="Q754" i="4"/>
  <c r="P751" i="4"/>
  <c r="N751" i="4"/>
  <c r="R751" i="4" s="1"/>
  <c r="N749" i="4"/>
  <c r="R749" i="4" s="1"/>
  <c r="P749" i="4"/>
  <c r="E749" i="4"/>
  <c r="N746" i="4"/>
  <c r="R746" i="4" s="1"/>
  <c r="P746" i="4"/>
  <c r="Q746" i="4"/>
  <c r="P743" i="4"/>
  <c r="N743" i="4"/>
  <c r="R743" i="4" s="1"/>
  <c r="P740" i="4"/>
  <c r="Q740" i="4"/>
  <c r="N740" i="4"/>
  <c r="R740" i="4" s="1"/>
  <c r="Q736" i="4"/>
  <c r="N736" i="4"/>
  <c r="R736" i="4" s="1"/>
  <c r="P736" i="4"/>
  <c r="Q734" i="4"/>
  <c r="N734" i="4"/>
  <c r="R734" i="4" s="1"/>
  <c r="P734" i="4"/>
  <c r="P732" i="4"/>
  <c r="Q732" i="4"/>
  <c r="N732" i="4"/>
  <c r="R732" i="4" s="1"/>
  <c r="L729" i="4"/>
  <c r="Q729" i="4" s="1"/>
  <c r="I729" i="4"/>
  <c r="Q726" i="4"/>
  <c r="N726" i="4"/>
  <c r="R726" i="4" s="1"/>
  <c r="P726" i="4"/>
  <c r="P718" i="4"/>
  <c r="Q718" i="4"/>
  <c r="N718" i="4"/>
  <c r="R718" i="4" s="1"/>
  <c r="L717" i="4"/>
  <c r="Q717" i="4" s="1"/>
  <c r="I717" i="4"/>
  <c r="Q714" i="4"/>
  <c r="N714" i="4"/>
  <c r="R714" i="4" s="1"/>
  <c r="P714" i="4"/>
  <c r="P711" i="4"/>
  <c r="N711" i="4"/>
  <c r="R711" i="4" s="1"/>
  <c r="Q708" i="4"/>
  <c r="N708" i="4"/>
  <c r="R708" i="4" s="1"/>
  <c r="L707" i="4"/>
  <c r="Q707" i="4" s="1"/>
  <c r="I707" i="4"/>
  <c r="L705" i="4"/>
  <c r="I705" i="4"/>
  <c r="P703" i="4"/>
  <c r="N703" i="4"/>
  <c r="R703" i="4" s="1"/>
  <c r="N701" i="4"/>
  <c r="R701" i="4" s="1"/>
  <c r="P701" i="4"/>
  <c r="E701" i="4"/>
  <c r="Q698" i="4"/>
  <c r="N698" i="4"/>
  <c r="R698" i="4" s="1"/>
  <c r="P698" i="4"/>
  <c r="N695" i="4"/>
  <c r="R695" i="4" s="1"/>
  <c r="P695" i="4"/>
  <c r="Q692" i="4"/>
  <c r="N692" i="4"/>
  <c r="R692" i="4" s="1"/>
  <c r="P692" i="4"/>
  <c r="P690" i="4"/>
  <c r="Q690" i="4"/>
  <c r="N690" i="4"/>
  <c r="R690" i="4" s="1"/>
  <c r="P687" i="4"/>
  <c r="N687" i="4"/>
  <c r="R687" i="4" s="1"/>
  <c r="L685" i="4"/>
  <c r="I685" i="4"/>
  <c r="Q682" i="4"/>
  <c r="N682" i="4"/>
  <c r="R682" i="4" s="1"/>
  <c r="P682" i="4"/>
  <c r="P679" i="4"/>
  <c r="N679" i="4"/>
  <c r="R679" i="4" s="1"/>
  <c r="N677" i="4"/>
  <c r="R677" i="4" s="1"/>
  <c r="P677" i="4"/>
  <c r="N665" i="4"/>
  <c r="R665" i="4" s="1"/>
  <c r="P665" i="4"/>
  <c r="E665" i="4"/>
  <c r="N657" i="4"/>
  <c r="R657" i="4" s="1"/>
  <c r="P657" i="4"/>
  <c r="E657" i="4"/>
  <c r="Q654" i="4"/>
  <c r="N654" i="4"/>
  <c r="R654" i="4" s="1"/>
  <c r="P654" i="4"/>
  <c r="L653" i="4"/>
  <c r="Q653" i="4" s="1"/>
  <c r="I653" i="4"/>
  <c r="N650" i="4"/>
  <c r="R650" i="4" s="1"/>
  <c r="P650" i="4"/>
  <c r="Q650" i="4"/>
  <c r="P647" i="4"/>
  <c r="N647" i="4"/>
  <c r="R647" i="4" s="1"/>
  <c r="Q647" i="4"/>
  <c r="L645" i="4"/>
  <c r="Q645" i="4" s="1"/>
  <c r="I645" i="4"/>
  <c r="Q642" i="4"/>
  <c r="N642" i="4"/>
  <c r="R642" i="4" s="1"/>
  <c r="P642" i="4"/>
  <c r="N639" i="4"/>
  <c r="R639" i="4" s="1"/>
  <c r="P639" i="4"/>
  <c r="P636" i="4"/>
  <c r="Q636" i="4"/>
  <c r="N636" i="4"/>
  <c r="R636" i="4" s="1"/>
  <c r="N631" i="4"/>
  <c r="R631" i="4" s="1"/>
  <c r="P631" i="4"/>
  <c r="L629" i="4"/>
  <c r="Q629" i="4" s="1"/>
  <c r="I629" i="4"/>
  <c r="Q626" i="4"/>
  <c r="N626" i="4"/>
  <c r="R626" i="4" s="1"/>
  <c r="P626" i="4"/>
  <c r="P623" i="4"/>
  <c r="N623" i="4"/>
  <c r="R623" i="4" s="1"/>
  <c r="P620" i="4"/>
  <c r="Q620" i="4"/>
  <c r="N620" i="4"/>
  <c r="R620" i="4" s="1"/>
  <c r="Q612" i="4"/>
  <c r="N612" i="4"/>
  <c r="R612" i="4" s="1"/>
  <c r="P612" i="4"/>
  <c r="N605" i="4"/>
  <c r="R605" i="4" s="1"/>
  <c r="P605" i="4"/>
  <c r="N602" i="4"/>
  <c r="R602" i="4" s="1"/>
  <c r="P602" i="4"/>
  <c r="Q602" i="4"/>
  <c r="P599" i="4"/>
  <c r="N599" i="4"/>
  <c r="R599" i="4" s="1"/>
  <c r="Q596" i="4"/>
  <c r="N596" i="4"/>
  <c r="R596" i="4" s="1"/>
  <c r="P596" i="4"/>
  <c r="P590" i="4"/>
  <c r="Q590" i="4"/>
  <c r="N590" i="4"/>
  <c r="R590" i="4" s="1"/>
  <c r="N587" i="4"/>
  <c r="R587" i="4" s="1"/>
  <c r="P587" i="4"/>
  <c r="Q587" i="4"/>
  <c r="L585" i="4"/>
  <c r="E585" i="4" s="1"/>
  <c r="I585" i="4"/>
  <c r="Q582" i="4"/>
  <c r="N582" i="4"/>
  <c r="R582" i="4" s="1"/>
  <c r="P582" i="4"/>
  <c r="P579" i="4"/>
  <c r="Q579" i="4"/>
  <c r="N579" i="4"/>
  <c r="R579" i="4" s="1"/>
  <c r="L577" i="4"/>
  <c r="I577" i="4"/>
  <c r="Q574" i="4"/>
  <c r="N574" i="4"/>
  <c r="R574" i="4" s="1"/>
  <c r="P574" i="4"/>
  <c r="P571" i="4"/>
  <c r="Q571" i="4"/>
  <c r="N571" i="4"/>
  <c r="R571" i="4" s="1"/>
  <c r="P567" i="4"/>
  <c r="N567" i="4"/>
  <c r="R567" i="4" s="1"/>
  <c r="Q564" i="4"/>
  <c r="N564" i="4"/>
  <c r="R564" i="4" s="1"/>
  <c r="P564" i="4"/>
  <c r="Q562" i="4"/>
  <c r="N562" i="4"/>
  <c r="R562" i="4" s="1"/>
  <c r="P562" i="4"/>
  <c r="L559" i="4"/>
  <c r="I559" i="4"/>
  <c r="P556" i="4"/>
  <c r="N556" i="4"/>
  <c r="R556" i="4" s="1"/>
  <c r="Q556" i="4"/>
  <c r="L548" i="4"/>
  <c r="E548" i="4" s="1"/>
  <c r="I548" i="4"/>
  <c r="N545" i="4"/>
  <c r="R545" i="4" s="1"/>
  <c r="P545" i="4"/>
  <c r="Q545" i="4"/>
  <c r="L544" i="4"/>
  <c r="I544" i="4"/>
  <c r="Q541" i="4"/>
  <c r="N541" i="4"/>
  <c r="R541" i="4" s="1"/>
  <c r="P541" i="4"/>
  <c r="L532" i="4"/>
  <c r="E532" i="4" s="1"/>
  <c r="I532" i="4"/>
  <c r="L530" i="4"/>
  <c r="E530" i="4" s="1"/>
  <c r="I530" i="4"/>
  <c r="L528" i="4"/>
  <c r="E528" i="4" s="1"/>
  <c r="I528" i="4"/>
  <c r="Q136" i="4"/>
  <c r="N136" i="4"/>
  <c r="R136" i="4" s="1"/>
  <c r="P136" i="4"/>
  <c r="Q134" i="4"/>
  <c r="P134" i="4"/>
  <c r="N134" i="4"/>
  <c r="R134" i="4" s="1"/>
  <c r="Q131" i="4"/>
  <c r="N131" i="4"/>
  <c r="P131" i="4"/>
  <c r="Q128" i="4"/>
  <c r="P128" i="4"/>
  <c r="N128" i="4"/>
  <c r="R128" i="4" s="1"/>
  <c r="P125" i="4"/>
  <c r="N125" i="4"/>
  <c r="R125" i="4" s="1"/>
  <c r="Q120" i="4"/>
  <c r="N120" i="4"/>
  <c r="R120" i="4" s="1"/>
  <c r="P120" i="4"/>
  <c r="Q118" i="4"/>
  <c r="P118" i="4"/>
  <c r="N118" i="4"/>
  <c r="R118" i="4" s="1"/>
  <c r="Q116" i="4"/>
  <c r="P116" i="4"/>
  <c r="N116" i="4"/>
  <c r="R116" i="4" s="1"/>
  <c r="N113" i="4"/>
  <c r="R113" i="4" s="1"/>
  <c r="P113" i="4"/>
  <c r="N110" i="4"/>
  <c r="R110" i="4" s="1"/>
  <c r="P110" i="4"/>
  <c r="Q110" i="4"/>
  <c r="D998" i="5"/>
  <c r="I998" i="5"/>
  <c r="E998" i="5"/>
  <c r="D986" i="5"/>
  <c r="I986" i="5"/>
  <c r="E986" i="5"/>
  <c r="D974" i="5"/>
  <c r="I974" i="5"/>
  <c r="E974" i="5"/>
  <c r="I954" i="5"/>
  <c r="D954" i="5"/>
  <c r="E954" i="5"/>
  <c r="D938" i="5"/>
  <c r="I938" i="5"/>
  <c r="E938" i="5"/>
  <c r="E926" i="5"/>
  <c r="D926" i="5"/>
  <c r="I926" i="5"/>
  <c r="E910" i="5"/>
  <c r="D910" i="5"/>
  <c r="I910" i="5"/>
  <c r="D898" i="5"/>
  <c r="E898" i="5"/>
  <c r="I898" i="5"/>
  <c r="D882" i="5"/>
  <c r="E882" i="5"/>
  <c r="I882" i="5"/>
  <c r="D866" i="5"/>
  <c r="I866" i="5"/>
  <c r="E866" i="5"/>
  <c r="E846" i="5"/>
  <c r="D846" i="5"/>
  <c r="I846" i="5"/>
  <c r="I838" i="5"/>
  <c r="E838" i="5"/>
  <c r="D838" i="5"/>
  <c r="E822" i="5"/>
  <c r="I822" i="5"/>
  <c r="D822" i="5"/>
  <c r="E806" i="5"/>
  <c r="I806" i="5"/>
  <c r="D806" i="5"/>
  <c r="I790" i="5"/>
  <c r="D790" i="5"/>
  <c r="E790" i="5"/>
  <c r="E766" i="5"/>
  <c r="D766" i="5"/>
  <c r="I766" i="5"/>
  <c r="D750" i="5"/>
  <c r="E750" i="5"/>
  <c r="I750" i="5"/>
  <c r="D734" i="5"/>
  <c r="I734" i="5"/>
  <c r="E734" i="5"/>
  <c r="D726" i="5"/>
  <c r="I726" i="5"/>
  <c r="E726" i="5"/>
  <c r="D706" i="5"/>
  <c r="I706" i="5"/>
  <c r="E706" i="5"/>
  <c r="D694" i="5"/>
  <c r="I694" i="5"/>
  <c r="E694" i="5"/>
  <c r="D682" i="5"/>
  <c r="I682" i="5"/>
  <c r="E682" i="5"/>
  <c r="D674" i="5"/>
  <c r="I674" i="5"/>
  <c r="E674" i="5"/>
  <c r="I654" i="5"/>
  <c r="D654" i="5"/>
  <c r="E654" i="5"/>
  <c r="I638" i="5"/>
  <c r="D638" i="5"/>
  <c r="E638" i="5"/>
  <c r="D626" i="5"/>
  <c r="I626" i="5"/>
  <c r="E626" i="5"/>
  <c r="I614" i="5"/>
  <c r="D614" i="5"/>
  <c r="E614" i="5"/>
  <c r="D602" i="5"/>
  <c r="I602" i="5"/>
  <c r="E602" i="5"/>
  <c r="D586" i="5"/>
  <c r="I586" i="5"/>
  <c r="E586" i="5"/>
  <c r="I578" i="5"/>
  <c r="D578" i="5"/>
  <c r="E578" i="5"/>
  <c r="D558" i="5"/>
  <c r="I558" i="5"/>
  <c r="E558" i="5"/>
  <c r="D542" i="5"/>
  <c r="I542" i="5"/>
  <c r="E542" i="5"/>
  <c r="D534" i="5"/>
  <c r="E534" i="5"/>
  <c r="I534" i="5"/>
  <c r="D514" i="5"/>
  <c r="G514" i="5" s="1"/>
  <c r="E514" i="5"/>
  <c r="D498" i="5"/>
  <c r="G498" i="5" s="1"/>
  <c r="D182" i="5"/>
  <c r="E182" i="5" s="1"/>
  <c r="H183" i="2" s="1"/>
  <c r="D180" i="5"/>
  <c r="G180" i="5" s="1"/>
  <c r="J181" i="2" s="1"/>
  <c r="D179" i="5"/>
  <c r="D175" i="5"/>
  <c r="F175" i="5" s="1"/>
  <c r="I176" i="2" s="1"/>
  <c r="D163" i="5"/>
  <c r="D162" i="5"/>
  <c r="D160" i="5"/>
  <c r="D156" i="5"/>
  <c r="D151" i="5"/>
  <c r="D147" i="5"/>
  <c r="D144" i="5"/>
  <c r="D140" i="5"/>
  <c r="E140" i="5" s="1"/>
  <c r="H141" i="2" s="1"/>
  <c r="D136" i="5"/>
  <c r="F131" i="5"/>
  <c r="I132" i="2" s="1"/>
  <c r="I131" i="5"/>
  <c r="G131" i="5"/>
  <c r="J132" i="2" s="1"/>
  <c r="E131" i="5"/>
  <c r="H132" i="2" s="1"/>
  <c r="D128" i="5"/>
  <c r="D124" i="5"/>
  <c r="D120" i="5"/>
  <c r="F115" i="5"/>
  <c r="I116" i="2" s="1"/>
  <c r="G115" i="5"/>
  <c r="J116" i="2" s="1"/>
  <c r="E115" i="5"/>
  <c r="H116" i="2" s="1"/>
  <c r="I115" i="5"/>
  <c r="D111" i="5"/>
  <c r="D108" i="5"/>
  <c r="D100" i="5"/>
  <c r="I95" i="5"/>
  <c r="G95" i="5"/>
  <c r="J96" i="2" s="1"/>
  <c r="D92" i="5"/>
  <c r="F87" i="5"/>
  <c r="I88" i="2" s="1"/>
  <c r="F83" i="5"/>
  <c r="I84" i="2" s="1"/>
  <c r="E83" i="5"/>
  <c r="H84" i="2" s="1"/>
  <c r="I83" i="5"/>
  <c r="G83" i="5"/>
  <c r="J84" i="2" s="1"/>
  <c r="D80" i="5"/>
  <c r="D78" i="5"/>
  <c r="I71" i="5"/>
  <c r="D68" i="5"/>
  <c r="G68" i="5" s="1"/>
  <c r="J69" i="2" s="1"/>
  <c r="D66" i="5"/>
  <c r="I66" i="5" s="1"/>
  <c r="D62" i="5"/>
  <c r="E62" i="5" s="1"/>
  <c r="H63" i="2" s="1"/>
  <c r="D60" i="5"/>
  <c r="G60" i="5"/>
  <c r="J61" i="2" s="1"/>
  <c r="D58" i="5"/>
  <c r="G58" i="5" s="1"/>
  <c r="J59" i="2" s="1"/>
  <c r="D54" i="5"/>
  <c r="I54" i="5" s="1"/>
  <c r="D51" i="5"/>
  <c r="F51" i="5" s="1"/>
  <c r="I52" i="2" s="1"/>
  <c r="D48" i="5"/>
  <c r="D44" i="5"/>
  <c r="D42" i="5"/>
  <c r="I42" i="5" s="1"/>
  <c r="D36" i="5"/>
  <c r="F36" i="5" s="1"/>
  <c r="I37" i="2" s="1"/>
  <c r="F31" i="5"/>
  <c r="I32" i="2" s="1"/>
  <c r="E31" i="5"/>
  <c r="H32" i="2" s="1"/>
  <c r="G31" i="5"/>
  <c r="J32" i="2" s="1"/>
  <c r="I31" i="5"/>
  <c r="D27" i="5"/>
  <c r="G27" i="5" s="1"/>
  <c r="J28" i="2" s="1"/>
  <c r="D24" i="5"/>
  <c r="G24" i="5" s="1"/>
  <c r="J25" i="2" s="1"/>
  <c r="D20" i="5"/>
  <c r="G20" i="5" s="1"/>
  <c r="J21" i="2" s="1"/>
  <c r="G12" i="5"/>
  <c r="J13" i="2" s="1"/>
  <c r="I12" i="5"/>
  <c r="E12" i="5"/>
  <c r="H13" i="2" s="1"/>
  <c r="F12" i="5"/>
  <c r="I13" i="2" s="1"/>
  <c r="E807" i="4"/>
  <c r="E643" i="4"/>
  <c r="I767" i="4"/>
  <c r="E615" i="4"/>
  <c r="I727" i="4"/>
  <c r="E759" i="4"/>
  <c r="D823" i="4"/>
  <c r="I571" i="4"/>
  <c r="I815" i="4"/>
  <c r="E599" i="4"/>
  <c r="I655" i="4"/>
  <c r="E755" i="4"/>
  <c r="I624" i="4"/>
  <c r="E632" i="4"/>
  <c r="G672" i="4"/>
  <c r="E649" i="4"/>
  <c r="I576" i="4"/>
  <c r="I591" i="4"/>
  <c r="G723" i="4"/>
  <c r="D580" i="4"/>
  <c r="D608" i="4"/>
  <c r="I708" i="4"/>
  <c r="I752" i="4"/>
  <c r="E623" i="4"/>
  <c r="E605" i="4"/>
  <c r="I747" i="4"/>
  <c r="D659" i="4"/>
  <c r="F740" i="4"/>
  <c r="D780" i="4"/>
  <c r="E828" i="4"/>
  <c r="G812" i="4"/>
  <c r="E618" i="4"/>
  <c r="I648" i="4"/>
  <c r="I680" i="4"/>
  <c r="E696" i="4"/>
  <c r="I731" i="4"/>
  <c r="G627" i="4"/>
  <c r="I704" i="4"/>
  <c r="E772" i="4"/>
  <c r="E780" i="4"/>
  <c r="F939" i="4"/>
  <c r="I578" i="4"/>
  <c r="I580" i="4"/>
  <c r="I824" i="4"/>
  <c r="I820" i="4"/>
  <c r="I816" i="4"/>
  <c r="F776" i="4"/>
  <c r="E756" i="4"/>
  <c r="E748" i="4"/>
  <c r="I732" i="4"/>
  <c r="F728" i="4"/>
  <c r="E716" i="4"/>
  <c r="D704" i="4"/>
  <c r="I688" i="4"/>
  <c r="E684" i="4"/>
  <c r="E668" i="4"/>
  <c r="E636" i="4"/>
  <c r="I612" i="4"/>
  <c r="E596" i="4"/>
  <c r="I568" i="4"/>
  <c r="I822" i="4"/>
  <c r="I814" i="4"/>
  <c r="E810" i="4"/>
  <c r="I806" i="4"/>
  <c r="E802" i="4"/>
  <c r="I798" i="4"/>
  <c r="E794" i="4"/>
  <c r="I790" i="4"/>
  <c r="E786" i="4"/>
  <c r="I782" i="4"/>
  <c r="E778" i="4"/>
  <c r="I774" i="4"/>
  <c r="E770" i="4"/>
  <c r="E758" i="4"/>
  <c r="E750" i="4"/>
  <c r="E742" i="4"/>
  <c r="E734" i="4"/>
  <c r="E726" i="4"/>
  <c r="I658" i="4"/>
  <c r="E646" i="4"/>
  <c r="E638" i="4"/>
  <c r="I630" i="4"/>
  <c r="I566" i="4"/>
  <c r="E562" i="4"/>
  <c r="I787" i="4"/>
  <c r="I635" i="4"/>
  <c r="E587" i="4"/>
  <c r="E545" i="4"/>
  <c r="I579" i="4"/>
  <c r="G611" i="4"/>
  <c r="I675" i="4"/>
  <c r="E771" i="4"/>
  <c r="E611" i="4"/>
  <c r="I525" i="4"/>
  <c r="I667" i="4"/>
  <c r="E651" i="4"/>
  <c r="I627" i="4"/>
  <c r="E589" i="4"/>
  <c r="E699" i="4"/>
  <c r="E789" i="4"/>
  <c r="I749" i="4"/>
  <c r="I550" i="4"/>
  <c r="I665" i="4"/>
  <c r="I761" i="4"/>
  <c r="G909" i="4"/>
  <c r="F909" i="4"/>
  <c r="N775" i="4"/>
  <c r="R775" i="4" s="1"/>
  <c r="P708" i="4"/>
  <c r="E595" i="4"/>
  <c r="D933" i="4"/>
  <c r="G933" i="4"/>
  <c r="U977" i="4"/>
  <c r="R973" i="4"/>
  <c r="T973" i="4"/>
  <c r="F554" i="4"/>
  <c r="D554" i="4"/>
  <c r="G554" i="4"/>
  <c r="E803" i="4"/>
  <c r="R907" i="4"/>
  <c r="R891" i="4"/>
  <c r="R863" i="4"/>
  <c r="S863" i="4"/>
  <c r="T863" i="4"/>
  <c r="D867" i="4"/>
  <c r="E597" i="4"/>
  <c r="E536" i="4"/>
  <c r="R950" i="4"/>
  <c r="S950" i="4"/>
  <c r="R934" i="4"/>
  <c r="U934" i="4" s="1"/>
  <c r="R519" i="4"/>
  <c r="S519" i="4"/>
  <c r="R998" i="4"/>
  <c r="R972" i="4"/>
  <c r="S972" i="4"/>
  <c r="E739" i="4"/>
  <c r="E821" i="4"/>
  <c r="R851" i="4"/>
  <c r="S851" i="4"/>
  <c r="T851" i="4"/>
  <c r="T966" i="4"/>
  <c r="T995" i="4"/>
  <c r="U107" i="4"/>
  <c r="S946" i="4"/>
  <c r="U946" i="4" s="1"/>
  <c r="S102" i="4"/>
  <c r="U102" i="4" s="1"/>
  <c r="P42" i="4"/>
  <c r="S42" i="4" s="1"/>
  <c r="Q42" i="4"/>
  <c r="T42" i="4" s="1"/>
  <c r="Q170" i="4"/>
  <c r="T170" i="4" s="1"/>
  <c r="Q597" i="4"/>
  <c r="Q605" i="4"/>
  <c r="T605" i="4" s="1"/>
  <c r="Q641" i="4"/>
  <c r="Q649" i="4"/>
  <c r="Q657" i="4"/>
  <c r="Q665" i="4"/>
  <c r="Q689" i="4"/>
  <c r="Q697" i="4"/>
  <c r="Q713" i="4"/>
  <c r="T713" i="4" s="1"/>
  <c r="Q737" i="4"/>
  <c r="Q745" i="4"/>
  <c r="Q753" i="4"/>
  <c r="Q785" i="4"/>
  <c r="Q793" i="4"/>
  <c r="Q801" i="4"/>
  <c r="T801" i="4" s="1"/>
  <c r="Q809" i="4"/>
  <c r="Q817" i="4"/>
  <c r="Q599" i="4"/>
  <c r="Q613" i="4"/>
  <c r="Q621" i="4"/>
  <c r="T621" i="4" s="1"/>
  <c r="Q643" i="4"/>
  <c r="Q819" i="4"/>
  <c r="Q827" i="4"/>
  <c r="Q975" i="4"/>
  <c r="T975" i="4" s="1"/>
  <c r="Q601" i="4"/>
  <c r="Q615" i="4"/>
  <c r="T615" i="4" s="1"/>
  <c r="Q623" i="4"/>
  <c r="Q631" i="4"/>
  <c r="T631" i="4" s="1"/>
  <c r="Q661" i="4"/>
  <c r="Q669" i="4"/>
  <c r="Q677" i="4"/>
  <c r="T677" i="4" s="1"/>
  <c r="Q685" i="4"/>
  <c r="Q701" i="4"/>
  <c r="T701" i="4" s="1"/>
  <c r="Q709" i="4"/>
  <c r="T709" i="4" s="1"/>
  <c r="Q725" i="4"/>
  <c r="Q733" i="4"/>
  <c r="Q741" i="4"/>
  <c r="T741" i="4" s="1"/>
  <c r="Q749" i="4"/>
  <c r="Q773" i="4"/>
  <c r="T773" i="4" s="1"/>
  <c r="Q781" i="4"/>
  <c r="Q789" i="4"/>
  <c r="T789" i="4" s="1"/>
  <c r="Q805" i="4"/>
  <c r="Q829" i="4"/>
  <c r="T82" i="4"/>
  <c r="T92" i="4"/>
  <c r="Q473" i="4"/>
  <c r="T473" i="4" s="1"/>
  <c r="N954" i="4"/>
  <c r="T954" i="4" s="1"/>
  <c r="S23" i="4"/>
  <c r="S39" i="4"/>
  <c r="S185" i="4"/>
  <c r="Q609" i="4"/>
  <c r="Q617" i="4"/>
  <c r="Q625" i="4"/>
  <c r="Q633" i="4"/>
  <c r="Q639" i="4"/>
  <c r="T639" i="4" s="1"/>
  <c r="Q655" i="4"/>
  <c r="Q663" i="4"/>
  <c r="T663" i="4" s="1"/>
  <c r="Q671" i="4"/>
  <c r="T671" i="4" s="1"/>
  <c r="Q679" i="4"/>
  <c r="T679" i="4" s="1"/>
  <c r="Q687" i="4"/>
  <c r="T687" i="4" s="1"/>
  <c r="Q695" i="4"/>
  <c r="Q703" i="4"/>
  <c r="T703" i="4" s="1"/>
  <c r="Q711" i="4"/>
  <c r="T711" i="4" s="1"/>
  <c r="Q719" i="4"/>
  <c r="T719" i="4" s="1"/>
  <c r="Q727" i="4"/>
  <c r="Q735" i="4"/>
  <c r="T735" i="4" s="1"/>
  <c r="Q743" i="4"/>
  <c r="Q751" i="4"/>
  <c r="T751" i="4" s="1"/>
  <c r="Q759" i="4"/>
  <c r="T759" i="4" s="1"/>
  <c r="Q775" i="4"/>
  <c r="Q783" i="4"/>
  <c r="T783" i="4" s="1"/>
  <c r="Q791" i="4"/>
  <c r="Q799" i="4"/>
  <c r="Q807" i="4"/>
  <c r="T807" i="4" s="1"/>
  <c r="Q141" i="4"/>
  <c r="T141" i="4" s="1"/>
  <c r="Q125" i="4"/>
  <c r="Q119" i="4"/>
  <c r="Q117" i="4"/>
  <c r="Q113" i="4"/>
  <c r="T113" i="4" s="1"/>
  <c r="T64" i="4"/>
  <c r="V64" i="4" s="1"/>
  <c r="W64" i="4" s="1"/>
  <c r="X64" i="4" s="1"/>
  <c r="I931" i="5"/>
  <c r="D931" i="5"/>
  <c r="E867" i="5"/>
  <c r="D867" i="5"/>
  <c r="D839" i="5"/>
  <c r="E839" i="5"/>
  <c r="D823" i="5"/>
  <c r="E823" i="5"/>
  <c r="I823" i="5"/>
  <c r="D795" i="5"/>
  <c r="E795" i="5"/>
  <c r="D779" i="5"/>
  <c r="E779" i="5"/>
  <c r="D763" i="5"/>
  <c r="E763" i="5"/>
  <c r="D659" i="5"/>
  <c r="I659" i="5"/>
  <c r="D643" i="5"/>
  <c r="I643" i="5"/>
  <c r="D571" i="5"/>
  <c r="I571" i="5"/>
  <c r="D535" i="5"/>
  <c r="I535" i="5"/>
  <c r="D519" i="5"/>
  <c r="G519" i="5" s="1"/>
  <c r="D499" i="5"/>
  <c r="I499" i="5" s="1"/>
  <c r="D183" i="5"/>
  <c r="D176" i="5"/>
  <c r="G176" i="5" s="1"/>
  <c r="J177" i="2" s="1"/>
  <c r="D171" i="5"/>
  <c r="D167" i="5"/>
  <c r="D159" i="5"/>
  <c r="D155" i="5"/>
  <c r="D7" i="5"/>
  <c r="D899" i="5"/>
  <c r="D3" i="5"/>
  <c r="D178" i="5"/>
  <c r="D166" i="5"/>
  <c r="D158" i="5"/>
  <c r="D154" i="5"/>
  <c r="D146" i="5"/>
  <c r="E146" i="5" s="1"/>
  <c r="H147" i="2" s="1"/>
  <c r="Q147" i="4"/>
  <c r="T147" i="4" s="1"/>
  <c r="Q137" i="4"/>
  <c r="T137" i="4" s="1"/>
  <c r="D693" i="4"/>
  <c r="R999" i="4"/>
  <c r="S999" i="4"/>
  <c r="U68" i="4"/>
  <c r="W178" i="4"/>
  <c r="R979" i="4"/>
  <c r="T979" i="4"/>
  <c r="R843" i="4"/>
  <c r="S843" i="4"/>
  <c r="T843" i="4"/>
  <c r="V61" i="4"/>
  <c r="W61" i="4" s="1"/>
  <c r="X61" i="4" s="1"/>
  <c r="P983" i="4"/>
  <c r="S983" i="4" s="1"/>
  <c r="Q983" i="4"/>
  <c r="T983" i="4" s="1"/>
  <c r="T151" i="4"/>
  <c r="G60" i="2"/>
  <c r="P60" i="2" s="1"/>
  <c r="S21" i="4"/>
  <c r="E847" i="5"/>
  <c r="E863" i="5"/>
  <c r="E879" i="5"/>
  <c r="I895" i="5"/>
  <c r="I911" i="5"/>
  <c r="I927" i="5"/>
  <c r="E883" i="5"/>
  <c r="I883" i="5"/>
  <c r="E851" i="5"/>
  <c r="I851" i="5"/>
  <c r="E843" i="5"/>
  <c r="I843" i="5"/>
  <c r="E819" i="5"/>
  <c r="I819" i="5"/>
  <c r="I811" i="5"/>
  <c r="D811" i="5"/>
  <c r="D627" i="5"/>
  <c r="I627" i="5"/>
  <c r="D623" i="5"/>
  <c r="I623" i="5"/>
  <c r="D619" i="5"/>
  <c r="I619" i="5"/>
  <c r="D615" i="5"/>
  <c r="I615" i="5"/>
  <c r="D611" i="5"/>
  <c r="I611" i="5"/>
  <c r="D607" i="5"/>
  <c r="I607" i="5"/>
  <c r="D603" i="5"/>
  <c r="I603" i="5"/>
  <c r="D599" i="5"/>
  <c r="I599" i="5"/>
  <c r="D595" i="5"/>
  <c r="I595" i="5"/>
  <c r="D551" i="5"/>
  <c r="I551" i="5"/>
  <c r="Q72" i="4"/>
  <c r="T72" i="4" s="1"/>
  <c r="Q80" i="4"/>
  <c r="T80" i="4" s="1"/>
  <c r="N104" i="4"/>
  <c r="T107" i="4"/>
  <c r="V107" i="4" s="1"/>
  <c r="E871" i="5"/>
  <c r="I887" i="5"/>
  <c r="I903" i="5"/>
  <c r="I919" i="5"/>
  <c r="I935" i="5"/>
  <c r="P939" i="4"/>
  <c r="S939" i="4" s="1"/>
  <c r="U939" i="4" s="1"/>
  <c r="D859" i="5"/>
  <c r="D875" i="5"/>
  <c r="D891" i="5"/>
  <c r="D907" i="5"/>
  <c r="D923" i="5"/>
  <c r="P975" i="4"/>
  <c r="S975" i="4" s="1"/>
  <c r="N352" i="4"/>
  <c r="R352" i="4" s="1"/>
  <c r="Q305" i="4"/>
  <c r="Q163" i="4"/>
  <c r="T163" i="4" s="1"/>
  <c r="Q135" i="4"/>
  <c r="T135" i="4" s="1"/>
  <c r="Q129" i="4"/>
  <c r="T129" i="4" s="1"/>
  <c r="Q127" i="4"/>
  <c r="T127" i="4" s="1"/>
  <c r="T43" i="4"/>
  <c r="V43" i="4" s="1"/>
  <c r="W43" i="4" s="1"/>
  <c r="Q39" i="4"/>
  <c r="Q31" i="4"/>
  <c r="T31" i="4" s="1"/>
  <c r="D185" i="5"/>
  <c r="D173" i="5"/>
  <c r="D165" i="5"/>
  <c r="D164" i="5"/>
  <c r="D157" i="5"/>
  <c r="D152" i="5"/>
  <c r="D149" i="5"/>
  <c r="D148" i="5"/>
  <c r="D9" i="5"/>
  <c r="D4" i="5"/>
  <c r="D399" i="5"/>
  <c r="D2" i="5"/>
  <c r="F2" i="5" s="1"/>
  <c r="I3" i="2" s="1"/>
  <c r="Y64" i="4"/>
  <c r="AK64" i="4" s="1"/>
  <c r="S988" i="4"/>
  <c r="U988" i="4" s="1"/>
  <c r="S986" i="4"/>
  <c r="V986" i="4" s="1"/>
  <c r="S980" i="4"/>
  <c r="T547" i="4"/>
  <c r="S180" i="4"/>
  <c r="F21" i="5"/>
  <c r="I22" i="2" s="1"/>
  <c r="I21" i="5"/>
  <c r="E77" i="5"/>
  <c r="H78" i="2" s="1"/>
  <c r="I91" i="5"/>
  <c r="F91" i="5"/>
  <c r="I92" i="2" s="1"/>
  <c r="F95" i="5"/>
  <c r="I96" i="2" s="1"/>
  <c r="E95" i="5"/>
  <c r="H96" i="2" s="1"/>
  <c r="F99" i="5"/>
  <c r="I100" i="2" s="1"/>
  <c r="I99" i="5"/>
  <c r="E99" i="5"/>
  <c r="H100" i="2" s="1"/>
  <c r="T999" i="4"/>
  <c r="E27" i="5"/>
  <c r="H28" i="2" s="1"/>
  <c r="I69" i="5"/>
  <c r="F69" i="5"/>
  <c r="I70" i="2" s="1"/>
  <c r="E79" i="5"/>
  <c r="H80" i="2" s="1"/>
  <c r="F79" i="5"/>
  <c r="I80" i="2" s="1"/>
  <c r="I79" i="5"/>
  <c r="D780" i="5"/>
  <c r="D796" i="5"/>
  <c r="D848" i="5"/>
  <c r="I880" i="5"/>
  <c r="Q963" i="4"/>
  <c r="D522" i="4"/>
  <c r="Q146" i="4"/>
  <c r="T146" i="4" s="1"/>
  <c r="D884" i="5"/>
  <c r="E884" i="5"/>
  <c r="D876" i="5"/>
  <c r="I876" i="5"/>
  <c r="E876" i="5"/>
  <c r="D868" i="5"/>
  <c r="I868" i="5"/>
  <c r="D860" i="5"/>
  <c r="E860" i="5"/>
  <c r="D844" i="5"/>
  <c r="E844" i="5"/>
  <c r="D836" i="5"/>
  <c r="I836" i="5"/>
  <c r="D828" i="5"/>
  <c r="I828" i="5"/>
  <c r="D820" i="5"/>
  <c r="E820" i="5"/>
  <c r="D808" i="5"/>
  <c r="I808" i="5"/>
  <c r="D500" i="5"/>
  <c r="E500" i="5" s="1"/>
  <c r="D184" i="5"/>
  <c r="E184" i="5" s="1"/>
  <c r="H185" i="2" s="1"/>
  <c r="D172" i="5"/>
  <c r="E172" i="5" s="1"/>
  <c r="H173" i="2" s="1"/>
  <c r="P509" i="4"/>
  <c r="S509" i="4" s="1"/>
  <c r="U509" i="4" s="1"/>
  <c r="P130" i="4"/>
  <c r="S130" i="4" s="1"/>
  <c r="I844" i="5"/>
  <c r="D756" i="5"/>
  <c r="D772" i="5"/>
  <c r="D788" i="5"/>
  <c r="D804" i="5"/>
  <c r="P951" i="4"/>
  <c r="F542" i="4"/>
  <c r="F540" i="4"/>
  <c r="F530" i="4"/>
  <c r="Q11" i="4"/>
  <c r="T11" i="4" s="1"/>
  <c r="T66" i="4"/>
  <c r="Q84" i="4"/>
  <c r="Q939" i="4"/>
  <c r="T939" i="4" s="1"/>
  <c r="V939" i="4" s="1"/>
  <c r="W939" i="4" s="1"/>
  <c r="P459" i="4"/>
  <c r="D457" i="5"/>
  <c r="I457" i="5" s="1"/>
  <c r="F449" i="2" s="1"/>
  <c r="O449" i="2" s="1"/>
  <c r="I457" i="3" s="1"/>
  <c r="D454" i="5"/>
  <c r="D449" i="5"/>
  <c r="D445" i="5"/>
  <c r="D441" i="5"/>
  <c r="G441" i="5" s="1"/>
  <c r="J433" i="2" s="1"/>
  <c r="D433" i="5"/>
  <c r="G433" i="5" s="1"/>
  <c r="J425" i="2" s="1"/>
  <c r="D425" i="5"/>
  <c r="D417" i="5"/>
  <c r="F417" i="5" s="1"/>
  <c r="I409" i="2" s="1"/>
  <c r="D413" i="5"/>
  <c r="F413" i="5" s="1"/>
  <c r="I405" i="2" s="1"/>
  <c r="D409" i="5"/>
  <c r="D401" i="5"/>
  <c r="D389" i="5"/>
  <c r="G389" i="5" s="1"/>
  <c r="J381" i="2" s="1"/>
  <c r="D385" i="5"/>
  <c r="E385" i="5" s="1"/>
  <c r="H377" i="2" s="1"/>
  <c r="D374" i="5"/>
  <c r="E374" i="5" s="1"/>
  <c r="H366" i="2" s="1"/>
  <c r="D370" i="5"/>
  <c r="I370" i="5" s="1"/>
  <c r="D357" i="5"/>
  <c r="I357" i="5" s="1"/>
  <c r="D280" i="5"/>
  <c r="E280" i="5" s="1"/>
  <c r="H281" i="2" s="1"/>
  <c r="Q947" i="4"/>
  <c r="T947" i="4" s="1"/>
  <c r="P275" i="4"/>
  <c r="Q183" i="4"/>
  <c r="E903" i="4"/>
  <c r="G903" i="4"/>
  <c r="F903" i="4"/>
  <c r="D903" i="4"/>
  <c r="E863" i="4"/>
  <c r="G863" i="4"/>
  <c r="E679" i="4"/>
  <c r="G679" i="4"/>
  <c r="F679" i="4"/>
  <c r="D679" i="4"/>
  <c r="F764" i="4"/>
  <c r="G764" i="4"/>
  <c r="E764" i="4"/>
  <c r="D708" i="4"/>
  <c r="F708" i="4"/>
  <c r="E866" i="4"/>
  <c r="G866" i="4"/>
  <c r="F768" i="4"/>
  <c r="G768" i="4"/>
  <c r="F671" i="4"/>
  <c r="D671" i="4"/>
  <c r="E671" i="4"/>
  <c r="G671" i="4"/>
  <c r="E567" i="4"/>
  <c r="G567" i="4"/>
  <c r="F591" i="4"/>
  <c r="E591" i="4"/>
  <c r="D591" i="4"/>
  <c r="D970" i="4"/>
  <c r="E970" i="4"/>
  <c r="G970" i="4"/>
  <c r="G626" i="4"/>
  <c r="E626" i="4"/>
  <c r="D626" i="4"/>
  <c r="F626" i="4"/>
  <c r="G848" i="4"/>
  <c r="E848" i="4"/>
  <c r="F848" i="4"/>
  <c r="G529" i="4"/>
  <c r="F529" i="4"/>
  <c r="E529" i="4"/>
  <c r="E543" i="4"/>
  <c r="D543" i="4"/>
  <c r="F543" i="4"/>
  <c r="E666" i="4"/>
  <c r="G666" i="4"/>
  <c r="F666" i="4"/>
  <c r="D666" i="4"/>
  <c r="D882" i="4"/>
  <c r="G882" i="4"/>
  <c r="F911" i="4"/>
  <c r="D911" i="4"/>
  <c r="E911" i="4"/>
  <c r="G911" i="4"/>
  <c r="E799" i="4"/>
  <c r="G799" i="4"/>
  <c r="F799" i="4"/>
  <c r="D799" i="4"/>
  <c r="F583" i="4"/>
  <c r="D583" i="4"/>
  <c r="F883" i="4"/>
  <c r="G883" i="4"/>
  <c r="F628" i="4"/>
  <c r="E628" i="4"/>
  <c r="D628" i="4"/>
  <c r="F605" i="4"/>
  <c r="D605" i="4"/>
  <c r="G605" i="4"/>
  <c r="E952" i="4"/>
  <c r="G952" i="4"/>
  <c r="F952" i="4"/>
  <c r="D952" i="4"/>
  <c r="D567" i="4"/>
  <c r="F775" i="4"/>
  <c r="D775" i="4"/>
  <c r="E775" i="4"/>
  <c r="G775" i="4"/>
  <c r="F735" i="4"/>
  <c r="D735" i="4"/>
  <c r="F592" i="4"/>
  <c r="D592" i="4"/>
  <c r="E592" i="4"/>
  <c r="G592" i="4"/>
  <c r="G564" i="4"/>
  <c r="E564" i="4"/>
  <c r="D564" i="4"/>
  <c r="F563" i="4"/>
  <c r="D563" i="4"/>
  <c r="G563" i="4"/>
  <c r="G549" i="4"/>
  <c r="E549" i="4"/>
  <c r="D549" i="4"/>
  <c r="G676" i="4"/>
  <c r="E676" i="4"/>
  <c r="F676" i="4"/>
  <c r="F621" i="4"/>
  <c r="D621" i="4"/>
  <c r="E621" i="4"/>
  <c r="G621" i="4"/>
  <c r="D598" i="4"/>
  <c r="G598" i="4"/>
  <c r="F598" i="4"/>
  <c r="E598" i="4"/>
  <c r="E885" i="4"/>
  <c r="F885" i="4"/>
  <c r="D565" i="4"/>
  <c r="G565" i="4"/>
  <c r="E565" i="4"/>
  <c r="E717" i="4"/>
  <c r="G717" i="4"/>
  <c r="D717" i="4"/>
  <c r="R98" i="4"/>
  <c r="S98" i="4"/>
  <c r="T98" i="4"/>
  <c r="V33" i="4"/>
  <c r="I155" i="5"/>
  <c r="E155" i="5"/>
  <c r="H156" i="2" s="1"/>
  <c r="G155" i="5"/>
  <c r="J156" i="2" s="1"/>
  <c r="F155" i="5"/>
  <c r="I156" i="2" s="1"/>
  <c r="E161" i="5"/>
  <c r="H162" i="2" s="1"/>
  <c r="F161" i="5"/>
  <c r="I162" i="2" s="1"/>
  <c r="G161" i="5"/>
  <c r="J162" i="2" s="1"/>
  <c r="I161" i="5"/>
  <c r="P1001" i="4"/>
  <c r="N1001" i="4"/>
  <c r="R1001" i="4" s="1"/>
  <c r="Q1001" i="4"/>
  <c r="E1001" i="4"/>
  <c r="Q991" i="4"/>
  <c r="N991" i="4"/>
  <c r="R991" i="4" s="1"/>
  <c r="K990" i="4"/>
  <c r="AR990" i="4"/>
  <c r="P970" i="4"/>
  <c r="Q970" i="4"/>
  <c r="N970" i="4"/>
  <c r="R970" i="4" s="1"/>
  <c r="K965" i="4"/>
  <c r="Q965" i="4" s="1"/>
  <c r="AR965" i="4"/>
  <c r="H965" i="4"/>
  <c r="K964" i="4"/>
  <c r="AR964" i="4"/>
  <c r="Q958" i="4"/>
  <c r="N958" i="4"/>
  <c r="R958" i="4" s="1"/>
  <c r="P958" i="4"/>
  <c r="F958" i="4"/>
  <c r="K956" i="4"/>
  <c r="H956" i="4"/>
  <c r="N955" i="4"/>
  <c r="R955" i="4" s="1"/>
  <c r="P955" i="4"/>
  <c r="Q955" i="4"/>
  <c r="D955" i="4"/>
  <c r="K949" i="4"/>
  <c r="N949" i="4" s="1"/>
  <c r="R949" i="4" s="1"/>
  <c r="AR949" i="4"/>
  <c r="H949" i="4"/>
  <c r="P948" i="4"/>
  <c r="Q948" i="4"/>
  <c r="N948" i="4"/>
  <c r="R948" i="4" s="1"/>
  <c r="K937" i="4"/>
  <c r="AR937" i="4"/>
  <c r="H937" i="4"/>
  <c r="K936" i="4"/>
  <c r="AR936" i="4"/>
  <c r="Q931" i="4"/>
  <c r="N931" i="4"/>
  <c r="P931" i="4"/>
  <c r="K928" i="4"/>
  <c r="AR928" i="4"/>
  <c r="K926" i="4"/>
  <c r="AR926" i="4"/>
  <c r="K925" i="4"/>
  <c r="AR925" i="4"/>
  <c r="H925" i="4"/>
  <c r="Q924" i="4"/>
  <c r="N924" i="4"/>
  <c r="R924" i="4" s="1"/>
  <c r="P924" i="4"/>
  <c r="D924" i="4"/>
  <c r="P923" i="4"/>
  <c r="E923" i="4"/>
  <c r="N922" i="4"/>
  <c r="R922" i="4" s="1"/>
  <c r="P922" i="4"/>
  <c r="M921" i="4"/>
  <c r="Q921" i="4" s="1"/>
  <c r="J921" i="4"/>
  <c r="P909" i="4"/>
  <c r="N909" i="4"/>
  <c r="R909" i="4" s="1"/>
  <c r="N883" i="4"/>
  <c r="R883" i="4" s="1"/>
  <c r="P883" i="4"/>
  <c r="Q882" i="4"/>
  <c r="N882" i="4"/>
  <c r="R882" i="4" s="1"/>
  <c r="P882" i="4"/>
  <c r="L881" i="4"/>
  <c r="I881" i="4"/>
  <c r="P880" i="4"/>
  <c r="Q880" i="4"/>
  <c r="N880" i="4"/>
  <c r="R880" i="4" s="1"/>
  <c r="P879" i="4"/>
  <c r="N879" i="4"/>
  <c r="R879" i="4" s="1"/>
  <c r="N878" i="4"/>
  <c r="R878" i="4" s="1"/>
  <c r="P878" i="4"/>
  <c r="Q878" i="4"/>
  <c r="M877" i="4"/>
  <c r="Q877" i="4" s="1"/>
  <c r="J877" i="4"/>
  <c r="Q876" i="4"/>
  <c r="N876" i="4"/>
  <c r="R876" i="4" s="1"/>
  <c r="P876" i="4"/>
  <c r="P875" i="4"/>
  <c r="N875" i="4"/>
  <c r="R875" i="4" s="1"/>
  <c r="K804" i="4"/>
  <c r="AR804" i="4"/>
  <c r="K769" i="4"/>
  <c r="Q769" i="4" s="1"/>
  <c r="AR769" i="4"/>
  <c r="H769" i="4"/>
  <c r="P768" i="4"/>
  <c r="Q768" i="4"/>
  <c r="N768" i="4"/>
  <c r="R768" i="4" s="1"/>
  <c r="P767" i="4"/>
  <c r="N767" i="4"/>
  <c r="R767" i="4" s="1"/>
  <c r="K766" i="4"/>
  <c r="AR766" i="4"/>
  <c r="N765" i="4"/>
  <c r="R765" i="4" s="1"/>
  <c r="P765" i="4"/>
  <c r="D765" i="4"/>
  <c r="Q764" i="4"/>
  <c r="N764" i="4"/>
  <c r="R764" i="4" s="1"/>
  <c r="P764" i="4"/>
  <c r="P763" i="4"/>
  <c r="N763" i="4"/>
  <c r="R763" i="4" s="1"/>
  <c r="N761" i="4"/>
  <c r="R761" i="4" s="1"/>
  <c r="P761" i="4"/>
  <c r="E761" i="4"/>
  <c r="P723" i="4"/>
  <c r="N723" i="4"/>
  <c r="R723" i="4" s="1"/>
  <c r="Q722" i="4"/>
  <c r="N722" i="4"/>
  <c r="R722" i="4" s="1"/>
  <c r="P722" i="4"/>
  <c r="L721" i="4"/>
  <c r="Q721" i="4" s="1"/>
  <c r="I721" i="4"/>
  <c r="N660" i="4"/>
  <c r="R660" i="4" s="1"/>
  <c r="P660" i="4"/>
  <c r="Q660" i="4"/>
  <c r="M532" i="4"/>
  <c r="F532" i="4" s="1"/>
  <c r="J532" i="4"/>
  <c r="M531" i="4"/>
  <c r="J531" i="4"/>
  <c r="K524" i="4"/>
  <c r="AR524" i="4"/>
  <c r="K523" i="4"/>
  <c r="AR523" i="4"/>
  <c r="L521" i="4"/>
  <c r="L520" i="4"/>
  <c r="P520" i="4" s="1"/>
  <c r="K507" i="4"/>
  <c r="K503" i="4"/>
  <c r="P497" i="4"/>
  <c r="Q497" i="4"/>
  <c r="N497" i="4"/>
  <c r="R497" i="4" s="1"/>
  <c r="Q495" i="4"/>
  <c r="N495" i="4"/>
  <c r="R495" i="4" s="1"/>
  <c r="P495" i="4"/>
  <c r="Q493" i="4"/>
  <c r="N493" i="4"/>
  <c r="R493" i="4" s="1"/>
  <c r="P493" i="4"/>
  <c r="L491" i="4"/>
  <c r="Q491" i="4" s="1"/>
  <c r="Q489" i="4"/>
  <c r="P489" i="4"/>
  <c r="N489" i="4"/>
  <c r="R489" i="4" s="1"/>
  <c r="Q179" i="4"/>
  <c r="P179" i="4"/>
  <c r="N179" i="4"/>
  <c r="R179" i="4" s="1"/>
  <c r="Q177" i="4"/>
  <c r="N177" i="4"/>
  <c r="R177" i="4" s="1"/>
  <c r="P177" i="4"/>
  <c r="Q176" i="4"/>
  <c r="P176" i="4"/>
  <c r="N176" i="4"/>
  <c r="R176" i="4" s="1"/>
  <c r="Q175" i="4"/>
  <c r="P175" i="4"/>
  <c r="N175" i="4"/>
  <c r="R175" i="4" s="1"/>
  <c r="P174" i="4"/>
  <c r="N174" i="4"/>
  <c r="R174" i="4" s="1"/>
  <c r="Q174" i="4"/>
  <c r="P173" i="4"/>
  <c r="N173" i="4"/>
  <c r="R173" i="4" s="1"/>
  <c r="Q173" i="4"/>
  <c r="P162" i="4"/>
  <c r="Q162" i="4"/>
  <c r="N162" i="4"/>
  <c r="R162" i="4" s="1"/>
  <c r="Q161" i="4"/>
  <c r="P161" i="4"/>
  <c r="N161" i="4"/>
  <c r="R161" i="4" s="1"/>
  <c r="Q160" i="4"/>
  <c r="P160" i="4"/>
  <c r="N160" i="4"/>
  <c r="R160" i="4" s="1"/>
  <c r="K152" i="4"/>
  <c r="Q139" i="4"/>
  <c r="N139" i="4"/>
  <c r="R139" i="4" s="1"/>
  <c r="P139" i="4"/>
  <c r="Q138" i="4"/>
  <c r="P138" i="4"/>
  <c r="N138" i="4"/>
  <c r="R138" i="4" s="1"/>
  <c r="Q123" i="4"/>
  <c r="P123" i="4"/>
  <c r="N123" i="4"/>
  <c r="R123" i="4" s="1"/>
  <c r="Q122" i="4"/>
  <c r="P122" i="4"/>
  <c r="N122" i="4"/>
  <c r="R122" i="4" s="1"/>
  <c r="L67" i="4"/>
  <c r="Q58" i="4"/>
  <c r="N58" i="4"/>
  <c r="R58" i="4" s="1"/>
  <c r="P58" i="4"/>
  <c r="N57" i="4"/>
  <c r="R57" i="4" s="1"/>
  <c r="P57" i="4"/>
  <c r="Q56" i="4"/>
  <c r="P56" i="4"/>
  <c r="N56" i="4"/>
  <c r="R56" i="4" s="1"/>
  <c r="P55" i="4"/>
  <c r="N55" i="4"/>
  <c r="R55" i="4" s="1"/>
  <c r="Q55" i="4"/>
  <c r="Q54" i="4"/>
  <c r="N54" i="4"/>
  <c r="R54" i="4" s="1"/>
  <c r="P54" i="4"/>
  <c r="Q48" i="4"/>
  <c r="P48" i="4"/>
  <c r="N48" i="4"/>
  <c r="R48" i="4" s="1"/>
  <c r="K47" i="4"/>
  <c r="K46" i="4"/>
  <c r="Q34" i="4"/>
  <c r="N34" i="4"/>
  <c r="R34" i="4" s="1"/>
  <c r="P34" i="4"/>
  <c r="Q25" i="4"/>
  <c r="N25" i="4"/>
  <c r="R25" i="4" s="1"/>
  <c r="P25" i="4"/>
  <c r="Q24" i="4"/>
  <c r="N24" i="4"/>
  <c r="R24" i="4" s="1"/>
  <c r="P24" i="4"/>
  <c r="Q18" i="4"/>
  <c r="P18" i="4"/>
  <c r="N18" i="4"/>
  <c r="R18" i="4" s="1"/>
  <c r="P17" i="4"/>
  <c r="Q17" i="4"/>
  <c r="N17" i="4"/>
  <c r="R17" i="4" s="1"/>
  <c r="Q16" i="4"/>
  <c r="N16" i="4"/>
  <c r="R16" i="4" s="1"/>
  <c r="P16" i="4"/>
  <c r="N15" i="4"/>
  <c r="R15" i="4" s="1"/>
  <c r="Q15" i="4"/>
  <c r="P15" i="4"/>
  <c r="Q14" i="4"/>
  <c r="P14" i="4"/>
  <c r="N14" i="4"/>
  <c r="R14" i="4" s="1"/>
  <c r="Q13" i="4"/>
  <c r="P13" i="4"/>
  <c r="N13" i="4"/>
  <c r="R13" i="4" s="1"/>
  <c r="P12" i="4"/>
  <c r="Q12" i="4"/>
  <c r="N12" i="4"/>
  <c r="R12" i="4" s="1"/>
  <c r="G703" i="4"/>
  <c r="E703" i="4"/>
  <c r="H767" i="4"/>
  <c r="D831" i="4"/>
  <c r="F831" i="4"/>
  <c r="G743" i="4"/>
  <c r="E743" i="4"/>
  <c r="G919" i="4"/>
  <c r="E919" i="4"/>
  <c r="D719" i="4"/>
  <c r="F719" i="4"/>
  <c r="G783" i="4"/>
  <c r="E783" i="4"/>
  <c r="D847" i="4"/>
  <c r="F847" i="4"/>
  <c r="G839" i="4"/>
  <c r="E839" i="4"/>
  <c r="G999" i="4"/>
  <c r="D655" i="4"/>
  <c r="F655" i="4"/>
  <c r="H927" i="4"/>
  <c r="I764" i="4"/>
  <c r="I723" i="4"/>
  <c r="J880" i="4"/>
  <c r="F876" i="4"/>
  <c r="E922" i="4"/>
  <c r="H936" i="4"/>
  <c r="H964" i="4"/>
  <c r="D526" i="4"/>
  <c r="E526" i="4"/>
  <c r="G526" i="4"/>
  <c r="E875" i="4"/>
  <c r="I923" i="4"/>
  <c r="J542" i="4"/>
  <c r="G653" i="4"/>
  <c r="F653" i="4"/>
  <c r="E825" i="4"/>
  <c r="G825" i="4"/>
  <c r="F825" i="4"/>
  <c r="E809" i="4"/>
  <c r="G809" i="4"/>
  <c r="F809" i="4"/>
  <c r="D809" i="4"/>
  <c r="D781" i="4"/>
  <c r="F781" i="4"/>
  <c r="H766" i="4"/>
  <c r="H523" i="4"/>
  <c r="AR927" i="4"/>
  <c r="D927" i="4" s="1"/>
  <c r="AR660" i="4"/>
  <c r="G875" i="4"/>
  <c r="I763" i="4"/>
  <c r="E909" i="4"/>
  <c r="H524" i="4"/>
  <c r="F717" i="4"/>
  <c r="E921" i="4"/>
  <c r="E917" i="4"/>
  <c r="G917" i="4"/>
  <c r="D917" i="4"/>
  <c r="D701" i="4"/>
  <c r="G701" i="4"/>
  <c r="F629" i="4"/>
  <c r="F943" i="4"/>
  <c r="D943" i="4"/>
  <c r="G943" i="4"/>
  <c r="D963" i="4"/>
  <c r="G963" i="4"/>
  <c r="E963" i="4"/>
  <c r="F963" i="4"/>
  <c r="P2" i="4"/>
  <c r="E723" i="4"/>
  <c r="J970" i="4"/>
  <c r="H804" i="4"/>
  <c r="AR767" i="4"/>
  <c r="F880" i="4"/>
  <c r="J878" i="4"/>
  <c r="D703" i="4"/>
  <c r="G831" i="4"/>
  <c r="D743" i="4"/>
  <c r="D919" i="4"/>
  <c r="G719" i="4"/>
  <c r="D783" i="4"/>
  <c r="G847" i="4"/>
  <c r="J879" i="4"/>
  <c r="D839" i="4"/>
  <c r="G655" i="4"/>
  <c r="I883" i="4"/>
  <c r="F970" i="4"/>
  <c r="H768" i="4"/>
  <c r="I882" i="4"/>
  <c r="F878" i="4"/>
  <c r="I722" i="4"/>
  <c r="H948" i="4"/>
  <c r="J875" i="4"/>
  <c r="E763" i="4"/>
  <c r="G921" i="4"/>
  <c r="F951" i="4"/>
  <c r="AR948" i="4"/>
  <c r="AR956" i="4"/>
  <c r="F947" i="4"/>
  <c r="D997" i="4"/>
  <c r="F997" i="4"/>
  <c r="D953" i="4"/>
  <c r="G953" i="4"/>
  <c r="F575" i="4"/>
  <c r="G914" i="4"/>
  <c r="D914" i="4"/>
  <c r="E914" i="4"/>
  <c r="D797" i="4"/>
  <c r="G797" i="4"/>
  <c r="D967" i="4"/>
  <c r="E967" i="4"/>
  <c r="G980" i="4"/>
  <c r="D980" i="4"/>
  <c r="E980" i="4"/>
  <c r="F559" i="4"/>
  <c r="D559" i="4"/>
  <c r="F522" i="4"/>
  <c r="G522" i="4"/>
  <c r="E544" i="4"/>
  <c r="F544" i="4"/>
  <c r="G544" i="4"/>
  <c r="D544" i="4"/>
  <c r="Z64" i="4"/>
  <c r="AD64" i="4"/>
  <c r="AF64" i="4"/>
  <c r="AI64" i="4"/>
  <c r="D945" i="4"/>
  <c r="F945" i="4"/>
  <c r="E945" i="4"/>
  <c r="G945" i="4"/>
  <c r="U980" i="4"/>
  <c r="S545" i="4"/>
  <c r="R835" i="4"/>
  <c r="T835" i="4"/>
  <c r="S835" i="4"/>
  <c r="R643" i="4"/>
  <c r="T643" i="4"/>
  <c r="S643" i="4"/>
  <c r="R563" i="4"/>
  <c r="S563" i="4"/>
  <c r="R861" i="4"/>
  <c r="S861" i="4"/>
  <c r="T861" i="4"/>
  <c r="R845" i="4"/>
  <c r="S845" i="4"/>
  <c r="U168" i="4"/>
  <c r="P148" i="4"/>
  <c r="S148" i="4" s="1"/>
  <c r="Q148" i="4"/>
  <c r="T148" i="4" s="1"/>
  <c r="S157" i="4"/>
  <c r="R167" i="4"/>
  <c r="T167" i="4"/>
  <c r="R171" i="4"/>
  <c r="F114" i="5"/>
  <c r="I115" i="2" s="1"/>
  <c r="G114" i="5"/>
  <c r="J115" i="2" s="1"/>
  <c r="E114" i="5"/>
  <c r="H115" i="2" s="1"/>
  <c r="F121" i="5"/>
  <c r="I122" i="2" s="1"/>
  <c r="G121" i="5"/>
  <c r="J122" i="2" s="1"/>
  <c r="I121" i="5"/>
  <c r="E121" i="5"/>
  <c r="H122" i="2" s="1"/>
  <c r="F125" i="5"/>
  <c r="I126" i="2" s="1"/>
  <c r="G125" i="5"/>
  <c r="J126" i="2" s="1"/>
  <c r="I125" i="5"/>
  <c r="E125" i="5"/>
  <c r="H126" i="2" s="1"/>
  <c r="Q651" i="4"/>
  <c r="T651" i="4" s="1"/>
  <c r="P651" i="4"/>
  <c r="Q659" i="4"/>
  <c r="T659" i="4" s="1"/>
  <c r="P659" i="4"/>
  <c r="S659" i="4" s="1"/>
  <c r="Q667" i="4"/>
  <c r="T667" i="4" s="1"/>
  <c r="P667" i="4"/>
  <c r="S667" i="4" s="1"/>
  <c r="Q675" i="4"/>
  <c r="P675" i="4"/>
  <c r="Q683" i="4"/>
  <c r="T683" i="4" s="1"/>
  <c r="P683" i="4"/>
  <c r="Q691" i="4"/>
  <c r="P691" i="4"/>
  <c r="Q699" i="4"/>
  <c r="T699" i="4" s="1"/>
  <c r="P699" i="4"/>
  <c r="S699" i="4" s="1"/>
  <c r="Q715" i="4"/>
  <c r="T715" i="4" s="1"/>
  <c r="P715" i="4"/>
  <c r="Q723" i="4"/>
  <c r="Q731" i="4"/>
  <c r="P731" i="4"/>
  <c r="S731" i="4" s="1"/>
  <c r="Q739" i="4"/>
  <c r="T739" i="4" s="1"/>
  <c r="P739" i="4"/>
  <c r="S739" i="4" s="1"/>
  <c r="Q747" i="4"/>
  <c r="T747" i="4" s="1"/>
  <c r="P747" i="4"/>
  <c r="S747" i="4" s="1"/>
  <c r="Q755" i="4"/>
  <c r="P755" i="4"/>
  <c r="Q763" i="4"/>
  <c r="T763" i="4" s="1"/>
  <c r="Q771" i="4"/>
  <c r="T771" i="4" s="1"/>
  <c r="P771" i="4"/>
  <c r="S771" i="4" s="1"/>
  <c r="Q779" i="4"/>
  <c r="P779" i="4"/>
  <c r="Q787" i="4"/>
  <c r="T787" i="4" s="1"/>
  <c r="P787" i="4"/>
  <c r="S787" i="4" s="1"/>
  <c r="Q795" i="4"/>
  <c r="T795" i="4" s="1"/>
  <c r="P795" i="4"/>
  <c r="S795" i="4" s="1"/>
  <c r="Q803" i="4"/>
  <c r="T803" i="4" s="1"/>
  <c r="P803" i="4"/>
  <c r="S803" i="4" s="1"/>
  <c r="Q811" i="4"/>
  <c r="P811" i="4"/>
  <c r="Q560" i="4"/>
  <c r="N560" i="4"/>
  <c r="R560" i="4" s="1"/>
  <c r="P560" i="4"/>
  <c r="Q568" i="4"/>
  <c r="N568" i="4"/>
  <c r="R568" i="4" s="1"/>
  <c r="P568" i="4"/>
  <c r="Q576" i="4"/>
  <c r="N576" i="4"/>
  <c r="R576" i="4" s="1"/>
  <c r="P576" i="4"/>
  <c r="Q584" i="4"/>
  <c r="N584" i="4"/>
  <c r="R584" i="4" s="1"/>
  <c r="P584" i="4"/>
  <c r="Q592" i="4"/>
  <c r="N592" i="4"/>
  <c r="R592" i="4" s="1"/>
  <c r="P592" i="4"/>
  <c r="N600" i="4"/>
  <c r="P600" i="4"/>
  <c r="N608" i="4"/>
  <c r="P608" i="4"/>
  <c r="N616" i="4"/>
  <c r="P616" i="4"/>
  <c r="N624" i="4"/>
  <c r="P624" i="4"/>
  <c r="N632" i="4"/>
  <c r="P632" i="4"/>
  <c r="N640" i="4"/>
  <c r="P640" i="4"/>
  <c r="N648" i="4"/>
  <c r="P648" i="4"/>
  <c r="N656" i="4"/>
  <c r="P656" i="4"/>
  <c r="N664" i="4"/>
  <c r="P664" i="4"/>
  <c r="N672" i="4"/>
  <c r="P672" i="4"/>
  <c r="N680" i="4"/>
  <c r="P680" i="4"/>
  <c r="N688" i="4"/>
  <c r="P688" i="4"/>
  <c r="N696" i="4"/>
  <c r="P696" i="4"/>
  <c r="N704" i="4"/>
  <c r="P704" i="4"/>
  <c r="N712" i="4"/>
  <c r="P712" i="4"/>
  <c r="P720" i="4"/>
  <c r="S720" i="4" s="1"/>
  <c r="Q720" i="4"/>
  <c r="T720" i="4" s="1"/>
  <c r="U42" i="4"/>
  <c r="F110" i="5"/>
  <c r="I111" i="2" s="1"/>
  <c r="G110" i="5"/>
  <c r="J111" i="2" s="1"/>
  <c r="E110" i="5"/>
  <c r="H111" i="2" s="1"/>
  <c r="Q967" i="4"/>
  <c r="P967" i="4"/>
  <c r="N967" i="4"/>
  <c r="R967" i="4" s="1"/>
  <c r="P114" i="4"/>
  <c r="S114" i="4" s="1"/>
  <c r="Q114" i="4"/>
  <c r="T114" i="4" s="1"/>
  <c r="F143" i="5"/>
  <c r="I144" i="2" s="1"/>
  <c r="G143" i="5"/>
  <c r="J144" i="2" s="1"/>
  <c r="I143" i="5"/>
  <c r="P8" i="4"/>
  <c r="S8" i="4" s="1"/>
  <c r="Q8" i="4"/>
  <c r="T8" i="4" s="1"/>
  <c r="F58" i="5"/>
  <c r="I59" i="2" s="1"/>
  <c r="E58" i="5"/>
  <c r="H59" i="2" s="1"/>
  <c r="G61" i="5"/>
  <c r="J62" i="2" s="1"/>
  <c r="F84" i="5"/>
  <c r="I85" i="2" s="1"/>
  <c r="I84" i="5"/>
  <c r="R39" i="4"/>
  <c r="U39" i="4" s="1"/>
  <c r="T39" i="4"/>
  <c r="F140" i="5"/>
  <c r="I141" i="2" s="1"/>
  <c r="I140" i="5"/>
  <c r="Q765" i="4"/>
  <c r="Q909" i="4"/>
  <c r="Q903" i="4"/>
  <c r="T903" i="4" s="1"/>
  <c r="V903" i="4" s="1"/>
  <c r="W903" i="4" s="1"/>
  <c r="Q823" i="4"/>
  <c r="T823" i="4" s="1"/>
  <c r="Q767" i="4"/>
  <c r="Q57" i="4"/>
  <c r="T57" i="4" s="1"/>
  <c r="Q922" i="4"/>
  <c r="Q761" i="4"/>
  <c r="Q899" i="4"/>
  <c r="T899" i="4" s="1"/>
  <c r="Q897" i="4"/>
  <c r="T897" i="4" s="1"/>
  <c r="Q895" i="4"/>
  <c r="T895" i="4" s="1"/>
  <c r="P995" i="4"/>
  <c r="S995" i="4" s="1"/>
  <c r="P991" i="4"/>
  <c r="S991" i="4" s="1"/>
  <c r="P979" i="4"/>
  <c r="S979" i="4" s="1"/>
  <c r="Q971" i="4"/>
  <c r="Q941" i="4"/>
  <c r="T941" i="4" s="1"/>
  <c r="Q901" i="4"/>
  <c r="T901" i="4" s="1"/>
  <c r="Q891" i="4"/>
  <c r="T891" i="4" s="1"/>
  <c r="Q883" i="4"/>
  <c r="T883" i="4" s="1"/>
  <c r="Q875" i="4"/>
  <c r="T875" i="4" s="1"/>
  <c r="Q813" i="4"/>
  <c r="P328" i="4"/>
  <c r="P973" i="4"/>
  <c r="S973" i="4" s="1"/>
  <c r="Q953" i="4"/>
  <c r="T953" i="4" s="1"/>
  <c r="Q919" i="4"/>
  <c r="T919" i="4" s="1"/>
  <c r="Q915" i="4"/>
  <c r="Q893" i="4"/>
  <c r="T893" i="4" s="1"/>
  <c r="Q885" i="4"/>
  <c r="T885" i="4" s="1"/>
  <c r="V885" i="4" s="1"/>
  <c r="W885" i="4" s="1"/>
  <c r="Q845" i="4"/>
  <c r="T845" i="4" s="1"/>
  <c r="Q839" i="4"/>
  <c r="T839" i="4" s="1"/>
  <c r="Q815" i="4"/>
  <c r="T815" i="4" s="1"/>
  <c r="P469" i="4"/>
  <c r="Q961" i="4"/>
  <c r="T961" i="4" s="1"/>
  <c r="Q917" i="4"/>
  <c r="T917" i="4" s="1"/>
  <c r="Q907" i="4"/>
  <c r="T907" i="4" s="1"/>
  <c r="Q871" i="4"/>
  <c r="T871" i="4" s="1"/>
  <c r="Q855" i="4"/>
  <c r="T855" i="4" s="1"/>
  <c r="AA170" i="2"/>
  <c r="AC178" i="2"/>
  <c r="AA177" i="2"/>
  <c r="AC176" i="2"/>
  <c r="AA184" i="2"/>
  <c r="AC183" i="2"/>
  <c r="AA180" i="2"/>
  <c r="Q847" i="4"/>
  <c r="T847" i="4" s="1"/>
  <c r="AC186" i="2"/>
  <c r="Q853" i="4"/>
  <c r="T853" i="4" s="1"/>
  <c r="N394" i="4"/>
  <c r="R394" i="4" s="1"/>
  <c r="N379" i="4"/>
  <c r="R379" i="4" s="1"/>
  <c r="N378" i="4"/>
  <c r="N373" i="4"/>
  <c r="R373" i="4" s="1"/>
  <c r="P369" i="4"/>
  <c r="Q360" i="4"/>
  <c r="P349" i="4"/>
  <c r="N344" i="4"/>
  <c r="R344" i="4" s="1"/>
  <c r="N341" i="4"/>
  <c r="N336" i="4"/>
  <c r="R336" i="4" s="1"/>
  <c r="P335" i="4"/>
  <c r="N333" i="4"/>
  <c r="R333" i="4" s="1"/>
  <c r="P317" i="4"/>
  <c r="N314" i="4"/>
  <c r="R314" i="4" s="1"/>
  <c r="N3" i="4"/>
  <c r="R3" i="4" s="1"/>
  <c r="Q3" i="4"/>
  <c r="P3" i="4"/>
  <c r="N2" i="4"/>
  <c r="R2" i="4" s="1"/>
  <c r="Q2" i="4"/>
  <c r="D653" i="4"/>
  <c r="D989" i="4"/>
  <c r="E989" i="4"/>
  <c r="G813" i="4"/>
  <c r="E813" i="4"/>
  <c r="G869" i="4"/>
  <c r="G633" i="4"/>
  <c r="E633" i="4"/>
  <c r="F597" i="4"/>
  <c r="D629" i="4"/>
  <c r="D885" i="4"/>
  <c r="G739" i="4"/>
  <c r="G669" i="4"/>
  <c r="D625" i="4"/>
  <c r="D601" i="4"/>
  <c r="F565" i="4"/>
  <c r="D597" i="4"/>
  <c r="G629" i="4"/>
  <c r="F701" i="4"/>
  <c r="G885" i="4"/>
  <c r="F797" i="4"/>
  <c r="E977" i="4"/>
  <c r="D789" i="4"/>
  <c r="E869" i="4"/>
  <c r="G597" i="4"/>
  <c r="F739" i="4"/>
  <c r="D669" i="4"/>
  <c r="X45" i="4"/>
  <c r="Y45" i="4" s="1"/>
  <c r="X43" i="4"/>
  <c r="Y43" i="4" s="1"/>
  <c r="U130" i="4"/>
  <c r="Q969" i="4"/>
  <c r="T969" i="4" s="1"/>
  <c r="P969" i="4"/>
  <c r="S969" i="4" s="1"/>
  <c r="Q959" i="4"/>
  <c r="N959" i="4"/>
  <c r="N951" i="4"/>
  <c r="Q951" i="4"/>
  <c r="Q935" i="4"/>
  <c r="N935" i="4"/>
  <c r="Q927" i="4"/>
  <c r="T927" i="4" s="1"/>
  <c r="P927" i="4"/>
  <c r="S927" i="4" s="1"/>
  <c r="Q943" i="4"/>
  <c r="P943" i="4"/>
  <c r="N923" i="4"/>
  <c r="Q923" i="4"/>
  <c r="Q905" i="4"/>
  <c r="T905" i="4" s="1"/>
  <c r="Q949" i="4"/>
  <c r="Q945" i="4"/>
  <c r="T945" i="4" s="1"/>
  <c r="P945" i="4"/>
  <c r="S945" i="4" s="1"/>
  <c r="Q913" i="4"/>
  <c r="T913" i="4" s="1"/>
  <c r="Q911" i="4"/>
  <c r="T911" i="4" s="1"/>
  <c r="Q879" i="4"/>
  <c r="S433" i="4"/>
  <c r="U433" i="4" s="1"/>
  <c r="Q957" i="4"/>
  <c r="N957" i="4"/>
  <c r="R957" i="4" s="1"/>
  <c r="P957" i="4"/>
  <c r="N933" i="4"/>
  <c r="R933" i="4" s="1"/>
  <c r="Q929" i="4"/>
  <c r="T929" i="4" s="1"/>
  <c r="P929" i="4"/>
  <c r="S929" i="4" s="1"/>
  <c r="Q889" i="4"/>
  <c r="T889" i="4" s="1"/>
  <c r="Q887" i="4"/>
  <c r="N338" i="4"/>
  <c r="G362" i="2"/>
  <c r="P362" i="2" s="1"/>
  <c r="E362" i="2"/>
  <c r="N362" i="2" s="1"/>
  <c r="F362" i="2"/>
  <c r="O362" i="2" s="1"/>
  <c r="Q589" i="4"/>
  <c r="T589" i="4" s="1"/>
  <c r="Q583" i="4"/>
  <c r="Q569" i="4"/>
  <c r="Q557" i="4"/>
  <c r="T557" i="4" s="1"/>
  <c r="Q505" i="4"/>
  <c r="T505" i="4" s="1"/>
  <c r="P420" i="4"/>
  <c r="S420" i="4" s="1"/>
  <c r="Q591" i="4"/>
  <c r="T591" i="4" s="1"/>
  <c r="Q565" i="4"/>
  <c r="T565" i="4" s="1"/>
  <c r="Q513" i="4"/>
  <c r="T513" i="4" s="1"/>
  <c r="Q511" i="4"/>
  <c r="T511" i="4" s="1"/>
  <c r="P449" i="4"/>
  <c r="P389" i="4"/>
  <c r="N383" i="4"/>
  <c r="R383" i="4" s="1"/>
  <c r="N368" i="4"/>
  <c r="R368" i="4" s="1"/>
  <c r="N348" i="4"/>
  <c r="P340" i="4"/>
  <c r="S340" i="4" s="1"/>
  <c r="N326" i="4"/>
  <c r="R326" i="4" s="1"/>
  <c r="P320" i="4"/>
  <c r="F349" i="2"/>
  <c r="O349" i="2" s="1"/>
  <c r="G349" i="2"/>
  <c r="P349" i="2" s="1"/>
  <c r="E349" i="2"/>
  <c r="N349" i="2" s="1"/>
  <c r="F357" i="3" s="1"/>
  <c r="D322" i="5"/>
  <c r="I322" i="5" s="1"/>
  <c r="D318" i="5"/>
  <c r="E318" i="5" s="1"/>
  <c r="H310" i="2" s="1"/>
  <c r="Q585" i="4"/>
  <c r="Q577" i="4"/>
  <c r="Q567" i="4"/>
  <c r="T567" i="4" s="1"/>
  <c r="Q559" i="4"/>
  <c r="Q509" i="4"/>
  <c r="T509" i="4" s="1"/>
  <c r="N417" i="4"/>
  <c r="S417" i="4" s="1"/>
  <c r="N403" i="4"/>
  <c r="R403" i="4" s="1"/>
  <c r="P396" i="4"/>
  <c r="Q581" i="4"/>
  <c r="T581" i="4" s="1"/>
  <c r="Q575" i="4"/>
  <c r="Q573" i="4"/>
  <c r="Q561" i="4"/>
  <c r="T561" i="4" s="1"/>
  <c r="Q501" i="4"/>
  <c r="P463" i="4"/>
  <c r="S463" i="4" s="1"/>
  <c r="U463" i="4" s="1"/>
  <c r="P289" i="4"/>
  <c r="D964" i="9"/>
  <c r="C964" i="9"/>
  <c r="D710" i="9"/>
  <c r="C710" i="9"/>
  <c r="D706" i="9"/>
  <c r="C706" i="9"/>
  <c r="D700" i="9"/>
  <c r="C700" i="9"/>
  <c r="D596" i="9"/>
  <c r="C596" i="9"/>
  <c r="D592" i="9"/>
  <c r="C592" i="9"/>
  <c r="D588" i="9"/>
  <c r="C588" i="9"/>
  <c r="C362" i="11"/>
  <c r="K362" i="11"/>
  <c r="G968" i="9"/>
  <c r="G962" i="9"/>
  <c r="G907" i="9"/>
  <c r="G901" i="9"/>
  <c r="G883" i="9"/>
  <c r="G877" i="9"/>
  <c r="G863" i="9"/>
  <c r="G704" i="9"/>
  <c r="G673" i="9"/>
  <c r="G665" i="9"/>
  <c r="G598" i="9"/>
  <c r="G592" i="9"/>
  <c r="G557" i="9"/>
  <c r="C565" i="9"/>
  <c r="C663" i="9"/>
  <c r="C671" i="9"/>
  <c r="C861" i="9"/>
  <c r="C877" i="9"/>
  <c r="C893" i="9"/>
  <c r="C909" i="9"/>
  <c r="C598" i="9"/>
  <c r="C696" i="9"/>
  <c r="C968" i="9"/>
  <c r="D1001" i="9"/>
  <c r="C1001" i="9"/>
  <c r="D999" i="9"/>
  <c r="C999" i="9"/>
  <c r="D995" i="9"/>
  <c r="C995" i="9"/>
  <c r="D609" i="9"/>
  <c r="G609" i="9"/>
  <c r="D501" i="9"/>
  <c r="C501" i="9"/>
  <c r="D493" i="9"/>
  <c r="C493" i="9"/>
  <c r="D485" i="9"/>
  <c r="C485" i="9"/>
  <c r="D483" i="9"/>
  <c r="C483" i="9"/>
  <c r="D481" i="9"/>
  <c r="C481" i="9"/>
  <c r="D477" i="9"/>
  <c r="C477" i="9"/>
  <c r="D475" i="9"/>
  <c r="C475" i="9"/>
  <c r="D473" i="9"/>
  <c r="C473" i="9"/>
  <c r="E991" i="11"/>
  <c r="H991" i="11"/>
  <c r="F991" i="11"/>
  <c r="F987" i="11"/>
  <c r="D900" i="11"/>
  <c r="N900" i="11"/>
  <c r="L900" i="11"/>
  <c r="D892" i="11"/>
  <c r="N892" i="11"/>
  <c r="D890" i="11"/>
  <c r="H890" i="11" s="1"/>
  <c r="N890" i="11"/>
  <c r="L890" i="11"/>
  <c r="D886" i="11"/>
  <c r="L886" i="11"/>
  <c r="N886" i="11"/>
  <c r="D884" i="11"/>
  <c r="L884" i="11"/>
  <c r="D882" i="11"/>
  <c r="F882" i="11" s="1"/>
  <c r="L882" i="11"/>
  <c r="C871" i="11"/>
  <c r="K871" i="11"/>
  <c r="M871" i="11"/>
  <c r="D785" i="11"/>
  <c r="N785" i="11"/>
  <c r="L785" i="11"/>
  <c r="D783" i="11"/>
  <c r="L783" i="11"/>
  <c r="N783" i="11"/>
  <c r="D781" i="11"/>
  <c r="N781" i="11"/>
  <c r="L781" i="11"/>
  <c r="D777" i="11"/>
  <c r="L777" i="11"/>
  <c r="N777" i="11"/>
  <c r="D775" i="11"/>
  <c r="N775" i="11"/>
  <c r="L775" i="11"/>
  <c r="D773" i="11"/>
  <c r="L773" i="11"/>
  <c r="N773" i="11"/>
  <c r="D771" i="11"/>
  <c r="L771" i="11"/>
  <c r="D769" i="11"/>
  <c r="N769" i="11"/>
  <c r="L769" i="11"/>
  <c r="D767" i="11"/>
  <c r="L767" i="11"/>
  <c r="N767" i="11"/>
  <c r="D765" i="11"/>
  <c r="N765" i="11"/>
  <c r="L765" i="11"/>
  <c r="C736" i="11"/>
  <c r="M736" i="11"/>
  <c r="K736" i="11"/>
  <c r="C734" i="11"/>
  <c r="M734" i="11"/>
  <c r="K734" i="11"/>
  <c r="C730" i="11"/>
  <c r="M730" i="11"/>
  <c r="C728" i="11"/>
  <c r="M728" i="11"/>
  <c r="K728" i="11"/>
  <c r="C726" i="11"/>
  <c r="M726" i="11"/>
  <c r="K726" i="11"/>
  <c r="C718" i="11"/>
  <c r="M718" i="11"/>
  <c r="K718" i="11"/>
  <c r="C716" i="11"/>
  <c r="M716" i="11"/>
  <c r="K716" i="11"/>
  <c r="C714" i="11"/>
  <c r="M714" i="11"/>
  <c r="K714" i="11"/>
  <c r="C455" i="11"/>
  <c r="M455" i="11"/>
  <c r="C453" i="11"/>
  <c r="M453" i="11"/>
  <c r="K453" i="11"/>
  <c r="C451" i="11"/>
  <c r="K451" i="11"/>
  <c r="C449" i="11"/>
  <c r="K449" i="11"/>
  <c r="D435" i="11"/>
  <c r="N435" i="11"/>
  <c r="L435" i="11"/>
  <c r="D433" i="11"/>
  <c r="N433" i="11"/>
  <c r="L433" i="11"/>
  <c r="D972" i="9"/>
  <c r="C972" i="9"/>
  <c r="D714" i="9"/>
  <c r="C714" i="9"/>
  <c r="D698" i="9"/>
  <c r="C698" i="9"/>
  <c r="D594" i="9"/>
  <c r="C594" i="9"/>
  <c r="D586" i="9"/>
  <c r="C586" i="9"/>
  <c r="C364" i="11"/>
  <c r="K364" i="11"/>
  <c r="M364" i="11"/>
  <c r="C358" i="11"/>
  <c r="K358" i="11"/>
  <c r="M358" i="11"/>
  <c r="C354" i="11"/>
  <c r="K354" i="11"/>
  <c r="M354" i="11"/>
  <c r="G972" i="9"/>
  <c r="G966" i="9"/>
  <c r="G899" i="9"/>
  <c r="G875" i="9"/>
  <c r="G869" i="9"/>
  <c r="G855" i="9"/>
  <c r="G712" i="9"/>
  <c r="G698" i="9"/>
  <c r="G671" i="9"/>
  <c r="G663" i="9"/>
  <c r="G659" i="9"/>
  <c r="G590" i="9"/>
  <c r="G586" i="9"/>
  <c r="C665" i="9"/>
  <c r="C673" i="9"/>
  <c r="C865" i="9"/>
  <c r="C883" i="9"/>
  <c r="C899" i="9"/>
  <c r="C417" i="9"/>
  <c r="C704" i="9"/>
  <c r="D810" i="9"/>
  <c r="C810" i="9"/>
  <c r="D808" i="9"/>
  <c r="C808" i="9"/>
  <c r="D806" i="9"/>
  <c r="C806" i="9"/>
  <c r="D536" i="9"/>
  <c r="C536" i="9"/>
  <c r="I475" i="11"/>
  <c r="J475" i="11"/>
  <c r="J623" i="11"/>
  <c r="I623" i="11"/>
  <c r="J333" i="11"/>
  <c r="I333" i="11"/>
  <c r="E997" i="11"/>
  <c r="H997" i="11"/>
  <c r="D960" i="9"/>
  <c r="C960" i="9"/>
  <c r="D708" i="9"/>
  <c r="C708" i="9"/>
  <c r="D702" i="9"/>
  <c r="C702" i="9"/>
  <c r="D584" i="9"/>
  <c r="C584" i="9"/>
  <c r="D576" i="9"/>
  <c r="C576" i="9"/>
  <c r="G970" i="9"/>
  <c r="G960" i="9"/>
  <c r="G702" i="9"/>
  <c r="G696" i="9"/>
  <c r="G596" i="9"/>
  <c r="C578" i="9"/>
  <c r="C712" i="9"/>
  <c r="D913" i="9"/>
  <c r="C913" i="9"/>
  <c r="D911" i="9"/>
  <c r="C911" i="9"/>
  <c r="D905" i="9"/>
  <c r="C905" i="9"/>
  <c r="D903" i="9"/>
  <c r="C903" i="9"/>
  <c r="D897" i="9"/>
  <c r="C897" i="9"/>
  <c r="D895" i="9"/>
  <c r="C895" i="9"/>
  <c r="D889" i="9"/>
  <c r="C889" i="9"/>
  <c r="D887" i="9"/>
  <c r="C887" i="9"/>
  <c r="D881" i="9"/>
  <c r="C881" i="9"/>
  <c r="D879" i="9"/>
  <c r="C879" i="9"/>
  <c r="D871" i="9"/>
  <c r="C871" i="9"/>
  <c r="D857" i="9"/>
  <c r="C857" i="9"/>
  <c r="D423" i="9"/>
  <c r="C423" i="9"/>
  <c r="D419" i="9"/>
  <c r="C419" i="9"/>
  <c r="D415" i="9"/>
  <c r="C415" i="9"/>
  <c r="I321" i="11"/>
  <c r="J321" i="11"/>
  <c r="I329" i="11"/>
  <c r="J329" i="11"/>
  <c r="I305" i="11"/>
  <c r="J305" i="11"/>
  <c r="L892" i="11"/>
  <c r="E299" i="9"/>
  <c r="E297" i="9"/>
  <c r="C269" i="9"/>
  <c r="D269" i="9" s="1"/>
  <c r="F261" i="8" s="1"/>
  <c r="C245" i="9"/>
  <c r="G245" i="9" s="1"/>
  <c r="C215" i="9"/>
  <c r="E215" i="9" s="1"/>
  <c r="G207" i="8" s="1"/>
  <c r="J421" i="11"/>
  <c r="L615" i="11"/>
  <c r="L617" i="11"/>
  <c r="L666" i="11"/>
  <c r="N670" i="11"/>
  <c r="N688" i="11"/>
  <c r="C902" i="11"/>
  <c r="M902" i="11"/>
  <c r="M811" i="11"/>
  <c r="C811" i="11"/>
  <c r="H811" i="11" s="1"/>
  <c r="C809" i="11"/>
  <c r="M809" i="11"/>
  <c r="K809" i="11"/>
  <c r="C807" i="11"/>
  <c r="M807" i="11"/>
  <c r="C805" i="11"/>
  <c r="M805" i="11"/>
  <c r="C803" i="11"/>
  <c r="M803" i="11"/>
  <c r="K803" i="11"/>
  <c r="C801" i="11"/>
  <c r="M801" i="11"/>
  <c r="C799" i="11"/>
  <c r="M799" i="11"/>
  <c r="K799" i="11"/>
  <c r="C797" i="11"/>
  <c r="K797" i="11"/>
  <c r="C795" i="11"/>
  <c r="M795" i="11"/>
  <c r="C793" i="11"/>
  <c r="K793" i="11"/>
  <c r="C791" i="11"/>
  <c r="F791" i="11" s="1"/>
  <c r="K791" i="11"/>
  <c r="C789" i="11"/>
  <c r="K789" i="11"/>
  <c r="C787" i="11"/>
  <c r="M787" i="11"/>
  <c r="C482" i="11"/>
  <c r="K482" i="11"/>
  <c r="D464" i="11"/>
  <c r="L464" i="11"/>
  <c r="D366" i="11"/>
  <c r="N366" i="11"/>
  <c r="I313" i="11"/>
  <c r="D990" i="11"/>
  <c r="F990" i="11" s="1"/>
  <c r="N990" i="11"/>
  <c r="D966" i="11"/>
  <c r="N966" i="11"/>
  <c r="D956" i="11"/>
  <c r="N956" i="11"/>
  <c r="C953" i="11"/>
  <c r="M953" i="11"/>
  <c r="C951" i="11"/>
  <c r="M951" i="11"/>
  <c r="C941" i="11"/>
  <c r="K941" i="11"/>
  <c r="C935" i="11"/>
  <c r="K935" i="11"/>
  <c r="C931" i="11"/>
  <c r="M931" i="11"/>
  <c r="C923" i="11"/>
  <c r="K923" i="11"/>
  <c r="D834" i="11"/>
  <c r="N834" i="11"/>
  <c r="L834" i="11"/>
  <c r="D832" i="11"/>
  <c r="N832" i="11"/>
  <c r="D830" i="11"/>
  <c r="N830" i="11"/>
  <c r="D826" i="11"/>
  <c r="N826" i="11"/>
  <c r="D824" i="11"/>
  <c r="F824" i="11" s="1"/>
  <c r="L824" i="11"/>
  <c r="D822" i="11"/>
  <c r="N822" i="11"/>
  <c r="L822" i="11"/>
  <c r="D818" i="11"/>
  <c r="F818" i="11" s="1"/>
  <c r="N818" i="11"/>
  <c r="D816" i="11"/>
  <c r="N816" i="11"/>
  <c r="L816" i="11"/>
  <c r="D812" i="11"/>
  <c r="N812" i="11"/>
  <c r="L812" i="11"/>
  <c r="D619" i="11"/>
  <c r="E619" i="11" s="1"/>
  <c r="N619" i="11"/>
  <c r="L619" i="11"/>
  <c r="D613" i="11"/>
  <c r="E613" i="11" s="1"/>
  <c r="N613" i="11"/>
  <c r="L613" i="11"/>
  <c r="D609" i="11"/>
  <c r="N609" i="11"/>
  <c r="L609" i="11"/>
  <c r="L406" i="11"/>
  <c r="N406" i="11"/>
  <c r="C386" i="11"/>
  <c r="K386" i="11"/>
  <c r="C384" i="11"/>
  <c r="E384" i="11" s="1"/>
  <c r="K384" i="11"/>
  <c r="M384" i="11"/>
  <c r="C382" i="11"/>
  <c r="K382" i="11"/>
  <c r="C380" i="11"/>
  <c r="K380" i="11"/>
  <c r="M380" i="11"/>
  <c r="C367" i="11"/>
  <c r="K367" i="11"/>
  <c r="M367" i="11"/>
  <c r="L611" i="11"/>
  <c r="L826" i="11"/>
  <c r="L832" i="11"/>
  <c r="L966" i="11"/>
  <c r="D980" i="11"/>
  <c r="D992" i="11"/>
  <c r="F997" i="11"/>
  <c r="J997" i="11" s="1"/>
  <c r="I427" i="11"/>
  <c r="C852" i="11"/>
  <c r="M852" i="11"/>
  <c r="C850" i="11"/>
  <c r="H850" i="11" s="1"/>
  <c r="M850" i="11"/>
  <c r="C848" i="11"/>
  <c r="M848" i="11"/>
  <c r="C846" i="11"/>
  <c r="M846" i="11"/>
  <c r="C844" i="11"/>
  <c r="K844" i="11"/>
  <c r="C842" i="11"/>
  <c r="M842" i="11"/>
  <c r="C836" i="11"/>
  <c r="M836" i="11"/>
  <c r="D710" i="11"/>
  <c r="N710" i="11"/>
  <c r="L710" i="11"/>
  <c r="D690" i="11"/>
  <c r="L690" i="11"/>
  <c r="D684" i="11"/>
  <c r="L684" i="11"/>
  <c r="D680" i="11"/>
  <c r="N680" i="11"/>
  <c r="L680" i="11"/>
  <c r="D678" i="11"/>
  <c r="L678" i="11"/>
  <c r="L674" i="11"/>
  <c r="N674" i="11"/>
  <c r="D664" i="11"/>
  <c r="L664" i="11"/>
  <c r="D652" i="11"/>
  <c r="N652" i="11"/>
  <c r="L652" i="11"/>
  <c r="D648" i="11"/>
  <c r="N648" i="11"/>
  <c r="D646" i="11"/>
  <c r="N646" i="11"/>
  <c r="L646" i="11"/>
  <c r="C629" i="11"/>
  <c r="F629" i="11" s="1"/>
  <c r="M629" i="11"/>
  <c r="C627" i="11"/>
  <c r="M627" i="11"/>
  <c r="N914" i="11"/>
  <c r="L987" i="11"/>
  <c r="N991" i="11"/>
  <c r="H340" i="11"/>
  <c r="F338" i="11"/>
  <c r="E336" i="11"/>
  <c r="E330" i="11"/>
  <c r="H328" i="11"/>
  <c r="J328" i="11" s="1"/>
  <c r="K328" i="11" s="1"/>
  <c r="M328" i="11" s="1"/>
  <c r="E326" i="11"/>
  <c r="E314" i="11"/>
  <c r="E312" i="11"/>
  <c r="H308" i="11"/>
  <c r="H304" i="11"/>
  <c r="F302" i="11"/>
  <c r="N916" i="11"/>
  <c r="F633" i="11"/>
  <c r="F625" i="11"/>
  <c r="F335" i="11"/>
  <c r="F307" i="11"/>
  <c r="F303" i="11"/>
  <c r="J303" i="11" s="1"/>
  <c r="D737" i="9"/>
  <c r="C737" i="9"/>
  <c r="D733" i="9"/>
  <c r="C733" i="9"/>
  <c r="D729" i="9"/>
  <c r="C729" i="9"/>
  <c r="D725" i="9"/>
  <c r="C725" i="9"/>
  <c r="D721" i="9"/>
  <c r="C721" i="9"/>
  <c r="D491" i="9"/>
  <c r="G491" i="9"/>
  <c r="D489" i="9"/>
  <c r="C489" i="9"/>
  <c r="G489" i="9"/>
  <c r="D487" i="9"/>
  <c r="G487" i="9"/>
  <c r="D448" i="9"/>
  <c r="G448" i="9"/>
  <c r="G737" i="9"/>
  <c r="G733" i="9"/>
  <c r="G729" i="9"/>
  <c r="G725" i="9"/>
  <c r="G721" i="9"/>
  <c r="G452" i="9"/>
  <c r="C735" i="9"/>
  <c r="C487" i="9"/>
  <c r="C450" i="9"/>
  <c r="D788" i="9"/>
  <c r="C788" i="9"/>
  <c r="D786" i="9"/>
  <c r="C786" i="9"/>
  <c r="D784" i="9"/>
  <c r="C784" i="9"/>
  <c r="D782" i="9"/>
  <c r="G782" i="9"/>
  <c r="D780" i="9"/>
  <c r="C780" i="9"/>
  <c r="D778" i="9"/>
  <c r="C778" i="9"/>
  <c r="D774" i="9"/>
  <c r="C774" i="9"/>
  <c r="D518" i="9"/>
  <c r="G518" i="9"/>
  <c r="D516" i="9"/>
  <c r="G516" i="9"/>
  <c r="C516" i="9"/>
  <c r="D514" i="9"/>
  <c r="C514" i="9"/>
  <c r="G514" i="9"/>
  <c r="D512" i="9"/>
  <c r="C512" i="9"/>
  <c r="G512" i="9"/>
  <c r="D510" i="9"/>
  <c r="G510" i="9"/>
  <c r="D508" i="9"/>
  <c r="C508" i="9"/>
  <c r="G508" i="9"/>
  <c r="D506" i="9"/>
  <c r="C506" i="9"/>
  <c r="G506" i="9"/>
  <c r="D504" i="9"/>
  <c r="C504" i="9"/>
  <c r="G504" i="9"/>
  <c r="C723" i="9"/>
  <c r="C739" i="9"/>
  <c r="D1000" i="9"/>
  <c r="C1000" i="9"/>
  <c r="D809" i="9"/>
  <c r="C809" i="9"/>
  <c r="D587" i="9"/>
  <c r="C587" i="9"/>
  <c r="D583" i="9"/>
  <c r="C583" i="9"/>
  <c r="G739" i="9"/>
  <c r="G735" i="9"/>
  <c r="G731" i="9"/>
  <c r="G727" i="9"/>
  <c r="G723" i="9"/>
  <c r="C727" i="9"/>
  <c r="D929" i="9"/>
  <c r="C929" i="9"/>
  <c r="D923" i="9"/>
  <c r="C923" i="9"/>
  <c r="D919" i="9"/>
  <c r="C919" i="9"/>
  <c r="G919" i="9"/>
  <c r="D917" i="9"/>
  <c r="C917" i="9"/>
  <c r="D915" i="9"/>
  <c r="C915" i="9"/>
  <c r="D650" i="9"/>
  <c r="C650" i="9"/>
  <c r="D648" i="9"/>
  <c r="C648" i="9"/>
  <c r="D646" i="9"/>
  <c r="C646" i="9"/>
  <c r="D642" i="9"/>
  <c r="C642" i="9"/>
  <c r="D640" i="9"/>
  <c r="C640" i="9"/>
  <c r="D638" i="9"/>
  <c r="C638" i="9"/>
  <c r="D629" i="9"/>
  <c r="G629" i="9"/>
  <c r="D623" i="9"/>
  <c r="C623" i="9"/>
  <c r="D602" i="9"/>
  <c r="C602" i="9"/>
  <c r="I309" i="11"/>
  <c r="J309" i="11"/>
  <c r="I341" i="11"/>
  <c r="J341" i="11"/>
  <c r="J317" i="11"/>
  <c r="J348" i="11"/>
  <c r="I348" i="11"/>
  <c r="D911" i="11"/>
  <c r="N911" i="11"/>
  <c r="D865" i="11"/>
  <c r="N865" i="11"/>
  <c r="D761" i="11"/>
  <c r="H761" i="11" s="1"/>
  <c r="N761" i="11"/>
  <c r="L761" i="11"/>
  <c r="D759" i="11"/>
  <c r="E759" i="11" s="1"/>
  <c r="L759" i="11"/>
  <c r="N759" i="11"/>
  <c r="D755" i="11"/>
  <c r="N755" i="11"/>
  <c r="L755" i="11"/>
  <c r="D753" i="11"/>
  <c r="F753" i="11" s="1"/>
  <c r="L753" i="11"/>
  <c r="D751" i="11"/>
  <c r="N751" i="11"/>
  <c r="L751" i="11"/>
  <c r="D749" i="11"/>
  <c r="L749" i="11"/>
  <c r="N749" i="11"/>
  <c r="D747" i="11"/>
  <c r="N747" i="11"/>
  <c r="L747" i="11"/>
  <c r="D607" i="11"/>
  <c r="N607" i="11"/>
  <c r="L607" i="11"/>
  <c r="D605" i="11"/>
  <c r="N605" i="11"/>
  <c r="L605" i="11"/>
  <c r="D603" i="11"/>
  <c r="L603" i="11"/>
  <c r="N603" i="11"/>
  <c r="F599" i="11"/>
  <c r="H599" i="11"/>
  <c r="C598" i="11"/>
  <c r="M598" i="11"/>
  <c r="C596" i="11"/>
  <c r="F596" i="11" s="1"/>
  <c r="K596" i="11"/>
  <c r="M596" i="11"/>
  <c r="D592" i="11"/>
  <c r="L592" i="11"/>
  <c r="N592" i="11"/>
  <c r="D590" i="11"/>
  <c r="L590" i="11"/>
  <c r="D588" i="11"/>
  <c r="N588" i="11"/>
  <c r="H585" i="11"/>
  <c r="E585" i="11"/>
  <c r="D581" i="11"/>
  <c r="N581" i="11"/>
  <c r="L581" i="11"/>
  <c r="E579" i="11"/>
  <c r="F579" i="11"/>
  <c r="D576" i="11"/>
  <c r="N576" i="11"/>
  <c r="D574" i="11"/>
  <c r="L574" i="11"/>
  <c r="N574" i="11"/>
  <c r="D572" i="11"/>
  <c r="N572" i="11"/>
  <c r="L572" i="11"/>
  <c r="D564" i="11"/>
  <c r="N564" i="11"/>
  <c r="D560" i="11"/>
  <c r="L560" i="11"/>
  <c r="N560" i="11"/>
  <c r="D556" i="11"/>
  <c r="L556" i="11"/>
  <c r="N556" i="11"/>
  <c r="C555" i="11"/>
  <c r="M555" i="11"/>
  <c r="C551" i="11"/>
  <c r="M551" i="11"/>
  <c r="K551" i="11"/>
  <c r="C547" i="11"/>
  <c r="M547" i="11"/>
  <c r="C545" i="11"/>
  <c r="M545" i="11"/>
  <c r="K545" i="11"/>
  <c r="C543" i="11"/>
  <c r="F543" i="11" s="1"/>
  <c r="M543" i="11"/>
  <c r="K543" i="11"/>
  <c r="C541" i="11"/>
  <c r="M541" i="11"/>
  <c r="C539" i="11"/>
  <c r="M539" i="11"/>
  <c r="C537" i="11"/>
  <c r="E537" i="11" s="1"/>
  <c r="M537" i="11"/>
  <c r="K537" i="11"/>
  <c r="C535" i="11"/>
  <c r="K535" i="11"/>
  <c r="C533" i="11"/>
  <c r="K533" i="11"/>
  <c r="C531" i="11"/>
  <c r="M531" i="11"/>
  <c r="K531" i="11"/>
  <c r="C529" i="11"/>
  <c r="M529" i="11"/>
  <c r="C527" i="11"/>
  <c r="K527" i="11"/>
  <c r="M527" i="11"/>
  <c r="C521" i="11"/>
  <c r="K521" i="11"/>
  <c r="M521" i="11"/>
  <c r="C519" i="11"/>
  <c r="F519" i="11" s="1"/>
  <c r="M519" i="11"/>
  <c r="K519" i="11"/>
  <c r="C517" i="11"/>
  <c r="F517" i="11" s="1"/>
  <c r="K517" i="11"/>
  <c r="C515" i="11"/>
  <c r="M515" i="11"/>
  <c r="K515" i="11"/>
  <c r="C513" i="11"/>
  <c r="M513" i="11"/>
  <c r="K513" i="11"/>
  <c r="D511" i="11"/>
  <c r="L511" i="11"/>
  <c r="D509" i="11"/>
  <c r="L509" i="11"/>
  <c r="N509" i="11"/>
  <c r="D507" i="11"/>
  <c r="N507" i="11"/>
  <c r="L507" i="11"/>
  <c r="D503" i="11"/>
  <c r="N503" i="11"/>
  <c r="L503" i="11"/>
  <c r="D501" i="11"/>
  <c r="N501" i="11"/>
  <c r="D499" i="11"/>
  <c r="L499" i="11"/>
  <c r="N499" i="11"/>
  <c r="D497" i="11"/>
  <c r="L497" i="11"/>
  <c r="N497" i="11"/>
  <c r="H480" i="11"/>
  <c r="E480" i="11"/>
  <c r="F480" i="11"/>
  <c r="C447" i="11"/>
  <c r="K447" i="11"/>
  <c r="M447" i="11"/>
  <c r="C445" i="11"/>
  <c r="K445" i="11"/>
  <c r="D443" i="11"/>
  <c r="L443" i="11"/>
  <c r="D441" i="11"/>
  <c r="L441" i="11"/>
  <c r="N441" i="11"/>
  <c r="D439" i="11"/>
  <c r="L439" i="11"/>
  <c r="L398" i="11"/>
  <c r="N398" i="11"/>
  <c r="C371" i="11"/>
  <c r="M371" i="11"/>
  <c r="C855" i="9"/>
  <c r="C863" i="9"/>
  <c r="C961" i="9"/>
  <c r="C993" i="9"/>
  <c r="C742" i="9"/>
  <c r="D984" i="9"/>
  <c r="C984" i="9"/>
  <c r="D976" i="9"/>
  <c r="D967" i="9"/>
  <c r="D952" i="9"/>
  <c r="C952" i="9"/>
  <c r="D948" i="9"/>
  <c r="C948" i="9"/>
  <c r="D842" i="9"/>
  <c r="C842" i="9"/>
  <c r="D840" i="9"/>
  <c r="C840" i="9"/>
  <c r="D824" i="9"/>
  <c r="C824" i="9"/>
  <c r="D818" i="9"/>
  <c r="C818" i="9"/>
  <c r="D756" i="9"/>
  <c r="D634" i="9"/>
  <c r="C634" i="9"/>
  <c r="D550" i="9"/>
  <c r="C550" i="9"/>
  <c r="D548" i="9"/>
  <c r="C548" i="9"/>
  <c r="D542" i="9"/>
  <c r="C542" i="9"/>
  <c r="D540" i="9"/>
  <c r="C540" i="9"/>
  <c r="D523" i="9"/>
  <c r="D444" i="9"/>
  <c r="C444" i="9"/>
  <c r="D442" i="9"/>
  <c r="C442" i="9"/>
  <c r="D347" i="9"/>
  <c r="C347" i="9"/>
  <c r="C335" i="9"/>
  <c r="D335" i="9" s="1"/>
  <c r="C321" i="9"/>
  <c r="D321" i="9" s="1"/>
  <c r="C313" i="9"/>
  <c r="D313" i="9" s="1"/>
  <c r="D309" i="9"/>
  <c r="C293" i="9"/>
  <c r="D293" i="9" s="1"/>
  <c r="I343" i="11"/>
  <c r="J343" i="11"/>
  <c r="H579" i="11"/>
  <c r="I698" i="11"/>
  <c r="M445" i="11"/>
  <c r="K539" i="11"/>
  <c r="N590" i="11"/>
  <c r="L865" i="11"/>
  <c r="K547" i="11"/>
  <c r="L588" i="11"/>
  <c r="E998" i="11"/>
  <c r="H998" i="11"/>
  <c r="I998" i="11" s="1"/>
  <c r="D934" i="11"/>
  <c r="N934" i="11"/>
  <c r="D930" i="11"/>
  <c r="N930" i="11"/>
  <c r="L930" i="11"/>
  <c r="D926" i="11"/>
  <c r="L926" i="11"/>
  <c r="N926" i="11"/>
  <c r="C919" i="11"/>
  <c r="M919" i="11"/>
  <c r="K919" i="11"/>
  <c r="C915" i="11"/>
  <c r="M915" i="11"/>
  <c r="K915" i="11"/>
  <c r="D872" i="11"/>
  <c r="E872" i="11" s="1"/>
  <c r="N872" i="11"/>
  <c r="D806" i="11"/>
  <c r="N806" i="11"/>
  <c r="L806" i="11"/>
  <c r="D802" i="11"/>
  <c r="N802" i="11"/>
  <c r="L802" i="11"/>
  <c r="D800" i="11"/>
  <c r="N800" i="11"/>
  <c r="L800" i="11"/>
  <c r="D798" i="11"/>
  <c r="L798" i="11"/>
  <c r="D796" i="11"/>
  <c r="L796" i="11"/>
  <c r="D794" i="11"/>
  <c r="N794" i="11"/>
  <c r="L794" i="11"/>
  <c r="D792" i="11"/>
  <c r="N792" i="11"/>
  <c r="L792" i="11"/>
  <c r="D790" i="11"/>
  <c r="F790" i="11" s="1"/>
  <c r="N790" i="11"/>
  <c r="D788" i="11"/>
  <c r="N788" i="11"/>
  <c r="L788" i="11"/>
  <c r="C769" i="11"/>
  <c r="M769" i="11"/>
  <c r="K769" i="11"/>
  <c r="C763" i="11"/>
  <c r="M763" i="11"/>
  <c r="K763" i="11"/>
  <c r="C638" i="11"/>
  <c r="K638" i="11"/>
  <c r="C636" i="11"/>
  <c r="K636" i="11"/>
  <c r="C634" i="11"/>
  <c r="M634" i="11"/>
  <c r="K634" i="11"/>
  <c r="C632" i="11"/>
  <c r="K632" i="11"/>
  <c r="D630" i="11"/>
  <c r="E630" i="11" s="1"/>
  <c r="L630" i="11"/>
  <c r="N630" i="11"/>
  <c r="D628" i="11"/>
  <c r="F628" i="11" s="1"/>
  <c r="L628" i="11"/>
  <c r="N628" i="11"/>
  <c r="D754" i="9"/>
  <c r="C754" i="9"/>
  <c r="D748" i="9"/>
  <c r="C748" i="9"/>
  <c r="D746" i="9"/>
  <c r="C746" i="9"/>
  <c r="D740" i="9"/>
  <c r="C740" i="9"/>
  <c r="D670" i="9"/>
  <c r="C670" i="9"/>
  <c r="D582" i="9"/>
  <c r="C582" i="9"/>
  <c r="D580" i="9"/>
  <c r="C580" i="9"/>
  <c r="D574" i="9"/>
  <c r="C574" i="9"/>
  <c r="D572" i="9"/>
  <c r="C572" i="9"/>
  <c r="D482" i="9"/>
  <c r="C482" i="9"/>
  <c r="D480" i="9"/>
  <c r="C480" i="9"/>
  <c r="D474" i="9"/>
  <c r="C474" i="9"/>
  <c r="D472" i="9"/>
  <c r="C472" i="9"/>
  <c r="J559" i="11"/>
  <c r="I559" i="11"/>
  <c r="E599" i="11"/>
  <c r="I315" i="11"/>
  <c r="J315" i="11"/>
  <c r="N443" i="11"/>
  <c r="M533" i="11"/>
  <c r="K598" i="11"/>
  <c r="K529" i="11"/>
  <c r="M535" i="11"/>
  <c r="K541" i="11"/>
  <c r="L576" i="11"/>
  <c r="N753" i="11"/>
  <c r="G997" i="9"/>
  <c r="G993" i="9"/>
  <c r="G980" i="9"/>
  <c r="G971" i="9"/>
  <c r="G963" i="9"/>
  <c r="G879" i="9"/>
  <c r="G867" i="9"/>
  <c r="G857" i="9"/>
  <c r="G816" i="9"/>
  <c r="G761" i="9"/>
  <c r="G756" i="9"/>
  <c r="G750" i="9"/>
  <c r="G746" i="9"/>
  <c r="G742" i="9"/>
  <c r="G582" i="9"/>
  <c r="G578" i="9"/>
  <c r="G574" i="9"/>
  <c r="C559" i="9"/>
  <c r="C653" i="9"/>
  <c r="C709" i="9"/>
  <c r="C765" i="9"/>
  <c r="C851" i="9"/>
  <c r="C859" i="9"/>
  <c r="C867" i="9"/>
  <c r="C875" i="9"/>
  <c r="C965" i="9"/>
  <c r="C997" i="9"/>
  <c r="C538" i="9"/>
  <c r="C750" i="9"/>
  <c r="C826" i="9"/>
  <c r="C339" i="9"/>
  <c r="C632" i="9"/>
  <c r="J325" i="11"/>
  <c r="J427" i="11"/>
  <c r="I349" i="11"/>
  <c r="D912" i="9"/>
  <c r="C912" i="9"/>
  <c r="D910" i="9"/>
  <c r="C910" i="9"/>
  <c r="D898" i="9"/>
  <c r="C898" i="9"/>
  <c r="D896" i="9"/>
  <c r="C896" i="9"/>
  <c r="D882" i="9"/>
  <c r="C882" i="9"/>
  <c r="D796" i="9"/>
  <c r="C796" i="9"/>
  <c r="D794" i="9"/>
  <c r="C794" i="9"/>
  <c r="D716" i="9"/>
  <c r="C716" i="9"/>
  <c r="D656" i="9"/>
  <c r="C656" i="9"/>
  <c r="D614" i="9"/>
  <c r="C614" i="9"/>
  <c r="D606" i="9"/>
  <c r="C606" i="9"/>
  <c r="D604" i="9"/>
  <c r="C604" i="9"/>
  <c r="J429" i="11"/>
  <c r="I429" i="11"/>
  <c r="E424" i="11"/>
  <c r="N439" i="11"/>
  <c r="L501" i="11"/>
  <c r="M517" i="11"/>
  <c r="L564" i="11"/>
  <c r="D624" i="11"/>
  <c r="L624" i="11"/>
  <c r="D620" i="11"/>
  <c r="E620" i="11" s="1"/>
  <c r="N620" i="11"/>
  <c r="L620" i="11"/>
  <c r="C617" i="11"/>
  <c r="K617" i="11"/>
  <c r="M617" i="11"/>
  <c r="C615" i="11"/>
  <c r="K615" i="11"/>
  <c r="C611" i="11"/>
  <c r="M611" i="11"/>
  <c r="C464" i="11"/>
  <c r="K464" i="11"/>
  <c r="C462" i="11"/>
  <c r="M462" i="11"/>
  <c r="C460" i="11"/>
  <c r="M460" i="11"/>
  <c r="C458" i="11"/>
  <c r="M458" i="11"/>
  <c r="D454" i="11"/>
  <c r="N454" i="11"/>
  <c r="D452" i="11"/>
  <c r="F452" i="11" s="1"/>
  <c r="N452" i="11"/>
  <c r="D450" i="11"/>
  <c r="N450" i="11"/>
  <c r="D448" i="11"/>
  <c r="N448" i="11"/>
  <c r="E334" i="11"/>
  <c r="F334" i="11"/>
  <c r="H332" i="11"/>
  <c r="I332" i="11" s="1"/>
  <c r="E332" i="11"/>
  <c r="H324" i="11"/>
  <c r="E324" i="11"/>
  <c r="H320" i="11"/>
  <c r="E320" i="11"/>
  <c r="F320" i="11"/>
  <c r="E306" i="11"/>
  <c r="H306" i="11"/>
  <c r="J1001" i="11"/>
  <c r="H626" i="11"/>
  <c r="F304" i="11"/>
  <c r="H314" i="11"/>
  <c r="J314" i="11" s="1"/>
  <c r="K314" i="11" s="1"/>
  <c r="M314" i="11" s="1"/>
  <c r="E304" i="11"/>
  <c r="F326" i="11"/>
  <c r="K460" i="11"/>
  <c r="I715" i="11"/>
  <c r="H326" i="11"/>
  <c r="H330" i="11"/>
  <c r="J330" i="11" s="1"/>
  <c r="K330" i="11" s="1"/>
  <c r="M330" i="11" s="1"/>
  <c r="H334" i="11"/>
  <c r="H338" i="11"/>
  <c r="F456" i="11"/>
  <c r="I571" i="11"/>
  <c r="F306" i="11"/>
  <c r="E308" i="11"/>
  <c r="H336" i="11"/>
  <c r="J336" i="11" s="1"/>
  <c r="K336" i="11" s="1"/>
  <c r="M336" i="11" s="1"/>
  <c r="K458" i="11"/>
  <c r="L454" i="11"/>
  <c r="L626" i="11"/>
  <c r="N624" i="11"/>
  <c r="H456" i="11"/>
  <c r="C399" i="11"/>
  <c r="K399" i="11"/>
  <c r="M399" i="11"/>
  <c r="D386" i="11"/>
  <c r="E386" i="11" s="1"/>
  <c r="L386" i="11"/>
  <c r="L382" i="11"/>
  <c r="N382" i="11"/>
  <c r="L354" i="11"/>
  <c r="N354" i="11"/>
  <c r="M991" i="11"/>
  <c r="J344" i="11"/>
  <c r="D889" i="11"/>
  <c r="N889" i="11"/>
  <c r="D887" i="11"/>
  <c r="N887" i="11"/>
  <c r="D883" i="11"/>
  <c r="N883" i="11"/>
  <c r="C876" i="11"/>
  <c r="K876" i="11"/>
  <c r="C808" i="11"/>
  <c r="F808" i="11" s="1"/>
  <c r="M808" i="11"/>
  <c r="D705" i="11"/>
  <c r="F705" i="11" s="1"/>
  <c r="L705" i="11"/>
  <c r="D667" i="11"/>
  <c r="N667" i="11"/>
  <c r="D663" i="11"/>
  <c r="F663" i="11" s="1"/>
  <c r="L663" i="11"/>
  <c r="D657" i="11"/>
  <c r="L657" i="11"/>
  <c r="D653" i="11"/>
  <c r="F653" i="11" s="1"/>
  <c r="L653" i="11"/>
  <c r="D651" i="11"/>
  <c r="H651" i="11" s="1"/>
  <c r="L651" i="11"/>
  <c r="D647" i="11"/>
  <c r="N647" i="11"/>
  <c r="C383" i="11"/>
  <c r="K383" i="11"/>
  <c r="M383" i="11"/>
  <c r="C355" i="11"/>
  <c r="K355" i="11"/>
  <c r="C891" i="11"/>
  <c r="E891" i="11" s="1"/>
  <c r="M891" i="11"/>
  <c r="D856" i="11"/>
  <c r="N856" i="11"/>
  <c r="C494" i="11"/>
  <c r="M494" i="11"/>
  <c r="C492" i="11"/>
  <c r="M492" i="11"/>
  <c r="D486" i="11"/>
  <c r="N486" i="11"/>
  <c r="D484" i="11"/>
  <c r="F484" i="11" s="1"/>
  <c r="N484" i="11"/>
  <c r="C404" i="11"/>
  <c r="K404" i="11"/>
  <c r="M404" i="11"/>
  <c r="C396" i="11"/>
  <c r="K396" i="11"/>
  <c r="M396" i="11"/>
  <c r="C394" i="11"/>
  <c r="K394" i="11"/>
  <c r="M394" i="11"/>
  <c r="C390" i="11"/>
  <c r="M390" i="11"/>
  <c r="D385" i="11"/>
  <c r="L385" i="11"/>
  <c r="N385" i="11"/>
  <c r="L370" i="11"/>
  <c r="N370" i="11"/>
  <c r="L905" i="11"/>
  <c r="F546" i="11"/>
  <c r="F294" i="11"/>
  <c r="H286" i="11"/>
  <c r="H274" i="11"/>
  <c r="F266" i="11"/>
  <c r="E252" i="11"/>
  <c r="H236" i="11"/>
  <c r="H234" i="11"/>
  <c r="E224" i="11"/>
  <c r="H198" i="11"/>
  <c r="H182" i="11"/>
  <c r="H174" i="11"/>
  <c r="F172" i="11"/>
  <c r="H109" i="11"/>
  <c r="F83" i="11"/>
  <c r="N402" i="11"/>
  <c r="N384" i="11"/>
  <c r="N356" i="11"/>
  <c r="L353" i="11"/>
  <c r="H922" i="11"/>
  <c r="N882" i="11"/>
  <c r="N884" i="11"/>
  <c r="M922" i="11"/>
  <c r="M976" i="11"/>
  <c r="E938" i="11"/>
  <c r="F527" i="11"/>
  <c r="F483" i="11"/>
  <c r="F479" i="11"/>
  <c r="E346" i="11"/>
  <c r="F311" i="11"/>
  <c r="H285" i="11"/>
  <c r="F279" i="11"/>
  <c r="H277" i="11"/>
  <c r="H265" i="11"/>
  <c r="H209" i="11"/>
  <c r="F127" i="11"/>
  <c r="H122" i="11"/>
  <c r="N904" i="11"/>
  <c r="L904" i="11"/>
  <c r="D904" i="11"/>
  <c r="C899" i="11"/>
  <c r="M899" i="11"/>
  <c r="K899" i="11"/>
  <c r="D848" i="11"/>
  <c r="F848" i="11" s="1"/>
  <c r="L848" i="11"/>
  <c r="N848" i="11"/>
  <c r="E834" i="11"/>
  <c r="H834" i="11"/>
  <c r="C829" i="11"/>
  <c r="M829" i="11"/>
  <c r="K829" i="11"/>
  <c r="C781" i="11"/>
  <c r="E781" i="11" s="1"/>
  <c r="M781" i="11"/>
  <c r="K781" i="11"/>
  <c r="C775" i="11"/>
  <c r="M775" i="11"/>
  <c r="K775" i="11"/>
  <c r="D736" i="11"/>
  <c r="E736" i="11" s="1"/>
  <c r="N736" i="11"/>
  <c r="D730" i="11"/>
  <c r="N730" i="11"/>
  <c r="L730" i="11"/>
  <c r="D724" i="11"/>
  <c r="L724" i="11"/>
  <c r="D720" i="11"/>
  <c r="N720" i="11"/>
  <c r="L720" i="11"/>
  <c r="D714" i="11"/>
  <c r="H714" i="11" s="1"/>
  <c r="N714" i="11"/>
  <c r="L714" i="11"/>
  <c r="D701" i="11"/>
  <c r="N701" i="11"/>
  <c r="L701" i="11"/>
  <c r="D695" i="11"/>
  <c r="H695" i="11" s="1"/>
  <c r="N695" i="11"/>
  <c r="L695" i="11"/>
  <c r="D691" i="11"/>
  <c r="L691" i="11"/>
  <c r="D687" i="11"/>
  <c r="L687" i="11"/>
  <c r="N687" i="11"/>
  <c r="D683" i="11"/>
  <c r="E683" i="11" s="1"/>
  <c r="L683" i="11"/>
  <c r="D337" i="9"/>
  <c r="G285" i="9"/>
  <c r="G301" i="9"/>
  <c r="G317" i="9"/>
  <c r="D345" i="9"/>
  <c r="G343" i="9"/>
  <c r="G674" i="9"/>
  <c r="G670" i="9"/>
  <c r="G666" i="9"/>
  <c r="G627" i="9"/>
  <c r="G593" i="9"/>
  <c r="G561" i="9"/>
  <c r="G529" i="9"/>
  <c r="G497" i="9"/>
  <c r="G347" i="9"/>
  <c r="G331" i="9"/>
  <c r="C529" i="9"/>
  <c r="C561" i="9"/>
  <c r="C593" i="9"/>
  <c r="C625" i="9"/>
  <c r="C699" i="9"/>
  <c r="C707" i="9"/>
  <c r="C499" i="9"/>
  <c r="C467" i="9"/>
  <c r="C664" i="9"/>
  <c r="C672" i="9"/>
  <c r="C448" i="9"/>
  <c r="C416" i="9"/>
  <c r="G323" i="9"/>
  <c r="D319" i="9"/>
  <c r="D311" i="9"/>
  <c r="C309" i="9"/>
  <c r="G309" i="9" s="1"/>
  <c r="C305" i="9"/>
  <c r="D305" i="9" s="1"/>
  <c r="C289" i="9"/>
  <c r="E289" i="9" s="1"/>
  <c r="D349" i="9"/>
  <c r="D341" i="9"/>
  <c r="D333" i="9"/>
  <c r="C329" i="9"/>
  <c r="D329" i="9" s="1"/>
  <c r="J459" i="11"/>
  <c r="I522" i="11"/>
  <c r="N683" i="11"/>
  <c r="C897" i="11"/>
  <c r="K897" i="11"/>
  <c r="M897" i="11"/>
  <c r="D881" i="11"/>
  <c r="H881" i="11" s="1"/>
  <c r="N881" i="11"/>
  <c r="L881" i="11"/>
  <c r="N850" i="11"/>
  <c r="D850" i="11"/>
  <c r="F850" i="11" s="1"/>
  <c r="L850" i="11"/>
  <c r="D842" i="11"/>
  <c r="N842" i="11"/>
  <c r="L842" i="11"/>
  <c r="D786" i="11"/>
  <c r="H786" i="11" s="1"/>
  <c r="N786" i="11"/>
  <c r="L786" i="11"/>
  <c r="C783" i="11"/>
  <c r="M783" i="11"/>
  <c r="K783" i="11"/>
  <c r="C777" i="11"/>
  <c r="E777" i="11" s="1"/>
  <c r="M777" i="11"/>
  <c r="K777" i="11"/>
  <c r="C771" i="11"/>
  <c r="M771" i="11"/>
  <c r="K771" i="11"/>
  <c r="D745" i="11"/>
  <c r="N745" i="11"/>
  <c r="L745" i="11"/>
  <c r="D743" i="11"/>
  <c r="N743" i="11"/>
  <c r="L743" i="11"/>
  <c r="L739" i="11"/>
  <c r="N739" i="11"/>
  <c r="D734" i="11"/>
  <c r="N734" i="11"/>
  <c r="L734" i="11"/>
  <c r="D728" i="11"/>
  <c r="H728" i="11" s="1"/>
  <c r="L728" i="11"/>
  <c r="N728" i="11"/>
  <c r="D712" i="11"/>
  <c r="N712" i="11"/>
  <c r="L712" i="11"/>
  <c r="D689" i="11"/>
  <c r="L689" i="11"/>
  <c r="N689" i="11"/>
  <c r="D685" i="11"/>
  <c r="L685" i="11"/>
  <c r="N685" i="11"/>
  <c r="D679" i="11"/>
  <c r="L679" i="11"/>
  <c r="N679" i="11"/>
  <c r="D380" i="11"/>
  <c r="N380" i="11"/>
  <c r="G337" i="9"/>
  <c r="G319" i="9"/>
  <c r="G335" i="9"/>
  <c r="G982" i="9"/>
  <c r="G978" i="9"/>
  <c r="G705" i="9"/>
  <c r="G701" i="9"/>
  <c r="G697" i="9"/>
  <c r="G625" i="9"/>
  <c r="G450" i="9"/>
  <c r="G418" i="9"/>
  <c r="G341" i="9"/>
  <c r="C531" i="9"/>
  <c r="C563" i="9"/>
  <c r="C595" i="9"/>
  <c r="C627" i="9"/>
  <c r="C701" i="9"/>
  <c r="C805" i="9"/>
  <c r="C497" i="9"/>
  <c r="C411" i="9"/>
  <c r="C666" i="9"/>
  <c r="C674" i="9"/>
  <c r="C834" i="9"/>
  <c r="C454" i="9"/>
  <c r="C422" i="9"/>
  <c r="D325" i="9"/>
  <c r="C315" i="9"/>
  <c r="E315" i="9" s="1"/>
  <c r="G311" i="9"/>
  <c r="D307" i="9"/>
  <c r="D303" i="9"/>
  <c r="D299" i="9"/>
  <c r="C345" i="9"/>
  <c r="J571" i="11"/>
  <c r="N691" i="11"/>
  <c r="D902" i="11"/>
  <c r="L902" i="11"/>
  <c r="N902" i="11"/>
  <c r="D844" i="11"/>
  <c r="L844" i="11"/>
  <c r="N844" i="11"/>
  <c r="D840" i="11"/>
  <c r="L840" i="11"/>
  <c r="D838" i="11"/>
  <c r="N838" i="11"/>
  <c r="L838" i="11"/>
  <c r="C831" i="11"/>
  <c r="M831" i="11"/>
  <c r="K831" i="11"/>
  <c r="C785" i="11"/>
  <c r="M785" i="11"/>
  <c r="K785" i="11"/>
  <c r="C779" i="11"/>
  <c r="M779" i="11"/>
  <c r="K779" i="11"/>
  <c r="C773" i="11"/>
  <c r="E773" i="11" s="1"/>
  <c r="M773" i="11"/>
  <c r="K773" i="11"/>
  <c r="F737" i="11"/>
  <c r="E737" i="11"/>
  <c r="D726" i="11"/>
  <c r="N726" i="11"/>
  <c r="L726" i="11"/>
  <c r="D722" i="11"/>
  <c r="L722" i="11"/>
  <c r="N722" i="11"/>
  <c r="D716" i="11"/>
  <c r="N716" i="11"/>
  <c r="L716" i="11"/>
  <c r="C711" i="11"/>
  <c r="M711" i="11"/>
  <c r="K711" i="11"/>
  <c r="D693" i="11"/>
  <c r="L693" i="11"/>
  <c r="N693" i="11"/>
  <c r="C366" i="11"/>
  <c r="K366" i="11"/>
  <c r="M366" i="11"/>
  <c r="G325" i="9"/>
  <c r="G672" i="9"/>
  <c r="G668" i="9"/>
  <c r="G664" i="9"/>
  <c r="G623" i="9"/>
  <c r="G595" i="9"/>
  <c r="G591" i="9"/>
  <c r="G563" i="9"/>
  <c r="G559" i="9"/>
  <c r="G531" i="9"/>
  <c r="G527" i="9"/>
  <c r="G499" i="9"/>
  <c r="G495" i="9"/>
  <c r="G467" i="9"/>
  <c r="G454" i="9"/>
  <c r="G422" i="9"/>
  <c r="G339" i="9"/>
  <c r="C703" i="9"/>
  <c r="C495" i="9"/>
  <c r="C668" i="9"/>
  <c r="C980" i="9"/>
  <c r="C452" i="9"/>
  <c r="C420" i="9"/>
  <c r="G307" i="9"/>
  <c r="D285" i="9"/>
  <c r="D331" i="9"/>
  <c r="L736" i="11"/>
  <c r="L976" i="11"/>
  <c r="D976" i="11"/>
  <c r="E976" i="11" s="1"/>
  <c r="N976" i="11"/>
  <c r="D972" i="11"/>
  <c r="N972" i="11"/>
  <c r="C971" i="11"/>
  <c r="H971" i="11" s="1"/>
  <c r="M971" i="11"/>
  <c r="C967" i="11"/>
  <c r="M967" i="11"/>
  <c r="K967" i="11"/>
  <c r="L935" i="11"/>
  <c r="N935" i="11"/>
  <c r="C930" i="11"/>
  <c r="F930" i="11" s="1"/>
  <c r="M930" i="11"/>
  <c r="K930" i="11"/>
  <c r="C926" i="11"/>
  <c r="E926" i="11" s="1"/>
  <c r="M926" i="11"/>
  <c r="K926" i="11"/>
  <c r="D618" i="11"/>
  <c r="N618" i="11"/>
  <c r="D614" i="11"/>
  <c r="E614" i="11" s="1"/>
  <c r="N614" i="11"/>
  <c r="D612" i="11"/>
  <c r="L612" i="11"/>
  <c r="D608" i="11"/>
  <c r="N608" i="11"/>
  <c r="L608" i="11"/>
  <c r="C607" i="11"/>
  <c r="M607" i="11"/>
  <c r="C605" i="11"/>
  <c r="M605" i="11"/>
  <c r="C507" i="11"/>
  <c r="K507" i="11"/>
  <c r="C505" i="11"/>
  <c r="K505" i="11"/>
  <c r="C503" i="11"/>
  <c r="M503" i="11"/>
  <c r="K503" i="11"/>
  <c r="C501" i="11"/>
  <c r="K501" i="11"/>
  <c r="C499" i="11"/>
  <c r="K499" i="11"/>
  <c r="C497" i="11"/>
  <c r="K497" i="11"/>
  <c r="D495" i="11"/>
  <c r="N495" i="11"/>
  <c r="L495" i="11"/>
  <c r="D493" i="11"/>
  <c r="L493" i="11"/>
  <c r="H484" i="11"/>
  <c r="C467" i="11"/>
  <c r="K467" i="11"/>
  <c r="C465" i="11"/>
  <c r="K465" i="11"/>
  <c r="D463" i="11"/>
  <c r="N463" i="11"/>
  <c r="L463" i="11"/>
  <c r="D461" i="11"/>
  <c r="L461" i="11"/>
  <c r="C439" i="11"/>
  <c r="M439" i="11"/>
  <c r="K439" i="11"/>
  <c r="D437" i="11"/>
  <c r="N437" i="11"/>
  <c r="L437" i="11"/>
  <c r="E430" i="11"/>
  <c r="H430" i="11"/>
  <c r="F430" i="11"/>
  <c r="C413" i="11"/>
  <c r="K413" i="11"/>
  <c r="C411" i="11"/>
  <c r="M411" i="11"/>
  <c r="K411" i="11"/>
  <c r="E322" i="11"/>
  <c r="H322" i="11"/>
  <c r="F322" i="11"/>
  <c r="H318" i="11"/>
  <c r="F318" i="11"/>
  <c r="E318" i="11"/>
  <c r="H316" i="11"/>
  <c r="I316" i="11" s="1"/>
  <c r="E316" i="11"/>
  <c r="F310" i="11"/>
  <c r="J310" i="11" s="1"/>
  <c r="K310" i="11" s="1"/>
  <c r="M310" i="11" s="1"/>
  <c r="H310" i="11"/>
  <c r="E452" i="11"/>
  <c r="N493" i="11"/>
  <c r="M467" i="11"/>
  <c r="N612" i="11"/>
  <c r="C637" i="11"/>
  <c r="F637" i="11" s="1"/>
  <c r="M637" i="11"/>
  <c r="C635" i="11"/>
  <c r="M635" i="11"/>
  <c r="N461" i="11"/>
  <c r="M507" i="11"/>
  <c r="M465" i="11"/>
  <c r="C678" i="11"/>
  <c r="M678" i="11"/>
  <c r="C674" i="11"/>
  <c r="M674" i="11"/>
  <c r="K674" i="11"/>
  <c r="C672" i="11"/>
  <c r="M672" i="11"/>
  <c r="C668" i="11"/>
  <c r="K668" i="11"/>
  <c r="C666" i="11"/>
  <c r="E666" i="11" s="1"/>
  <c r="M666" i="11"/>
  <c r="C664" i="11"/>
  <c r="E664" i="11" s="1"/>
  <c r="K664" i="11"/>
  <c r="C660" i="11"/>
  <c r="M660" i="11"/>
  <c r="K660" i="11"/>
  <c r="C658" i="11"/>
  <c r="M658" i="11"/>
  <c r="K658" i="11"/>
  <c r="C656" i="11"/>
  <c r="M656" i="11"/>
  <c r="C654" i="11"/>
  <c r="H654" i="11" s="1"/>
  <c r="M654" i="11"/>
  <c r="C652" i="11"/>
  <c r="M652" i="11"/>
  <c r="K652" i="11"/>
  <c r="C650" i="11"/>
  <c r="M650" i="11"/>
  <c r="C646" i="11"/>
  <c r="F646" i="11" s="1"/>
  <c r="K646" i="11"/>
  <c r="C644" i="11"/>
  <c r="F644" i="11" s="1"/>
  <c r="M644" i="11"/>
  <c r="K644" i="11"/>
  <c r="C642" i="11"/>
  <c r="F642" i="11" s="1"/>
  <c r="M642" i="11"/>
  <c r="K642" i="11"/>
  <c r="C640" i="11"/>
  <c r="M640" i="11"/>
  <c r="D638" i="11"/>
  <c r="N638" i="11"/>
  <c r="L638" i="11"/>
  <c r="D962" i="11"/>
  <c r="F962" i="11" s="1"/>
  <c r="L962" i="11"/>
  <c r="L958" i="11"/>
  <c r="N958" i="11"/>
  <c r="C945" i="11"/>
  <c r="M945" i="11"/>
  <c r="C943" i="11"/>
  <c r="M943" i="11"/>
  <c r="C918" i="11"/>
  <c r="M918" i="11"/>
  <c r="D894" i="11"/>
  <c r="F894" i="11" s="1"/>
  <c r="L894" i="11"/>
  <c r="D877" i="11"/>
  <c r="N877" i="11"/>
  <c r="C874" i="11"/>
  <c r="M874" i="11"/>
  <c r="K865" i="11"/>
  <c r="C865" i="11"/>
  <c r="F865" i="11" s="1"/>
  <c r="D861" i="11"/>
  <c r="E861" i="11" s="1"/>
  <c r="N861" i="11"/>
  <c r="D828" i="11"/>
  <c r="N828" i="11"/>
  <c r="D404" i="11"/>
  <c r="L404" i="11"/>
  <c r="D388" i="11"/>
  <c r="L388" i="11"/>
  <c r="N388" i="11"/>
  <c r="L973" i="11"/>
  <c r="N973" i="11"/>
  <c r="C927" i="11"/>
  <c r="M927" i="11"/>
  <c r="D871" i="11"/>
  <c r="F871" i="11" s="1"/>
  <c r="L871" i="11"/>
  <c r="L835" i="11"/>
  <c r="N835" i="11"/>
  <c r="C832" i="11"/>
  <c r="F832" i="11" s="1"/>
  <c r="M832" i="11"/>
  <c r="C830" i="11"/>
  <c r="H830" i="11" s="1"/>
  <c r="M830" i="11"/>
  <c r="H468" i="11"/>
  <c r="E414" i="11"/>
  <c r="F319" i="11"/>
  <c r="D372" i="11"/>
  <c r="E372" i="11" s="1"/>
  <c r="L372" i="11"/>
  <c r="D360" i="11"/>
  <c r="L360" i="11"/>
  <c r="N360" i="11"/>
  <c r="I330" i="11"/>
  <c r="C995" i="11"/>
  <c r="M995" i="11"/>
  <c r="C993" i="11"/>
  <c r="M993" i="11"/>
  <c r="C977" i="11"/>
  <c r="K977" i="11"/>
  <c r="C950" i="11"/>
  <c r="M950" i="11"/>
  <c r="C913" i="11"/>
  <c r="K913" i="11"/>
  <c r="C911" i="11"/>
  <c r="F911" i="11" s="1"/>
  <c r="D878" i="11"/>
  <c r="N878" i="11"/>
  <c r="C853" i="11"/>
  <c r="M853" i="11"/>
  <c r="C826" i="11"/>
  <c r="E826" i="11" s="1"/>
  <c r="K826" i="11"/>
  <c r="E806" i="11"/>
  <c r="C408" i="11"/>
  <c r="E408" i="11" s="1"/>
  <c r="K408" i="11"/>
  <c r="M408" i="11"/>
  <c r="C398" i="11"/>
  <c r="H398" i="11" s="1"/>
  <c r="M398" i="11"/>
  <c r="E884" i="11"/>
  <c r="F660" i="11"/>
  <c r="E650" i="11"/>
  <c r="E366" i="11"/>
  <c r="F782" i="11"/>
  <c r="F657" i="11"/>
  <c r="N410" i="11"/>
  <c r="L405" i="11"/>
  <c r="N401" i="11"/>
  <c r="L373" i="11"/>
  <c r="N369" i="11"/>
  <c r="N353" i="11"/>
  <c r="N352" i="11"/>
  <c r="J991" i="11"/>
  <c r="J982" i="11"/>
  <c r="J342" i="11"/>
  <c r="E982" i="11"/>
  <c r="D973" i="11"/>
  <c r="D940" i="11"/>
  <c r="E716" i="11"/>
  <c r="C214" i="9"/>
  <c r="G214" i="9" s="1"/>
  <c r="D206" i="8" s="1"/>
  <c r="L206" i="8" s="1"/>
  <c r="D948" i="11"/>
  <c r="C275" i="9"/>
  <c r="E275" i="9" s="1"/>
  <c r="G267" i="8" s="1"/>
  <c r="C273" i="9"/>
  <c r="E273" i="9" s="1"/>
  <c r="G265" i="8" s="1"/>
  <c r="C265" i="9"/>
  <c r="G265" i="9" s="1"/>
  <c r="D257" i="8" s="1"/>
  <c r="L257" i="8" s="1"/>
  <c r="C263" i="9"/>
  <c r="E263" i="9" s="1"/>
  <c r="G255" i="8" s="1"/>
  <c r="C259" i="9"/>
  <c r="E259" i="9" s="1"/>
  <c r="G251" i="8" s="1"/>
  <c r="C255" i="9"/>
  <c r="G255" i="9" s="1"/>
  <c r="D247" i="8" s="1"/>
  <c r="L247" i="8" s="1"/>
  <c r="C241" i="9"/>
  <c r="D241" i="9" s="1"/>
  <c r="F233" i="8" s="1"/>
  <c r="C237" i="9"/>
  <c r="C233" i="9"/>
  <c r="E233" i="9" s="1"/>
  <c r="G225" i="8" s="1"/>
  <c r="C227" i="9"/>
  <c r="E227" i="9" s="1"/>
  <c r="G219" i="8" s="1"/>
  <c r="C209" i="9"/>
  <c r="E209" i="9" s="1"/>
  <c r="G201" i="8" s="1"/>
  <c r="C141" i="9"/>
  <c r="G141" i="9" s="1"/>
  <c r="C125" i="9"/>
  <c r="G125" i="9" s="1"/>
  <c r="C114" i="9"/>
  <c r="D958" i="11"/>
  <c r="F655" i="11"/>
  <c r="F649" i="11"/>
  <c r="L392" i="11"/>
  <c r="L377" i="11"/>
  <c r="L376" i="11"/>
  <c r="D674" i="11"/>
  <c r="D673" i="11"/>
  <c r="H673" i="11" s="1"/>
  <c r="D672" i="11"/>
  <c r="D671" i="11"/>
  <c r="E671" i="11" s="1"/>
  <c r="E661" i="11"/>
  <c r="F626" i="11"/>
  <c r="F573" i="11"/>
  <c r="E556" i="11"/>
  <c r="H267" i="11"/>
  <c r="N408" i="11"/>
  <c r="N404" i="11"/>
  <c r="L402" i="11"/>
  <c r="D398" i="11"/>
  <c r="D382" i="11"/>
  <c r="E382" i="11" s="1"/>
  <c r="N374" i="11"/>
  <c r="D370" i="11"/>
  <c r="E370" i="11" s="1"/>
  <c r="L366" i="11"/>
  <c r="N365" i="11"/>
  <c r="L356" i="11"/>
  <c r="D354" i="11"/>
  <c r="E510" i="11"/>
  <c r="H452" i="11"/>
  <c r="F423" i="11"/>
  <c r="L409" i="11"/>
  <c r="L408" i="11"/>
  <c r="F799" i="11"/>
  <c r="F585" i="11"/>
  <c r="E541" i="11"/>
  <c r="N397" i="11"/>
  <c r="N392" i="11"/>
  <c r="N381" i="11"/>
  <c r="N376" i="11"/>
  <c r="N372" i="11"/>
  <c r="D950" i="11"/>
  <c r="L950" i="11"/>
  <c r="C947" i="11"/>
  <c r="M947" i="11"/>
  <c r="K947" i="11"/>
  <c r="C878" i="11"/>
  <c r="M878" i="11"/>
  <c r="K878" i="11"/>
  <c r="C875" i="11"/>
  <c r="M875" i="11"/>
  <c r="C724" i="11"/>
  <c r="F724" i="11" s="1"/>
  <c r="K724" i="11"/>
  <c r="M724" i="11"/>
  <c r="F666" i="11"/>
  <c r="D570" i="11"/>
  <c r="N570" i="11"/>
  <c r="L570" i="11"/>
  <c r="F537" i="11"/>
  <c r="C523" i="11"/>
  <c r="M523" i="11"/>
  <c r="K523" i="11"/>
  <c r="G791" i="9"/>
  <c r="G783" i="9"/>
  <c r="G775" i="9"/>
  <c r="G771" i="9"/>
  <c r="G767" i="9"/>
  <c r="G763" i="9"/>
  <c r="G759" i="9"/>
  <c r="G755" i="9"/>
  <c r="G751" i="9"/>
  <c r="C755" i="9"/>
  <c r="C763" i="9"/>
  <c r="C771" i="9"/>
  <c r="C779" i="9"/>
  <c r="C787" i="9"/>
  <c r="C453" i="9"/>
  <c r="C445" i="9"/>
  <c r="C437" i="9"/>
  <c r="C429" i="9"/>
  <c r="C421" i="9"/>
  <c r="C413" i="9"/>
  <c r="C838" i="9"/>
  <c r="C870" i="9"/>
  <c r="C902" i="9"/>
  <c r="C942" i="9"/>
  <c r="C950" i="9"/>
  <c r="C958" i="9"/>
  <c r="C966" i="9"/>
  <c r="C974" i="9"/>
  <c r="C982" i="9"/>
  <c r="C990" i="9"/>
  <c r="C998" i="9"/>
  <c r="N950" i="11"/>
  <c r="C983" i="11"/>
  <c r="K983" i="11"/>
  <c r="M983" i="11"/>
  <c r="C981" i="11"/>
  <c r="M981" i="11"/>
  <c r="K981" i="11"/>
  <c r="D979" i="11"/>
  <c r="N979" i="11"/>
  <c r="L979" i="11"/>
  <c r="L967" i="11"/>
  <c r="D967" i="11"/>
  <c r="N967" i="11"/>
  <c r="C966" i="11"/>
  <c r="F966" i="11" s="1"/>
  <c r="M966" i="11"/>
  <c r="D960" i="11"/>
  <c r="L960" i="11"/>
  <c r="N960" i="11"/>
  <c r="C957" i="11"/>
  <c r="K957" i="11"/>
  <c r="M957" i="11"/>
  <c r="L955" i="11"/>
  <c r="N955" i="11"/>
  <c r="C954" i="11"/>
  <c r="M954" i="11"/>
  <c r="L863" i="11"/>
  <c r="D863" i="11"/>
  <c r="F863" i="11" s="1"/>
  <c r="N863" i="11"/>
  <c r="C859" i="11"/>
  <c r="M859" i="11"/>
  <c r="K859" i="11"/>
  <c r="L855" i="11"/>
  <c r="N855" i="11"/>
  <c r="D820" i="11"/>
  <c r="N820" i="11"/>
  <c r="L820" i="11"/>
  <c r="C817" i="11"/>
  <c r="M817" i="11"/>
  <c r="K817" i="11"/>
  <c r="E808" i="11"/>
  <c r="H808" i="11"/>
  <c r="E807" i="11"/>
  <c r="H807" i="11"/>
  <c r="C804" i="11"/>
  <c r="K804" i="11"/>
  <c r="C802" i="11"/>
  <c r="K802" i="11"/>
  <c r="M802" i="11"/>
  <c r="C800" i="11"/>
  <c r="K800" i="11"/>
  <c r="C798" i="11"/>
  <c r="K798" i="11"/>
  <c r="C796" i="11"/>
  <c r="K796" i="11"/>
  <c r="M796" i="11"/>
  <c r="C794" i="11"/>
  <c r="M794" i="11"/>
  <c r="K794" i="11"/>
  <c r="E792" i="11"/>
  <c r="H792" i="11"/>
  <c r="F792" i="11"/>
  <c r="H791" i="11"/>
  <c r="E789" i="11"/>
  <c r="H789" i="11"/>
  <c r="F789" i="11"/>
  <c r="C729" i="11"/>
  <c r="M729" i="11"/>
  <c r="K729" i="11"/>
  <c r="C727" i="11"/>
  <c r="M727" i="11"/>
  <c r="K727" i="11"/>
  <c r="C722" i="11"/>
  <c r="E722" i="11" s="1"/>
  <c r="K722" i="11"/>
  <c r="M722" i="11"/>
  <c r="C662" i="11"/>
  <c r="M662" i="11"/>
  <c r="C645" i="11"/>
  <c r="M645" i="11"/>
  <c r="K645" i="11"/>
  <c r="D639" i="11"/>
  <c r="L639" i="11"/>
  <c r="N639" i="11"/>
  <c r="D566" i="11"/>
  <c r="F566" i="11" s="1"/>
  <c r="N566" i="11"/>
  <c r="L566" i="11"/>
  <c r="D538" i="11"/>
  <c r="L538" i="11"/>
  <c r="N538" i="11"/>
  <c r="C534" i="11"/>
  <c r="K534" i="11"/>
  <c r="C532" i="11"/>
  <c r="K532" i="11"/>
  <c r="D528" i="11"/>
  <c r="N528" i="11"/>
  <c r="L528" i="11"/>
  <c r="D521" i="11"/>
  <c r="L521" i="11"/>
  <c r="N521" i="11"/>
  <c r="G934" i="9"/>
  <c r="G902" i="9"/>
  <c r="G886" i="9"/>
  <c r="G870" i="9"/>
  <c r="G854" i="9"/>
  <c r="G838" i="9"/>
  <c r="G822" i="9"/>
  <c r="G465" i="9"/>
  <c r="G453" i="9"/>
  <c r="G445" i="9"/>
  <c r="G437" i="9"/>
  <c r="G429" i="9"/>
  <c r="G421" i="9"/>
  <c r="G413" i="9"/>
  <c r="C799" i="9"/>
  <c r="C807" i="9"/>
  <c r="C815" i="9"/>
  <c r="C830" i="9"/>
  <c r="C862" i="9"/>
  <c r="C894" i="9"/>
  <c r="C791" i="9"/>
  <c r="M534" i="11"/>
  <c r="N867" i="11"/>
  <c r="L867" i="11"/>
  <c r="D867" i="11"/>
  <c r="H865" i="11"/>
  <c r="F864" i="11"/>
  <c r="E864" i="11"/>
  <c r="H864" i="11"/>
  <c r="D943" i="11"/>
  <c r="L943" i="11"/>
  <c r="N943" i="11"/>
  <c r="D876" i="11"/>
  <c r="N876" i="11"/>
  <c r="L876" i="11"/>
  <c r="C720" i="11"/>
  <c r="M720" i="11"/>
  <c r="K720" i="11"/>
  <c r="D668" i="11"/>
  <c r="N668" i="11"/>
  <c r="L668" i="11"/>
  <c r="F665" i="11"/>
  <c r="E665" i="11"/>
  <c r="H665" i="11"/>
  <c r="D635" i="11"/>
  <c r="L635" i="11"/>
  <c r="D568" i="11"/>
  <c r="L568" i="11"/>
  <c r="D551" i="11"/>
  <c r="L551" i="11"/>
  <c r="N551" i="11"/>
  <c r="D540" i="11"/>
  <c r="L540" i="11"/>
  <c r="F535" i="11"/>
  <c r="E535" i="11"/>
  <c r="F530" i="11"/>
  <c r="E530" i="11"/>
  <c r="H530" i="11"/>
  <c r="D526" i="11"/>
  <c r="N526" i="11"/>
  <c r="L526" i="11"/>
  <c r="D396" i="11"/>
  <c r="L396" i="11"/>
  <c r="N396" i="11"/>
  <c r="G918" i="9"/>
  <c r="G787" i="9"/>
  <c r="G779" i="9"/>
  <c r="C751" i="9"/>
  <c r="C759" i="9"/>
  <c r="C767" i="9"/>
  <c r="C775" i="9"/>
  <c r="C783" i="9"/>
  <c r="C465" i="9"/>
  <c r="C822" i="9"/>
  <c r="C854" i="9"/>
  <c r="C886" i="9"/>
  <c r="C918" i="9"/>
  <c r="C934" i="9"/>
  <c r="C946" i="9"/>
  <c r="C954" i="9"/>
  <c r="C962" i="9"/>
  <c r="C970" i="9"/>
  <c r="C978" i="9"/>
  <c r="C986" i="9"/>
  <c r="C994" i="9"/>
  <c r="C926" i="9"/>
  <c r="H535" i="11"/>
  <c r="M532" i="11"/>
  <c r="N635" i="11"/>
  <c r="K662" i="11"/>
  <c r="N870" i="11"/>
  <c r="D870" i="11"/>
  <c r="L870" i="11"/>
  <c r="L1000" i="11"/>
  <c r="D1000" i="11"/>
  <c r="N1000" i="11"/>
  <c r="L998" i="11"/>
  <c r="N998" i="11"/>
  <c r="D994" i="11"/>
  <c r="N994" i="11"/>
  <c r="L988" i="11"/>
  <c r="N988" i="11"/>
  <c r="D986" i="11"/>
  <c r="N986" i="11"/>
  <c r="L986" i="11"/>
  <c r="L984" i="11"/>
  <c r="D984" i="11"/>
  <c r="D975" i="11"/>
  <c r="N975" i="11"/>
  <c r="C972" i="11"/>
  <c r="H972" i="11" s="1"/>
  <c r="K972" i="11"/>
  <c r="M972" i="11"/>
  <c r="E968" i="11"/>
  <c r="H968" i="11"/>
  <c r="D920" i="11"/>
  <c r="N920" i="11"/>
  <c r="L920" i="11"/>
  <c r="C917" i="11"/>
  <c r="M917" i="11"/>
  <c r="K917" i="11"/>
  <c r="L915" i="11"/>
  <c r="N915" i="11"/>
  <c r="D909" i="11"/>
  <c r="L909" i="11"/>
  <c r="D898" i="11"/>
  <c r="N898" i="11"/>
  <c r="C895" i="11"/>
  <c r="M895" i="11"/>
  <c r="C885" i="11"/>
  <c r="M885" i="11"/>
  <c r="K885" i="11"/>
  <c r="K879" i="11"/>
  <c r="C879" i="11"/>
  <c r="D836" i="11"/>
  <c r="H836" i="11" s="1"/>
  <c r="N836" i="11"/>
  <c r="C833" i="11"/>
  <c r="M833" i="11"/>
  <c r="K833" i="11"/>
  <c r="C822" i="11"/>
  <c r="E822" i="11" s="1"/>
  <c r="M822" i="11"/>
  <c r="K822" i="11"/>
  <c r="D814" i="11"/>
  <c r="F814" i="11" s="1"/>
  <c r="N814" i="11"/>
  <c r="L814" i="11"/>
  <c r="F811" i="11"/>
  <c r="E811" i="11"/>
  <c r="C810" i="11"/>
  <c r="H810" i="11" s="1"/>
  <c r="K810" i="11"/>
  <c r="C732" i="11"/>
  <c r="M732" i="11"/>
  <c r="F728" i="11"/>
  <c r="K679" i="11"/>
  <c r="C679" i="11"/>
  <c r="F677" i="11"/>
  <c r="E677" i="11"/>
  <c r="C676" i="11"/>
  <c r="K676" i="11"/>
  <c r="C670" i="11"/>
  <c r="H670" i="11" s="1"/>
  <c r="K670" i="11"/>
  <c r="D659" i="11"/>
  <c r="L659" i="11"/>
  <c r="E651" i="11"/>
  <c r="F651" i="11"/>
  <c r="C648" i="11"/>
  <c r="M648" i="11"/>
  <c r="D640" i="11"/>
  <c r="N640" i="11"/>
  <c r="D636" i="11"/>
  <c r="N636" i="11"/>
  <c r="L636" i="11"/>
  <c r="D632" i="11"/>
  <c r="N632" i="11"/>
  <c r="D589" i="11"/>
  <c r="N589" i="11"/>
  <c r="D575" i="11"/>
  <c r="N575" i="11"/>
  <c r="L575" i="11"/>
  <c r="H566" i="11"/>
  <c r="C558" i="11"/>
  <c r="K558" i="11"/>
  <c r="C553" i="11"/>
  <c r="K553" i="11"/>
  <c r="C542" i="11"/>
  <c r="M542" i="11"/>
  <c r="K542" i="11"/>
  <c r="C407" i="11"/>
  <c r="M407" i="11"/>
  <c r="K407" i="11"/>
  <c r="D361" i="11"/>
  <c r="L361" i="11"/>
  <c r="N361" i="11"/>
  <c r="M810" i="11"/>
  <c r="M824" i="11"/>
  <c r="L836" i="11"/>
  <c r="M890" i="11"/>
  <c r="L898" i="11"/>
  <c r="K929" i="11"/>
  <c r="L932" i="11"/>
  <c r="N968" i="11"/>
  <c r="N996" i="11"/>
  <c r="C1000" i="11"/>
  <c r="M1000" i="11"/>
  <c r="C996" i="11"/>
  <c r="M996" i="11"/>
  <c r="L978" i="11"/>
  <c r="D978" i="11"/>
  <c r="C975" i="11"/>
  <c r="M975" i="11"/>
  <c r="C970" i="11"/>
  <c r="K970" i="11"/>
  <c r="D942" i="11"/>
  <c r="N942" i="11"/>
  <c r="C939" i="11"/>
  <c r="H939" i="11" s="1"/>
  <c r="M939" i="11"/>
  <c r="C934" i="11"/>
  <c r="F934" i="11" s="1"/>
  <c r="M934" i="11"/>
  <c r="H926" i="11"/>
  <c r="F926" i="11"/>
  <c r="C925" i="11"/>
  <c r="M925" i="11"/>
  <c r="K925" i="11"/>
  <c r="D923" i="11"/>
  <c r="N923" i="11"/>
  <c r="L923" i="11"/>
  <c r="N918" i="11"/>
  <c r="L918" i="11"/>
  <c r="D910" i="11"/>
  <c r="N910" i="11"/>
  <c r="D907" i="11"/>
  <c r="N907" i="11"/>
  <c r="C898" i="11"/>
  <c r="M898" i="11"/>
  <c r="N896" i="11"/>
  <c r="L896" i="11"/>
  <c r="C888" i="11"/>
  <c r="M888" i="11"/>
  <c r="K888" i="11"/>
  <c r="C883" i="11"/>
  <c r="E883" i="11" s="1"/>
  <c r="M883" i="11"/>
  <c r="C880" i="11"/>
  <c r="M880" i="11"/>
  <c r="D852" i="11"/>
  <c r="H852" i="11" s="1"/>
  <c r="N852" i="11"/>
  <c r="E850" i="11"/>
  <c r="C840" i="11"/>
  <c r="M840" i="11"/>
  <c r="C838" i="11"/>
  <c r="H838" i="11" s="1"/>
  <c r="M838" i="11"/>
  <c r="C827" i="11"/>
  <c r="K827" i="11"/>
  <c r="L823" i="11"/>
  <c r="N823" i="11"/>
  <c r="D787" i="11"/>
  <c r="N787" i="11"/>
  <c r="L787" i="11"/>
  <c r="D763" i="11"/>
  <c r="L763" i="11"/>
  <c r="E761" i="11"/>
  <c r="C751" i="11"/>
  <c r="M751" i="11"/>
  <c r="C749" i="11"/>
  <c r="H749" i="11" s="1"/>
  <c r="M749" i="11"/>
  <c r="D741" i="11"/>
  <c r="L741" i="11"/>
  <c r="D739" i="11"/>
  <c r="C738" i="11"/>
  <c r="F738" i="11" s="1"/>
  <c r="M738" i="11"/>
  <c r="C735" i="11"/>
  <c r="K735" i="11"/>
  <c r="D696" i="11"/>
  <c r="H696" i="11" s="1"/>
  <c r="N696" i="11"/>
  <c r="D675" i="11"/>
  <c r="L675" i="11"/>
  <c r="I350" i="11"/>
  <c r="N992" i="11"/>
  <c r="K556" i="11"/>
  <c r="L591" i="11"/>
  <c r="K895" i="11"/>
  <c r="M929" i="11"/>
  <c r="N932" i="11"/>
  <c r="D988" i="11"/>
  <c r="L990" i="11"/>
  <c r="D996" i="11"/>
  <c r="D981" i="11"/>
  <c r="L981" i="11"/>
  <c r="N964" i="11"/>
  <c r="D964" i="11"/>
  <c r="C961" i="11"/>
  <c r="K961" i="11"/>
  <c r="D952" i="11"/>
  <c r="L952" i="11"/>
  <c r="N952" i="11"/>
  <c r="C949" i="11"/>
  <c r="K949" i="11"/>
  <c r="C942" i="11"/>
  <c r="M942" i="11"/>
  <c r="C937" i="11"/>
  <c r="K937" i="11"/>
  <c r="C869" i="11"/>
  <c r="M869" i="11"/>
  <c r="K869" i="11"/>
  <c r="C866" i="11"/>
  <c r="F866" i="11" s="1"/>
  <c r="M866" i="11"/>
  <c r="C862" i="11"/>
  <c r="M862" i="11"/>
  <c r="D859" i="11"/>
  <c r="L859" i="11"/>
  <c r="C858" i="11"/>
  <c r="K858" i="11"/>
  <c r="C856" i="11"/>
  <c r="M856" i="11"/>
  <c r="C854" i="11"/>
  <c r="M854" i="11"/>
  <c r="D846" i="11"/>
  <c r="N846" i="11"/>
  <c r="L846" i="11"/>
  <c r="C843" i="11"/>
  <c r="M843" i="11"/>
  <c r="D839" i="11"/>
  <c r="N839" i="11"/>
  <c r="D779" i="11"/>
  <c r="L779" i="11"/>
  <c r="C767" i="11"/>
  <c r="M767" i="11"/>
  <c r="C765" i="11"/>
  <c r="F765" i="11" s="1"/>
  <c r="M765" i="11"/>
  <c r="K765" i="11"/>
  <c r="D757" i="11"/>
  <c r="E757" i="11" s="1"/>
  <c r="N757" i="11"/>
  <c r="L757" i="11"/>
  <c r="C754" i="11"/>
  <c r="E754" i="11" s="1"/>
  <c r="M754" i="11"/>
  <c r="K754" i="11"/>
  <c r="D750" i="11"/>
  <c r="F750" i="11" s="1"/>
  <c r="L750" i="11"/>
  <c r="C743" i="11"/>
  <c r="M743" i="11"/>
  <c r="K743" i="11"/>
  <c r="C741" i="11"/>
  <c r="H741" i="11" s="1"/>
  <c r="M741" i="11"/>
  <c r="K741" i="11"/>
  <c r="C712" i="11"/>
  <c r="M712" i="11"/>
  <c r="K712" i="11"/>
  <c r="D706" i="11"/>
  <c r="L706" i="11"/>
  <c r="D699" i="11"/>
  <c r="L699" i="11"/>
  <c r="D697" i="11"/>
  <c r="N697" i="11"/>
  <c r="L697" i="11"/>
  <c r="C680" i="11"/>
  <c r="M680" i="11"/>
  <c r="E1001" i="11"/>
  <c r="D969" i="11"/>
  <c r="N969" i="11"/>
  <c r="C955" i="11"/>
  <c r="K955" i="11"/>
  <c r="D936" i="11"/>
  <c r="N936" i="11"/>
  <c r="E934" i="11"/>
  <c r="C933" i="11"/>
  <c r="M933" i="11"/>
  <c r="L931" i="11"/>
  <c r="N931" i="11"/>
  <c r="F709" i="11"/>
  <c r="M901" i="11"/>
  <c r="M923" i="11"/>
  <c r="N963" i="11"/>
  <c r="F922" i="11"/>
  <c r="F807" i="11"/>
  <c r="F729" i="11"/>
  <c r="D390" i="11"/>
  <c r="L390" i="11"/>
  <c r="N390" i="11"/>
  <c r="C378" i="11"/>
  <c r="K378" i="11"/>
  <c r="M378" i="11"/>
  <c r="C374" i="11"/>
  <c r="K374" i="11"/>
  <c r="M374" i="11"/>
  <c r="I472" i="11"/>
  <c r="H889" i="11"/>
  <c r="H816" i="11"/>
  <c r="E698" i="11"/>
  <c r="E687" i="11"/>
  <c r="H686" i="11"/>
  <c r="E684" i="11"/>
  <c r="F661" i="11"/>
  <c r="I661" i="11" s="1"/>
  <c r="F565" i="11"/>
  <c r="D394" i="11"/>
  <c r="E394" i="11" s="1"/>
  <c r="L394" i="11"/>
  <c r="C388" i="11"/>
  <c r="E388" i="11" s="1"/>
  <c r="K388" i="11"/>
  <c r="C379" i="11"/>
  <c r="K379" i="11"/>
  <c r="C375" i="11"/>
  <c r="M375" i="11"/>
  <c r="D364" i="11"/>
  <c r="E364" i="11" s="1"/>
  <c r="L364" i="11"/>
  <c r="D358" i="11"/>
  <c r="L358" i="11"/>
  <c r="H828" i="11"/>
  <c r="E820" i="11"/>
  <c r="E739" i="11"/>
  <c r="E703" i="11"/>
  <c r="F693" i="11"/>
  <c r="E522" i="11"/>
  <c r="F451" i="11"/>
  <c r="F435" i="11"/>
  <c r="D400" i="11"/>
  <c r="E400" i="11" s="1"/>
  <c r="L400" i="11"/>
  <c r="C392" i="11"/>
  <c r="E392" i="11" s="1"/>
  <c r="K392" i="11"/>
  <c r="M392" i="11"/>
  <c r="D389" i="11"/>
  <c r="L389" i="11"/>
  <c r="N389" i="11"/>
  <c r="N364" i="11"/>
  <c r="D362" i="11"/>
  <c r="E362" i="11" s="1"/>
  <c r="L362" i="11"/>
  <c r="C356" i="11"/>
  <c r="E356" i="11" s="1"/>
  <c r="K356" i="11"/>
  <c r="E778" i="11"/>
  <c r="H725" i="11"/>
  <c r="H631" i="11"/>
  <c r="C410" i="11"/>
  <c r="K410" i="11"/>
  <c r="M410" i="11"/>
  <c r="C406" i="11"/>
  <c r="K406" i="11"/>
  <c r="M406" i="11"/>
  <c r="N394" i="11"/>
  <c r="D393" i="11"/>
  <c r="L393" i="11"/>
  <c r="N393" i="11"/>
  <c r="D368" i="11"/>
  <c r="E368" i="11" s="1"/>
  <c r="L368" i="11"/>
  <c r="C360" i="11"/>
  <c r="E360" i="11" s="1"/>
  <c r="K360" i="11"/>
  <c r="M360" i="11"/>
  <c r="N358" i="11"/>
  <c r="D357" i="11"/>
  <c r="L357" i="11"/>
  <c r="N357" i="11"/>
  <c r="E438" i="11"/>
  <c r="E350" i="11"/>
  <c r="H301" i="11"/>
  <c r="H258" i="11"/>
  <c r="H254" i="11"/>
  <c r="F252" i="11"/>
  <c r="H226" i="11"/>
  <c r="F224" i="11"/>
  <c r="H212" i="11"/>
  <c r="F87" i="11"/>
  <c r="D410" i="11"/>
  <c r="D406" i="11"/>
  <c r="L401" i="11"/>
  <c r="L397" i="11"/>
  <c r="D378" i="11"/>
  <c r="D374" i="11"/>
  <c r="L369" i="11"/>
  <c r="L365" i="11"/>
  <c r="F339" i="11"/>
  <c r="E288" i="11"/>
  <c r="E249" i="11"/>
  <c r="E243" i="11"/>
  <c r="F241" i="11"/>
  <c r="F235" i="11"/>
  <c r="H233" i="11"/>
  <c r="N409" i="11"/>
  <c r="N405" i="11"/>
  <c r="L384" i="11"/>
  <c r="L381" i="11"/>
  <c r="L380" i="11"/>
  <c r="N377" i="11"/>
  <c r="N373" i="11"/>
  <c r="L352" i="11"/>
  <c r="J159" i="8"/>
  <c r="K159" i="8"/>
  <c r="J271" i="8"/>
  <c r="K271" i="8"/>
  <c r="J216" i="8"/>
  <c r="K216" i="8"/>
  <c r="J249" i="8"/>
  <c r="K249" i="8"/>
  <c r="K223" i="8"/>
  <c r="J223" i="8"/>
  <c r="J215" i="8"/>
  <c r="K215" i="8"/>
  <c r="J122" i="8"/>
  <c r="K122" i="8"/>
  <c r="J205" i="8"/>
  <c r="K205" i="8"/>
  <c r="K202" i="8"/>
  <c r="J202" i="8"/>
  <c r="J264" i="8"/>
  <c r="K264" i="8"/>
  <c r="K231" i="8"/>
  <c r="J231" i="8"/>
  <c r="J171" i="8"/>
  <c r="K171" i="8"/>
  <c r="J245" i="8"/>
  <c r="K245" i="8"/>
  <c r="K163" i="8"/>
  <c r="J163" i="8"/>
  <c r="J208" i="8"/>
  <c r="K208" i="8"/>
  <c r="J123" i="8"/>
  <c r="K123" i="8"/>
  <c r="J128" i="8"/>
  <c r="K128" i="8"/>
  <c r="J206" i="8"/>
  <c r="K206" i="8"/>
  <c r="J234" i="8"/>
  <c r="K234" i="8"/>
  <c r="J174" i="8"/>
  <c r="K174" i="8"/>
  <c r="J203" i="8"/>
  <c r="K203" i="8"/>
  <c r="J224" i="8"/>
  <c r="K224" i="8"/>
  <c r="J242" i="8"/>
  <c r="K242" i="8"/>
  <c r="K165" i="8"/>
  <c r="J165" i="8"/>
  <c r="J134" i="8"/>
  <c r="K134" i="8"/>
  <c r="J149" i="8"/>
  <c r="K149" i="8"/>
  <c r="J214" i="8"/>
  <c r="K214" i="8"/>
  <c r="J186" i="8"/>
  <c r="K186" i="8"/>
  <c r="J218" i="8"/>
  <c r="K218" i="8"/>
  <c r="J260" i="8"/>
  <c r="K260" i="8"/>
  <c r="J233" i="8"/>
  <c r="K233" i="8"/>
  <c r="K160" i="8"/>
  <c r="J160" i="8"/>
  <c r="J239" i="8"/>
  <c r="K239" i="8"/>
  <c r="K220" i="8"/>
  <c r="J220" i="8"/>
  <c r="J247" i="8"/>
  <c r="K247" i="8"/>
  <c r="J265" i="8"/>
  <c r="K265" i="8"/>
  <c r="J261" i="8"/>
  <c r="K261" i="8"/>
  <c r="J168" i="8"/>
  <c r="K168" i="8"/>
  <c r="J170" i="8"/>
  <c r="K170" i="8"/>
  <c r="J211" i="8"/>
  <c r="K211" i="8"/>
  <c r="K130" i="8"/>
  <c r="J130" i="8"/>
  <c r="J124" i="8"/>
  <c r="K124" i="8"/>
  <c r="J157" i="8"/>
  <c r="K157" i="8"/>
  <c r="J153" i="8"/>
  <c r="K153" i="8"/>
  <c r="J212" i="8"/>
  <c r="K212" i="8"/>
  <c r="J184" i="8"/>
  <c r="K184" i="8"/>
  <c r="J135" i="8"/>
  <c r="K135" i="8"/>
  <c r="J143" i="8"/>
  <c r="K143" i="8"/>
  <c r="J152" i="8"/>
  <c r="K152" i="8"/>
  <c r="K129" i="8"/>
  <c r="J129" i="8"/>
  <c r="K217" i="8"/>
  <c r="J217" i="8"/>
  <c r="J204" i="8"/>
  <c r="K204" i="8"/>
  <c r="J246" i="8"/>
  <c r="K246" i="8"/>
  <c r="J269" i="8"/>
  <c r="K269" i="8"/>
  <c r="J272" i="8"/>
  <c r="K272" i="8"/>
  <c r="J255" i="8"/>
  <c r="K255" i="8"/>
  <c r="J248" i="8"/>
  <c r="K248" i="8"/>
  <c r="J250" i="8"/>
  <c r="K250" i="8"/>
  <c r="J226" i="8"/>
  <c r="K226" i="8"/>
  <c r="J207" i="8"/>
  <c r="K207" i="8"/>
  <c r="J187" i="8"/>
  <c r="K187" i="8"/>
  <c r="J254" i="8"/>
  <c r="K254" i="8"/>
  <c r="J230" i="8"/>
  <c r="K230" i="8"/>
  <c r="J175" i="8"/>
  <c r="K175" i="8"/>
  <c r="J166" i="8"/>
  <c r="K166" i="8"/>
  <c r="K194" i="8"/>
  <c r="J194" i="8"/>
  <c r="J147" i="8"/>
  <c r="K147" i="8"/>
  <c r="K243" i="8"/>
  <c r="J243" i="8"/>
  <c r="J244" i="8"/>
  <c r="K244" i="8"/>
  <c r="J125" i="8"/>
  <c r="K125" i="8"/>
  <c r="K183" i="8"/>
  <c r="J183" i="8"/>
  <c r="J225" i="8"/>
  <c r="K225" i="8"/>
  <c r="K235" i="8"/>
  <c r="J235" i="8"/>
  <c r="J164" i="8"/>
  <c r="K164" i="8"/>
  <c r="K132" i="8"/>
  <c r="J132" i="8"/>
  <c r="K192" i="8"/>
  <c r="J192" i="8"/>
  <c r="J177" i="8"/>
  <c r="K177" i="8"/>
  <c r="J180" i="8"/>
  <c r="K180" i="8"/>
  <c r="J238" i="8"/>
  <c r="K238" i="8"/>
  <c r="K232" i="8"/>
  <c r="J232" i="8"/>
  <c r="J268" i="8"/>
  <c r="K268" i="8"/>
  <c r="J267" i="8"/>
  <c r="K267" i="8"/>
  <c r="K270" i="8"/>
  <c r="J270" i="8"/>
  <c r="J263" i="8"/>
  <c r="K263" i="8"/>
  <c r="J273" i="8"/>
  <c r="K273" i="8"/>
  <c r="J145" i="8"/>
  <c r="K145" i="8"/>
  <c r="J154" i="8"/>
  <c r="K154" i="8"/>
  <c r="K131" i="8"/>
  <c r="J131" i="8"/>
  <c r="J199" i="8"/>
  <c r="K199" i="8"/>
  <c r="K150" i="8"/>
  <c r="J150" i="8"/>
  <c r="J151" i="8"/>
  <c r="K151" i="8"/>
  <c r="K141" i="8"/>
  <c r="J141" i="8"/>
  <c r="J144" i="8"/>
  <c r="K144" i="8"/>
  <c r="K169" i="8"/>
  <c r="J169" i="8"/>
  <c r="K178" i="8"/>
  <c r="J178" i="8"/>
  <c r="K190" i="8"/>
  <c r="J190" i="8"/>
  <c r="J136" i="8"/>
  <c r="K136" i="8"/>
  <c r="K121" i="8"/>
  <c r="J121" i="8"/>
  <c r="J137" i="8"/>
  <c r="K137" i="8"/>
  <c r="J191" i="8"/>
  <c r="K191" i="8"/>
  <c r="J209" i="8"/>
  <c r="K209" i="8"/>
  <c r="J210" i="8"/>
  <c r="K210" i="8"/>
  <c r="J259" i="8"/>
  <c r="K259" i="8"/>
  <c r="J221" i="8"/>
  <c r="K221" i="8"/>
  <c r="J257" i="8"/>
  <c r="K257" i="8"/>
  <c r="J237" i="8"/>
  <c r="K237" i="8"/>
  <c r="J197" i="8"/>
  <c r="K197" i="8"/>
  <c r="J133" i="8"/>
  <c r="K133" i="8"/>
  <c r="J253" i="8"/>
  <c r="K253" i="8"/>
  <c r="J258" i="8"/>
  <c r="K258" i="8"/>
  <c r="J156" i="8"/>
  <c r="K156" i="8"/>
  <c r="J173" i="8"/>
  <c r="K173" i="8"/>
  <c r="J193" i="8"/>
  <c r="K193" i="8"/>
  <c r="K176" i="8"/>
  <c r="J176" i="8"/>
  <c r="K240" i="8"/>
  <c r="J240" i="8"/>
  <c r="K266" i="8"/>
  <c r="J266" i="8"/>
  <c r="J140" i="8"/>
  <c r="K140" i="8"/>
  <c r="K148" i="8"/>
  <c r="J148" i="8"/>
  <c r="K185" i="8"/>
  <c r="J185" i="8"/>
  <c r="J256" i="8"/>
  <c r="K256" i="8"/>
  <c r="J222" i="8"/>
  <c r="K222" i="8"/>
  <c r="K139" i="8"/>
  <c r="J139" i="8"/>
  <c r="K172" i="8"/>
  <c r="J172" i="8"/>
  <c r="J195" i="8"/>
  <c r="K195" i="8"/>
  <c r="J189" i="8"/>
  <c r="K189" i="8"/>
  <c r="K179" i="8"/>
  <c r="J179" i="8"/>
  <c r="J227" i="8"/>
  <c r="K227" i="8"/>
  <c r="J219" i="8"/>
  <c r="K219" i="8"/>
  <c r="J236" i="8"/>
  <c r="K236" i="8"/>
  <c r="J142" i="8"/>
  <c r="K142" i="8"/>
  <c r="J251" i="8"/>
  <c r="K251" i="8"/>
  <c r="K262" i="8"/>
  <c r="J262" i="8"/>
  <c r="K252" i="8"/>
  <c r="J252" i="8"/>
  <c r="K229" i="8"/>
  <c r="J229" i="8"/>
  <c r="J146" i="8"/>
  <c r="K146" i="8"/>
  <c r="J138" i="8"/>
  <c r="K138" i="8"/>
  <c r="K188" i="8"/>
  <c r="J188" i="8"/>
  <c r="J213" i="8"/>
  <c r="K213" i="8"/>
  <c r="J155" i="8"/>
  <c r="K155" i="8"/>
  <c r="J127" i="8"/>
  <c r="K127" i="8"/>
  <c r="J158" i="8"/>
  <c r="K158" i="8"/>
  <c r="J161" i="8"/>
  <c r="K161" i="8"/>
  <c r="K198" i="8"/>
  <c r="J198" i="8"/>
  <c r="J182" i="8"/>
  <c r="K182" i="8"/>
  <c r="J201" i="8"/>
  <c r="K201" i="8"/>
  <c r="K167" i="8"/>
  <c r="J167" i="8"/>
  <c r="K162" i="8"/>
  <c r="J162" i="8"/>
  <c r="J126" i="8"/>
  <c r="K126" i="8"/>
  <c r="K200" i="8"/>
  <c r="J200" i="8"/>
  <c r="J196" i="8"/>
  <c r="K196" i="8"/>
  <c r="K181" i="8"/>
  <c r="J181" i="8"/>
  <c r="J228" i="8"/>
  <c r="K228" i="8"/>
  <c r="J241" i="8"/>
  <c r="K241" i="8"/>
  <c r="J109" i="8"/>
  <c r="K109" i="8"/>
  <c r="K115" i="8"/>
  <c r="J115" i="8"/>
  <c r="J59" i="8"/>
  <c r="K59" i="8"/>
  <c r="J64" i="8"/>
  <c r="K64" i="8"/>
  <c r="K29" i="8"/>
  <c r="J29" i="8"/>
  <c r="J51" i="8"/>
  <c r="K51" i="8"/>
  <c r="K46" i="8"/>
  <c r="J46" i="8"/>
  <c r="J37" i="8"/>
  <c r="K37" i="8"/>
  <c r="K12" i="8"/>
  <c r="J12" i="8"/>
  <c r="J4" i="8"/>
  <c r="K4" i="8"/>
  <c r="J56" i="8"/>
  <c r="K56" i="8"/>
  <c r="J15" i="8"/>
  <c r="K15" i="8"/>
  <c r="J11" i="8"/>
  <c r="K11" i="8"/>
  <c r="J50" i="8"/>
  <c r="K50" i="8"/>
  <c r="J57" i="8"/>
  <c r="K57" i="8"/>
  <c r="J17" i="8"/>
  <c r="K17" i="8"/>
  <c r="J13" i="8"/>
  <c r="K13" i="8"/>
  <c r="J89" i="8"/>
  <c r="K89" i="8"/>
  <c r="K98" i="8"/>
  <c r="J98" i="8"/>
  <c r="K101" i="8"/>
  <c r="J101" i="8"/>
  <c r="K106" i="8"/>
  <c r="J106" i="8"/>
  <c r="J111" i="8"/>
  <c r="K111" i="8"/>
  <c r="J110" i="8"/>
  <c r="K110" i="8"/>
  <c r="K22" i="8"/>
  <c r="J22" i="8"/>
  <c r="K61" i="8"/>
  <c r="J61" i="8"/>
  <c r="J27" i="8"/>
  <c r="K27" i="8"/>
  <c r="K34" i="8"/>
  <c r="J34" i="8"/>
  <c r="K73" i="8"/>
  <c r="J73" i="8"/>
  <c r="K14" i="8"/>
  <c r="J14" i="8"/>
  <c r="J66" i="8"/>
  <c r="K66" i="8"/>
  <c r="K19" i="8"/>
  <c r="J19" i="8"/>
  <c r="J6" i="8"/>
  <c r="K6" i="8"/>
  <c r="K63" i="8"/>
  <c r="J63" i="8"/>
  <c r="K7" i="8"/>
  <c r="J7" i="8"/>
  <c r="J80" i="8"/>
  <c r="K80" i="8"/>
  <c r="J68" i="8"/>
  <c r="K68" i="8"/>
  <c r="J82" i="8"/>
  <c r="K82" i="8"/>
  <c r="J77" i="8"/>
  <c r="K77" i="8"/>
  <c r="J72" i="8"/>
  <c r="K72" i="8"/>
  <c r="J44" i="8"/>
  <c r="K44" i="8"/>
  <c r="J58" i="8"/>
  <c r="K58" i="8"/>
  <c r="J43" i="8"/>
  <c r="K43" i="8"/>
  <c r="J41" i="8"/>
  <c r="K41" i="8"/>
  <c r="K100" i="8"/>
  <c r="J100" i="8"/>
  <c r="J97" i="8"/>
  <c r="K97" i="8"/>
  <c r="K84" i="8"/>
  <c r="J84" i="8"/>
  <c r="K102" i="8"/>
  <c r="J102" i="8"/>
  <c r="K92" i="8"/>
  <c r="J92" i="8"/>
  <c r="K108" i="8"/>
  <c r="J108" i="8"/>
  <c r="J114" i="8"/>
  <c r="K114" i="8"/>
  <c r="J21" i="8"/>
  <c r="K21" i="8"/>
  <c r="J20" i="8"/>
  <c r="K20" i="8"/>
  <c r="K49" i="8"/>
  <c r="J49" i="8"/>
  <c r="K48" i="8"/>
  <c r="J48" i="8"/>
  <c r="K99" i="8"/>
  <c r="J99" i="8"/>
  <c r="K96" i="8"/>
  <c r="J96" i="8"/>
  <c r="J87" i="8"/>
  <c r="K87" i="8"/>
  <c r="J105" i="8"/>
  <c r="K105" i="8"/>
  <c r="J113" i="8"/>
  <c r="K113" i="8"/>
  <c r="K119" i="8"/>
  <c r="J119" i="8"/>
  <c r="K107" i="8"/>
  <c r="J107" i="8"/>
  <c r="J24" i="8"/>
  <c r="K24" i="8"/>
  <c r="J26" i="8"/>
  <c r="K26" i="8"/>
  <c r="J81" i="8"/>
  <c r="K81" i="8"/>
  <c r="K74" i="8"/>
  <c r="J74" i="8"/>
  <c r="J71" i="8"/>
  <c r="K71" i="8"/>
  <c r="J60" i="8"/>
  <c r="K60" i="8"/>
  <c r="J9" i="8"/>
  <c r="K9" i="8"/>
  <c r="J38" i="8"/>
  <c r="K38" i="8"/>
  <c r="K16" i="8"/>
  <c r="J16" i="8"/>
  <c r="J23" i="8"/>
  <c r="K23" i="8"/>
  <c r="J31" i="8"/>
  <c r="K31" i="8"/>
  <c r="J53" i="8"/>
  <c r="K53" i="8"/>
  <c r="J25" i="8"/>
  <c r="K25" i="8"/>
  <c r="J78" i="8"/>
  <c r="K78" i="8"/>
  <c r="J79" i="8"/>
  <c r="K79" i="8"/>
  <c r="J18" i="8"/>
  <c r="K18" i="8"/>
  <c r="K75" i="8"/>
  <c r="J75" i="8"/>
  <c r="J36" i="8"/>
  <c r="K36" i="8"/>
  <c r="J40" i="8"/>
  <c r="K40" i="8"/>
  <c r="J35" i="8"/>
  <c r="K35" i="8"/>
  <c r="J83" i="8"/>
  <c r="K83" i="8"/>
  <c r="J93" i="8"/>
  <c r="K93" i="8"/>
  <c r="J103" i="8"/>
  <c r="K103" i="8"/>
  <c r="J104" i="8"/>
  <c r="K104" i="8"/>
  <c r="K95" i="8"/>
  <c r="J95" i="8"/>
  <c r="J94" i="8"/>
  <c r="K94" i="8"/>
  <c r="K117" i="8"/>
  <c r="J117" i="8"/>
  <c r="K120" i="8"/>
  <c r="J120" i="8"/>
  <c r="K116" i="8"/>
  <c r="J116" i="8"/>
  <c r="J112" i="8"/>
  <c r="K112" i="8"/>
  <c r="K28" i="8"/>
  <c r="J28" i="8"/>
  <c r="J39" i="8"/>
  <c r="K39" i="8"/>
  <c r="J30" i="8"/>
  <c r="K30" i="8"/>
  <c r="J45" i="8"/>
  <c r="K45" i="8"/>
  <c r="J67" i="8"/>
  <c r="K67" i="8"/>
  <c r="J52" i="8"/>
  <c r="K52" i="8"/>
  <c r="K62" i="8"/>
  <c r="J62" i="8"/>
  <c r="K33" i="8"/>
  <c r="J33" i="8"/>
  <c r="J8" i="8"/>
  <c r="K8" i="8"/>
  <c r="J76" i="8"/>
  <c r="K76" i="8"/>
  <c r="K47" i="8"/>
  <c r="J47" i="8"/>
  <c r="J55" i="8"/>
  <c r="K55" i="8"/>
  <c r="J10" i="8"/>
  <c r="K10" i="8"/>
  <c r="J54" i="8"/>
  <c r="K54" i="8"/>
  <c r="J70" i="8"/>
  <c r="K70" i="8"/>
  <c r="K5" i="8"/>
  <c r="J5" i="8"/>
  <c r="J69" i="8"/>
  <c r="K69" i="8"/>
  <c r="J65" i="8"/>
  <c r="K65" i="8"/>
  <c r="J32" i="8"/>
  <c r="K32" i="8"/>
  <c r="J42" i="8"/>
  <c r="K42" i="8"/>
  <c r="K85" i="8"/>
  <c r="J85" i="8"/>
  <c r="J90" i="8"/>
  <c r="K90" i="8"/>
  <c r="J91" i="8"/>
  <c r="K91" i="8"/>
  <c r="J88" i="8"/>
  <c r="K88" i="8"/>
  <c r="J86" i="8"/>
  <c r="K86" i="8"/>
  <c r="D974" i="11"/>
  <c r="N974" i="11"/>
  <c r="L974" i="11"/>
  <c r="C964" i="11"/>
  <c r="M964" i="11"/>
  <c r="K964" i="11"/>
  <c r="D949" i="11"/>
  <c r="L949" i="11"/>
  <c r="N949" i="11"/>
  <c r="C940" i="11"/>
  <c r="M940" i="11"/>
  <c r="K940" i="11"/>
  <c r="D917" i="11"/>
  <c r="L917" i="11"/>
  <c r="N917" i="11"/>
  <c r="M906" i="11"/>
  <c r="C906" i="11"/>
  <c r="K906" i="11"/>
  <c r="C900" i="11"/>
  <c r="M900" i="11"/>
  <c r="K900" i="11"/>
  <c r="C892" i="11"/>
  <c r="M892" i="11"/>
  <c r="K892" i="11"/>
  <c r="M886" i="11"/>
  <c r="C886" i="11"/>
  <c r="K886" i="11"/>
  <c r="H871" i="11"/>
  <c r="E854" i="11"/>
  <c r="F854" i="11"/>
  <c r="F786" i="11"/>
  <c r="E762" i="11"/>
  <c r="H762" i="11"/>
  <c r="F762" i="11"/>
  <c r="E749" i="11"/>
  <c r="H738" i="11"/>
  <c r="E723" i="11"/>
  <c r="F723" i="11"/>
  <c r="H723" i="11"/>
  <c r="E720" i="11"/>
  <c r="F720" i="11"/>
  <c r="E702" i="11"/>
  <c r="F702" i="11"/>
  <c r="F692" i="11"/>
  <c r="E692" i="11"/>
  <c r="F672" i="11"/>
  <c r="D622" i="11"/>
  <c r="L622" i="11"/>
  <c r="C564" i="11"/>
  <c r="M564" i="11"/>
  <c r="K564" i="11"/>
  <c r="D515" i="11"/>
  <c r="N515" i="11"/>
  <c r="L515" i="11"/>
  <c r="D505" i="11"/>
  <c r="N505" i="11"/>
  <c r="L505" i="11"/>
  <c r="D351" i="11"/>
  <c r="E351" i="11" s="1"/>
  <c r="L351" i="11"/>
  <c r="N351" i="11"/>
  <c r="E245" i="9"/>
  <c r="G237" i="8" s="1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C932" i="9"/>
  <c r="C940" i="9"/>
  <c r="I342" i="11"/>
  <c r="C410" i="9"/>
  <c r="G410" i="9"/>
  <c r="C408" i="9"/>
  <c r="G408" i="9"/>
  <c r="C406" i="9"/>
  <c r="G406" i="9"/>
  <c r="C404" i="9"/>
  <c r="G404" i="9"/>
  <c r="C402" i="9"/>
  <c r="G402" i="9"/>
  <c r="C400" i="9"/>
  <c r="G400" i="9"/>
  <c r="C398" i="9"/>
  <c r="G398" i="9"/>
  <c r="C396" i="9"/>
  <c r="G396" i="9"/>
  <c r="C394" i="9"/>
  <c r="G394" i="9"/>
  <c r="C392" i="9"/>
  <c r="G392" i="9"/>
  <c r="C390" i="9"/>
  <c r="G390" i="9"/>
  <c r="C388" i="9"/>
  <c r="G388" i="9"/>
  <c r="C386" i="9"/>
  <c r="G386" i="9"/>
  <c r="C384" i="9"/>
  <c r="G384" i="9"/>
  <c r="C382" i="9"/>
  <c r="G382" i="9"/>
  <c r="C380" i="9"/>
  <c r="G380" i="9"/>
  <c r="C378" i="9"/>
  <c r="G378" i="9"/>
  <c r="C376" i="9"/>
  <c r="G376" i="9"/>
  <c r="C374" i="9"/>
  <c r="G374" i="9"/>
  <c r="C372" i="9"/>
  <c r="G372" i="9"/>
  <c r="C370" i="9"/>
  <c r="G370" i="9"/>
  <c r="C368" i="9"/>
  <c r="G368" i="9"/>
  <c r="C366" i="9"/>
  <c r="G366" i="9"/>
  <c r="C364" i="9"/>
  <c r="G364" i="9"/>
  <c r="C362" i="9"/>
  <c r="G362" i="9"/>
  <c r="C360" i="9"/>
  <c r="G360" i="9"/>
  <c r="C358" i="9"/>
  <c r="G358" i="9"/>
  <c r="C356" i="9"/>
  <c r="G356" i="9"/>
  <c r="C354" i="9"/>
  <c r="G354" i="9"/>
  <c r="C352" i="9"/>
  <c r="G352" i="9"/>
  <c r="H720" i="11"/>
  <c r="D367" i="11"/>
  <c r="H367" i="11" s="1"/>
  <c r="L367" i="11"/>
  <c r="N367" i="11"/>
  <c r="D237" i="8"/>
  <c r="L237" i="8" s="1"/>
  <c r="E237" i="8"/>
  <c r="M237" i="8" s="1"/>
  <c r="D965" i="11"/>
  <c r="L965" i="11"/>
  <c r="N965" i="11"/>
  <c r="C956" i="11"/>
  <c r="M956" i="11"/>
  <c r="K956" i="11"/>
  <c r="D941" i="11"/>
  <c r="L941" i="11"/>
  <c r="N941" i="11"/>
  <c r="D933" i="11"/>
  <c r="L933" i="11"/>
  <c r="N933" i="11"/>
  <c r="D925" i="11"/>
  <c r="L925" i="11"/>
  <c r="N925" i="11"/>
  <c r="C916" i="11"/>
  <c r="M916" i="11"/>
  <c r="K916" i="11"/>
  <c r="D901" i="11"/>
  <c r="L901" i="11"/>
  <c r="E881" i="11"/>
  <c r="E870" i="11"/>
  <c r="F870" i="11"/>
  <c r="H846" i="11"/>
  <c r="F846" i="11"/>
  <c r="E846" i="11"/>
  <c r="E794" i="11"/>
  <c r="H794" i="11"/>
  <c r="F794" i="11"/>
  <c r="H721" i="11"/>
  <c r="F721" i="11"/>
  <c r="E721" i="11"/>
  <c r="F713" i="11"/>
  <c r="H713" i="11"/>
  <c r="E713" i="11"/>
  <c r="F671" i="11"/>
  <c r="E667" i="11"/>
  <c r="F667" i="11"/>
  <c r="H667" i="11"/>
  <c r="F631" i="11"/>
  <c r="E631" i="11"/>
  <c r="D610" i="11"/>
  <c r="L610" i="11"/>
  <c r="N610" i="11"/>
  <c r="E534" i="11"/>
  <c r="F534" i="11"/>
  <c r="H534" i="11"/>
  <c r="H518" i="11"/>
  <c r="E502" i="11"/>
  <c r="F502" i="11"/>
  <c r="H502" i="11"/>
  <c r="I982" i="11"/>
  <c r="G924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J415" i="11"/>
  <c r="J472" i="11"/>
  <c r="H757" i="11"/>
  <c r="F778" i="11"/>
  <c r="F889" i="11"/>
  <c r="H778" i="11"/>
  <c r="D383" i="11"/>
  <c r="L383" i="11"/>
  <c r="N383" i="11"/>
  <c r="C973" i="11"/>
  <c r="K973" i="11"/>
  <c r="M973" i="11"/>
  <c r="D957" i="11"/>
  <c r="L957" i="11"/>
  <c r="N957" i="11"/>
  <c r="C948" i="11"/>
  <c r="M948" i="11"/>
  <c r="K948" i="11"/>
  <c r="C932" i="11"/>
  <c r="M932" i="11"/>
  <c r="K932" i="11"/>
  <c r="C924" i="11"/>
  <c r="M924" i="11"/>
  <c r="K924" i="11"/>
  <c r="D893" i="11"/>
  <c r="L893" i="11"/>
  <c r="N893" i="11"/>
  <c r="E863" i="11"/>
  <c r="H819" i="11"/>
  <c r="E819" i="11"/>
  <c r="F819" i="11"/>
  <c r="H770" i="11"/>
  <c r="F770" i="11"/>
  <c r="E746" i="11"/>
  <c r="H746" i="11"/>
  <c r="F746" i="11"/>
  <c r="F725" i="11"/>
  <c r="E725" i="11"/>
  <c r="F722" i="11"/>
  <c r="E719" i="11"/>
  <c r="F719" i="11"/>
  <c r="H719" i="11"/>
  <c r="E696" i="11"/>
  <c r="F696" i="11"/>
  <c r="F673" i="11"/>
  <c r="E673" i="11"/>
  <c r="E659" i="11"/>
  <c r="H659" i="11"/>
  <c r="F659" i="11"/>
  <c r="H642" i="11"/>
  <c r="I642" i="11" s="1"/>
  <c r="E642" i="11"/>
  <c r="F602" i="11"/>
  <c r="C520" i="11"/>
  <c r="M520" i="11"/>
  <c r="K520" i="11"/>
  <c r="E501" i="11"/>
  <c r="F501" i="11"/>
  <c r="D228" i="8"/>
  <c r="L228" i="8" s="1"/>
  <c r="E228" i="8"/>
  <c r="M228" i="8" s="1"/>
  <c r="G940" i="9"/>
  <c r="G936" i="9"/>
  <c r="G932" i="9"/>
  <c r="G928" i="9"/>
  <c r="C928" i="9"/>
  <c r="C936" i="9"/>
  <c r="G916" i="9"/>
  <c r="C409" i="9"/>
  <c r="D409" i="9"/>
  <c r="G409" i="9"/>
  <c r="C407" i="9"/>
  <c r="D407" i="9"/>
  <c r="G407" i="9"/>
  <c r="C405" i="9"/>
  <c r="D405" i="9"/>
  <c r="G405" i="9"/>
  <c r="C403" i="9"/>
  <c r="D403" i="9"/>
  <c r="G403" i="9"/>
  <c r="C401" i="9"/>
  <c r="D401" i="9"/>
  <c r="G401" i="9"/>
  <c r="C399" i="9"/>
  <c r="D399" i="9"/>
  <c r="G399" i="9"/>
  <c r="C397" i="9"/>
  <c r="D397" i="9"/>
  <c r="G397" i="9"/>
  <c r="C395" i="9"/>
  <c r="D395" i="9"/>
  <c r="G395" i="9"/>
  <c r="C393" i="9"/>
  <c r="D393" i="9"/>
  <c r="G393" i="9"/>
  <c r="C391" i="9"/>
  <c r="D391" i="9"/>
  <c r="G391" i="9"/>
  <c r="C389" i="9"/>
  <c r="D389" i="9"/>
  <c r="G389" i="9"/>
  <c r="C387" i="9"/>
  <c r="D387" i="9"/>
  <c r="G387" i="9"/>
  <c r="C385" i="9"/>
  <c r="D385" i="9"/>
  <c r="G385" i="9"/>
  <c r="C383" i="9"/>
  <c r="D383" i="9"/>
  <c r="G383" i="9"/>
  <c r="C381" i="9"/>
  <c r="D381" i="9"/>
  <c r="G381" i="9"/>
  <c r="C379" i="9"/>
  <c r="D379" i="9"/>
  <c r="G379" i="9"/>
  <c r="C377" i="9"/>
  <c r="D377" i="9"/>
  <c r="G377" i="9"/>
  <c r="C375" i="9"/>
  <c r="D375" i="9"/>
  <c r="G375" i="9"/>
  <c r="C373" i="9"/>
  <c r="D373" i="9"/>
  <c r="G373" i="9"/>
  <c r="C371" i="9"/>
  <c r="D371" i="9"/>
  <c r="G371" i="9"/>
  <c r="C369" i="9"/>
  <c r="D369" i="9"/>
  <c r="G369" i="9"/>
  <c r="C367" i="9"/>
  <c r="D367" i="9"/>
  <c r="G367" i="9"/>
  <c r="C365" i="9"/>
  <c r="D365" i="9"/>
  <c r="G365" i="9"/>
  <c r="C363" i="9"/>
  <c r="D363" i="9"/>
  <c r="G363" i="9"/>
  <c r="C361" i="9"/>
  <c r="D361" i="9"/>
  <c r="G361" i="9"/>
  <c r="C359" i="9"/>
  <c r="D359" i="9"/>
  <c r="G359" i="9"/>
  <c r="C357" i="9"/>
  <c r="D357" i="9"/>
  <c r="G357" i="9"/>
  <c r="C355" i="9"/>
  <c r="D355" i="9"/>
  <c r="G355" i="9"/>
  <c r="C353" i="9"/>
  <c r="D353" i="9"/>
  <c r="G353" i="9"/>
  <c r="C351" i="9"/>
  <c r="D351" i="9"/>
  <c r="G351" i="9"/>
  <c r="H501" i="11"/>
  <c r="H672" i="11"/>
  <c r="H814" i="11"/>
  <c r="I814" i="11" s="1"/>
  <c r="E889" i="11"/>
  <c r="E517" i="11"/>
  <c r="E814" i="11"/>
  <c r="F757" i="11"/>
  <c r="D399" i="11"/>
  <c r="H399" i="11" s="1"/>
  <c r="L399" i="11"/>
  <c r="N399" i="11"/>
  <c r="E269" i="9"/>
  <c r="G261" i="8" s="1"/>
  <c r="E247" i="8"/>
  <c r="M247" i="8" s="1"/>
  <c r="D133" i="8"/>
  <c r="L133" i="8" s="1"/>
  <c r="E133" i="8"/>
  <c r="M133" i="8" s="1"/>
  <c r="H966" i="11"/>
  <c r="E966" i="11"/>
  <c r="E918" i="11"/>
  <c r="F918" i="11"/>
  <c r="K907" i="11"/>
  <c r="C907" i="11"/>
  <c r="D888" i="11"/>
  <c r="N888" i="11"/>
  <c r="L888" i="11"/>
  <c r="C887" i="11"/>
  <c r="K887" i="11"/>
  <c r="D874" i="11"/>
  <c r="N874" i="11"/>
  <c r="L874" i="11"/>
  <c r="C873" i="11"/>
  <c r="K873" i="11"/>
  <c r="D857" i="11"/>
  <c r="L857" i="11"/>
  <c r="D849" i="11"/>
  <c r="L849" i="11"/>
  <c r="E848" i="11"/>
  <c r="D841" i="11"/>
  <c r="L841" i="11"/>
  <c r="D833" i="11"/>
  <c r="L833" i="11"/>
  <c r="E832" i="11"/>
  <c r="D825" i="11"/>
  <c r="L825" i="11"/>
  <c r="D817" i="11"/>
  <c r="L817" i="11"/>
  <c r="D805" i="11"/>
  <c r="L805" i="11"/>
  <c r="D784" i="11"/>
  <c r="N784" i="11"/>
  <c r="L784" i="11"/>
  <c r="D776" i="11"/>
  <c r="N776" i="11"/>
  <c r="L776" i="11"/>
  <c r="D768" i="11"/>
  <c r="N768" i="11"/>
  <c r="L768" i="11"/>
  <c r="D760" i="11"/>
  <c r="N760" i="11"/>
  <c r="L760" i="11"/>
  <c r="D752" i="11"/>
  <c r="L752" i="11"/>
  <c r="D744" i="11"/>
  <c r="N744" i="11"/>
  <c r="L744" i="11"/>
  <c r="D732" i="11"/>
  <c r="N732" i="11"/>
  <c r="L732" i="11"/>
  <c r="D708" i="11"/>
  <c r="L708" i="11"/>
  <c r="D700" i="11"/>
  <c r="N700" i="11"/>
  <c r="L700" i="11"/>
  <c r="D681" i="11"/>
  <c r="L681" i="11"/>
  <c r="D662" i="11"/>
  <c r="N662" i="11"/>
  <c r="L662" i="11"/>
  <c r="D645" i="11"/>
  <c r="L645" i="11"/>
  <c r="E644" i="11"/>
  <c r="D627" i="11"/>
  <c r="L627" i="11"/>
  <c r="C624" i="11"/>
  <c r="K624" i="11"/>
  <c r="C612" i="11"/>
  <c r="M612" i="11"/>
  <c r="K612" i="11"/>
  <c r="D598" i="11"/>
  <c r="N598" i="11"/>
  <c r="L598" i="11"/>
  <c r="D594" i="11"/>
  <c r="L594" i="11"/>
  <c r="C593" i="11"/>
  <c r="K593" i="11"/>
  <c r="D583" i="11"/>
  <c r="L583" i="11"/>
  <c r="C580" i="11"/>
  <c r="M580" i="11"/>
  <c r="K580" i="11"/>
  <c r="D578" i="11"/>
  <c r="L578" i="11"/>
  <c r="C577" i="11"/>
  <c r="K577" i="11"/>
  <c r="C572" i="11"/>
  <c r="K572" i="11"/>
  <c r="C569" i="11"/>
  <c r="K569" i="11"/>
  <c r="C525" i="11"/>
  <c r="K525" i="11"/>
  <c r="H976" i="11"/>
  <c r="D970" i="11"/>
  <c r="N970" i="11"/>
  <c r="L970" i="11"/>
  <c r="C969" i="11"/>
  <c r="K969" i="11"/>
  <c r="D961" i="11"/>
  <c r="L961" i="11"/>
  <c r="C960" i="11"/>
  <c r="M960" i="11"/>
  <c r="K960" i="11"/>
  <c r="D953" i="11"/>
  <c r="L953" i="11"/>
  <c r="C952" i="11"/>
  <c r="M952" i="11"/>
  <c r="K952" i="11"/>
  <c r="D945" i="11"/>
  <c r="L945" i="11"/>
  <c r="C944" i="11"/>
  <c r="M944" i="11"/>
  <c r="K944" i="11"/>
  <c r="D937" i="11"/>
  <c r="L937" i="11"/>
  <c r="C936" i="11"/>
  <c r="M936" i="11"/>
  <c r="K936" i="11"/>
  <c r="D929" i="11"/>
  <c r="L929" i="11"/>
  <c r="C928" i="11"/>
  <c r="M928" i="11"/>
  <c r="K928" i="11"/>
  <c r="D921" i="11"/>
  <c r="L921" i="11"/>
  <c r="C920" i="11"/>
  <c r="M920" i="11"/>
  <c r="K920" i="11"/>
  <c r="D913" i="11"/>
  <c r="L913" i="11"/>
  <c r="C908" i="11"/>
  <c r="M908" i="11"/>
  <c r="K908" i="11"/>
  <c r="M904" i="11"/>
  <c r="C904" i="11"/>
  <c r="K904" i="11"/>
  <c r="D897" i="11"/>
  <c r="L897" i="11"/>
  <c r="C896" i="11"/>
  <c r="M896" i="11"/>
  <c r="K896" i="11"/>
  <c r="F881" i="11"/>
  <c r="H870" i="11"/>
  <c r="K867" i="11"/>
  <c r="C867" i="11"/>
  <c r="H854" i="11"/>
  <c r="F781" i="11"/>
  <c r="E758" i="11"/>
  <c r="H758" i="11"/>
  <c r="H750" i="11"/>
  <c r="E750" i="11"/>
  <c r="E734" i="11"/>
  <c r="E688" i="11"/>
  <c r="F688" i="11"/>
  <c r="H682" i="11"/>
  <c r="E682" i="11"/>
  <c r="H646" i="11"/>
  <c r="E628" i="11"/>
  <c r="D601" i="11"/>
  <c r="F601" i="11" s="1"/>
  <c r="L601" i="11"/>
  <c r="D533" i="11"/>
  <c r="L533" i="11"/>
  <c r="D531" i="11"/>
  <c r="L531" i="11"/>
  <c r="C528" i="11"/>
  <c r="K528" i="11"/>
  <c r="D407" i="11"/>
  <c r="L407" i="11"/>
  <c r="N407" i="11"/>
  <c r="D391" i="11"/>
  <c r="H391" i="11" s="1"/>
  <c r="L391" i="11"/>
  <c r="N391" i="11"/>
  <c r="D375" i="11"/>
  <c r="L375" i="11"/>
  <c r="N375" i="11"/>
  <c r="D359" i="11"/>
  <c r="L359" i="11"/>
  <c r="N359" i="11"/>
  <c r="C296" i="9"/>
  <c r="D296" i="9" s="1"/>
  <c r="C290" i="9"/>
  <c r="D290" i="9" s="1"/>
  <c r="C288" i="9"/>
  <c r="D288" i="9" s="1"/>
  <c r="C276" i="9"/>
  <c r="C274" i="9"/>
  <c r="E274" i="9" s="1"/>
  <c r="G266" i="8" s="1"/>
  <c r="C272" i="9"/>
  <c r="C268" i="9"/>
  <c r="C170" i="9"/>
  <c r="C142" i="9"/>
  <c r="D142" i="9" s="1"/>
  <c r="F134" i="8" s="1"/>
  <c r="N1001" i="11"/>
  <c r="L1001" i="11"/>
  <c r="D999" i="11"/>
  <c r="N999" i="11"/>
  <c r="N997" i="11"/>
  <c r="L997" i="11"/>
  <c r="D995" i="11"/>
  <c r="N995" i="11"/>
  <c r="M994" i="11"/>
  <c r="K994" i="11"/>
  <c r="C992" i="11"/>
  <c r="M992" i="11"/>
  <c r="M990" i="11"/>
  <c r="K990" i="11"/>
  <c r="C988" i="11"/>
  <c r="M988" i="11"/>
  <c r="M986" i="11"/>
  <c r="K986" i="11"/>
  <c r="C984" i="11"/>
  <c r="M984" i="11"/>
  <c r="N982" i="11"/>
  <c r="L982" i="11"/>
  <c r="C978" i="11"/>
  <c r="M978" i="11"/>
  <c r="K978" i="11"/>
  <c r="F971" i="11"/>
  <c r="E962" i="11"/>
  <c r="H962" i="11"/>
  <c r="H946" i="11"/>
  <c r="E946" i="11"/>
  <c r="F946" i="11"/>
  <c r="H918" i="11"/>
  <c r="H914" i="11"/>
  <c r="F914" i="11"/>
  <c r="E914" i="11"/>
  <c r="K905" i="11"/>
  <c r="C905" i="11"/>
  <c r="H902" i="11"/>
  <c r="E882" i="11"/>
  <c r="D880" i="11"/>
  <c r="N880" i="11"/>
  <c r="L880" i="11"/>
  <c r="C877" i="11"/>
  <c r="K877" i="11"/>
  <c r="D869" i="11"/>
  <c r="L869" i="11"/>
  <c r="C868" i="11"/>
  <c r="M868" i="11"/>
  <c r="K868" i="11"/>
  <c r="E866" i="11"/>
  <c r="H866" i="11"/>
  <c r="D862" i="11"/>
  <c r="N862" i="11"/>
  <c r="L862" i="11"/>
  <c r="C860" i="11"/>
  <c r="M860" i="11"/>
  <c r="K860" i="11"/>
  <c r="D853" i="11"/>
  <c r="L853" i="11"/>
  <c r="D845" i="11"/>
  <c r="L845" i="11"/>
  <c r="D837" i="11"/>
  <c r="L837" i="11"/>
  <c r="D829" i="11"/>
  <c r="L829" i="11"/>
  <c r="D821" i="11"/>
  <c r="L821" i="11"/>
  <c r="D813" i="11"/>
  <c r="L813" i="11"/>
  <c r="D793" i="11"/>
  <c r="L793" i="11"/>
  <c r="E788" i="11"/>
  <c r="D780" i="11"/>
  <c r="N780" i="11"/>
  <c r="L780" i="11"/>
  <c r="D772" i="11"/>
  <c r="N772" i="11"/>
  <c r="L772" i="11"/>
  <c r="D764" i="11"/>
  <c r="N764" i="11"/>
  <c r="L764" i="11"/>
  <c r="D756" i="11"/>
  <c r="N756" i="11"/>
  <c r="L756" i="11"/>
  <c r="D748" i="11"/>
  <c r="L748" i="11"/>
  <c r="D740" i="11"/>
  <c r="L740" i="11"/>
  <c r="D718" i="11"/>
  <c r="L718" i="11"/>
  <c r="D704" i="11"/>
  <c r="L704" i="11"/>
  <c r="D694" i="11"/>
  <c r="N694" i="11"/>
  <c r="L694" i="11"/>
  <c r="D669" i="11"/>
  <c r="L669" i="11"/>
  <c r="D658" i="11"/>
  <c r="N658" i="11"/>
  <c r="L658" i="11"/>
  <c r="D641" i="11"/>
  <c r="L641" i="11"/>
  <c r="C621" i="11"/>
  <c r="K621" i="11"/>
  <c r="C609" i="11"/>
  <c r="K609" i="11"/>
  <c r="D562" i="11"/>
  <c r="L562" i="11"/>
  <c r="D558" i="11"/>
  <c r="L558" i="11"/>
  <c r="C557" i="11"/>
  <c r="K557" i="11"/>
  <c r="C552" i="11"/>
  <c r="M552" i="11"/>
  <c r="K552" i="11"/>
  <c r="E550" i="11"/>
  <c r="F550" i="11"/>
  <c r="C549" i="11"/>
  <c r="K549" i="11"/>
  <c r="C544" i="11"/>
  <c r="K544" i="11"/>
  <c r="D542" i="11"/>
  <c r="L542" i="11"/>
  <c r="D539" i="11"/>
  <c r="L539" i="11"/>
  <c r="K958" i="11"/>
  <c r="K962" i="11"/>
  <c r="L972" i="11"/>
  <c r="C985" i="11"/>
  <c r="K987" i="11"/>
  <c r="C989" i="11"/>
  <c r="K991" i="11"/>
  <c r="K864" i="11"/>
  <c r="L866" i="11"/>
  <c r="K870" i="11"/>
  <c r="L872" i="11"/>
  <c r="K890" i="11"/>
  <c r="K902" i="11"/>
  <c r="K918" i="11"/>
  <c r="K922" i="11"/>
  <c r="K934" i="11"/>
  <c r="K938" i="11"/>
  <c r="K950" i="11"/>
  <c r="K954" i="11"/>
  <c r="K966" i="11"/>
  <c r="L968" i="11"/>
  <c r="K976" i="11"/>
  <c r="C980" i="11"/>
  <c r="D977" i="11"/>
  <c r="F977" i="11" s="1"/>
  <c r="D963" i="11"/>
  <c r="D959" i="11"/>
  <c r="D955" i="11"/>
  <c r="D951" i="11"/>
  <c r="D947" i="11"/>
  <c r="D935" i="11"/>
  <c r="D931" i="11"/>
  <c r="D919" i="11"/>
  <c r="D915" i="11"/>
  <c r="D903" i="11"/>
  <c r="D899" i="11"/>
  <c r="D855" i="11"/>
  <c r="D851" i="11"/>
  <c r="D843" i="11"/>
  <c r="D835" i="11"/>
  <c r="D827" i="11"/>
  <c r="D823" i="11"/>
  <c r="D795" i="11"/>
  <c r="E760" i="11"/>
  <c r="E740" i="11"/>
  <c r="F515" i="11"/>
  <c r="F402" i="11"/>
  <c r="H402" i="11"/>
  <c r="F362" i="11"/>
  <c r="H362" i="11"/>
  <c r="F701" i="11"/>
  <c r="H666" i="11"/>
  <c r="D403" i="11"/>
  <c r="H403" i="11" s="1"/>
  <c r="L403" i="11"/>
  <c r="D395" i="11"/>
  <c r="H395" i="11" s="1"/>
  <c r="L395" i="11"/>
  <c r="D387" i="11"/>
  <c r="H387" i="11" s="1"/>
  <c r="L387" i="11"/>
  <c r="D379" i="11"/>
  <c r="L379" i="11"/>
  <c r="D371" i="11"/>
  <c r="L371" i="11"/>
  <c r="D363" i="11"/>
  <c r="H363" i="11" s="1"/>
  <c r="L363" i="11"/>
  <c r="D355" i="11"/>
  <c r="H355" i="11" s="1"/>
  <c r="L355" i="11"/>
  <c r="K863" i="11"/>
  <c r="K875" i="11"/>
  <c r="K881" i="11"/>
  <c r="K971" i="11"/>
  <c r="K975" i="11"/>
  <c r="I217" i="11"/>
  <c r="E972" i="11"/>
  <c r="F815" i="11"/>
  <c r="F398" i="11"/>
  <c r="F382" i="11"/>
  <c r="F366" i="11"/>
  <c r="H366" i="11"/>
  <c r="F351" i="11"/>
  <c r="C409" i="11"/>
  <c r="K409" i="11"/>
  <c r="H408" i="11"/>
  <c r="C405" i="11"/>
  <c r="K405" i="11"/>
  <c r="C401" i="11"/>
  <c r="K401" i="11"/>
  <c r="C397" i="11"/>
  <c r="K397" i="11"/>
  <c r="C393" i="11"/>
  <c r="K393" i="11"/>
  <c r="F392" i="11"/>
  <c r="C389" i="11"/>
  <c r="K389" i="11"/>
  <c r="H388" i="11"/>
  <c r="C385" i="11"/>
  <c r="K385" i="11"/>
  <c r="F384" i="11"/>
  <c r="H384" i="11"/>
  <c r="C381" i="11"/>
  <c r="K381" i="11"/>
  <c r="F380" i="11"/>
  <c r="C377" i="11"/>
  <c r="K377" i="11"/>
  <c r="F376" i="11"/>
  <c r="H376" i="11"/>
  <c r="C373" i="11"/>
  <c r="K373" i="11"/>
  <c r="F372" i="11"/>
  <c r="H372" i="11"/>
  <c r="C369" i="11"/>
  <c r="K369" i="11"/>
  <c r="C365" i="11"/>
  <c r="K365" i="11"/>
  <c r="C361" i="11"/>
  <c r="K361" i="11"/>
  <c r="F360" i="11"/>
  <c r="C357" i="11"/>
  <c r="K357" i="11"/>
  <c r="C353" i="11"/>
  <c r="K353" i="11"/>
  <c r="F352" i="11"/>
  <c r="H352" i="11"/>
  <c r="H383" i="11"/>
  <c r="E282" i="11"/>
  <c r="E278" i="11"/>
  <c r="H255" i="11"/>
  <c r="H232" i="11"/>
  <c r="F230" i="11"/>
  <c r="H294" i="11"/>
  <c r="H295" i="11"/>
  <c r="H250" i="11"/>
  <c r="H246" i="11"/>
  <c r="F225" i="11"/>
  <c r="H219" i="11"/>
  <c r="D273" i="9"/>
  <c r="F265" i="8" s="1"/>
  <c r="E241" i="9"/>
  <c r="G233" i="8" s="1"/>
  <c r="D237" i="9"/>
  <c r="F229" i="8" s="1"/>
  <c r="G237" i="9"/>
  <c r="G227" i="9"/>
  <c r="F211" i="11"/>
  <c r="E255" i="9"/>
  <c r="G247" i="8" s="1"/>
  <c r="E237" i="9"/>
  <c r="G229" i="8" s="1"/>
  <c r="C279" i="9"/>
  <c r="G279" i="9" s="1"/>
  <c r="C281" i="9"/>
  <c r="C261" i="9"/>
  <c r="C257" i="9"/>
  <c r="E257" i="9" s="1"/>
  <c r="G249" i="8" s="1"/>
  <c r="C251" i="9"/>
  <c r="C249" i="9"/>
  <c r="C247" i="9"/>
  <c r="E247" i="9" s="1"/>
  <c r="G239" i="8" s="1"/>
  <c r="C229" i="9"/>
  <c r="E229" i="9" s="1"/>
  <c r="G221" i="8" s="1"/>
  <c r="C225" i="9"/>
  <c r="E225" i="9" s="1"/>
  <c r="G217" i="8" s="1"/>
  <c r="C223" i="9"/>
  <c r="C219" i="9"/>
  <c r="E219" i="9" s="1"/>
  <c r="G211" i="8" s="1"/>
  <c r="C217" i="9"/>
  <c r="C213" i="9"/>
  <c r="E213" i="9" s="1"/>
  <c r="G205" i="8" s="1"/>
  <c r="F246" i="11"/>
  <c r="F265" i="11"/>
  <c r="E209" i="11"/>
  <c r="H248" i="11"/>
  <c r="F239" i="11"/>
  <c r="H228" i="11"/>
  <c r="G269" i="9"/>
  <c r="H211" i="11"/>
  <c r="I211" i="11" s="1"/>
  <c r="E267" i="11"/>
  <c r="H215" i="11"/>
  <c r="C194" i="9"/>
  <c r="D194" i="9" s="1"/>
  <c r="F186" i="8" s="1"/>
  <c r="H252" i="11"/>
  <c r="J217" i="11"/>
  <c r="F264" i="11"/>
  <c r="H249" i="11"/>
  <c r="J249" i="11" s="1"/>
  <c r="E234" i="11"/>
  <c r="Q413" i="4"/>
  <c r="N413" i="4"/>
  <c r="R413" i="4" s="1"/>
  <c r="P413" i="4"/>
  <c r="Q429" i="4"/>
  <c r="N429" i="4"/>
  <c r="T429" i="4" s="1"/>
  <c r="P429" i="4"/>
  <c r="Q445" i="4"/>
  <c r="N445" i="4"/>
  <c r="R445" i="4" s="1"/>
  <c r="P445" i="4"/>
  <c r="P441" i="4"/>
  <c r="N441" i="4"/>
  <c r="R441" i="4" s="1"/>
  <c r="Q439" i="4"/>
  <c r="N439" i="4"/>
  <c r="P428" i="4"/>
  <c r="N428" i="4"/>
  <c r="R428" i="4" s="1"/>
  <c r="Q426" i="4"/>
  <c r="T426" i="4" s="1"/>
  <c r="P426" i="4"/>
  <c r="S426" i="4" s="1"/>
  <c r="Q425" i="4"/>
  <c r="N425" i="4"/>
  <c r="Q423" i="4"/>
  <c r="N423" i="4"/>
  <c r="P422" i="4"/>
  <c r="N422" i="4"/>
  <c r="R422" i="4" s="1"/>
  <c r="Q388" i="4"/>
  <c r="P388" i="4"/>
  <c r="N388" i="4"/>
  <c r="R388" i="4" s="1"/>
  <c r="N387" i="4"/>
  <c r="R387" i="4" s="1"/>
  <c r="Q387" i="4"/>
  <c r="P356" i="4"/>
  <c r="S356" i="4" s="1"/>
  <c r="Q356" i="4"/>
  <c r="T356" i="4" s="1"/>
  <c r="N354" i="4"/>
  <c r="R354" i="4" s="1"/>
  <c r="P354" i="4"/>
  <c r="N350" i="4"/>
  <c r="R350" i="4" s="1"/>
  <c r="P350" i="4"/>
  <c r="N342" i="4"/>
  <c r="R342" i="4" s="1"/>
  <c r="P342" i="4"/>
  <c r="P334" i="4"/>
  <c r="N334" i="4"/>
  <c r="R334" i="4" s="1"/>
  <c r="Q332" i="4"/>
  <c r="N332" i="4"/>
  <c r="R332" i="4" s="1"/>
  <c r="P318" i="4"/>
  <c r="N318" i="4"/>
  <c r="R318" i="4" s="1"/>
  <c r="I465" i="5"/>
  <c r="D465" i="5"/>
  <c r="E465" i="5" s="1"/>
  <c r="H457" i="2" s="1"/>
  <c r="I461" i="5"/>
  <c r="F457" i="5"/>
  <c r="I449" i="2" s="1"/>
  <c r="I449" i="5"/>
  <c r="F449" i="5"/>
  <c r="I441" i="2" s="1"/>
  <c r="G449" i="5"/>
  <c r="J441" i="2" s="1"/>
  <c r="E437" i="5"/>
  <c r="H429" i="2" s="1"/>
  <c r="I421" i="5"/>
  <c r="I417" i="5"/>
  <c r="G417" i="5"/>
  <c r="J409" i="2" s="1"/>
  <c r="E405" i="5"/>
  <c r="H397" i="2" s="1"/>
  <c r="F385" i="5"/>
  <c r="I377" i="2" s="1"/>
  <c r="F374" i="5"/>
  <c r="I366" i="2" s="1"/>
  <c r="F370" i="5"/>
  <c r="I362" i="2" s="1"/>
  <c r="G370" i="5"/>
  <c r="J362" i="2" s="1"/>
  <c r="E370" i="5"/>
  <c r="H362" i="2" s="1"/>
  <c r="N393" i="4"/>
  <c r="Q393" i="4"/>
  <c r="N455" i="4"/>
  <c r="R455" i="4" s="1"/>
  <c r="Q455" i="4"/>
  <c r="P455" i="4"/>
  <c r="P416" i="4"/>
  <c r="Q416" i="4"/>
  <c r="T416" i="4" s="1"/>
  <c r="N416" i="4"/>
  <c r="R416" i="4" s="1"/>
  <c r="P401" i="4"/>
  <c r="P400" i="4"/>
  <c r="N400" i="4"/>
  <c r="R400" i="4" s="1"/>
  <c r="Q397" i="4"/>
  <c r="N397" i="4"/>
  <c r="P397" i="4"/>
  <c r="N427" i="4"/>
  <c r="R427" i="4" s="1"/>
  <c r="P427" i="4"/>
  <c r="N419" i="4"/>
  <c r="P419" i="4"/>
  <c r="Q457" i="4"/>
  <c r="N457" i="4"/>
  <c r="R457" i="4" s="1"/>
  <c r="P457" i="4"/>
  <c r="F461" i="5"/>
  <c r="I453" i="2" s="1"/>
  <c r="G461" i="5"/>
  <c r="J453" i="2" s="1"/>
  <c r="N437" i="4"/>
  <c r="R437" i="4" s="1"/>
  <c r="P437" i="4"/>
  <c r="E445" i="5"/>
  <c r="H437" i="2" s="1"/>
  <c r="E433" i="5"/>
  <c r="H425" i="2" s="1"/>
  <c r="E421" i="5"/>
  <c r="H413" i="2" s="1"/>
  <c r="E401" i="5"/>
  <c r="H393" i="2" s="1"/>
  <c r="I437" i="5"/>
  <c r="I405" i="5"/>
  <c r="Q348" i="4"/>
  <c r="T348" i="4" s="1"/>
  <c r="D381" i="5"/>
  <c r="D397" i="5"/>
  <c r="Q394" i="4"/>
  <c r="N357" i="4"/>
  <c r="R357" i="4" s="1"/>
  <c r="Q354" i="4"/>
  <c r="Q350" i="4"/>
  <c r="N349" i="4"/>
  <c r="R349" i="4" s="1"/>
  <c r="Q344" i="4"/>
  <c r="Q340" i="4"/>
  <c r="T340" i="4" s="1"/>
  <c r="N337" i="4"/>
  <c r="R337" i="4" s="1"/>
  <c r="N335" i="4"/>
  <c r="P331" i="4"/>
  <c r="G399" i="5"/>
  <c r="J391" i="2" s="1"/>
  <c r="E389" i="5"/>
  <c r="H381" i="2" s="1"/>
  <c r="E357" i="5"/>
  <c r="H349" i="2" s="1"/>
  <c r="T421" i="4"/>
  <c r="Q437" i="4"/>
  <c r="T437" i="4" s="1"/>
  <c r="Q368" i="4"/>
  <c r="T368" i="4" s="1"/>
  <c r="D429" i="5"/>
  <c r="G429" i="5" s="1"/>
  <c r="J421" i="2" s="1"/>
  <c r="Q342" i="4"/>
  <c r="D375" i="5"/>
  <c r="D373" i="5"/>
  <c r="I373" i="5" s="1"/>
  <c r="E449" i="5"/>
  <c r="H441" i="2" s="1"/>
  <c r="E417" i="5"/>
  <c r="H409" i="2" s="1"/>
  <c r="I389" i="5"/>
  <c r="P362" i="4"/>
  <c r="N324" i="4"/>
  <c r="R324" i="4" s="1"/>
  <c r="Q338" i="4"/>
  <c r="Q389" i="4"/>
  <c r="N384" i="4"/>
  <c r="R384" i="4" s="1"/>
  <c r="N382" i="4"/>
  <c r="R382" i="4" s="1"/>
  <c r="C119" i="9"/>
  <c r="S310" i="4"/>
  <c r="U310" i="4" s="1"/>
  <c r="S294" i="4"/>
  <c r="F96" i="11"/>
  <c r="E54" i="11"/>
  <c r="E67" i="11"/>
  <c r="K3" i="8"/>
  <c r="J3" i="8"/>
  <c r="C11" i="9"/>
  <c r="E11" i="9" s="1"/>
  <c r="G12" i="8" s="1"/>
  <c r="P272" i="4"/>
  <c r="P286" i="4"/>
  <c r="N284" i="4"/>
  <c r="R284" i="4" s="1"/>
  <c r="P280" i="4"/>
  <c r="N278" i="4"/>
  <c r="R278" i="4" s="1"/>
  <c r="Q276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P216" i="4"/>
  <c r="P278" i="4"/>
  <c r="C99" i="9"/>
  <c r="D99" i="9" s="1"/>
  <c r="F100" i="8" s="1"/>
  <c r="C87" i="9"/>
  <c r="H101" i="11"/>
  <c r="F99" i="11"/>
  <c r="H93" i="11"/>
  <c r="H88" i="11"/>
  <c r="G280" i="5"/>
  <c r="J281" i="2" s="1"/>
  <c r="N286" i="4"/>
  <c r="R286" i="4" s="1"/>
  <c r="P269" i="4"/>
  <c r="Q268" i="4"/>
  <c r="N276" i="4"/>
  <c r="R276" i="4" s="1"/>
  <c r="D279" i="5"/>
  <c r="F279" i="5" s="1"/>
  <c r="I280" i="2" s="1"/>
  <c r="D269" i="5"/>
  <c r="G269" i="5" s="1"/>
  <c r="J270" i="2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H995" i="3"/>
  <c r="F995" i="3"/>
  <c r="K995" i="3"/>
  <c r="J995" i="3"/>
  <c r="I995" i="3"/>
  <c r="I978" i="3"/>
  <c r="F978" i="3"/>
  <c r="J978" i="3"/>
  <c r="K978" i="3"/>
  <c r="H978" i="3"/>
  <c r="J974" i="3"/>
  <c r="K974" i="3"/>
  <c r="F974" i="3"/>
  <c r="I974" i="3"/>
  <c r="H974" i="3"/>
  <c r="I970" i="3"/>
  <c r="J970" i="3"/>
  <c r="K970" i="3"/>
  <c r="H970" i="3"/>
  <c r="F970" i="3"/>
  <c r="J966" i="3"/>
  <c r="K966" i="3"/>
  <c r="I966" i="3"/>
  <c r="F966" i="3"/>
  <c r="H966" i="3"/>
  <c r="J1000" i="3"/>
  <c r="O992" i="2"/>
  <c r="K1000" i="3"/>
  <c r="N992" i="2"/>
  <c r="H1000" i="3"/>
  <c r="F1000" i="3"/>
  <c r="I1000" i="3"/>
  <c r="K993" i="3"/>
  <c r="J993" i="3"/>
  <c r="I993" i="3"/>
  <c r="H993" i="3"/>
  <c r="F993" i="3"/>
  <c r="F989" i="3"/>
  <c r="K989" i="3"/>
  <c r="J989" i="3"/>
  <c r="I989" i="3"/>
  <c r="H989" i="3"/>
  <c r="F987" i="3"/>
  <c r="K987" i="3"/>
  <c r="J987" i="3"/>
  <c r="I987" i="3"/>
  <c r="H987" i="3"/>
  <c r="H985" i="3"/>
  <c r="K985" i="3"/>
  <c r="J985" i="3"/>
  <c r="I985" i="3"/>
  <c r="F985" i="3"/>
  <c r="K983" i="3"/>
  <c r="J983" i="3"/>
  <c r="I983" i="3"/>
  <c r="F983" i="3"/>
  <c r="H983" i="3"/>
  <c r="F981" i="3"/>
  <c r="K981" i="3"/>
  <c r="J981" i="3"/>
  <c r="I981" i="3"/>
  <c r="H981" i="3"/>
  <c r="H979" i="3"/>
  <c r="F979" i="3"/>
  <c r="K979" i="3"/>
  <c r="J979" i="3"/>
  <c r="I979" i="3"/>
  <c r="F977" i="3"/>
  <c r="J977" i="3"/>
  <c r="H977" i="3"/>
  <c r="K977" i="3"/>
  <c r="I977" i="3"/>
  <c r="J973" i="3"/>
  <c r="F973" i="3"/>
  <c r="I973" i="3"/>
  <c r="H973" i="3"/>
  <c r="K973" i="3"/>
  <c r="I971" i="3"/>
  <c r="F971" i="3"/>
  <c r="J971" i="3"/>
  <c r="H971" i="3"/>
  <c r="K971" i="3"/>
  <c r="J963" i="3"/>
  <c r="F963" i="3"/>
  <c r="I963" i="3"/>
  <c r="H963" i="3"/>
  <c r="K963" i="3"/>
  <c r="J961" i="3"/>
  <c r="F961" i="3"/>
  <c r="I961" i="3"/>
  <c r="H961" i="3"/>
  <c r="K961" i="3"/>
  <c r="F959" i="3"/>
  <c r="H959" i="3"/>
  <c r="K959" i="3"/>
  <c r="J959" i="3"/>
  <c r="I959" i="3"/>
  <c r="F955" i="3"/>
  <c r="J955" i="3"/>
  <c r="H955" i="3"/>
  <c r="K955" i="3"/>
  <c r="I955" i="3"/>
  <c r="I953" i="3"/>
  <c r="F953" i="3"/>
  <c r="J953" i="3"/>
  <c r="H953" i="3"/>
  <c r="K953" i="3"/>
  <c r="H945" i="3"/>
  <c r="K945" i="3"/>
  <c r="I945" i="3"/>
  <c r="J945" i="3"/>
  <c r="F945" i="3"/>
  <c r="I939" i="3"/>
  <c r="F939" i="3"/>
  <c r="J939" i="3"/>
  <c r="H939" i="3"/>
  <c r="K939" i="3"/>
  <c r="H933" i="3"/>
  <c r="F933" i="3"/>
  <c r="K933" i="3"/>
  <c r="J933" i="3"/>
  <c r="I933" i="3"/>
  <c r="F931" i="3"/>
  <c r="H931" i="3"/>
  <c r="K931" i="3"/>
  <c r="J931" i="3"/>
  <c r="I931" i="3"/>
  <c r="F929" i="3"/>
  <c r="H929" i="3"/>
  <c r="K929" i="3"/>
  <c r="J929" i="3"/>
  <c r="I929" i="3"/>
  <c r="F927" i="3"/>
  <c r="H927" i="3"/>
  <c r="K927" i="3"/>
  <c r="J927" i="3"/>
  <c r="I927" i="3"/>
  <c r="J924" i="3"/>
  <c r="H924" i="3"/>
  <c r="F924" i="3"/>
  <c r="K924" i="3"/>
  <c r="I924" i="3"/>
  <c r="F923" i="3"/>
  <c r="H923" i="3"/>
  <c r="J923" i="3"/>
  <c r="I923" i="3"/>
  <c r="K923" i="3"/>
  <c r="F911" i="3"/>
  <c r="H911" i="3"/>
  <c r="K911" i="3"/>
  <c r="J911" i="3"/>
  <c r="I911" i="3"/>
  <c r="H1001" i="3"/>
  <c r="F1001" i="3"/>
  <c r="I1001" i="3"/>
  <c r="O993" i="2"/>
  <c r="K1001" i="3"/>
  <c r="J1001" i="3"/>
  <c r="N993" i="2"/>
  <c r="N991" i="2"/>
  <c r="J999" i="3"/>
  <c r="I999" i="3"/>
  <c r="K999" i="3"/>
  <c r="O991" i="2"/>
  <c r="H999" i="3"/>
  <c r="F999" i="3"/>
  <c r="K997" i="3"/>
  <c r="I997" i="3"/>
  <c r="F997" i="3"/>
  <c r="H997" i="3"/>
  <c r="J997" i="3"/>
  <c r="J996" i="3"/>
  <c r="F996" i="3"/>
  <c r="K996" i="3"/>
  <c r="I996" i="3"/>
  <c r="H996" i="3"/>
  <c r="K991" i="3"/>
  <c r="I991" i="3"/>
  <c r="J991" i="3"/>
  <c r="F991" i="3"/>
  <c r="H991" i="3"/>
  <c r="J990" i="3"/>
  <c r="K990" i="3"/>
  <c r="I990" i="3"/>
  <c r="H990" i="3"/>
  <c r="F990" i="3"/>
  <c r="J988" i="3"/>
  <c r="F988" i="3"/>
  <c r="K988" i="3"/>
  <c r="I988" i="3"/>
  <c r="H988" i="3"/>
  <c r="J986" i="3"/>
  <c r="F986" i="3"/>
  <c r="K986" i="3"/>
  <c r="H986" i="3"/>
  <c r="I986" i="3"/>
  <c r="I982" i="3"/>
  <c r="J982" i="3"/>
  <c r="F982" i="3"/>
  <c r="K982" i="3"/>
  <c r="H982" i="3"/>
  <c r="I980" i="3"/>
  <c r="F980" i="3"/>
  <c r="K980" i="3"/>
  <c r="H980" i="3"/>
  <c r="J980" i="3"/>
  <c r="I975" i="3"/>
  <c r="F975" i="3"/>
  <c r="J975" i="3"/>
  <c r="H975" i="3"/>
  <c r="K975" i="3"/>
  <c r="H967" i="3"/>
  <c r="K967" i="3"/>
  <c r="J967" i="3"/>
  <c r="I967" i="3"/>
  <c r="F967" i="3"/>
  <c r="F965" i="3"/>
  <c r="H965" i="3"/>
  <c r="K965" i="3"/>
  <c r="J965" i="3"/>
  <c r="I965" i="3"/>
  <c r="J960" i="3"/>
  <c r="F960" i="3"/>
  <c r="I960" i="3"/>
  <c r="K960" i="3"/>
  <c r="H960" i="3"/>
  <c r="I957" i="3"/>
  <c r="K957" i="3"/>
  <c r="F957" i="3"/>
  <c r="H957" i="3"/>
  <c r="J957" i="3"/>
  <c r="I952" i="3"/>
  <c r="J952" i="3"/>
  <c r="F952" i="3"/>
  <c r="K952" i="3"/>
  <c r="H952" i="3"/>
  <c r="I951" i="3"/>
  <c r="J951" i="3"/>
  <c r="K951" i="3"/>
  <c r="H951" i="3"/>
  <c r="F951" i="3"/>
  <c r="J950" i="3"/>
  <c r="K950" i="3"/>
  <c r="F950" i="3"/>
  <c r="I950" i="3"/>
  <c r="H950" i="3"/>
  <c r="J949" i="3"/>
  <c r="I949" i="3"/>
  <c r="K949" i="3"/>
  <c r="H949" i="3"/>
  <c r="F949" i="3"/>
  <c r="J948" i="3"/>
  <c r="F948" i="3"/>
  <c r="K948" i="3"/>
  <c r="I948" i="3"/>
  <c r="H948" i="3"/>
  <c r="J944" i="3"/>
  <c r="I944" i="3"/>
  <c r="K944" i="3"/>
  <c r="F944" i="3"/>
  <c r="H944" i="3"/>
  <c r="K941" i="3"/>
  <c r="F941" i="3"/>
  <c r="J941" i="3"/>
  <c r="I941" i="3"/>
  <c r="H941" i="3"/>
  <c r="I938" i="3"/>
  <c r="J938" i="3"/>
  <c r="F938" i="3"/>
  <c r="K938" i="3"/>
  <c r="H938" i="3"/>
  <c r="K935" i="3"/>
  <c r="H935" i="3"/>
  <c r="I935" i="3"/>
  <c r="J935" i="3"/>
  <c r="F935" i="3"/>
  <c r="J934" i="3"/>
  <c r="F934" i="3"/>
  <c r="K934" i="3"/>
  <c r="I934" i="3"/>
  <c r="H934" i="3"/>
  <c r="J932" i="3"/>
  <c r="F932" i="3"/>
  <c r="I932" i="3"/>
  <c r="K932" i="3"/>
  <c r="H932" i="3"/>
  <c r="J930" i="3"/>
  <c r="I930" i="3"/>
  <c r="F930" i="3"/>
  <c r="K930" i="3"/>
  <c r="H930" i="3"/>
  <c r="I928" i="3"/>
  <c r="J928" i="3"/>
  <c r="F928" i="3"/>
  <c r="K928" i="3"/>
  <c r="H928" i="3"/>
  <c r="I926" i="3"/>
  <c r="J926" i="3"/>
  <c r="F926" i="3"/>
  <c r="K926" i="3"/>
  <c r="H926" i="3"/>
  <c r="J925" i="3"/>
  <c r="I925" i="3"/>
  <c r="K925" i="3"/>
  <c r="H925" i="3"/>
  <c r="F925" i="3"/>
  <c r="K919" i="3"/>
  <c r="H919" i="3"/>
  <c r="J919" i="3"/>
  <c r="I919" i="3"/>
  <c r="F919" i="3"/>
  <c r="I915" i="3"/>
  <c r="H915" i="3"/>
  <c r="K915" i="3"/>
  <c r="J915" i="3"/>
  <c r="F915" i="3"/>
  <c r="F912" i="3"/>
  <c r="I912" i="3"/>
  <c r="J912" i="3"/>
  <c r="K912" i="3"/>
  <c r="H912" i="3"/>
  <c r="K998" i="3"/>
  <c r="F998" i="3"/>
  <c r="H998" i="3"/>
  <c r="I998" i="3"/>
  <c r="J998" i="3"/>
  <c r="I994" i="3"/>
  <c r="H994" i="3"/>
  <c r="J994" i="3"/>
  <c r="F994" i="3"/>
  <c r="K994" i="3"/>
  <c r="J992" i="3"/>
  <c r="F992" i="3"/>
  <c r="K992" i="3"/>
  <c r="H992" i="3"/>
  <c r="I992" i="3"/>
  <c r="J984" i="3"/>
  <c r="I984" i="3"/>
  <c r="F984" i="3"/>
  <c r="K984" i="3"/>
  <c r="H984" i="3"/>
  <c r="J968" i="3"/>
  <c r="F968" i="3"/>
  <c r="I968" i="3"/>
  <c r="K968" i="3"/>
  <c r="H968" i="3"/>
  <c r="H958" i="3"/>
  <c r="J958" i="3"/>
  <c r="I958" i="3"/>
  <c r="F958" i="3"/>
  <c r="K958" i="3"/>
  <c r="H946" i="3"/>
  <c r="J946" i="3"/>
  <c r="F946" i="3"/>
  <c r="I946" i="3"/>
  <c r="K946" i="3"/>
  <c r="H942" i="3"/>
  <c r="J942" i="3"/>
  <c r="I942" i="3"/>
  <c r="F942" i="3"/>
  <c r="K942" i="3"/>
  <c r="H936" i="3"/>
  <c r="J936" i="3"/>
  <c r="F936" i="3"/>
  <c r="I936" i="3"/>
  <c r="K936" i="3"/>
  <c r="F921" i="3"/>
  <c r="H921" i="3"/>
  <c r="K921" i="3"/>
  <c r="J921" i="3"/>
  <c r="I921" i="3"/>
  <c r="K913" i="3"/>
  <c r="J913" i="3"/>
  <c r="F913" i="3"/>
  <c r="I913" i="3"/>
  <c r="H913" i="3"/>
  <c r="J976" i="3"/>
  <c r="I976" i="3"/>
  <c r="K976" i="3"/>
  <c r="F976" i="3"/>
  <c r="H976" i="3"/>
  <c r="J972" i="3"/>
  <c r="K972" i="3"/>
  <c r="H972" i="3"/>
  <c r="I972" i="3"/>
  <c r="F972" i="3"/>
  <c r="I969" i="3"/>
  <c r="F969" i="3"/>
  <c r="J969" i="3"/>
  <c r="H969" i="3"/>
  <c r="K969" i="3"/>
  <c r="K964" i="3"/>
  <c r="F964" i="3"/>
  <c r="I964" i="3"/>
  <c r="H964" i="3"/>
  <c r="J964" i="3"/>
  <c r="I962" i="3"/>
  <c r="J962" i="3"/>
  <c r="K962" i="3"/>
  <c r="H962" i="3"/>
  <c r="F962" i="3"/>
  <c r="J956" i="3"/>
  <c r="K956" i="3"/>
  <c r="F956" i="3"/>
  <c r="I956" i="3"/>
  <c r="H956" i="3"/>
  <c r="I954" i="3"/>
  <c r="J954" i="3"/>
  <c r="F954" i="3"/>
  <c r="K954" i="3"/>
  <c r="H954" i="3"/>
  <c r="H947" i="3"/>
  <c r="F947" i="3"/>
  <c r="K947" i="3"/>
  <c r="I947" i="3"/>
  <c r="J947" i="3"/>
  <c r="I943" i="3"/>
  <c r="F943" i="3"/>
  <c r="K943" i="3"/>
  <c r="J943" i="3"/>
  <c r="H943" i="3"/>
  <c r="J940" i="3"/>
  <c r="F940" i="3"/>
  <c r="K940" i="3"/>
  <c r="I940" i="3"/>
  <c r="H940" i="3"/>
  <c r="H937" i="3"/>
  <c r="F937" i="3"/>
  <c r="K937" i="3"/>
  <c r="I937" i="3"/>
  <c r="J937" i="3"/>
  <c r="I922" i="3"/>
  <c r="J922" i="3"/>
  <c r="F922" i="3"/>
  <c r="H922" i="3"/>
  <c r="K922" i="3"/>
  <c r="J918" i="3"/>
  <c r="F918" i="3"/>
  <c r="K918" i="3"/>
  <c r="I918" i="3"/>
  <c r="H918" i="3"/>
  <c r="H917" i="3"/>
  <c r="F917" i="3"/>
  <c r="K917" i="3"/>
  <c r="J917" i="3"/>
  <c r="I917" i="3"/>
  <c r="I909" i="3"/>
  <c r="K909" i="3"/>
  <c r="F909" i="3"/>
  <c r="J909" i="3"/>
  <c r="H909" i="3"/>
  <c r="J907" i="3"/>
  <c r="F907" i="3"/>
  <c r="I907" i="3"/>
  <c r="K907" i="3"/>
  <c r="H907" i="3"/>
  <c r="I905" i="3"/>
  <c r="F905" i="3"/>
  <c r="J905" i="3"/>
  <c r="H905" i="3"/>
  <c r="K905" i="3"/>
  <c r="I903" i="3"/>
  <c r="F903" i="3"/>
  <c r="J903" i="3"/>
  <c r="H903" i="3"/>
  <c r="K903" i="3"/>
  <c r="I901" i="3"/>
  <c r="F901" i="3"/>
  <c r="J901" i="3"/>
  <c r="H901" i="3"/>
  <c r="K901" i="3"/>
  <c r="I899" i="3"/>
  <c r="F899" i="3"/>
  <c r="J899" i="3"/>
  <c r="H899" i="3"/>
  <c r="K899" i="3"/>
  <c r="I897" i="3"/>
  <c r="F897" i="3"/>
  <c r="J897" i="3"/>
  <c r="H897" i="3"/>
  <c r="K897" i="3"/>
  <c r="J895" i="3"/>
  <c r="F895" i="3"/>
  <c r="I895" i="3"/>
  <c r="H895" i="3"/>
  <c r="K895" i="3"/>
  <c r="F889" i="3"/>
  <c r="H889" i="3"/>
  <c r="K889" i="3"/>
  <c r="J889" i="3"/>
  <c r="I889" i="3"/>
  <c r="K887" i="3"/>
  <c r="F887" i="3"/>
  <c r="J887" i="3"/>
  <c r="H887" i="3"/>
  <c r="I887" i="3"/>
  <c r="H885" i="3"/>
  <c r="K885" i="3"/>
  <c r="F885" i="3"/>
  <c r="J885" i="3"/>
  <c r="I885" i="3"/>
  <c r="K879" i="3"/>
  <c r="H879" i="3"/>
  <c r="J879" i="3"/>
  <c r="I879" i="3"/>
  <c r="F879" i="3"/>
  <c r="H877" i="3"/>
  <c r="K877" i="3"/>
  <c r="F877" i="3"/>
  <c r="I877" i="3"/>
  <c r="J877" i="3"/>
  <c r="F867" i="3"/>
  <c r="H867" i="3"/>
  <c r="K867" i="3"/>
  <c r="J867" i="3"/>
  <c r="I867" i="3"/>
  <c r="H865" i="3"/>
  <c r="K865" i="3"/>
  <c r="J865" i="3"/>
  <c r="F865" i="3"/>
  <c r="I865" i="3"/>
  <c r="F861" i="3"/>
  <c r="H861" i="3"/>
  <c r="K861" i="3"/>
  <c r="J861" i="3"/>
  <c r="I861" i="3"/>
  <c r="F859" i="3"/>
  <c r="H859" i="3"/>
  <c r="K859" i="3"/>
  <c r="J859" i="3"/>
  <c r="I859" i="3"/>
  <c r="F857" i="3"/>
  <c r="H857" i="3"/>
  <c r="K857" i="3"/>
  <c r="J857" i="3"/>
  <c r="I857" i="3"/>
  <c r="H851" i="3"/>
  <c r="K851" i="3"/>
  <c r="I851" i="3"/>
  <c r="J851" i="3"/>
  <c r="F851" i="3"/>
  <c r="F849" i="3"/>
  <c r="H849" i="3"/>
  <c r="K849" i="3"/>
  <c r="J849" i="3"/>
  <c r="I849" i="3"/>
  <c r="F843" i="3"/>
  <c r="H843" i="3"/>
  <c r="K843" i="3"/>
  <c r="J843" i="3"/>
  <c r="I843" i="3"/>
  <c r="H839" i="3"/>
  <c r="K839" i="3"/>
  <c r="J839" i="3"/>
  <c r="I839" i="3"/>
  <c r="F839" i="3"/>
  <c r="F837" i="3"/>
  <c r="H837" i="3"/>
  <c r="K837" i="3"/>
  <c r="J837" i="3"/>
  <c r="I837" i="3"/>
  <c r="F833" i="3"/>
  <c r="H833" i="3"/>
  <c r="K833" i="3"/>
  <c r="J833" i="3"/>
  <c r="I833" i="3"/>
  <c r="K829" i="3"/>
  <c r="F829" i="3"/>
  <c r="J829" i="3"/>
  <c r="I829" i="3"/>
  <c r="H829" i="3"/>
  <c r="F821" i="3"/>
  <c r="H821" i="3"/>
  <c r="I821" i="3"/>
  <c r="K821" i="3"/>
  <c r="J821" i="3"/>
  <c r="K817" i="3"/>
  <c r="H817" i="3"/>
  <c r="J817" i="3"/>
  <c r="I817" i="3"/>
  <c r="F817" i="3"/>
  <c r="I813" i="3"/>
  <c r="J813" i="3"/>
  <c r="K813" i="3"/>
  <c r="F813" i="3"/>
  <c r="H813" i="3"/>
  <c r="H811" i="3"/>
  <c r="F811" i="3"/>
  <c r="K811" i="3"/>
  <c r="J811" i="3"/>
  <c r="I811" i="3"/>
  <c r="K809" i="3"/>
  <c r="H809" i="3"/>
  <c r="J809" i="3"/>
  <c r="F809" i="3"/>
  <c r="I809" i="3"/>
  <c r="H807" i="3"/>
  <c r="F807" i="3"/>
  <c r="K807" i="3"/>
  <c r="J807" i="3"/>
  <c r="I807" i="3"/>
  <c r="K799" i="3"/>
  <c r="H799" i="3"/>
  <c r="J799" i="3"/>
  <c r="I799" i="3"/>
  <c r="F799" i="3"/>
  <c r="K797" i="3"/>
  <c r="H797" i="3"/>
  <c r="J797" i="3"/>
  <c r="I797" i="3"/>
  <c r="F797" i="3"/>
  <c r="H795" i="3"/>
  <c r="I795" i="3"/>
  <c r="K795" i="3"/>
  <c r="F795" i="3"/>
  <c r="J795" i="3"/>
  <c r="H793" i="3"/>
  <c r="I793" i="3"/>
  <c r="K793" i="3"/>
  <c r="F793" i="3"/>
  <c r="J793" i="3"/>
  <c r="H791" i="3"/>
  <c r="I791" i="3"/>
  <c r="K791" i="3"/>
  <c r="F791" i="3"/>
  <c r="J791" i="3"/>
  <c r="H789" i="3"/>
  <c r="I789" i="3"/>
  <c r="K789" i="3"/>
  <c r="F789" i="3"/>
  <c r="J789" i="3"/>
  <c r="H787" i="3"/>
  <c r="I787" i="3"/>
  <c r="K787" i="3"/>
  <c r="F787" i="3"/>
  <c r="J787" i="3"/>
  <c r="H785" i="3"/>
  <c r="I785" i="3"/>
  <c r="K785" i="3"/>
  <c r="F785" i="3"/>
  <c r="J785" i="3"/>
  <c r="H783" i="3"/>
  <c r="I783" i="3"/>
  <c r="K783" i="3"/>
  <c r="F783" i="3"/>
  <c r="J783" i="3"/>
  <c r="H781" i="3"/>
  <c r="I781" i="3"/>
  <c r="K781" i="3"/>
  <c r="F781" i="3"/>
  <c r="J781" i="3"/>
  <c r="H777" i="3"/>
  <c r="I777" i="3"/>
  <c r="K777" i="3"/>
  <c r="F777" i="3"/>
  <c r="J777" i="3"/>
  <c r="J775" i="3"/>
  <c r="I775" i="3"/>
  <c r="F775" i="3"/>
  <c r="K775" i="3"/>
  <c r="H775" i="3"/>
  <c r="H773" i="3"/>
  <c r="I773" i="3"/>
  <c r="K773" i="3"/>
  <c r="F773" i="3"/>
  <c r="J773" i="3"/>
  <c r="K769" i="3"/>
  <c r="H769" i="3"/>
  <c r="J769" i="3"/>
  <c r="I769" i="3"/>
  <c r="F769" i="3"/>
  <c r="H767" i="3"/>
  <c r="I767" i="3"/>
  <c r="K767" i="3"/>
  <c r="F767" i="3"/>
  <c r="J767" i="3"/>
  <c r="H765" i="3"/>
  <c r="I765" i="3"/>
  <c r="K765" i="3"/>
  <c r="F765" i="3"/>
  <c r="J765" i="3"/>
  <c r="H763" i="3"/>
  <c r="I763" i="3"/>
  <c r="K763" i="3"/>
  <c r="F763" i="3"/>
  <c r="J763" i="3"/>
  <c r="H761" i="3"/>
  <c r="I761" i="3"/>
  <c r="K761" i="3"/>
  <c r="F761" i="3"/>
  <c r="J761" i="3"/>
  <c r="H759" i="3"/>
  <c r="I759" i="3"/>
  <c r="K759" i="3"/>
  <c r="F759" i="3"/>
  <c r="J759" i="3"/>
  <c r="J757" i="3"/>
  <c r="I757" i="3"/>
  <c r="F757" i="3"/>
  <c r="K757" i="3"/>
  <c r="H757" i="3"/>
  <c r="J755" i="3"/>
  <c r="I755" i="3"/>
  <c r="F755" i="3"/>
  <c r="K755" i="3"/>
  <c r="H755" i="3"/>
  <c r="J753" i="3"/>
  <c r="I753" i="3"/>
  <c r="F753" i="3"/>
  <c r="K753" i="3"/>
  <c r="H753" i="3"/>
  <c r="H751" i="3"/>
  <c r="I751" i="3"/>
  <c r="K751" i="3"/>
  <c r="F751" i="3"/>
  <c r="J751" i="3"/>
  <c r="J749" i="3"/>
  <c r="I749" i="3"/>
  <c r="F749" i="3"/>
  <c r="K749" i="3"/>
  <c r="H749" i="3"/>
  <c r="J747" i="3"/>
  <c r="I747" i="3"/>
  <c r="F747" i="3"/>
  <c r="K747" i="3"/>
  <c r="H747" i="3"/>
  <c r="J745" i="3"/>
  <c r="I745" i="3"/>
  <c r="F745" i="3"/>
  <c r="K745" i="3"/>
  <c r="H745" i="3"/>
  <c r="J743" i="3"/>
  <c r="I743" i="3"/>
  <c r="F743" i="3"/>
  <c r="K743" i="3"/>
  <c r="H743" i="3"/>
  <c r="J741" i="3"/>
  <c r="I741" i="3"/>
  <c r="F741" i="3"/>
  <c r="K741" i="3"/>
  <c r="H741" i="3"/>
  <c r="J739" i="3"/>
  <c r="F739" i="3"/>
  <c r="I739" i="3"/>
  <c r="H739" i="3"/>
  <c r="K739" i="3"/>
  <c r="J737" i="3"/>
  <c r="F737" i="3"/>
  <c r="I737" i="3"/>
  <c r="H737" i="3"/>
  <c r="K737" i="3"/>
  <c r="K719" i="3"/>
  <c r="H719" i="3"/>
  <c r="J719" i="3"/>
  <c r="F719" i="3"/>
  <c r="I719" i="3"/>
  <c r="F705" i="3"/>
  <c r="K705" i="3"/>
  <c r="J705" i="3"/>
  <c r="I705" i="3"/>
  <c r="H705" i="3"/>
  <c r="H703" i="3"/>
  <c r="F703" i="3"/>
  <c r="K703" i="3"/>
  <c r="J703" i="3"/>
  <c r="I703" i="3"/>
  <c r="H701" i="3"/>
  <c r="F701" i="3"/>
  <c r="K701" i="3"/>
  <c r="J701" i="3"/>
  <c r="I701" i="3"/>
  <c r="I693" i="3"/>
  <c r="J693" i="3"/>
  <c r="F693" i="3"/>
  <c r="K693" i="3"/>
  <c r="H693" i="3"/>
  <c r="K685" i="3"/>
  <c r="J685" i="3"/>
  <c r="I685" i="3"/>
  <c r="H685" i="3"/>
  <c r="F685" i="3"/>
  <c r="I894" i="3"/>
  <c r="F894" i="3"/>
  <c r="J894" i="3"/>
  <c r="K894" i="3"/>
  <c r="H894" i="3"/>
  <c r="K891" i="3"/>
  <c r="H891" i="3"/>
  <c r="I891" i="3"/>
  <c r="J891" i="3"/>
  <c r="F891" i="3"/>
  <c r="J890" i="3"/>
  <c r="F890" i="3"/>
  <c r="K890" i="3"/>
  <c r="I890" i="3"/>
  <c r="H890" i="3"/>
  <c r="K883" i="3"/>
  <c r="I883" i="3"/>
  <c r="F883" i="3"/>
  <c r="H883" i="3"/>
  <c r="J883" i="3"/>
  <c r="J882" i="3"/>
  <c r="F882" i="3"/>
  <c r="K882" i="3"/>
  <c r="I882" i="3"/>
  <c r="H882" i="3"/>
  <c r="I875" i="3"/>
  <c r="K875" i="3"/>
  <c r="H875" i="3"/>
  <c r="F875" i="3"/>
  <c r="J875" i="3"/>
  <c r="J874" i="3"/>
  <c r="K874" i="3"/>
  <c r="F874" i="3"/>
  <c r="H874" i="3"/>
  <c r="I874" i="3"/>
  <c r="I871" i="3"/>
  <c r="K871" i="3"/>
  <c r="F871" i="3"/>
  <c r="H871" i="3"/>
  <c r="J871" i="3"/>
  <c r="J870" i="3"/>
  <c r="K870" i="3"/>
  <c r="F870" i="3"/>
  <c r="I870" i="3"/>
  <c r="H870" i="3"/>
  <c r="I869" i="3"/>
  <c r="J869" i="3"/>
  <c r="K869" i="3"/>
  <c r="H869" i="3"/>
  <c r="F869" i="3"/>
  <c r="J868" i="3"/>
  <c r="K868" i="3"/>
  <c r="F868" i="3"/>
  <c r="I868" i="3"/>
  <c r="H868" i="3"/>
  <c r="I863" i="3"/>
  <c r="K863" i="3"/>
  <c r="F863" i="3"/>
  <c r="H863" i="3"/>
  <c r="J863" i="3"/>
  <c r="J862" i="3"/>
  <c r="K862" i="3"/>
  <c r="F862" i="3"/>
  <c r="I862" i="3"/>
  <c r="H862" i="3"/>
  <c r="I860" i="3"/>
  <c r="J860" i="3"/>
  <c r="F860" i="3"/>
  <c r="K860" i="3"/>
  <c r="H860" i="3"/>
  <c r="I858" i="3"/>
  <c r="J858" i="3"/>
  <c r="F858" i="3"/>
  <c r="K858" i="3"/>
  <c r="H858" i="3"/>
  <c r="K855" i="3"/>
  <c r="H855" i="3"/>
  <c r="I855" i="3"/>
  <c r="J855" i="3"/>
  <c r="F855" i="3"/>
  <c r="J854" i="3"/>
  <c r="F854" i="3"/>
  <c r="K854" i="3"/>
  <c r="I854" i="3"/>
  <c r="H854" i="3"/>
  <c r="I850" i="3"/>
  <c r="J850" i="3"/>
  <c r="K850" i="3"/>
  <c r="F850" i="3"/>
  <c r="H850" i="3"/>
  <c r="H845" i="3"/>
  <c r="I845" i="3"/>
  <c r="F845" i="3"/>
  <c r="J845" i="3"/>
  <c r="K845" i="3"/>
  <c r="J844" i="3"/>
  <c r="K844" i="3"/>
  <c r="I844" i="3"/>
  <c r="H844" i="3"/>
  <c r="F844" i="3"/>
  <c r="I838" i="3"/>
  <c r="J838" i="3"/>
  <c r="F838" i="3"/>
  <c r="K838" i="3"/>
  <c r="H838" i="3"/>
  <c r="K835" i="3"/>
  <c r="H835" i="3"/>
  <c r="I835" i="3"/>
  <c r="J835" i="3"/>
  <c r="F835" i="3"/>
  <c r="J834" i="3"/>
  <c r="F834" i="3"/>
  <c r="K834" i="3"/>
  <c r="I834" i="3"/>
  <c r="H834" i="3"/>
  <c r="K827" i="3"/>
  <c r="F827" i="3"/>
  <c r="H827" i="3"/>
  <c r="I827" i="3"/>
  <c r="J827" i="3"/>
  <c r="J826" i="3"/>
  <c r="F826" i="3"/>
  <c r="K826" i="3"/>
  <c r="I826" i="3"/>
  <c r="H826" i="3"/>
  <c r="K823" i="3"/>
  <c r="H823" i="3"/>
  <c r="I823" i="3"/>
  <c r="J823" i="3"/>
  <c r="F823" i="3"/>
  <c r="J822" i="3"/>
  <c r="F822" i="3"/>
  <c r="K822" i="3"/>
  <c r="I822" i="3"/>
  <c r="H822" i="3"/>
  <c r="I820" i="3"/>
  <c r="J820" i="3"/>
  <c r="K820" i="3"/>
  <c r="F820" i="3"/>
  <c r="H820" i="3"/>
  <c r="F815" i="3"/>
  <c r="K815" i="3"/>
  <c r="I815" i="3"/>
  <c r="H815" i="3"/>
  <c r="J815" i="3"/>
  <c r="J814" i="3"/>
  <c r="K814" i="3"/>
  <c r="I814" i="3"/>
  <c r="H814" i="3"/>
  <c r="F814" i="3"/>
  <c r="J812" i="3"/>
  <c r="F812" i="3"/>
  <c r="I812" i="3"/>
  <c r="K812" i="3"/>
  <c r="H812" i="3"/>
  <c r="J808" i="3"/>
  <c r="F808" i="3"/>
  <c r="I808" i="3"/>
  <c r="K808" i="3"/>
  <c r="H808" i="3"/>
  <c r="H805" i="3"/>
  <c r="K805" i="3"/>
  <c r="I805" i="3"/>
  <c r="F805" i="3"/>
  <c r="J805" i="3"/>
  <c r="J804" i="3"/>
  <c r="K804" i="3"/>
  <c r="I804" i="3"/>
  <c r="H804" i="3"/>
  <c r="F804" i="3"/>
  <c r="I803" i="3"/>
  <c r="J803" i="3"/>
  <c r="K803" i="3"/>
  <c r="F803" i="3"/>
  <c r="H803" i="3"/>
  <c r="I802" i="3"/>
  <c r="H802" i="3"/>
  <c r="K802" i="3"/>
  <c r="J802" i="3"/>
  <c r="F802" i="3"/>
  <c r="J796" i="3"/>
  <c r="F796" i="3"/>
  <c r="I796" i="3"/>
  <c r="K796" i="3"/>
  <c r="H796" i="3"/>
  <c r="J794" i="3"/>
  <c r="I794" i="3"/>
  <c r="F794" i="3"/>
  <c r="K794" i="3"/>
  <c r="H794" i="3"/>
  <c r="J792" i="3"/>
  <c r="I792" i="3"/>
  <c r="F792" i="3"/>
  <c r="K792" i="3"/>
  <c r="H792" i="3"/>
  <c r="J790" i="3"/>
  <c r="I790" i="3"/>
  <c r="F790" i="3"/>
  <c r="K790" i="3"/>
  <c r="H790" i="3"/>
  <c r="J788" i="3"/>
  <c r="I788" i="3"/>
  <c r="F788" i="3"/>
  <c r="K788" i="3"/>
  <c r="H788" i="3"/>
  <c r="J786" i="3"/>
  <c r="I786" i="3"/>
  <c r="F786" i="3"/>
  <c r="K786" i="3"/>
  <c r="H786" i="3"/>
  <c r="J784" i="3"/>
  <c r="I784" i="3"/>
  <c r="F784" i="3"/>
  <c r="K784" i="3"/>
  <c r="H784" i="3"/>
  <c r="J782" i="3"/>
  <c r="I782" i="3"/>
  <c r="F782" i="3"/>
  <c r="K782" i="3"/>
  <c r="H782" i="3"/>
  <c r="H779" i="3"/>
  <c r="K779" i="3"/>
  <c r="I779" i="3"/>
  <c r="J779" i="3"/>
  <c r="F779" i="3"/>
  <c r="J778" i="3"/>
  <c r="K778" i="3"/>
  <c r="I778" i="3"/>
  <c r="H778" i="3"/>
  <c r="F778" i="3"/>
  <c r="J774" i="3"/>
  <c r="F774" i="3"/>
  <c r="I774" i="3"/>
  <c r="K774" i="3"/>
  <c r="H774" i="3"/>
  <c r="J772" i="3"/>
  <c r="I772" i="3"/>
  <c r="F772" i="3"/>
  <c r="K772" i="3"/>
  <c r="H772" i="3"/>
  <c r="J768" i="3"/>
  <c r="F768" i="3"/>
  <c r="I768" i="3"/>
  <c r="K768" i="3"/>
  <c r="H768" i="3"/>
  <c r="J766" i="3"/>
  <c r="I766" i="3"/>
  <c r="F766" i="3"/>
  <c r="K766" i="3"/>
  <c r="H766" i="3"/>
  <c r="J764" i="3"/>
  <c r="I764" i="3"/>
  <c r="F764" i="3"/>
  <c r="K764" i="3"/>
  <c r="H764" i="3"/>
  <c r="J762" i="3"/>
  <c r="I762" i="3"/>
  <c r="F762" i="3"/>
  <c r="K762" i="3"/>
  <c r="H762" i="3"/>
  <c r="J760" i="3"/>
  <c r="I760" i="3"/>
  <c r="F760" i="3"/>
  <c r="K760" i="3"/>
  <c r="H760" i="3"/>
  <c r="J752" i="3"/>
  <c r="F752" i="3"/>
  <c r="I752" i="3"/>
  <c r="K752" i="3"/>
  <c r="H752" i="3"/>
  <c r="I736" i="3"/>
  <c r="F736" i="3"/>
  <c r="J736" i="3"/>
  <c r="K736" i="3"/>
  <c r="H736" i="3"/>
  <c r="K707" i="3"/>
  <c r="J707" i="3"/>
  <c r="I707" i="3"/>
  <c r="H707" i="3"/>
  <c r="F707" i="3"/>
  <c r="H704" i="3"/>
  <c r="J704" i="3"/>
  <c r="F704" i="3"/>
  <c r="K704" i="3"/>
  <c r="I704" i="3"/>
  <c r="J702" i="3"/>
  <c r="F702" i="3"/>
  <c r="I702" i="3"/>
  <c r="K702" i="3"/>
  <c r="H702" i="3"/>
  <c r="H697" i="3"/>
  <c r="I697" i="3"/>
  <c r="F697" i="3"/>
  <c r="K697" i="3"/>
  <c r="J697" i="3"/>
  <c r="H690" i="3"/>
  <c r="I690" i="3"/>
  <c r="F690" i="3"/>
  <c r="J690" i="3"/>
  <c r="K690" i="3"/>
  <c r="J920" i="3"/>
  <c r="I920" i="3"/>
  <c r="F920" i="3"/>
  <c r="K920" i="3"/>
  <c r="H920" i="3"/>
  <c r="J914" i="3"/>
  <c r="F914" i="3"/>
  <c r="K914" i="3"/>
  <c r="I914" i="3"/>
  <c r="H914" i="3"/>
  <c r="H910" i="3"/>
  <c r="J910" i="3"/>
  <c r="I910" i="3"/>
  <c r="F910" i="3"/>
  <c r="K910" i="3"/>
  <c r="F892" i="3"/>
  <c r="I892" i="3"/>
  <c r="H892" i="3"/>
  <c r="J892" i="3"/>
  <c r="K892" i="3"/>
  <c r="J888" i="3"/>
  <c r="I888" i="3"/>
  <c r="F888" i="3"/>
  <c r="K888" i="3"/>
  <c r="H888" i="3"/>
  <c r="H886" i="3"/>
  <c r="J886" i="3"/>
  <c r="F886" i="3"/>
  <c r="K886" i="3"/>
  <c r="I886" i="3"/>
  <c r="H884" i="3"/>
  <c r="J884" i="3"/>
  <c r="I884" i="3"/>
  <c r="F884" i="3"/>
  <c r="K884" i="3"/>
  <c r="H880" i="3"/>
  <c r="J880" i="3"/>
  <c r="F880" i="3"/>
  <c r="I880" i="3"/>
  <c r="K880" i="3"/>
  <c r="I878" i="3"/>
  <c r="J878" i="3"/>
  <c r="H878" i="3"/>
  <c r="K878" i="3"/>
  <c r="F878" i="3"/>
  <c r="I876" i="3"/>
  <c r="J876" i="3"/>
  <c r="K876" i="3"/>
  <c r="F876" i="3"/>
  <c r="H876" i="3"/>
  <c r="H872" i="3"/>
  <c r="J872" i="3"/>
  <c r="F872" i="3"/>
  <c r="I872" i="3"/>
  <c r="K872" i="3"/>
  <c r="J866" i="3"/>
  <c r="I866" i="3"/>
  <c r="F866" i="3"/>
  <c r="K866" i="3"/>
  <c r="H866" i="3"/>
  <c r="H864" i="3"/>
  <c r="J864" i="3"/>
  <c r="I864" i="3"/>
  <c r="F864" i="3"/>
  <c r="K864" i="3"/>
  <c r="H856" i="3"/>
  <c r="J856" i="3"/>
  <c r="I856" i="3"/>
  <c r="F856" i="3"/>
  <c r="K856" i="3"/>
  <c r="H852" i="3"/>
  <c r="J852" i="3"/>
  <c r="F852" i="3"/>
  <c r="I852" i="3"/>
  <c r="K852" i="3"/>
  <c r="H848" i="3"/>
  <c r="J848" i="3"/>
  <c r="I848" i="3"/>
  <c r="F848" i="3"/>
  <c r="K848" i="3"/>
  <c r="H842" i="3"/>
  <c r="J842" i="3"/>
  <c r="I842" i="3"/>
  <c r="F842" i="3"/>
  <c r="K842" i="3"/>
  <c r="H840" i="3"/>
  <c r="J840" i="3"/>
  <c r="F840" i="3"/>
  <c r="I840" i="3"/>
  <c r="K840" i="3"/>
  <c r="J836" i="3"/>
  <c r="I836" i="3"/>
  <c r="F836" i="3"/>
  <c r="H836" i="3"/>
  <c r="K836" i="3"/>
  <c r="H832" i="3"/>
  <c r="J832" i="3"/>
  <c r="I832" i="3"/>
  <c r="F832" i="3"/>
  <c r="K832" i="3"/>
  <c r="I830" i="3"/>
  <c r="H830" i="3"/>
  <c r="J830" i="3"/>
  <c r="F830" i="3"/>
  <c r="K830" i="3"/>
  <c r="F828" i="3"/>
  <c r="J828" i="3"/>
  <c r="H828" i="3"/>
  <c r="K828" i="3"/>
  <c r="I828" i="3"/>
  <c r="H824" i="3"/>
  <c r="J824" i="3"/>
  <c r="F824" i="3"/>
  <c r="I824" i="3"/>
  <c r="K824" i="3"/>
  <c r="H818" i="3"/>
  <c r="F818" i="3"/>
  <c r="I818" i="3"/>
  <c r="J818" i="3"/>
  <c r="K818" i="3"/>
  <c r="H816" i="3"/>
  <c r="I816" i="3"/>
  <c r="J816" i="3"/>
  <c r="F816" i="3"/>
  <c r="K816" i="3"/>
  <c r="H810" i="3"/>
  <c r="I810" i="3"/>
  <c r="J810" i="3"/>
  <c r="K810" i="3"/>
  <c r="F810" i="3"/>
  <c r="H806" i="3"/>
  <c r="I806" i="3"/>
  <c r="J806" i="3"/>
  <c r="K806" i="3"/>
  <c r="F806" i="3"/>
  <c r="I800" i="3"/>
  <c r="F800" i="3"/>
  <c r="H800" i="3"/>
  <c r="J800" i="3"/>
  <c r="K800" i="3"/>
  <c r="F798" i="3"/>
  <c r="I798" i="3"/>
  <c r="J798" i="3"/>
  <c r="H798" i="3"/>
  <c r="K798" i="3"/>
  <c r="F780" i="3"/>
  <c r="J780" i="3"/>
  <c r="I780" i="3"/>
  <c r="H780" i="3"/>
  <c r="K780" i="3"/>
  <c r="I770" i="3"/>
  <c r="F770" i="3"/>
  <c r="H770" i="3"/>
  <c r="J770" i="3"/>
  <c r="K770" i="3"/>
  <c r="H734" i="3"/>
  <c r="F734" i="3"/>
  <c r="J734" i="3"/>
  <c r="I734" i="3"/>
  <c r="K734" i="3"/>
  <c r="I732" i="3"/>
  <c r="F732" i="3"/>
  <c r="H732" i="3"/>
  <c r="J732" i="3"/>
  <c r="K732" i="3"/>
  <c r="H730" i="3"/>
  <c r="F730" i="3"/>
  <c r="J730" i="3"/>
  <c r="I730" i="3"/>
  <c r="K730" i="3"/>
  <c r="H728" i="3"/>
  <c r="F728" i="3"/>
  <c r="J728" i="3"/>
  <c r="I728" i="3"/>
  <c r="K728" i="3"/>
  <c r="I726" i="3"/>
  <c r="F726" i="3"/>
  <c r="H726" i="3"/>
  <c r="J726" i="3"/>
  <c r="K726" i="3"/>
  <c r="H724" i="3"/>
  <c r="F724" i="3"/>
  <c r="J724" i="3"/>
  <c r="I724" i="3"/>
  <c r="K724" i="3"/>
  <c r="H722" i="3"/>
  <c r="F722" i="3"/>
  <c r="J722" i="3"/>
  <c r="I722" i="3"/>
  <c r="K722" i="3"/>
  <c r="H720" i="3"/>
  <c r="F720" i="3"/>
  <c r="J720" i="3"/>
  <c r="I720" i="3"/>
  <c r="K720" i="3"/>
  <c r="H718" i="3"/>
  <c r="F718" i="3"/>
  <c r="J718" i="3"/>
  <c r="I718" i="3"/>
  <c r="K718" i="3"/>
  <c r="F716" i="3"/>
  <c r="I716" i="3"/>
  <c r="J716" i="3"/>
  <c r="H716" i="3"/>
  <c r="K716" i="3"/>
  <c r="H714" i="3"/>
  <c r="I714" i="3"/>
  <c r="F714" i="3"/>
  <c r="J714" i="3"/>
  <c r="K714" i="3"/>
  <c r="F712" i="3"/>
  <c r="I712" i="3"/>
  <c r="J712" i="3"/>
  <c r="H712" i="3"/>
  <c r="K712" i="3"/>
  <c r="H710" i="3"/>
  <c r="I710" i="3"/>
  <c r="F710" i="3"/>
  <c r="J710" i="3"/>
  <c r="K710" i="3"/>
  <c r="H708" i="3"/>
  <c r="I708" i="3"/>
  <c r="F708" i="3"/>
  <c r="J708" i="3"/>
  <c r="K708" i="3"/>
  <c r="J706" i="3"/>
  <c r="I706" i="3"/>
  <c r="K706" i="3"/>
  <c r="H706" i="3"/>
  <c r="F706" i="3"/>
  <c r="J700" i="3"/>
  <c r="F700" i="3"/>
  <c r="I700" i="3"/>
  <c r="K700" i="3"/>
  <c r="H700" i="3"/>
  <c r="J696" i="3"/>
  <c r="F696" i="3"/>
  <c r="K696" i="3"/>
  <c r="I696" i="3"/>
  <c r="H696" i="3"/>
  <c r="H692" i="3"/>
  <c r="J692" i="3"/>
  <c r="F692" i="3"/>
  <c r="I692" i="3"/>
  <c r="K692" i="3"/>
  <c r="J916" i="3"/>
  <c r="I916" i="3"/>
  <c r="K916" i="3"/>
  <c r="F916" i="3"/>
  <c r="H916" i="3"/>
  <c r="J908" i="3"/>
  <c r="K908" i="3"/>
  <c r="F908" i="3"/>
  <c r="I908" i="3"/>
  <c r="H908" i="3"/>
  <c r="I906" i="3"/>
  <c r="F906" i="3"/>
  <c r="J906" i="3"/>
  <c r="H906" i="3"/>
  <c r="K906" i="3"/>
  <c r="I904" i="3"/>
  <c r="J904" i="3"/>
  <c r="F904" i="3"/>
  <c r="K904" i="3"/>
  <c r="H904" i="3"/>
  <c r="I902" i="3"/>
  <c r="J902" i="3"/>
  <c r="F902" i="3"/>
  <c r="K902" i="3"/>
  <c r="H902" i="3"/>
  <c r="I900" i="3"/>
  <c r="J900" i="3"/>
  <c r="F900" i="3"/>
  <c r="K900" i="3"/>
  <c r="H900" i="3"/>
  <c r="I898" i="3"/>
  <c r="J898" i="3"/>
  <c r="F898" i="3"/>
  <c r="K898" i="3"/>
  <c r="H898" i="3"/>
  <c r="I896" i="3"/>
  <c r="J896" i="3"/>
  <c r="F896" i="3"/>
  <c r="K896" i="3"/>
  <c r="H896" i="3"/>
  <c r="H893" i="3"/>
  <c r="F893" i="3"/>
  <c r="K893" i="3"/>
  <c r="I893" i="3"/>
  <c r="J893" i="3"/>
  <c r="H881" i="3"/>
  <c r="F881" i="3"/>
  <c r="K881" i="3"/>
  <c r="I881" i="3"/>
  <c r="J881" i="3"/>
  <c r="I873" i="3"/>
  <c r="F873" i="3"/>
  <c r="K873" i="3"/>
  <c r="J873" i="3"/>
  <c r="H873" i="3"/>
  <c r="I853" i="3"/>
  <c r="F853" i="3"/>
  <c r="K853" i="3"/>
  <c r="J853" i="3"/>
  <c r="H853" i="3"/>
  <c r="K847" i="3"/>
  <c r="I847" i="3"/>
  <c r="H847" i="3"/>
  <c r="J847" i="3"/>
  <c r="F847" i="3"/>
  <c r="F846" i="3"/>
  <c r="I846" i="3"/>
  <c r="J846" i="3"/>
  <c r="H846" i="3"/>
  <c r="K846" i="3"/>
  <c r="K841" i="3"/>
  <c r="H841" i="3"/>
  <c r="I841" i="3"/>
  <c r="J841" i="3"/>
  <c r="F841" i="3"/>
  <c r="K831" i="3"/>
  <c r="I831" i="3"/>
  <c r="J831" i="3"/>
  <c r="H831" i="3"/>
  <c r="F831" i="3"/>
  <c r="I825" i="3"/>
  <c r="F825" i="3"/>
  <c r="K825" i="3"/>
  <c r="J825" i="3"/>
  <c r="H825" i="3"/>
  <c r="I819" i="3"/>
  <c r="J819" i="3"/>
  <c r="K819" i="3"/>
  <c r="F819" i="3"/>
  <c r="H819" i="3"/>
  <c r="I801" i="3"/>
  <c r="H801" i="3"/>
  <c r="K801" i="3"/>
  <c r="J801" i="3"/>
  <c r="F801" i="3"/>
  <c r="J776" i="3"/>
  <c r="H776" i="3"/>
  <c r="I776" i="3"/>
  <c r="F776" i="3"/>
  <c r="K776" i="3"/>
  <c r="I771" i="3"/>
  <c r="H771" i="3"/>
  <c r="K771" i="3"/>
  <c r="J771" i="3"/>
  <c r="F771" i="3"/>
  <c r="I758" i="3"/>
  <c r="H758" i="3"/>
  <c r="J758" i="3"/>
  <c r="F758" i="3"/>
  <c r="K758" i="3"/>
  <c r="I756" i="3"/>
  <c r="F756" i="3"/>
  <c r="H756" i="3"/>
  <c r="J756" i="3"/>
  <c r="K756" i="3"/>
  <c r="I754" i="3"/>
  <c r="F754" i="3"/>
  <c r="H754" i="3"/>
  <c r="J754" i="3"/>
  <c r="K754" i="3"/>
  <c r="I750" i="3"/>
  <c r="H750" i="3"/>
  <c r="J750" i="3"/>
  <c r="F750" i="3"/>
  <c r="K750" i="3"/>
  <c r="I748" i="3"/>
  <c r="F748" i="3"/>
  <c r="H748" i="3"/>
  <c r="J748" i="3"/>
  <c r="K748" i="3"/>
  <c r="I746" i="3"/>
  <c r="F746" i="3"/>
  <c r="H746" i="3"/>
  <c r="J746" i="3"/>
  <c r="K746" i="3"/>
  <c r="H744" i="3"/>
  <c r="F744" i="3"/>
  <c r="I744" i="3"/>
  <c r="J744" i="3"/>
  <c r="K744" i="3"/>
  <c r="H742" i="3"/>
  <c r="F742" i="3"/>
  <c r="I742" i="3"/>
  <c r="J742" i="3"/>
  <c r="K742" i="3"/>
  <c r="I740" i="3"/>
  <c r="F740" i="3"/>
  <c r="J740" i="3"/>
  <c r="K740" i="3"/>
  <c r="H740" i="3"/>
  <c r="I738" i="3"/>
  <c r="F738" i="3"/>
  <c r="J738" i="3"/>
  <c r="K738" i="3"/>
  <c r="H738" i="3"/>
  <c r="I735" i="3"/>
  <c r="H735" i="3"/>
  <c r="K735" i="3"/>
  <c r="J735" i="3"/>
  <c r="F735" i="3"/>
  <c r="K733" i="3"/>
  <c r="J733" i="3"/>
  <c r="I733" i="3"/>
  <c r="F733" i="3"/>
  <c r="H733" i="3"/>
  <c r="K731" i="3"/>
  <c r="H731" i="3"/>
  <c r="J731" i="3"/>
  <c r="I731" i="3"/>
  <c r="F731" i="3"/>
  <c r="K729" i="3"/>
  <c r="J729" i="3"/>
  <c r="I729" i="3"/>
  <c r="F729" i="3"/>
  <c r="H729" i="3"/>
  <c r="K727" i="3"/>
  <c r="J727" i="3"/>
  <c r="I727" i="3"/>
  <c r="F727" i="3"/>
  <c r="H727" i="3"/>
  <c r="K725" i="3"/>
  <c r="J725" i="3"/>
  <c r="I725" i="3"/>
  <c r="H725" i="3"/>
  <c r="F725" i="3"/>
  <c r="K723" i="3"/>
  <c r="I723" i="3"/>
  <c r="J723" i="3"/>
  <c r="F723" i="3"/>
  <c r="H723" i="3"/>
  <c r="K721" i="3"/>
  <c r="J721" i="3"/>
  <c r="I721" i="3"/>
  <c r="F721" i="3"/>
  <c r="H721" i="3"/>
  <c r="K717" i="3"/>
  <c r="H717" i="3"/>
  <c r="J717" i="3"/>
  <c r="I717" i="3"/>
  <c r="F717" i="3"/>
  <c r="K715" i="3"/>
  <c r="I715" i="3"/>
  <c r="J715" i="3"/>
  <c r="F715" i="3"/>
  <c r="H715" i="3"/>
  <c r="K713" i="3"/>
  <c r="J713" i="3"/>
  <c r="I713" i="3"/>
  <c r="H713" i="3"/>
  <c r="F713" i="3"/>
  <c r="K711" i="3"/>
  <c r="J711" i="3"/>
  <c r="I711" i="3"/>
  <c r="F711" i="3"/>
  <c r="H711" i="3"/>
  <c r="K709" i="3"/>
  <c r="I709" i="3"/>
  <c r="J709" i="3"/>
  <c r="H709" i="3"/>
  <c r="F709" i="3"/>
  <c r="K699" i="3"/>
  <c r="J699" i="3"/>
  <c r="I699" i="3"/>
  <c r="F699" i="3"/>
  <c r="H699" i="3"/>
  <c r="H698" i="3"/>
  <c r="J698" i="3"/>
  <c r="F698" i="3"/>
  <c r="I698" i="3"/>
  <c r="K698" i="3"/>
  <c r="K695" i="3"/>
  <c r="J695" i="3"/>
  <c r="I695" i="3"/>
  <c r="F695" i="3"/>
  <c r="H695" i="3"/>
  <c r="H694" i="3"/>
  <c r="I694" i="3"/>
  <c r="F694" i="3"/>
  <c r="J694" i="3"/>
  <c r="K694" i="3"/>
  <c r="K691" i="3"/>
  <c r="I691" i="3"/>
  <c r="J691" i="3"/>
  <c r="H691" i="3"/>
  <c r="F691" i="3"/>
  <c r="I684" i="3"/>
  <c r="F684" i="3"/>
  <c r="J684" i="3"/>
  <c r="H684" i="3"/>
  <c r="K684" i="3"/>
  <c r="F681" i="3"/>
  <c r="K681" i="3"/>
  <c r="J681" i="3"/>
  <c r="I681" i="3"/>
  <c r="H681" i="3"/>
  <c r="H675" i="3"/>
  <c r="K675" i="3"/>
  <c r="J675" i="3"/>
  <c r="F675" i="3"/>
  <c r="I675" i="3"/>
  <c r="I673" i="3"/>
  <c r="F673" i="3"/>
  <c r="J673" i="3"/>
  <c r="H673" i="3"/>
  <c r="K673" i="3"/>
  <c r="I671" i="3"/>
  <c r="J671" i="3"/>
  <c r="K671" i="3"/>
  <c r="F671" i="3"/>
  <c r="H671" i="3"/>
  <c r="I667" i="3"/>
  <c r="J667" i="3"/>
  <c r="F667" i="3"/>
  <c r="K667" i="3"/>
  <c r="H667" i="3"/>
  <c r="H665" i="3"/>
  <c r="F665" i="3"/>
  <c r="K665" i="3"/>
  <c r="J665" i="3"/>
  <c r="I665" i="3"/>
  <c r="I661" i="3"/>
  <c r="K661" i="3"/>
  <c r="J661" i="3"/>
  <c r="F661" i="3"/>
  <c r="H661" i="3"/>
  <c r="I659" i="3"/>
  <c r="F659" i="3"/>
  <c r="J659" i="3"/>
  <c r="H659" i="3"/>
  <c r="K659" i="3"/>
  <c r="I657" i="3"/>
  <c r="F657" i="3"/>
  <c r="J657" i="3"/>
  <c r="H657" i="3"/>
  <c r="K657" i="3"/>
  <c r="I655" i="3"/>
  <c r="F655" i="3"/>
  <c r="J655" i="3"/>
  <c r="H655" i="3"/>
  <c r="K655" i="3"/>
  <c r="I653" i="3"/>
  <c r="F653" i="3"/>
  <c r="J653" i="3"/>
  <c r="H653" i="3"/>
  <c r="K653" i="3"/>
  <c r="I651" i="3"/>
  <c r="F651" i="3"/>
  <c r="J651" i="3"/>
  <c r="H651" i="3"/>
  <c r="K651" i="3"/>
  <c r="H649" i="3"/>
  <c r="F649" i="3"/>
  <c r="K649" i="3"/>
  <c r="J649" i="3"/>
  <c r="I649" i="3"/>
  <c r="K645" i="3"/>
  <c r="H645" i="3"/>
  <c r="J645" i="3"/>
  <c r="F645" i="3"/>
  <c r="I645" i="3"/>
  <c r="I641" i="3"/>
  <c r="K641" i="3"/>
  <c r="J641" i="3"/>
  <c r="F641" i="3"/>
  <c r="H641" i="3"/>
  <c r="I637" i="3"/>
  <c r="J637" i="3"/>
  <c r="F637" i="3"/>
  <c r="K637" i="3"/>
  <c r="H637" i="3"/>
  <c r="H633" i="3"/>
  <c r="F633" i="3"/>
  <c r="K633" i="3"/>
  <c r="J633" i="3"/>
  <c r="I633" i="3"/>
  <c r="H629" i="3"/>
  <c r="F629" i="3"/>
  <c r="K629" i="3"/>
  <c r="J629" i="3"/>
  <c r="I629" i="3"/>
  <c r="H627" i="3"/>
  <c r="F627" i="3"/>
  <c r="K627" i="3"/>
  <c r="J627" i="3"/>
  <c r="I627" i="3"/>
  <c r="J623" i="3"/>
  <c r="F623" i="3"/>
  <c r="I623" i="3"/>
  <c r="H623" i="3"/>
  <c r="K623" i="3"/>
  <c r="J621" i="3"/>
  <c r="F621" i="3"/>
  <c r="I621" i="3"/>
  <c r="H621" i="3"/>
  <c r="K621" i="3"/>
  <c r="J619" i="3"/>
  <c r="F619" i="3"/>
  <c r="I619" i="3"/>
  <c r="H619" i="3"/>
  <c r="K619" i="3"/>
  <c r="H615" i="3"/>
  <c r="F615" i="3"/>
  <c r="K615" i="3"/>
  <c r="J615" i="3"/>
  <c r="I615" i="3"/>
  <c r="H613" i="3"/>
  <c r="F613" i="3"/>
  <c r="K613" i="3"/>
  <c r="J613" i="3"/>
  <c r="I613" i="3"/>
  <c r="H607" i="3"/>
  <c r="F607" i="3"/>
  <c r="K607" i="3"/>
  <c r="J607" i="3"/>
  <c r="I607" i="3"/>
  <c r="H605" i="3"/>
  <c r="F605" i="3"/>
  <c r="K605" i="3"/>
  <c r="J605" i="3"/>
  <c r="I605" i="3"/>
  <c r="K603" i="3"/>
  <c r="H603" i="3"/>
  <c r="J603" i="3"/>
  <c r="F603" i="3"/>
  <c r="I603" i="3"/>
  <c r="H601" i="3"/>
  <c r="F601" i="3"/>
  <c r="K601" i="3"/>
  <c r="J601" i="3"/>
  <c r="I601" i="3"/>
  <c r="J597" i="3"/>
  <c r="F597" i="3"/>
  <c r="I597" i="3"/>
  <c r="H597" i="3"/>
  <c r="K597" i="3"/>
  <c r="K181" i="3"/>
  <c r="J181" i="3"/>
  <c r="J179" i="3"/>
  <c r="K179" i="3"/>
  <c r="K175" i="3"/>
  <c r="J175" i="3"/>
  <c r="K159" i="3"/>
  <c r="J159" i="3"/>
  <c r="H683" i="3"/>
  <c r="J683" i="3"/>
  <c r="I683" i="3"/>
  <c r="K683" i="3"/>
  <c r="F683" i="3"/>
  <c r="H680" i="3"/>
  <c r="J680" i="3"/>
  <c r="F680" i="3"/>
  <c r="K680" i="3"/>
  <c r="I680" i="3"/>
  <c r="F677" i="3"/>
  <c r="K677" i="3"/>
  <c r="H677" i="3"/>
  <c r="I677" i="3"/>
  <c r="J677" i="3"/>
  <c r="I672" i="3"/>
  <c r="J672" i="3"/>
  <c r="F672" i="3"/>
  <c r="K672" i="3"/>
  <c r="H672" i="3"/>
  <c r="I670" i="3"/>
  <c r="J670" i="3"/>
  <c r="F670" i="3"/>
  <c r="K670" i="3"/>
  <c r="H670" i="3"/>
  <c r="H666" i="3"/>
  <c r="J666" i="3"/>
  <c r="F666" i="3"/>
  <c r="K666" i="3"/>
  <c r="I666" i="3"/>
  <c r="H664" i="3"/>
  <c r="F664" i="3"/>
  <c r="J664" i="3"/>
  <c r="K664" i="3"/>
  <c r="I664" i="3"/>
  <c r="I650" i="3"/>
  <c r="J650" i="3"/>
  <c r="F650" i="3"/>
  <c r="K650" i="3"/>
  <c r="H650" i="3"/>
  <c r="H648" i="3"/>
  <c r="F648" i="3"/>
  <c r="J648" i="3"/>
  <c r="K648" i="3"/>
  <c r="I648" i="3"/>
  <c r="K643" i="3"/>
  <c r="F643" i="3"/>
  <c r="J643" i="3"/>
  <c r="I643" i="3"/>
  <c r="H643" i="3"/>
  <c r="K635" i="3"/>
  <c r="I635" i="3"/>
  <c r="F635" i="3"/>
  <c r="H635" i="3"/>
  <c r="J635" i="3"/>
  <c r="J634" i="3"/>
  <c r="F634" i="3"/>
  <c r="K634" i="3"/>
  <c r="I634" i="3"/>
  <c r="H634" i="3"/>
  <c r="H631" i="3"/>
  <c r="K631" i="3"/>
  <c r="I631" i="3"/>
  <c r="F631" i="3"/>
  <c r="J631" i="3"/>
  <c r="J630" i="3"/>
  <c r="K630" i="3"/>
  <c r="I630" i="3"/>
  <c r="H630" i="3"/>
  <c r="F630" i="3"/>
  <c r="J628" i="3"/>
  <c r="F628" i="3"/>
  <c r="I628" i="3"/>
  <c r="K628" i="3"/>
  <c r="H628" i="3"/>
  <c r="I626" i="3"/>
  <c r="F626" i="3"/>
  <c r="J626" i="3"/>
  <c r="K626" i="3"/>
  <c r="H626" i="3"/>
  <c r="F625" i="3"/>
  <c r="J625" i="3"/>
  <c r="I625" i="3"/>
  <c r="K625" i="3"/>
  <c r="H625" i="3"/>
  <c r="H617" i="3"/>
  <c r="K617" i="3"/>
  <c r="I617" i="3"/>
  <c r="F617" i="3"/>
  <c r="J617" i="3"/>
  <c r="J616" i="3"/>
  <c r="K616" i="3"/>
  <c r="I616" i="3"/>
  <c r="H616" i="3"/>
  <c r="F616" i="3"/>
  <c r="J614" i="3"/>
  <c r="F614" i="3"/>
  <c r="I614" i="3"/>
  <c r="K614" i="3"/>
  <c r="H614" i="3"/>
  <c r="F611" i="3"/>
  <c r="K611" i="3"/>
  <c r="I611" i="3"/>
  <c r="J611" i="3"/>
  <c r="H611" i="3"/>
  <c r="H609" i="3"/>
  <c r="K609" i="3"/>
  <c r="I609" i="3"/>
  <c r="F609" i="3"/>
  <c r="J609" i="3"/>
  <c r="J608" i="3"/>
  <c r="K608" i="3"/>
  <c r="I608" i="3"/>
  <c r="H608" i="3"/>
  <c r="F608" i="3"/>
  <c r="J606" i="3"/>
  <c r="F606" i="3"/>
  <c r="I606" i="3"/>
  <c r="K606" i="3"/>
  <c r="H606" i="3"/>
  <c r="J602" i="3"/>
  <c r="F602" i="3"/>
  <c r="I602" i="3"/>
  <c r="K602" i="3"/>
  <c r="H602" i="3"/>
  <c r="F599" i="3"/>
  <c r="K599" i="3"/>
  <c r="I599" i="3"/>
  <c r="J599" i="3"/>
  <c r="H599" i="3"/>
  <c r="H595" i="3"/>
  <c r="K595" i="3"/>
  <c r="I595" i="3"/>
  <c r="F595" i="3"/>
  <c r="J595" i="3"/>
  <c r="J594" i="3"/>
  <c r="K594" i="3"/>
  <c r="I594" i="3"/>
  <c r="H594" i="3"/>
  <c r="F594" i="3"/>
  <c r="J185" i="3"/>
  <c r="K185" i="3"/>
  <c r="K183" i="3"/>
  <c r="J183" i="3"/>
  <c r="K177" i="3"/>
  <c r="J177" i="3"/>
  <c r="K173" i="3"/>
  <c r="J173" i="3"/>
  <c r="J171" i="3"/>
  <c r="K171" i="3"/>
  <c r="K169" i="3"/>
  <c r="J169" i="3"/>
  <c r="J161" i="3"/>
  <c r="K161" i="3"/>
  <c r="H688" i="3"/>
  <c r="F688" i="3"/>
  <c r="I688" i="3"/>
  <c r="J688" i="3"/>
  <c r="K688" i="3"/>
  <c r="H686" i="3"/>
  <c r="F686" i="3"/>
  <c r="J686" i="3"/>
  <c r="K686" i="3"/>
  <c r="I686" i="3"/>
  <c r="J682" i="3"/>
  <c r="K682" i="3"/>
  <c r="H682" i="3"/>
  <c r="F682" i="3"/>
  <c r="I682" i="3"/>
  <c r="H678" i="3"/>
  <c r="J678" i="3"/>
  <c r="F678" i="3"/>
  <c r="I678" i="3"/>
  <c r="K678" i="3"/>
  <c r="J676" i="3"/>
  <c r="K676" i="3"/>
  <c r="I676" i="3"/>
  <c r="H676" i="3"/>
  <c r="F676" i="3"/>
  <c r="H662" i="3"/>
  <c r="F662" i="3"/>
  <c r="J662" i="3"/>
  <c r="I662" i="3"/>
  <c r="K662" i="3"/>
  <c r="F646" i="3"/>
  <c r="H646" i="3"/>
  <c r="I646" i="3"/>
  <c r="J646" i="3"/>
  <c r="K646" i="3"/>
  <c r="J644" i="3"/>
  <c r="F644" i="3"/>
  <c r="I644" i="3"/>
  <c r="K644" i="3"/>
  <c r="H644" i="3"/>
  <c r="J642" i="3"/>
  <c r="F642" i="3"/>
  <c r="K642" i="3"/>
  <c r="I642" i="3"/>
  <c r="H642" i="3"/>
  <c r="H640" i="3"/>
  <c r="J640" i="3"/>
  <c r="F640" i="3"/>
  <c r="I640" i="3"/>
  <c r="K640" i="3"/>
  <c r="H636" i="3"/>
  <c r="I636" i="3"/>
  <c r="J636" i="3"/>
  <c r="K636" i="3"/>
  <c r="F636" i="3"/>
  <c r="J632" i="3"/>
  <c r="F632" i="3"/>
  <c r="I632" i="3"/>
  <c r="K632" i="3"/>
  <c r="H632" i="3"/>
  <c r="H618" i="3"/>
  <c r="I618" i="3"/>
  <c r="J618" i="3"/>
  <c r="K618" i="3"/>
  <c r="F618" i="3"/>
  <c r="H612" i="3"/>
  <c r="I612" i="3"/>
  <c r="J612" i="3"/>
  <c r="K612" i="3"/>
  <c r="F612" i="3"/>
  <c r="J610" i="3"/>
  <c r="K610" i="3"/>
  <c r="I610" i="3"/>
  <c r="H610" i="3"/>
  <c r="F610" i="3"/>
  <c r="H604" i="3"/>
  <c r="I604" i="3"/>
  <c r="J604" i="3"/>
  <c r="K604" i="3"/>
  <c r="F604" i="3"/>
  <c r="H600" i="3"/>
  <c r="I600" i="3"/>
  <c r="J600" i="3"/>
  <c r="K600" i="3"/>
  <c r="F600" i="3"/>
  <c r="H596" i="3"/>
  <c r="I596" i="3"/>
  <c r="J596" i="3"/>
  <c r="K596" i="3"/>
  <c r="F596" i="3"/>
  <c r="J184" i="3"/>
  <c r="K184" i="3"/>
  <c r="J182" i="3"/>
  <c r="K182" i="3"/>
  <c r="J178" i="3"/>
  <c r="K178" i="3"/>
  <c r="J176" i="3"/>
  <c r="K176" i="3"/>
  <c r="J174" i="3"/>
  <c r="K174" i="3"/>
  <c r="J170" i="3"/>
  <c r="K170" i="3"/>
  <c r="K689" i="3"/>
  <c r="J689" i="3"/>
  <c r="I689" i="3"/>
  <c r="H689" i="3"/>
  <c r="F689" i="3"/>
  <c r="K687" i="3"/>
  <c r="I687" i="3"/>
  <c r="F687" i="3"/>
  <c r="J687" i="3"/>
  <c r="H687" i="3"/>
  <c r="I679" i="3"/>
  <c r="J679" i="3"/>
  <c r="K679" i="3"/>
  <c r="F679" i="3"/>
  <c r="H679" i="3"/>
  <c r="I674" i="3"/>
  <c r="J674" i="3"/>
  <c r="F674" i="3"/>
  <c r="K674" i="3"/>
  <c r="H674" i="3"/>
  <c r="I669" i="3"/>
  <c r="J669" i="3"/>
  <c r="K669" i="3"/>
  <c r="F669" i="3"/>
  <c r="H669" i="3"/>
  <c r="H668" i="3"/>
  <c r="I668" i="3"/>
  <c r="F668" i="3"/>
  <c r="J668" i="3"/>
  <c r="K668" i="3"/>
  <c r="I663" i="3"/>
  <c r="J663" i="3"/>
  <c r="K663" i="3"/>
  <c r="F663" i="3"/>
  <c r="H663" i="3"/>
  <c r="I660" i="3"/>
  <c r="J660" i="3"/>
  <c r="F660" i="3"/>
  <c r="K660" i="3"/>
  <c r="H660" i="3"/>
  <c r="I658" i="3"/>
  <c r="J658" i="3"/>
  <c r="F658" i="3"/>
  <c r="K658" i="3"/>
  <c r="H658" i="3"/>
  <c r="I656" i="3"/>
  <c r="J656" i="3"/>
  <c r="F656" i="3"/>
  <c r="K656" i="3"/>
  <c r="H656" i="3"/>
  <c r="I654" i="3"/>
  <c r="J654" i="3"/>
  <c r="F654" i="3"/>
  <c r="K654" i="3"/>
  <c r="H654" i="3"/>
  <c r="I652" i="3"/>
  <c r="J652" i="3"/>
  <c r="F652" i="3"/>
  <c r="K652" i="3"/>
  <c r="H652" i="3"/>
  <c r="I647" i="3"/>
  <c r="J647" i="3"/>
  <c r="K647" i="3"/>
  <c r="F647" i="3"/>
  <c r="H647" i="3"/>
  <c r="K639" i="3"/>
  <c r="I639" i="3"/>
  <c r="H639" i="3"/>
  <c r="J639" i="3"/>
  <c r="F639" i="3"/>
  <c r="H638" i="3"/>
  <c r="I638" i="3"/>
  <c r="F638" i="3"/>
  <c r="J638" i="3"/>
  <c r="K638" i="3"/>
  <c r="J624" i="3"/>
  <c r="K624" i="3"/>
  <c r="I624" i="3"/>
  <c r="H624" i="3"/>
  <c r="F624" i="3"/>
  <c r="I622" i="3"/>
  <c r="F622" i="3"/>
  <c r="J622" i="3"/>
  <c r="K622" i="3"/>
  <c r="H622" i="3"/>
  <c r="I620" i="3"/>
  <c r="F620" i="3"/>
  <c r="J620" i="3"/>
  <c r="K620" i="3"/>
  <c r="H620" i="3"/>
  <c r="J598" i="3"/>
  <c r="K598" i="3"/>
  <c r="I598" i="3"/>
  <c r="H598" i="3"/>
  <c r="F598" i="3"/>
  <c r="J180" i="3"/>
  <c r="K180" i="3"/>
  <c r="J172" i="3"/>
  <c r="K172" i="3"/>
  <c r="J168" i="3"/>
  <c r="K168" i="3"/>
  <c r="K160" i="3"/>
  <c r="J160" i="3"/>
  <c r="K158" i="3"/>
  <c r="J158" i="3"/>
  <c r="K152" i="3"/>
  <c r="J152" i="3"/>
  <c r="K142" i="3"/>
  <c r="J142" i="3"/>
  <c r="K134" i="3"/>
  <c r="J134" i="3"/>
  <c r="K128" i="3"/>
  <c r="J128" i="3"/>
  <c r="J126" i="3"/>
  <c r="K126" i="3"/>
  <c r="K122" i="3"/>
  <c r="J122" i="3"/>
  <c r="K120" i="3"/>
  <c r="J120" i="3"/>
  <c r="J119" i="3"/>
  <c r="K119" i="3"/>
  <c r="J118" i="3"/>
  <c r="K118" i="3"/>
  <c r="K116" i="3"/>
  <c r="J116" i="3"/>
  <c r="K106" i="3"/>
  <c r="J106" i="3"/>
  <c r="K96" i="3"/>
  <c r="J96" i="3"/>
  <c r="J94" i="3"/>
  <c r="K94" i="3"/>
  <c r="K92" i="3"/>
  <c r="J92" i="3"/>
  <c r="K90" i="3"/>
  <c r="J90" i="3"/>
  <c r="K88" i="3"/>
  <c r="J88" i="3"/>
  <c r="J86" i="3"/>
  <c r="K86" i="3"/>
  <c r="K84" i="3"/>
  <c r="J84" i="3"/>
  <c r="J82" i="3"/>
  <c r="K82" i="3"/>
  <c r="K80" i="3"/>
  <c r="J80" i="3"/>
  <c r="K76" i="3"/>
  <c r="J76" i="3"/>
  <c r="J74" i="3"/>
  <c r="K74" i="3"/>
  <c r="K64" i="3"/>
  <c r="J64" i="3"/>
  <c r="K62" i="3"/>
  <c r="J62" i="3"/>
  <c r="K58" i="3"/>
  <c r="J58" i="3"/>
  <c r="K56" i="3"/>
  <c r="J56" i="3"/>
  <c r="K52" i="3"/>
  <c r="J52" i="3"/>
  <c r="K50" i="3"/>
  <c r="J50" i="3"/>
  <c r="K48" i="3"/>
  <c r="J48" i="3"/>
  <c r="J43" i="3"/>
  <c r="K43" i="3"/>
  <c r="J35" i="3"/>
  <c r="K35" i="3"/>
  <c r="J167" i="3"/>
  <c r="K167" i="3"/>
  <c r="J165" i="3"/>
  <c r="K165" i="3"/>
  <c r="J163" i="3"/>
  <c r="K163" i="3"/>
  <c r="J157" i="3"/>
  <c r="K157" i="3"/>
  <c r="J155" i="3"/>
  <c r="K155" i="3"/>
  <c r="J149" i="3"/>
  <c r="K149" i="3"/>
  <c r="J139" i="3"/>
  <c r="K139" i="3"/>
  <c r="J137" i="3"/>
  <c r="K137" i="3"/>
  <c r="J133" i="3"/>
  <c r="K133" i="3"/>
  <c r="J127" i="3"/>
  <c r="K127" i="3"/>
  <c r="J113" i="3"/>
  <c r="K113" i="3"/>
  <c r="J111" i="3"/>
  <c r="K111" i="3"/>
  <c r="K109" i="3"/>
  <c r="J109" i="3"/>
  <c r="J107" i="3"/>
  <c r="K107" i="3"/>
  <c r="J95" i="3"/>
  <c r="K95" i="3"/>
  <c r="J87" i="3"/>
  <c r="K87" i="3"/>
  <c r="J85" i="3"/>
  <c r="K85" i="3"/>
  <c r="J83" i="3"/>
  <c r="K83" i="3"/>
  <c r="J81" i="3"/>
  <c r="K81" i="3"/>
  <c r="J79" i="3"/>
  <c r="K79" i="3"/>
  <c r="J75" i="3"/>
  <c r="K75" i="3"/>
  <c r="J71" i="3"/>
  <c r="K71" i="3"/>
  <c r="J61" i="3"/>
  <c r="K61" i="3"/>
  <c r="J51" i="3"/>
  <c r="K51" i="3"/>
  <c r="J49" i="3"/>
  <c r="K49" i="3"/>
  <c r="J45" i="3"/>
  <c r="K45" i="3"/>
  <c r="J153" i="3"/>
  <c r="K153" i="3"/>
  <c r="J151" i="3"/>
  <c r="K151" i="3"/>
  <c r="J147" i="3"/>
  <c r="K147" i="3"/>
  <c r="J145" i="3"/>
  <c r="K145" i="3"/>
  <c r="K144" i="3"/>
  <c r="J144" i="3"/>
  <c r="K143" i="3"/>
  <c r="J143" i="3"/>
  <c r="J141" i="3"/>
  <c r="K141" i="3"/>
  <c r="J135" i="3"/>
  <c r="K135" i="3"/>
  <c r="J131" i="3"/>
  <c r="K131" i="3"/>
  <c r="J129" i="3"/>
  <c r="K129" i="3"/>
  <c r="J125" i="3"/>
  <c r="K125" i="3"/>
  <c r="J123" i="3"/>
  <c r="K123" i="3"/>
  <c r="J121" i="3"/>
  <c r="K121" i="3"/>
  <c r="J117" i="3"/>
  <c r="K117" i="3"/>
  <c r="J115" i="3"/>
  <c r="K115" i="3"/>
  <c r="K110" i="3"/>
  <c r="J110" i="3"/>
  <c r="J105" i="3"/>
  <c r="K105" i="3"/>
  <c r="J103" i="3"/>
  <c r="K103" i="3"/>
  <c r="J101" i="3"/>
  <c r="K101" i="3"/>
  <c r="J99" i="3"/>
  <c r="K99" i="3"/>
  <c r="J97" i="3"/>
  <c r="K97" i="3"/>
  <c r="J93" i="3"/>
  <c r="K93" i="3"/>
  <c r="J91" i="3"/>
  <c r="K91" i="3"/>
  <c r="J89" i="3"/>
  <c r="K89" i="3"/>
  <c r="J77" i="3"/>
  <c r="K77" i="3"/>
  <c r="J73" i="3"/>
  <c r="K73" i="3"/>
  <c r="J69" i="3"/>
  <c r="K69" i="3"/>
  <c r="J67" i="3"/>
  <c r="K67" i="3"/>
  <c r="J65" i="3"/>
  <c r="K65" i="3"/>
  <c r="J63" i="3"/>
  <c r="K63" i="3"/>
  <c r="J59" i="3"/>
  <c r="K59" i="3"/>
  <c r="J57" i="3"/>
  <c r="K57" i="3"/>
  <c r="J55" i="3"/>
  <c r="K55" i="3"/>
  <c r="J53" i="3"/>
  <c r="K53" i="3"/>
  <c r="K46" i="3"/>
  <c r="J46" i="3"/>
  <c r="K39" i="3"/>
  <c r="J39" i="3"/>
  <c r="K31" i="3"/>
  <c r="J31" i="3"/>
  <c r="J166" i="3"/>
  <c r="K166" i="3"/>
  <c r="J164" i="3"/>
  <c r="K164" i="3"/>
  <c r="J162" i="3"/>
  <c r="K162" i="3"/>
  <c r="J156" i="3"/>
  <c r="K156" i="3"/>
  <c r="K154" i="3"/>
  <c r="J154" i="3"/>
  <c r="K150" i="3"/>
  <c r="J150" i="3"/>
  <c r="J148" i="3"/>
  <c r="K148" i="3"/>
  <c r="K146" i="3"/>
  <c r="J146" i="3"/>
  <c r="K140" i="3"/>
  <c r="J140" i="3"/>
  <c r="J138" i="3"/>
  <c r="K138" i="3"/>
  <c r="K136" i="3"/>
  <c r="J136" i="3"/>
  <c r="J132" i="3"/>
  <c r="K132" i="3"/>
  <c r="K130" i="3"/>
  <c r="J130" i="3"/>
  <c r="K124" i="3"/>
  <c r="J124" i="3"/>
  <c r="K114" i="3"/>
  <c r="J114" i="3"/>
  <c r="K112" i="3"/>
  <c r="J112" i="3"/>
  <c r="K108" i="3"/>
  <c r="J108" i="3"/>
  <c r="K104" i="3"/>
  <c r="J104" i="3"/>
  <c r="K102" i="3"/>
  <c r="J102" i="3"/>
  <c r="K100" i="3"/>
  <c r="J100" i="3"/>
  <c r="K98" i="3"/>
  <c r="J98" i="3"/>
  <c r="K78" i="3"/>
  <c r="J78" i="3"/>
  <c r="K72" i="3"/>
  <c r="J72" i="3"/>
  <c r="K70" i="3"/>
  <c r="J70" i="3"/>
  <c r="K68" i="3"/>
  <c r="J68" i="3"/>
  <c r="K66" i="3"/>
  <c r="J66" i="3"/>
  <c r="K60" i="3"/>
  <c r="J60" i="3"/>
  <c r="K54" i="3"/>
  <c r="J54" i="3"/>
  <c r="K41" i="3"/>
  <c r="J41" i="3"/>
  <c r="K33" i="3"/>
  <c r="J33" i="3"/>
  <c r="J29" i="3"/>
  <c r="K29" i="3"/>
  <c r="K25" i="3"/>
  <c r="J25" i="3"/>
  <c r="K21" i="3"/>
  <c r="J21" i="3"/>
  <c r="K19" i="3"/>
  <c r="J19" i="3"/>
  <c r="J17" i="3"/>
  <c r="K17" i="3"/>
  <c r="K15" i="3"/>
  <c r="J15" i="3"/>
  <c r="J13" i="3"/>
  <c r="K13" i="3"/>
  <c r="K10" i="3"/>
  <c r="J10" i="3"/>
  <c r="J6" i="3"/>
  <c r="K6" i="3"/>
  <c r="J4" i="3"/>
  <c r="K4" i="3"/>
  <c r="J3" i="3"/>
  <c r="K3" i="3"/>
  <c r="J47" i="3"/>
  <c r="K47" i="3"/>
  <c r="K37" i="3"/>
  <c r="J37" i="3"/>
  <c r="J27" i="3"/>
  <c r="K27" i="3"/>
  <c r="J23" i="3"/>
  <c r="K23" i="3"/>
  <c r="K8" i="3"/>
  <c r="J8" i="3"/>
  <c r="J42" i="3"/>
  <c r="K42" i="3"/>
  <c r="J40" i="3"/>
  <c r="K40" i="3"/>
  <c r="J38" i="3"/>
  <c r="K38" i="3"/>
  <c r="J34" i="3"/>
  <c r="K34" i="3"/>
  <c r="J32" i="3"/>
  <c r="K32" i="3"/>
  <c r="K26" i="3"/>
  <c r="J26" i="3"/>
  <c r="K22" i="3"/>
  <c r="J22" i="3"/>
  <c r="J20" i="3"/>
  <c r="K20" i="3"/>
  <c r="K16" i="3"/>
  <c r="J16" i="3"/>
  <c r="K11" i="3"/>
  <c r="J11" i="3"/>
  <c r="J9" i="3"/>
  <c r="K9" i="3"/>
  <c r="J44" i="3"/>
  <c r="K44" i="3"/>
  <c r="K36" i="3"/>
  <c r="J36" i="3"/>
  <c r="J30" i="3"/>
  <c r="K30" i="3"/>
  <c r="J28" i="3"/>
  <c r="K28" i="3"/>
  <c r="J24" i="3"/>
  <c r="K24" i="3"/>
  <c r="J18" i="3"/>
  <c r="K18" i="3"/>
  <c r="J14" i="3"/>
  <c r="K14" i="3"/>
  <c r="K12" i="3"/>
  <c r="J12" i="3"/>
  <c r="J7" i="3"/>
  <c r="K7" i="3"/>
  <c r="K5" i="3"/>
  <c r="J5" i="3"/>
  <c r="J822" i="8"/>
  <c r="K822" i="8"/>
  <c r="K702" i="8"/>
  <c r="J702" i="8"/>
  <c r="J888" i="8"/>
  <c r="K888" i="8"/>
  <c r="J877" i="8"/>
  <c r="K877" i="8"/>
  <c r="J965" i="8"/>
  <c r="K965" i="8"/>
  <c r="K825" i="8"/>
  <c r="J825" i="8"/>
  <c r="K408" i="8"/>
  <c r="J408" i="8"/>
  <c r="K697" i="8"/>
  <c r="J697" i="8"/>
  <c r="J868" i="8"/>
  <c r="K868" i="8"/>
  <c r="J936" i="8"/>
  <c r="K936" i="8"/>
  <c r="J533" i="8"/>
  <c r="K533" i="8"/>
  <c r="J515" i="8"/>
  <c r="K515" i="8"/>
  <c r="J862" i="8"/>
  <c r="K862" i="8"/>
  <c r="K651" i="8"/>
  <c r="J651" i="8"/>
  <c r="J969" i="8"/>
  <c r="K969" i="8"/>
  <c r="K829" i="8"/>
  <c r="J829" i="8"/>
  <c r="K637" i="8"/>
  <c r="J637" i="8"/>
  <c r="J983" i="8"/>
  <c r="K983" i="8"/>
  <c r="K799" i="8"/>
  <c r="J799" i="8"/>
  <c r="J427" i="8"/>
  <c r="K427" i="8"/>
  <c r="J881" i="8"/>
  <c r="K881" i="8"/>
  <c r="J849" i="8"/>
  <c r="K849" i="8"/>
  <c r="K809" i="8"/>
  <c r="J809" i="8"/>
  <c r="K722" i="8"/>
  <c r="J722" i="8"/>
  <c r="J529" i="8"/>
  <c r="K529" i="8"/>
  <c r="K705" i="8"/>
  <c r="J705" i="8"/>
  <c r="K692" i="8"/>
  <c r="J692" i="8"/>
  <c r="K726" i="8"/>
  <c r="J726" i="8"/>
  <c r="K430" i="8"/>
  <c r="J430" i="8"/>
  <c r="K583" i="8"/>
  <c r="J583" i="8"/>
  <c r="J481" i="8"/>
  <c r="K481" i="8"/>
  <c r="J539" i="8"/>
  <c r="K539" i="8"/>
  <c r="J846" i="8"/>
  <c r="K846" i="8"/>
  <c r="J890" i="8"/>
  <c r="K890" i="8"/>
  <c r="K948" i="8"/>
  <c r="J948" i="8"/>
  <c r="K472" i="8"/>
  <c r="J472" i="8"/>
  <c r="K652" i="8"/>
  <c r="J652" i="8"/>
  <c r="K436" i="8"/>
  <c r="J436" i="8"/>
  <c r="K817" i="8"/>
  <c r="J817" i="8"/>
  <c r="J928" i="8"/>
  <c r="K928" i="8"/>
  <c r="K602" i="8"/>
  <c r="J602" i="8"/>
  <c r="K458" i="8"/>
  <c r="J458" i="8"/>
  <c r="K972" i="8"/>
  <c r="J972" i="8"/>
  <c r="J433" i="8"/>
  <c r="K433" i="8"/>
  <c r="K617" i="8"/>
  <c r="J617" i="8"/>
  <c r="J575" i="8"/>
  <c r="K575" i="8"/>
  <c r="K980" i="8"/>
  <c r="J980" i="8"/>
  <c r="K797" i="8"/>
  <c r="J797" i="8"/>
  <c r="K740" i="8"/>
  <c r="J740" i="8"/>
  <c r="J784" i="8"/>
  <c r="K784" i="8"/>
  <c r="K476" i="8"/>
  <c r="J476" i="8"/>
  <c r="J541" i="8"/>
  <c r="K541" i="8"/>
  <c r="K624" i="8"/>
  <c r="J624" i="8"/>
  <c r="K757" i="8"/>
  <c r="J757" i="8"/>
  <c r="J561" i="8"/>
  <c r="K561" i="8"/>
  <c r="J938" i="8"/>
  <c r="K938" i="8"/>
  <c r="K708" i="8"/>
  <c r="J708" i="8"/>
  <c r="J958" i="8"/>
  <c r="K958" i="8"/>
  <c r="K607" i="8"/>
  <c r="J607" i="8"/>
  <c r="K675" i="8"/>
  <c r="J675" i="8"/>
  <c r="K783" i="8"/>
  <c r="J783" i="8"/>
  <c r="K595" i="8"/>
  <c r="J595" i="8"/>
  <c r="J535" i="8"/>
  <c r="K535" i="8"/>
  <c r="K689" i="8"/>
  <c r="J689" i="8"/>
  <c r="J818" i="8"/>
  <c r="K818" i="8"/>
  <c r="K793" i="8"/>
  <c r="J793" i="8"/>
  <c r="K668" i="8"/>
  <c r="J668" i="8"/>
  <c r="K665" i="8"/>
  <c r="J665" i="8"/>
  <c r="K516" i="8"/>
  <c r="J516" i="8"/>
  <c r="K632" i="8"/>
  <c r="J632" i="8"/>
  <c r="K720" i="8"/>
  <c r="J720" i="8"/>
  <c r="J554" i="8"/>
  <c r="K554" i="8"/>
  <c r="J925" i="8"/>
  <c r="K925" i="8"/>
  <c r="K664" i="8"/>
  <c r="J664" i="8"/>
  <c r="K684" i="8"/>
  <c r="J684" i="8"/>
  <c r="K508" i="8"/>
  <c r="J508" i="8"/>
  <c r="J553" i="8"/>
  <c r="K553" i="8"/>
  <c r="J946" i="8"/>
  <c r="K946" i="8"/>
  <c r="J564" i="8"/>
  <c r="K564" i="8"/>
  <c r="J573" i="8"/>
  <c r="K573" i="8"/>
  <c r="K601" i="8"/>
  <c r="J601" i="8"/>
  <c r="J431" i="8"/>
  <c r="K431" i="8"/>
  <c r="J941" i="8"/>
  <c r="K941" i="8"/>
  <c r="J865" i="8"/>
  <c r="K865" i="8"/>
  <c r="J569" i="8"/>
  <c r="K569" i="8"/>
  <c r="J495" i="8"/>
  <c r="K495" i="8"/>
  <c r="K813" i="8"/>
  <c r="J813" i="8"/>
  <c r="J945" i="8"/>
  <c r="K945" i="8"/>
  <c r="J774" i="8"/>
  <c r="K774" i="8"/>
  <c r="J560" i="8"/>
  <c r="K560" i="8"/>
  <c r="J841" i="8"/>
  <c r="K841" i="8"/>
  <c r="K733" i="8"/>
  <c r="J733" i="8"/>
  <c r="J885" i="8"/>
  <c r="K885" i="8"/>
  <c r="K714" i="8"/>
  <c r="J714" i="8"/>
  <c r="J469" i="8"/>
  <c r="K469" i="8"/>
  <c r="K671" i="8"/>
  <c r="J671" i="8"/>
  <c r="K474" i="8"/>
  <c r="J474" i="8"/>
  <c r="J961" i="8"/>
  <c r="K961" i="8"/>
  <c r="K584" i="8"/>
  <c r="J584" i="8"/>
  <c r="J794" i="8"/>
  <c r="K794" i="8"/>
  <c r="J904" i="8"/>
  <c r="K904" i="8"/>
  <c r="J549" i="8"/>
  <c r="K549" i="8"/>
  <c r="J574" i="8"/>
  <c r="K574" i="8"/>
  <c r="K534" i="8"/>
  <c r="J534" i="8"/>
  <c r="K466" i="8"/>
  <c r="J466" i="8"/>
  <c r="J540" i="8"/>
  <c r="K540" i="8"/>
  <c r="K605" i="8"/>
  <c r="J605" i="8"/>
  <c r="K781" i="8"/>
  <c r="J781" i="8"/>
  <c r="K815" i="8"/>
  <c r="J815" i="8"/>
  <c r="K988" i="8"/>
  <c r="J988" i="8"/>
  <c r="J413" i="8"/>
  <c r="K413" i="8"/>
  <c r="K710" i="8"/>
  <c r="J710" i="8"/>
  <c r="J864" i="8"/>
  <c r="K864" i="8"/>
  <c r="K538" i="8"/>
  <c r="J538" i="8"/>
  <c r="K488" i="8"/>
  <c r="J488" i="8"/>
  <c r="K676" i="8"/>
  <c r="J676" i="8"/>
  <c r="K725" i="8"/>
  <c r="J725" i="8"/>
  <c r="J419" i="8"/>
  <c r="K419" i="8"/>
  <c r="K690" i="8"/>
  <c r="J690" i="8"/>
  <c r="J901" i="8"/>
  <c r="K901" i="8"/>
  <c r="K650" i="8"/>
  <c r="J650" i="8"/>
  <c r="K672" i="8"/>
  <c r="J672" i="8"/>
  <c r="J832" i="8"/>
  <c r="K832" i="8"/>
  <c r="J467" i="8"/>
  <c r="K467" i="8"/>
  <c r="J923" i="8"/>
  <c r="K923" i="8"/>
  <c r="J411" i="8"/>
  <c r="K411" i="8"/>
  <c r="J919" i="8"/>
  <c r="K919" i="8"/>
  <c r="J407" i="8"/>
  <c r="K407" i="8"/>
  <c r="K492" i="8"/>
  <c r="J492" i="8"/>
  <c r="J916" i="8"/>
  <c r="K916" i="8"/>
  <c r="J509" i="8"/>
  <c r="K509" i="8"/>
  <c r="K588" i="8"/>
  <c r="J588" i="8"/>
  <c r="K412" i="8"/>
  <c r="J412" i="8"/>
  <c r="J489" i="8"/>
  <c r="K489" i="8"/>
  <c r="K760" i="8"/>
  <c r="J760" i="8"/>
  <c r="J477" i="8"/>
  <c r="K477" i="8"/>
  <c r="J814" i="8"/>
  <c r="K814" i="8"/>
  <c r="J521" i="8"/>
  <c r="K521" i="8"/>
  <c r="K741" i="8"/>
  <c r="J741" i="8"/>
  <c r="K428" i="8"/>
  <c r="J428" i="8"/>
  <c r="J957" i="8"/>
  <c r="K957" i="8"/>
  <c r="J886" i="8"/>
  <c r="K886" i="8"/>
  <c r="K681" i="8"/>
  <c r="J681" i="8"/>
  <c r="J559" i="8"/>
  <c r="K559" i="8"/>
  <c r="K536" i="8"/>
  <c r="J536" i="8"/>
  <c r="J857" i="8"/>
  <c r="K857" i="8"/>
  <c r="J889" i="8"/>
  <c r="K889" i="8"/>
  <c r="J824" i="8"/>
  <c r="K824" i="8"/>
  <c r="J852" i="8"/>
  <c r="K852" i="8"/>
  <c r="K694" i="8"/>
  <c r="J694" i="8"/>
  <c r="J933" i="8"/>
  <c r="K933" i="8"/>
  <c r="K682" i="8"/>
  <c r="J682" i="8"/>
  <c r="K673" i="8"/>
  <c r="J673" i="8"/>
  <c r="J902" i="8"/>
  <c r="K902" i="8"/>
  <c r="K732" i="8"/>
  <c r="J732" i="8"/>
  <c r="K496" i="8"/>
  <c r="J496" i="8"/>
  <c r="K660" i="8"/>
  <c r="J660" i="8"/>
  <c r="J545" i="8"/>
  <c r="K545" i="8"/>
  <c r="J842" i="8"/>
  <c r="K842" i="8"/>
  <c r="K661" i="8"/>
  <c r="J661" i="8"/>
  <c r="J405" i="8"/>
  <c r="K405" i="8"/>
  <c r="J543" i="8"/>
  <c r="K543" i="8"/>
  <c r="J876" i="8"/>
  <c r="K876" i="8"/>
  <c r="K456" i="8"/>
  <c r="J456" i="8"/>
  <c r="K589" i="8"/>
  <c r="J589" i="8"/>
  <c r="K785" i="8"/>
  <c r="J785" i="8"/>
  <c r="K442" i="8"/>
  <c r="J442" i="8"/>
  <c r="J939" i="8"/>
  <c r="K939" i="8"/>
  <c r="J871" i="8"/>
  <c r="K871" i="8"/>
  <c r="K444" i="8"/>
  <c r="J444" i="8"/>
  <c r="J577" i="8"/>
  <c r="K577" i="8"/>
  <c r="K754" i="8"/>
  <c r="J754" i="8"/>
  <c r="J788" i="8"/>
  <c r="K788" i="8"/>
  <c r="J866" i="8"/>
  <c r="K866" i="8"/>
  <c r="J449" i="8"/>
  <c r="K449" i="8"/>
  <c r="K464" i="8"/>
  <c r="J464" i="8"/>
  <c r="K693" i="8"/>
  <c r="J693" i="8"/>
  <c r="K649" i="8"/>
  <c r="J649" i="8"/>
  <c r="K500" i="8"/>
  <c r="J500" i="8"/>
  <c r="J913" i="8"/>
  <c r="K913" i="8"/>
  <c r="J895" i="8"/>
  <c r="K895" i="8"/>
  <c r="J542" i="8"/>
  <c r="K542" i="8"/>
  <c r="K438" i="8"/>
  <c r="J438" i="8"/>
  <c r="K434" i="8"/>
  <c r="J434" i="8"/>
  <c r="K730" i="8"/>
  <c r="J730" i="8"/>
  <c r="J962" i="8"/>
  <c r="K962" i="8"/>
  <c r="K416" i="8"/>
  <c r="J416" i="8"/>
  <c r="K645" i="8"/>
  <c r="J645" i="8"/>
  <c r="J851" i="8"/>
  <c r="K851" i="8"/>
  <c r="K686" i="8"/>
  <c r="J686" i="8"/>
  <c r="K795" i="8"/>
  <c r="J795" i="8"/>
  <c r="K646" i="8"/>
  <c r="J646" i="8"/>
  <c r="K791" i="8"/>
  <c r="J791" i="8"/>
  <c r="K642" i="8"/>
  <c r="J642" i="8"/>
  <c r="J782" i="8"/>
  <c r="K782" i="8"/>
  <c r="J513" i="8"/>
  <c r="K513" i="8"/>
  <c r="K687" i="8"/>
  <c r="J687" i="8"/>
  <c r="J993" i="8"/>
  <c r="K993" i="8"/>
  <c r="J909" i="8"/>
  <c r="K909" i="8"/>
  <c r="J981" i="8"/>
  <c r="K981" i="8"/>
  <c r="J987" i="8"/>
  <c r="K987" i="8"/>
  <c r="J879" i="8"/>
  <c r="K879" i="8"/>
  <c r="J830" i="8"/>
  <c r="K830" i="8"/>
  <c r="J943" i="8"/>
  <c r="K943" i="8"/>
  <c r="J900" i="8"/>
  <c r="K900" i="8"/>
  <c r="J840" i="8"/>
  <c r="K840" i="8"/>
  <c r="J873" i="8"/>
  <c r="K873" i="8"/>
  <c r="K716" i="8"/>
  <c r="J716" i="8"/>
  <c r="J954" i="8"/>
  <c r="K954" i="8"/>
  <c r="K729" i="8"/>
  <c r="J729" i="8"/>
  <c r="J457" i="8"/>
  <c r="K457" i="8"/>
  <c r="K836" i="8"/>
  <c r="J836" i="8"/>
  <c r="K718" i="8"/>
  <c r="J718" i="8"/>
  <c r="K706" i="8"/>
  <c r="J706" i="8"/>
  <c r="K644" i="8"/>
  <c r="J644" i="8"/>
  <c r="K440" i="8"/>
  <c r="J440" i="8"/>
  <c r="K762" i="8"/>
  <c r="J762" i="8"/>
  <c r="K484" i="8"/>
  <c r="J484" i="8"/>
  <c r="J497" i="8"/>
  <c r="K497" i="8"/>
  <c r="J860" i="8"/>
  <c r="K860" i="8"/>
  <c r="K688" i="8"/>
  <c r="J688" i="8"/>
  <c r="K432" i="8"/>
  <c r="J432" i="8"/>
  <c r="K404" i="8"/>
  <c r="J404" i="8"/>
  <c r="J970" i="8"/>
  <c r="K970" i="8"/>
  <c r="J800" i="8"/>
  <c r="K800" i="8"/>
  <c r="K597" i="8"/>
  <c r="J597" i="8"/>
  <c r="J927" i="8"/>
  <c r="K927" i="8"/>
  <c r="J415" i="8"/>
  <c r="K415" i="8"/>
  <c r="J856" i="8"/>
  <c r="K856" i="8"/>
  <c r="J790" i="8"/>
  <c r="K790" i="8"/>
  <c r="K734" i="8"/>
  <c r="J734" i="8"/>
  <c r="J847" i="8"/>
  <c r="K847" i="8"/>
  <c r="J878" i="8"/>
  <c r="K878" i="8"/>
  <c r="K771" i="8"/>
  <c r="J771" i="8"/>
  <c r="K683" i="8"/>
  <c r="J683" i="8"/>
  <c r="K615" i="8"/>
  <c r="J615" i="8"/>
  <c r="K777" i="8"/>
  <c r="J777" i="8"/>
  <c r="J417" i="8"/>
  <c r="K417" i="8"/>
  <c r="K801" i="8"/>
  <c r="J801" i="8"/>
  <c r="K618" i="8"/>
  <c r="J618" i="8"/>
  <c r="K609" i="8"/>
  <c r="J609" i="8"/>
  <c r="K585" i="8"/>
  <c r="J585" i="8"/>
  <c r="K532" i="8"/>
  <c r="J532" i="8"/>
  <c r="J437" i="8"/>
  <c r="K437" i="8"/>
  <c r="J897" i="8"/>
  <c r="K897" i="8"/>
  <c r="J837" i="8"/>
  <c r="K837" i="8"/>
  <c r="K512" i="8"/>
  <c r="J512" i="8"/>
  <c r="J931" i="8"/>
  <c r="K931" i="8"/>
  <c r="J907" i="8"/>
  <c r="K907" i="8"/>
  <c r="J839" i="8"/>
  <c r="K839" i="8"/>
  <c r="K628" i="8"/>
  <c r="J628" i="8"/>
  <c r="J493" i="8"/>
  <c r="K493" i="8"/>
  <c r="K596" i="8"/>
  <c r="J596" i="8"/>
  <c r="K723" i="8"/>
  <c r="J723" i="8"/>
  <c r="J558" i="8"/>
  <c r="K558" i="8"/>
  <c r="K667" i="8"/>
  <c r="J667" i="8"/>
  <c r="K518" i="8"/>
  <c r="J518" i="8"/>
  <c r="K663" i="8"/>
  <c r="J663" i="8"/>
  <c r="K514" i="8"/>
  <c r="J514" i="8"/>
  <c r="K728" i="8"/>
  <c r="J728" i="8"/>
  <c r="J918" i="8"/>
  <c r="K918" i="8"/>
  <c r="K748" i="8"/>
  <c r="J748" i="8"/>
  <c r="K520" i="8"/>
  <c r="J520" i="8"/>
  <c r="K717" i="8"/>
  <c r="J717" i="8"/>
  <c r="K709" i="8"/>
  <c r="J709" i="8"/>
  <c r="K591" i="8"/>
  <c r="J591" i="8"/>
  <c r="K633" i="8"/>
  <c r="J633" i="8"/>
  <c r="K700" i="8"/>
  <c r="J700" i="8"/>
  <c r="K468" i="8"/>
  <c r="J468" i="8"/>
  <c r="J853" i="8"/>
  <c r="K853" i="8"/>
  <c r="J421" i="8"/>
  <c r="K421" i="8"/>
  <c r="J963" i="8"/>
  <c r="K963" i="8"/>
  <c r="K707" i="8"/>
  <c r="J707" i="8"/>
  <c r="J451" i="8"/>
  <c r="K451" i="8"/>
  <c r="K510" i="8"/>
  <c r="J510" i="8"/>
  <c r="J875" i="8"/>
  <c r="K875" i="8"/>
  <c r="K619" i="8"/>
  <c r="J619" i="8"/>
  <c r="K470" i="8"/>
  <c r="J470" i="8"/>
  <c r="K807" i="8"/>
  <c r="J807" i="8"/>
  <c r="J551" i="8"/>
  <c r="K551" i="8"/>
  <c r="K658" i="8"/>
  <c r="J658" i="8"/>
  <c r="J808" i="8"/>
  <c r="K808" i="8"/>
  <c r="J826" i="8"/>
  <c r="K826" i="8"/>
  <c r="K460" i="8"/>
  <c r="J460" i="8"/>
  <c r="J968" i="8"/>
  <c r="K968" i="8"/>
  <c r="J908" i="8"/>
  <c r="K908" i="8"/>
  <c r="K749" i="8"/>
  <c r="J749" i="8"/>
  <c r="K623" i="8"/>
  <c r="J623" i="8"/>
  <c r="K745" i="8"/>
  <c r="J745" i="8"/>
  <c r="K772" i="8"/>
  <c r="J772" i="8"/>
  <c r="K636" i="8"/>
  <c r="J636" i="8"/>
  <c r="K657" i="8"/>
  <c r="J657" i="8"/>
  <c r="K452" i="8"/>
  <c r="J452" i="8"/>
  <c r="K600" i="8"/>
  <c r="J600" i="8"/>
  <c r="J869" i="8"/>
  <c r="K869" i="8"/>
  <c r="K490" i="8"/>
  <c r="J490" i="8"/>
  <c r="J580" i="8"/>
  <c r="K580" i="8"/>
  <c r="J926" i="8"/>
  <c r="K926" i="8"/>
  <c r="J804" i="8"/>
  <c r="K804" i="8"/>
  <c r="J882" i="8"/>
  <c r="K882" i="8"/>
  <c r="J937" i="8"/>
  <c r="K937" i="8"/>
  <c r="J950" i="8"/>
  <c r="K950" i="8"/>
  <c r="J893" i="8"/>
  <c r="K893" i="8"/>
  <c r="K751" i="8"/>
  <c r="J751" i="8"/>
  <c r="J992" i="8"/>
  <c r="K992" i="8"/>
  <c r="J838" i="8"/>
  <c r="K838" i="8"/>
  <c r="K656" i="8"/>
  <c r="J656" i="8"/>
  <c r="J952" i="8"/>
  <c r="K952" i="8"/>
  <c r="J986" i="8"/>
  <c r="K986" i="8"/>
  <c r="K821" i="8"/>
  <c r="J821" i="8"/>
  <c r="K629" i="8"/>
  <c r="J629" i="8"/>
  <c r="J479" i="8"/>
  <c r="K479" i="8"/>
  <c r="K410" i="8"/>
  <c r="J410" i="8"/>
  <c r="J465" i="8"/>
  <c r="K465" i="8"/>
  <c r="J854" i="8"/>
  <c r="K854" i="8"/>
  <c r="K680" i="8"/>
  <c r="J680" i="8"/>
  <c r="K424" i="8"/>
  <c r="J424" i="8"/>
  <c r="J861" i="8"/>
  <c r="K861" i="8"/>
  <c r="K752" i="8"/>
  <c r="J752" i="8"/>
  <c r="K719" i="8"/>
  <c r="J719" i="8"/>
  <c r="J776" i="8"/>
  <c r="K776" i="8"/>
  <c r="J828" i="8"/>
  <c r="K828" i="8"/>
  <c r="J978" i="8"/>
  <c r="K978" i="8"/>
  <c r="K613" i="8"/>
  <c r="J613" i="8"/>
  <c r="K639" i="8"/>
  <c r="J639" i="8"/>
  <c r="J867" i="8"/>
  <c r="K867" i="8"/>
  <c r="K611" i="8"/>
  <c r="J611" i="8"/>
  <c r="K478" i="8"/>
  <c r="J478" i="8"/>
  <c r="J843" i="8"/>
  <c r="K843" i="8"/>
  <c r="K587" i="8"/>
  <c r="J587" i="8"/>
  <c r="K630" i="8"/>
  <c r="J630" i="8"/>
  <c r="K775" i="8"/>
  <c r="J775" i="8"/>
  <c r="J519" i="8"/>
  <c r="K519" i="8"/>
  <c r="K626" i="8"/>
  <c r="J626" i="8"/>
  <c r="J409" i="8"/>
  <c r="K409" i="8"/>
  <c r="J858" i="8"/>
  <c r="K858" i="8"/>
  <c r="K685" i="8"/>
  <c r="J685" i="8"/>
  <c r="J429" i="8"/>
  <c r="K429" i="8"/>
  <c r="K655" i="8"/>
  <c r="J655" i="8"/>
  <c r="K522" i="8"/>
  <c r="J522" i="8"/>
  <c r="J845" i="8"/>
  <c r="K845" i="8"/>
  <c r="J975" i="8"/>
  <c r="K975" i="8"/>
  <c r="J806" i="8"/>
  <c r="K806" i="8"/>
  <c r="K608" i="8"/>
  <c r="J608" i="8"/>
  <c r="J984" i="8"/>
  <c r="K984" i="8"/>
  <c r="J960" i="8"/>
  <c r="K960" i="8"/>
  <c r="K789" i="8"/>
  <c r="J789" i="8"/>
  <c r="K581" i="8"/>
  <c r="J581" i="8"/>
  <c r="J959" i="8"/>
  <c r="K959" i="8"/>
  <c r="J447" i="8"/>
  <c r="K447" i="8"/>
  <c r="J947" i="8"/>
  <c r="K947" i="8"/>
  <c r="K819" i="8"/>
  <c r="J819" i="8"/>
  <c r="K691" i="8"/>
  <c r="J691" i="8"/>
  <c r="J563" i="8"/>
  <c r="K563" i="8"/>
  <c r="J435" i="8"/>
  <c r="K435" i="8"/>
  <c r="K654" i="8"/>
  <c r="J654" i="8"/>
  <c r="K526" i="8"/>
  <c r="J526" i="8"/>
  <c r="J891" i="8"/>
  <c r="K891" i="8"/>
  <c r="K763" i="8"/>
  <c r="J763" i="8"/>
  <c r="K635" i="8"/>
  <c r="J635" i="8"/>
  <c r="J507" i="8"/>
  <c r="K507" i="8"/>
  <c r="K614" i="8"/>
  <c r="J614" i="8"/>
  <c r="K486" i="8"/>
  <c r="J486" i="8"/>
  <c r="J887" i="8"/>
  <c r="K887" i="8"/>
  <c r="K759" i="8"/>
  <c r="J759" i="8"/>
  <c r="K631" i="8"/>
  <c r="J631" i="8"/>
  <c r="J503" i="8"/>
  <c r="K503" i="8"/>
  <c r="K610" i="8"/>
  <c r="J610" i="8"/>
  <c r="K482" i="8"/>
  <c r="J482" i="8"/>
  <c r="K956" i="8"/>
  <c r="J956" i="8"/>
  <c r="J576" i="8"/>
  <c r="K576" i="8"/>
  <c r="J914" i="8"/>
  <c r="K914" i="8"/>
  <c r="K768" i="8"/>
  <c r="J768" i="8"/>
  <c r="K767" i="8"/>
  <c r="J767" i="8"/>
  <c r="J899" i="8"/>
  <c r="K899" i="8"/>
  <c r="K643" i="8"/>
  <c r="J643" i="8"/>
  <c r="K446" i="8"/>
  <c r="J446" i="8"/>
  <c r="K811" i="8"/>
  <c r="J811" i="8"/>
  <c r="J555" i="8"/>
  <c r="K555" i="8"/>
  <c r="K662" i="8"/>
  <c r="J662" i="8"/>
  <c r="K406" i="8"/>
  <c r="J406" i="8"/>
  <c r="K743" i="8"/>
  <c r="J743" i="8"/>
  <c r="J487" i="8"/>
  <c r="K487" i="8"/>
  <c r="K594" i="8"/>
  <c r="J594" i="8"/>
  <c r="K2" i="3"/>
  <c r="J2" i="3"/>
  <c r="J425" i="8"/>
  <c r="K425" i="8"/>
  <c r="J921" i="8"/>
  <c r="K921" i="8"/>
  <c r="J850" i="8"/>
  <c r="K850" i="8"/>
  <c r="J894" i="8"/>
  <c r="K894" i="8"/>
  <c r="K737" i="8"/>
  <c r="J737" i="8"/>
  <c r="J974" i="8"/>
  <c r="K974" i="8"/>
  <c r="K620" i="8"/>
  <c r="J620" i="8"/>
  <c r="J929" i="8"/>
  <c r="K929" i="8"/>
  <c r="J556" i="8"/>
  <c r="K556" i="8"/>
  <c r="J473" i="8"/>
  <c r="K473" i="8"/>
  <c r="K696" i="8"/>
  <c r="J696" i="8"/>
  <c r="K698" i="8"/>
  <c r="J698" i="8"/>
  <c r="J910" i="8"/>
  <c r="K910" i="8"/>
  <c r="K758" i="8"/>
  <c r="J758" i="8"/>
  <c r="K750" i="8"/>
  <c r="J750" i="8"/>
  <c r="K604" i="8"/>
  <c r="J604" i="8"/>
  <c r="K765" i="8"/>
  <c r="J765" i="8"/>
  <c r="K766" i="8"/>
  <c r="J766" i="8"/>
  <c r="J780" i="8"/>
  <c r="K780" i="8"/>
  <c r="J848" i="8"/>
  <c r="K848" i="8"/>
  <c r="K426" i="8"/>
  <c r="J426" i="8"/>
  <c r="J872" i="8"/>
  <c r="K872" i="8"/>
  <c r="J966" i="8"/>
  <c r="K966" i="8"/>
  <c r="J796" i="8"/>
  <c r="K796" i="8"/>
  <c r="K592" i="8"/>
  <c r="J592" i="8"/>
  <c r="J932" i="8"/>
  <c r="K932" i="8"/>
  <c r="J802" i="8"/>
  <c r="K802" i="8"/>
  <c r="J949" i="8"/>
  <c r="K949" i="8"/>
  <c r="J778" i="8"/>
  <c r="K778" i="8"/>
  <c r="J565" i="8"/>
  <c r="K565" i="8"/>
  <c r="J863" i="8"/>
  <c r="K863" i="8"/>
  <c r="J920" i="8"/>
  <c r="K920" i="8"/>
  <c r="J979" i="8"/>
  <c r="K979" i="8"/>
  <c r="J812" i="8"/>
  <c r="K812" i="8"/>
  <c r="K616" i="8"/>
  <c r="J616" i="8"/>
  <c r="J505" i="8"/>
  <c r="K505" i="8"/>
  <c r="K653" i="8"/>
  <c r="J653" i="8"/>
  <c r="J463" i="8"/>
  <c r="K463" i="8"/>
  <c r="J441" i="8"/>
  <c r="K441" i="8"/>
  <c r="K742" i="8"/>
  <c r="J742" i="8"/>
  <c r="K713" i="8"/>
  <c r="J713" i="8"/>
  <c r="J896" i="8"/>
  <c r="K896" i="8"/>
  <c r="J485" i="8"/>
  <c r="K485" i="8"/>
  <c r="K803" i="8"/>
  <c r="J803" i="8"/>
  <c r="J547" i="8"/>
  <c r="K547" i="8"/>
  <c r="K670" i="8"/>
  <c r="J670" i="8"/>
  <c r="K414" i="8"/>
  <c r="J414" i="8"/>
  <c r="K779" i="8"/>
  <c r="J779" i="8"/>
  <c r="J523" i="8"/>
  <c r="K523" i="8"/>
  <c r="J566" i="8"/>
  <c r="K566" i="8"/>
  <c r="J967" i="8"/>
  <c r="K967" i="8"/>
  <c r="K711" i="8"/>
  <c r="J711" i="8"/>
  <c r="J455" i="8"/>
  <c r="K455" i="8"/>
  <c r="J562" i="8"/>
  <c r="K562" i="8"/>
  <c r="J989" i="8"/>
  <c r="K989" i="8"/>
  <c r="J930" i="8"/>
  <c r="K930" i="8"/>
  <c r="J982" i="8"/>
  <c r="K982" i="8"/>
  <c r="J816" i="8"/>
  <c r="K816" i="8"/>
  <c r="K621" i="8"/>
  <c r="J621" i="8"/>
  <c r="J527" i="8"/>
  <c r="K527" i="8"/>
  <c r="K712" i="8"/>
  <c r="J712" i="8"/>
  <c r="J934" i="8"/>
  <c r="K934" i="8"/>
  <c r="K764" i="8"/>
  <c r="J764" i="8"/>
  <c r="J544" i="8"/>
  <c r="K544" i="8"/>
  <c r="J973" i="8"/>
  <c r="K973" i="8"/>
  <c r="J834" i="8"/>
  <c r="K834" i="8"/>
  <c r="J917" i="8"/>
  <c r="K917" i="8"/>
  <c r="K746" i="8"/>
  <c r="J746" i="8"/>
  <c r="J517" i="8"/>
  <c r="K517" i="8"/>
  <c r="K831" i="8"/>
  <c r="J831" i="8"/>
  <c r="K634" i="8"/>
  <c r="J634" i="8"/>
  <c r="J915" i="8"/>
  <c r="K915" i="8"/>
  <c r="K787" i="8"/>
  <c r="J787" i="8"/>
  <c r="K659" i="8"/>
  <c r="J659" i="8"/>
  <c r="J531" i="8"/>
  <c r="K531" i="8"/>
  <c r="J403" i="8"/>
  <c r="K403" i="8"/>
  <c r="K622" i="8"/>
  <c r="J622" i="8"/>
  <c r="K494" i="8"/>
  <c r="J494" i="8"/>
  <c r="J859" i="8"/>
  <c r="K859" i="8"/>
  <c r="K731" i="8"/>
  <c r="J731" i="8"/>
  <c r="K603" i="8"/>
  <c r="J603" i="8"/>
  <c r="J475" i="8"/>
  <c r="K475" i="8"/>
  <c r="K582" i="8"/>
  <c r="J582" i="8"/>
  <c r="K454" i="8"/>
  <c r="J454" i="8"/>
  <c r="J855" i="8"/>
  <c r="K855" i="8"/>
  <c r="K727" i="8"/>
  <c r="J727" i="8"/>
  <c r="K599" i="8"/>
  <c r="J599" i="8"/>
  <c r="J471" i="8"/>
  <c r="K471" i="8"/>
  <c r="J578" i="8"/>
  <c r="K578" i="8"/>
  <c r="K450" i="8"/>
  <c r="J450" i="8"/>
  <c r="J976" i="8"/>
  <c r="K976" i="8"/>
  <c r="K833" i="8"/>
  <c r="J833" i="8"/>
  <c r="K648" i="8"/>
  <c r="J648" i="8"/>
  <c r="J880" i="8"/>
  <c r="K880" i="8"/>
  <c r="J461" i="8"/>
  <c r="K461" i="8"/>
  <c r="K420" i="8"/>
  <c r="J420" i="8"/>
  <c r="J870" i="8"/>
  <c r="K870" i="8"/>
  <c r="K448" i="8"/>
  <c r="J448" i="8"/>
  <c r="K593" i="8"/>
  <c r="J593" i="8"/>
  <c r="K677" i="8"/>
  <c r="J677" i="8"/>
  <c r="J511" i="8"/>
  <c r="K511" i="8"/>
  <c r="K835" i="8"/>
  <c r="J835" i="8"/>
  <c r="J579" i="8"/>
  <c r="K579" i="8"/>
  <c r="K638" i="8"/>
  <c r="J638" i="8"/>
  <c r="K747" i="8"/>
  <c r="J747" i="8"/>
  <c r="J491" i="8"/>
  <c r="K491" i="8"/>
  <c r="K598" i="8"/>
  <c r="J598" i="8"/>
  <c r="J935" i="8"/>
  <c r="K935" i="8"/>
  <c r="K679" i="8"/>
  <c r="J679" i="8"/>
  <c r="J423" i="8"/>
  <c r="K423" i="8"/>
  <c r="K530" i="8"/>
  <c r="J530" i="8"/>
  <c r="J985" i="8"/>
  <c r="K985" i="8"/>
  <c r="J844" i="8"/>
  <c r="K844" i="8"/>
  <c r="J884" i="8"/>
  <c r="K884" i="8"/>
  <c r="K761" i="8"/>
  <c r="J761" i="8"/>
  <c r="K738" i="8"/>
  <c r="J738" i="8"/>
  <c r="K724" i="8"/>
  <c r="J724" i="8"/>
  <c r="K504" i="8"/>
  <c r="J504" i="8"/>
  <c r="K805" i="8"/>
  <c r="J805" i="8"/>
  <c r="J942" i="8"/>
  <c r="K942" i="8"/>
  <c r="J990" i="8"/>
  <c r="K990" i="8"/>
  <c r="J977" i="8"/>
  <c r="K977" i="8"/>
  <c r="J898" i="8"/>
  <c r="K898" i="8"/>
  <c r="K964" i="8"/>
  <c r="J964" i="8"/>
  <c r="J971" i="8"/>
  <c r="K971" i="8"/>
  <c r="J953" i="8"/>
  <c r="K953" i="8"/>
  <c r="J445" i="8"/>
  <c r="K445" i="8"/>
  <c r="J572" i="8"/>
  <c r="K572" i="8"/>
  <c r="J912" i="8"/>
  <c r="K912" i="8"/>
  <c r="K524" i="8"/>
  <c r="J524" i="8"/>
  <c r="K625" i="8"/>
  <c r="J625" i="8"/>
  <c r="J568" i="8"/>
  <c r="K568" i="8"/>
  <c r="K669" i="8"/>
  <c r="J669" i="8"/>
  <c r="K612" i="8"/>
  <c r="J612" i="8"/>
  <c r="K744" i="8"/>
  <c r="J744" i="8"/>
  <c r="J924" i="8"/>
  <c r="K924" i="8"/>
  <c r="K753" i="8"/>
  <c r="J753" i="8"/>
  <c r="K528" i="8"/>
  <c r="J528" i="8"/>
  <c r="K756" i="8"/>
  <c r="J756" i="8"/>
  <c r="K641" i="8"/>
  <c r="J641" i="8"/>
  <c r="J906" i="8"/>
  <c r="K906" i="8"/>
  <c r="K736" i="8"/>
  <c r="J736" i="8"/>
  <c r="J501" i="8"/>
  <c r="K501" i="8"/>
  <c r="K735" i="8"/>
  <c r="J735" i="8"/>
  <c r="K666" i="8"/>
  <c r="J666" i="8"/>
  <c r="J792" i="8"/>
  <c r="K792" i="8"/>
  <c r="K940" i="8"/>
  <c r="J940" i="8"/>
  <c r="K769" i="8"/>
  <c r="J769" i="8"/>
  <c r="J552" i="8"/>
  <c r="K552" i="8"/>
  <c r="J905" i="8"/>
  <c r="K905" i="8"/>
  <c r="J922" i="8"/>
  <c r="K922" i="8"/>
  <c r="J525" i="8"/>
  <c r="K525" i="8"/>
  <c r="K586" i="8"/>
  <c r="J586" i="8"/>
  <c r="J991" i="8"/>
  <c r="K991" i="8"/>
  <c r="K640" i="8"/>
  <c r="J640" i="8"/>
  <c r="K770" i="8"/>
  <c r="J770" i="8"/>
  <c r="J810" i="8"/>
  <c r="K810" i="8"/>
  <c r="J570" i="8"/>
  <c r="K570" i="8"/>
  <c r="K739" i="8"/>
  <c r="J739" i="8"/>
  <c r="J483" i="8"/>
  <c r="K483" i="8"/>
  <c r="K606" i="8"/>
  <c r="J606" i="8"/>
  <c r="K715" i="8"/>
  <c r="J715" i="8"/>
  <c r="J459" i="8"/>
  <c r="K459" i="8"/>
  <c r="K502" i="8"/>
  <c r="J502" i="8"/>
  <c r="J903" i="8"/>
  <c r="K903" i="8"/>
  <c r="K647" i="8"/>
  <c r="J647" i="8"/>
  <c r="K498" i="8"/>
  <c r="J498" i="8"/>
  <c r="J820" i="8"/>
  <c r="K820" i="8"/>
  <c r="J786" i="8"/>
  <c r="K786" i="8"/>
  <c r="J944" i="8"/>
  <c r="K944" i="8"/>
  <c r="K773" i="8"/>
  <c r="J773" i="8"/>
  <c r="J557" i="8"/>
  <c r="K557" i="8"/>
  <c r="J911" i="8"/>
  <c r="K911" i="8"/>
  <c r="J548" i="8"/>
  <c r="K548" i="8"/>
  <c r="J537" i="8"/>
  <c r="K537" i="8"/>
  <c r="J892" i="8"/>
  <c r="K892" i="8"/>
  <c r="K721" i="8"/>
  <c r="J721" i="8"/>
  <c r="K480" i="8"/>
  <c r="J480" i="8"/>
  <c r="J798" i="8"/>
  <c r="K798" i="8"/>
  <c r="K701" i="8"/>
  <c r="J701" i="8"/>
  <c r="J874" i="8"/>
  <c r="K874" i="8"/>
  <c r="K704" i="8"/>
  <c r="J704" i="8"/>
  <c r="J453" i="8"/>
  <c r="K453" i="8"/>
  <c r="K703" i="8"/>
  <c r="J703" i="8"/>
  <c r="K506" i="8"/>
  <c r="J506" i="8"/>
  <c r="J883" i="8"/>
  <c r="K883" i="8"/>
  <c r="K755" i="8"/>
  <c r="J755" i="8"/>
  <c r="K627" i="8"/>
  <c r="J627" i="8"/>
  <c r="J499" i="8"/>
  <c r="K499" i="8"/>
  <c r="K590" i="8"/>
  <c r="J590" i="8"/>
  <c r="K462" i="8"/>
  <c r="J462" i="8"/>
  <c r="J955" i="8"/>
  <c r="K955" i="8"/>
  <c r="K827" i="8"/>
  <c r="J827" i="8"/>
  <c r="K699" i="8"/>
  <c r="J699" i="8"/>
  <c r="J571" i="8"/>
  <c r="K571" i="8"/>
  <c r="J443" i="8"/>
  <c r="K443" i="8"/>
  <c r="K678" i="8"/>
  <c r="J678" i="8"/>
  <c r="J550" i="8"/>
  <c r="K550" i="8"/>
  <c r="K422" i="8"/>
  <c r="J422" i="8"/>
  <c r="J951" i="8"/>
  <c r="K951" i="8"/>
  <c r="K823" i="8"/>
  <c r="J823" i="8"/>
  <c r="K695" i="8"/>
  <c r="J695" i="8"/>
  <c r="J567" i="8"/>
  <c r="K567" i="8"/>
  <c r="J439" i="8"/>
  <c r="K439" i="8"/>
  <c r="K674" i="8"/>
  <c r="J674" i="8"/>
  <c r="J546" i="8"/>
  <c r="K546" i="8"/>
  <c r="K418" i="8"/>
  <c r="J418" i="8"/>
  <c r="C79" i="9"/>
  <c r="D79" i="9" s="1"/>
  <c r="F80" i="8" s="1"/>
  <c r="C67" i="9"/>
  <c r="G67" i="9" s="1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D98" i="9" s="1"/>
  <c r="F99" i="8" s="1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D119" i="9"/>
  <c r="F114" i="8" s="1"/>
  <c r="G119" i="9"/>
  <c r="D87" i="9"/>
  <c r="F88" i="8" s="1"/>
  <c r="G87" i="9"/>
  <c r="C184" i="9"/>
  <c r="D184" i="9" s="1"/>
  <c r="F176" i="8" s="1"/>
  <c r="C164" i="9"/>
  <c r="G164" i="9" s="1"/>
  <c r="C146" i="9"/>
  <c r="E146" i="9" s="1"/>
  <c r="G138" i="8" s="1"/>
  <c r="C73" i="9"/>
  <c r="D73" i="9" s="1"/>
  <c r="F74" i="8" s="1"/>
  <c r="C59" i="9"/>
  <c r="G59" i="9" s="1"/>
  <c r="C50" i="9"/>
  <c r="D50" i="9" s="1"/>
  <c r="F51" i="8" s="1"/>
  <c r="C45" i="9"/>
  <c r="E45" i="9" s="1"/>
  <c r="G46" i="8" s="1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G82" i="9" s="1"/>
  <c r="C66" i="9"/>
  <c r="E66" i="9" s="1"/>
  <c r="G67" i="8" s="1"/>
  <c r="C34" i="9"/>
  <c r="E34" i="9" s="1"/>
  <c r="G35" i="8" s="1"/>
  <c r="H80" i="11"/>
  <c r="F34" i="11"/>
  <c r="D214" i="9"/>
  <c r="F206" i="8" s="1"/>
  <c r="G213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S250" i="4"/>
  <c r="U250" i="4" s="1"/>
  <c r="R221" i="4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N252" i="4"/>
  <c r="R252" i="4" s="1"/>
  <c r="F199" i="5"/>
  <c r="I200" i="2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T245" i="4" s="1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T337" i="4" s="1"/>
  <c r="P319" i="4"/>
  <c r="Q318" i="4"/>
  <c r="Q316" i="4"/>
  <c r="T316" i="4" s="1"/>
  <c r="S290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S314" i="4" s="1"/>
  <c r="Q312" i="4"/>
  <c r="N309" i="4"/>
  <c r="R309" i="4" s="1"/>
  <c r="P305" i="4"/>
  <c r="Q304" i="4"/>
  <c r="N301" i="4"/>
  <c r="P299" i="4"/>
  <c r="Q294" i="4"/>
  <c r="T294" i="4" s="1"/>
  <c r="P293" i="4"/>
  <c r="Q290" i="4"/>
  <c r="Q288" i="4"/>
  <c r="P285" i="4"/>
  <c r="Q283" i="4"/>
  <c r="P281" i="4"/>
  <c r="Q278" i="4"/>
  <c r="P277" i="4"/>
  <c r="Q314" i="4"/>
  <c r="T314" i="4" s="1"/>
  <c r="P245" i="4"/>
  <c r="S245" i="4" s="1"/>
  <c r="U245" i="4" s="1"/>
  <c r="P309" i="4"/>
  <c r="P322" i="4"/>
  <c r="S322" i="4" s="1"/>
  <c r="P363" i="4"/>
  <c r="N347" i="4"/>
  <c r="R347" i="4" s="1"/>
  <c r="Q345" i="4"/>
  <c r="P337" i="4"/>
  <c r="P325" i="4"/>
  <c r="Q261" i="4"/>
  <c r="T261" i="4" s="1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I362" i="5" s="1"/>
  <c r="D358" i="5"/>
  <c r="I358" i="5" s="1"/>
  <c r="D350" i="5"/>
  <c r="E350" i="5" s="1"/>
  <c r="H342" i="2" s="1"/>
  <c r="D346" i="5"/>
  <c r="I346" i="5" s="1"/>
  <c r="D338" i="5"/>
  <c r="G338" i="5" s="1"/>
  <c r="J330" i="2" s="1"/>
  <c r="D334" i="5"/>
  <c r="F334" i="5" s="1"/>
  <c r="I326" i="2" s="1"/>
  <c r="D306" i="5"/>
  <c r="E306" i="5" s="1"/>
  <c r="H301" i="2" s="1"/>
  <c r="D294" i="5"/>
  <c r="F294" i="5" s="1"/>
  <c r="I295" i="2" s="1"/>
  <c r="D262" i="5"/>
  <c r="G262" i="5" s="1"/>
  <c r="J263" i="2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I350" i="5"/>
  <c r="G350" i="5"/>
  <c r="J342" i="2" s="1"/>
  <c r="I338" i="5"/>
  <c r="F322" i="5"/>
  <c r="I314" i="2" s="1"/>
  <c r="F318" i="5"/>
  <c r="I310" i="2" s="1"/>
  <c r="I306" i="5"/>
  <c r="G306" i="5"/>
  <c r="J301" i="2" s="1"/>
  <c r="F298" i="5"/>
  <c r="P258" i="4"/>
  <c r="Q258" i="4"/>
  <c r="I318" i="5"/>
  <c r="G318" i="5"/>
  <c r="J310" i="2" s="1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U298" i="4" s="1"/>
  <c r="Q275" i="4"/>
  <c r="N275" i="4"/>
  <c r="Q274" i="4"/>
  <c r="T274" i="4" s="1"/>
  <c r="P274" i="4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G298" i="5"/>
  <c r="I298" i="5"/>
  <c r="F358" i="5"/>
  <c r="I350" i="2" s="1"/>
  <c r="N288" i="4"/>
  <c r="D326" i="5"/>
  <c r="I206" i="5"/>
  <c r="Q219" i="4"/>
  <c r="T219" i="4" s="1"/>
  <c r="P206" i="4"/>
  <c r="D366" i="5"/>
  <c r="G366" i="5" s="1"/>
  <c r="J358" i="2" s="1"/>
  <c r="D354" i="5"/>
  <c r="D342" i="5"/>
  <c r="D330" i="5"/>
  <c r="D302" i="5"/>
  <c r="D299" i="5"/>
  <c r="D290" i="5"/>
  <c r="D231" i="5"/>
  <c r="D210" i="5"/>
  <c r="P333" i="4"/>
  <c r="Q221" i="4"/>
  <c r="F350" i="5"/>
  <c r="I342" i="2" s="1"/>
  <c r="F357" i="5"/>
  <c r="I349" i="2" s="1"/>
  <c r="N200" i="4"/>
  <c r="R200" i="4" s="1"/>
  <c r="N304" i="4"/>
  <c r="P297" i="4"/>
  <c r="N312" i="4"/>
  <c r="Q333" i="4"/>
  <c r="Q263" i="4"/>
  <c r="T263" i="4" s="1"/>
  <c r="N195" i="4"/>
  <c r="R195" i="4" s="1"/>
  <c r="N189" i="4"/>
  <c r="R189" i="4" s="1"/>
  <c r="D341" i="5"/>
  <c r="I341" i="5" s="1"/>
  <c r="D331" i="5"/>
  <c r="G331" i="5" s="1"/>
  <c r="J323" i="2" s="1"/>
  <c r="D327" i="5"/>
  <c r="D323" i="5"/>
  <c r="D319" i="5"/>
  <c r="G319" i="5" s="1"/>
  <c r="J311" i="2" s="1"/>
  <c r="D317" i="5"/>
  <c r="E317" i="5" s="1"/>
  <c r="H309" i="2" s="1"/>
  <c r="D312" i="5"/>
  <c r="D311" i="5"/>
  <c r="G311" i="5" s="1"/>
  <c r="J303" i="2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J244" i="2" s="1"/>
  <c r="D240" i="5"/>
  <c r="D239" i="5"/>
  <c r="D236" i="5"/>
  <c r="D235" i="5"/>
  <c r="G235" i="5" s="1"/>
  <c r="J236" i="2" s="1"/>
  <c r="D228" i="5"/>
  <c r="E228" i="5" s="1"/>
  <c r="H229" i="2" s="1"/>
  <c r="D227" i="5"/>
  <c r="G227" i="5" s="1"/>
  <c r="J228" i="2" s="1"/>
  <c r="D224" i="5"/>
  <c r="D223" i="5"/>
  <c r="E223" i="5" s="1"/>
  <c r="H224" i="2" s="1"/>
  <c r="D219" i="5"/>
  <c r="G219" i="5" s="1"/>
  <c r="J220" i="2" s="1"/>
  <c r="D215" i="5"/>
  <c r="E215" i="5" s="1"/>
  <c r="H216" i="2" s="1"/>
  <c r="D211" i="5"/>
  <c r="E211" i="5" s="1"/>
  <c r="H212" i="2" s="1"/>
  <c r="D196" i="5"/>
  <c r="D195" i="5"/>
  <c r="F195" i="5" s="1"/>
  <c r="I196" i="2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G250" i="8" s="1"/>
  <c r="C256" i="9"/>
  <c r="C252" i="9"/>
  <c r="C242" i="9"/>
  <c r="C232" i="9"/>
  <c r="C228" i="9"/>
  <c r="C202" i="9"/>
  <c r="G202" i="9" s="1"/>
  <c r="C198" i="9"/>
  <c r="D198" i="9" s="1"/>
  <c r="F190" i="8" s="1"/>
  <c r="C196" i="9"/>
  <c r="C188" i="9"/>
  <c r="G188" i="9" s="1"/>
  <c r="C186" i="9"/>
  <c r="E186" i="9" s="1"/>
  <c r="G178" i="8" s="1"/>
  <c r="C182" i="9"/>
  <c r="D182" i="9" s="1"/>
  <c r="F174" i="8" s="1"/>
  <c r="C180" i="9"/>
  <c r="E180" i="9" s="1"/>
  <c r="G172" i="8" s="1"/>
  <c r="C174" i="9"/>
  <c r="D174" i="9" s="1"/>
  <c r="F166" i="8" s="1"/>
  <c r="C172" i="9"/>
  <c r="D172" i="9" s="1"/>
  <c r="F164" i="8" s="1"/>
  <c r="C168" i="9"/>
  <c r="E168" i="9" s="1"/>
  <c r="G160" i="8" s="1"/>
  <c r="C166" i="9"/>
  <c r="D166" i="9" s="1"/>
  <c r="F158" i="8" s="1"/>
  <c r="C156" i="9"/>
  <c r="G156" i="9" s="1"/>
  <c r="C152" i="9"/>
  <c r="G152" i="9" s="1"/>
  <c r="C150" i="9"/>
  <c r="C144" i="9"/>
  <c r="E144" i="9" s="1"/>
  <c r="G136" i="8" s="1"/>
  <c r="C140" i="9"/>
  <c r="D140" i="9" s="1"/>
  <c r="F132" i="8" s="1"/>
  <c r="C138" i="9"/>
  <c r="D138" i="9" s="1"/>
  <c r="F130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J116" i="11" s="1"/>
  <c r="L116" i="11" s="1"/>
  <c r="N116" i="11" s="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24" i="8" s="1"/>
  <c r="C126" i="9"/>
  <c r="D126" i="9" s="1"/>
  <c r="C121" i="9"/>
  <c r="E121" i="9" s="1"/>
  <c r="G116" i="8" s="1"/>
  <c r="C117" i="9"/>
  <c r="E117" i="9" s="1"/>
  <c r="C115" i="9"/>
  <c r="D115" i="9" s="1"/>
  <c r="C113" i="9"/>
  <c r="G113" i="9" s="1"/>
  <c r="C109" i="9"/>
  <c r="D109" i="9" s="1"/>
  <c r="F110" i="8" s="1"/>
  <c r="C107" i="9"/>
  <c r="C101" i="9"/>
  <c r="E101" i="9" s="1"/>
  <c r="G102" i="8" s="1"/>
  <c r="C97" i="9"/>
  <c r="G97" i="9" s="1"/>
  <c r="C89" i="9"/>
  <c r="D89" i="9" s="1"/>
  <c r="F90" i="8" s="1"/>
  <c r="C85" i="9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T322" i="4" s="1"/>
  <c r="Q422" i="4"/>
  <c r="T422" i="4" s="1"/>
  <c r="Q420" i="4"/>
  <c r="T420" i="4" s="1"/>
  <c r="V420" i="4" s="1"/>
  <c r="P247" i="4"/>
  <c r="S247" i="4" s="1"/>
  <c r="U247" i="4" s="1"/>
  <c r="S421" i="4"/>
  <c r="N389" i="4"/>
  <c r="P381" i="4"/>
  <c r="P371" i="4"/>
  <c r="N370" i="4"/>
  <c r="N369" i="4"/>
  <c r="R369" i="4" s="1"/>
  <c r="Q349" i="4"/>
  <c r="Q301" i="4"/>
  <c r="P276" i="4"/>
  <c r="S276" i="4" s="1"/>
  <c r="U276" i="4" s="1"/>
  <c r="Q273" i="4"/>
  <c r="Q227" i="4"/>
  <c r="V405" i="4"/>
  <c r="W405" i="4" s="1"/>
  <c r="X405" i="4" s="1"/>
  <c r="Y405" i="4" s="1"/>
  <c r="AB405" i="4" s="1"/>
  <c r="S379" i="4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D215" i="9"/>
  <c r="F207" i="8" s="1"/>
  <c r="C302" i="9"/>
  <c r="E302" i="9" s="1"/>
  <c r="E298" i="9"/>
  <c r="C294" i="9"/>
  <c r="E294" i="9" s="1"/>
  <c r="C292" i="9"/>
  <c r="E292" i="9" s="1"/>
  <c r="C286" i="9"/>
  <c r="E282" i="9"/>
  <c r="C280" i="9"/>
  <c r="E280" i="9" s="1"/>
  <c r="G272" i="8" s="1"/>
  <c r="C278" i="9"/>
  <c r="E278" i="9" s="1"/>
  <c r="G270" i="8" s="1"/>
  <c r="G274" i="9"/>
  <c r="C270" i="9"/>
  <c r="C266" i="9"/>
  <c r="E266" i="9" s="1"/>
  <c r="G258" i="8" s="1"/>
  <c r="C264" i="9"/>
  <c r="E264" i="9" s="1"/>
  <c r="G256" i="8" s="1"/>
  <c r="C260" i="9"/>
  <c r="E260" i="9" s="1"/>
  <c r="G252" i="8" s="1"/>
  <c r="C254" i="9"/>
  <c r="C250" i="9"/>
  <c r="E250" i="9" s="1"/>
  <c r="G242" i="8" s="1"/>
  <c r="C248" i="9"/>
  <c r="E248" i="9" s="1"/>
  <c r="G240" i="8" s="1"/>
  <c r="C246" i="9"/>
  <c r="C244" i="9"/>
  <c r="E244" i="9" s="1"/>
  <c r="G236" i="8" s="1"/>
  <c r="C240" i="9"/>
  <c r="E240" i="9" s="1"/>
  <c r="G232" i="8" s="1"/>
  <c r="C238" i="9"/>
  <c r="E238" i="9" s="1"/>
  <c r="G230" i="8" s="1"/>
  <c r="E236" i="9"/>
  <c r="G228" i="8" s="1"/>
  <c r="C234" i="9"/>
  <c r="E234" i="9" s="1"/>
  <c r="G226" i="8" s="1"/>
  <c r="C230" i="9"/>
  <c r="C226" i="9"/>
  <c r="E226" i="9" s="1"/>
  <c r="G218" i="8" s="1"/>
  <c r="C224" i="9"/>
  <c r="C222" i="9"/>
  <c r="E222" i="9" s="1"/>
  <c r="G214" i="8" s="1"/>
  <c r="C220" i="9"/>
  <c r="C218" i="9"/>
  <c r="E218" i="9" s="1"/>
  <c r="G210" i="8" s="1"/>
  <c r="C216" i="9"/>
  <c r="C212" i="9"/>
  <c r="E212" i="9" s="1"/>
  <c r="G204" i="8" s="1"/>
  <c r="C210" i="9"/>
  <c r="E210" i="9" s="1"/>
  <c r="G202" i="8" s="1"/>
  <c r="C208" i="9"/>
  <c r="E208" i="9" s="1"/>
  <c r="G200" i="8" s="1"/>
  <c r="C204" i="9"/>
  <c r="E204" i="9" s="1"/>
  <c r="G196" i="8" s="1"/>
  <c r="C200" i="9"/>
  <c r="E200" i="9" s="1"/>
  <c r="G192" i="8" s="1"/>
  <c r="C192" i="9"/>
  <c r="J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83" i="9"/>
  <c r="G283" i="9"/>
  <c r="G282" i="9"/>
  <c r="D282" i="9"/>
  <c r="E241" i="11"/>
  <c r="H241" i="11"/>
  <c r="D275" i="9"/>
  <c r="F267" i="8" s="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H224" i="11"/>
  <c r="D301" i="9"/>
  <c r="G299" i="9"/>
  <c r="C295" i="9"/>
  <c r="G295" i="9" s="1"/>
  <c r="C291" i="9"/>
  <c r="E291" i="9" s="1"/>
  <c r="G287" i="9"/>
  <c r="D287" i="9"/>
  <c r="D283" i="9"/>
  <c r="D279" i="9"/>
  <c r="F271" i="8" s="1"/>
  <c r="C277" i="9"/>
  <c r="D277" i="9" s="1"/>
  <c r="F269" i="8" s="1"/>
  <c r="G275" i="9"/>
  <c r="C271" i="9"/>
  <c r="G271" i="9" s="1"/>
  <c r="C267" i="9"/>
  <c r="E267" i="9" s="1"/>
  <c r="G259" i="8" s="1"/>
  <c r="G263" i="9"/>
  <c r="D263" i="9"/>
  <c r="F255" i="8" s="1"/>
  <c r="D255" i="9"/>
  <c r="F247" i="8" s="1"/>
  <c r="C253" i="9"/>
  <c r="D253" i="9" s="1"/>
  <c r="F245" i="8" s="1"/>
  <c r="D245" i="9"/>
  <c r="F237" i="8" s="1"/>
  <c r="C243" i="9"/>
  <c r="G243" i="9" s="1"/>
  <c r="C239" i="9"/>
  <c r="G239" i="9" s="1"/>
  <c r="C235" i="9"/>
  <c r="E235" i="9" s="1"/>
  <c r="G227" i="8" s="1"/>
  <c r="C231" i="9"/>
  <c r="D231" i="9" s="1"/>
  <c r="F223" i="8" s="1"/>
  <c r="D227" i="9"/>
  <c r="F219" i="8" s="1"/>
  <c r="C221" i="9"/>
  <c r="D213" i="9"/>
  <c r="F205" i="8" s="1"/>
  <c r="C211" i="9"/>
  <c r="G211" i="9" s="1"/>
  <c r="C207" i="9"/>
  <c r="E207" i="9" s="1"/>
  <c r="G199" i="8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U379" i="4"/>
  <c r="S429" i="4"/>
  <c r="F486" i="5"/>
  <c r="G486" i="5"/>
  <c r="K478" i="4"/>
  <c r="Q478" i="4" s="1"/>
  <c r="Q459" i="4"/>
  <c r="N459" i="4"/>
  <c r="K446" i="4"/>
  <c r="P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D478" i="5"/>
  <c r="I478" i="5" s="1"/>
  <c r="D476" i="5"/>
  <c r="G476" i="5" s="1"/>
  <c r="F475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I466" i="5"/>
  <c r="D464" i="5"/>
  <c r="G464" i="5" s="1"/>
  <c r="J456" i="2" s="1"/>
  <c r="D463" i="5"/>
  <c r="F463" i="5" s="1"/>
  <c r="I455" i="2" s="1"/>
  <c r="D462" i="5"/>
  <c r="I462" i="5" s="1"/>
  <c r="D460" i="5"/>
  <c r="F460" i="5" s="1"/>
  <c r="I452" i="2" s="1"/>
  <c r="D459" i="5"/>
  <c r="F459" i="5" s="1"/>
  <c r="I451" i="2" s="1"/>
  <c r="D458" i="5"/>
  <c r="E458" i="5" s="1"/>
  <c r="H450" i="2" s="1"/>
  <c r="D456" i="5"/>
  <c r="G456" i="5" s="1"/>
  <c r="J448" i="2" s="1"/>
  <c r="D455" i="5"/>
  <c r="F455" i="5" s="1"/>
  <c r="I447" i="2" s="1"/>
  <c r="E454" i="5"/>
  <c r="H446" i="2" s="1"/>
  <c r="I454" i="5"/>
  <c r="D452" i="5"/>
  <c r="G452" i="5" s="1"/>
  <c r="J444" i="2" s="1"/>
  <c r="D451" i="5"/>
  <c r="F451" i="5" s="1"/>
  <c r="I443" i="2" s="1"/>
  <c r="D450" i="5"/>
  <c r="E450" i="5" s="1"/>
  <c r="H442" i="2" s="1"/>
  <c r="D447" i="5"/>
  <c r="D446" i="5"/>
  <c r="I446" i="5" s="1"/>
  <c r="D443" i="5"/>
  <c r="F443" i="5" s="1"/>
  <c r="I435" i="2" s="1"/>
  <c r="D442" i="5"/>
  <c r="I442" i="5" s="1"/>
  <c r="D440" i="5"/>
  <c r="G440" i="5" s="1"/>
  <c r="J432" i="2" s="1"/>
  <c r="D439" i="5"/>
  <c r="F439" i="5" s="1"/>
  <c r="I431" i="2" s="1"/>
  <c r="D438" i="5"/>
  <c r="F438" i="5" s="1"/>
  <c r="I430" i="2" s="1"/>
  <c r="D436" i="5"/>
  <c r="G436" i="5" s="1"/>
  <c r="J428" i="2" s="1"/>
  <c r="D435" i="5"/>
  <c r="F435" i="5" s="1"/>
  <c r="I427" i="2" s="1"/>
  <c r="D434" i="5"/>
  <c r="F434" i="5" s="1"/>
  <c r="I426" i="2" s="1"/>
  <c r="D432" i="5"/>
  <c r="D431" i="5"/>
  <c r="F431" i="5" s="1"/>
  <c r="I423" i="2" s="1"/>
  <c r="D430" i="5"/>
  <c r="E430" i="5" s="1"/>
  <c r="H422" i="2" s="1"/>
  <c r="D428" i="5"/>
  <c r="D427" i="5"/>
  <c r="F427" i="5" s="1"/>
  <c r="I419" i="2" s="1"/>
  <c r="D426" i="5"/>
  <c r="D424" i="5"/>
  <c r="G424" i="5" s="1"/>
  <c r="J416" i="2" s="1"/>
  <c r="D423" i="5"/>
  <c r="D422" i="5"/>
  <c r="I422" i="5" s="1"/>
  <c r="D420" i="5"/>
  <c r="G420" i="5" s="1"/>
  <c r="J412" i="2" s="1"/>
  <c r="D419" i="5"/>
  <c r="D418" i="5"/>
  <c r="E418" i="5" s="1"/>
  <c r="H410" i="2" s="1"/>
  <c r="D416" i="5"/>
  <c r="G416" i="5" s="1"/>
  <c r="J408" i="2" s="1"/>
  <c r="D415" i="5"/>
  <c r="F415" i="5" s="1"/>
  <c r="I407" i="2" s="1"/>
  <c r="D414" i="5"/>
  <c r="D412" i="5"/>
  <c r="G412" i="5" s="1"/>
  <c r="J404" i="2" s="1"/>
  <c r="D411" i="5"/>
  <c r="F411" i="5" s="1"/>
  <c r="I403" i="2" s="1"/>
  <c r="D410" i="5"/>
  <c r="I410" i="5" s="1"/>
  <c r="D408" i="5"/>
  <c r="G408" i="5" s="1"/>
  <c r="J400" i="2" s="1"/>
  <c r="D407" i="5"/>
  <c r="D406" i="5"/>
  <c r="I406" i="5" s="1"/>
  <c r="D404" i="5"/>
  <c r="G404" i="5" s="1"/>
  <c r="J396" i="2" s="1"/>
  <c r="D403" i="5"/>
  <c r="F403" i="5" s="1"/>
  <c r="I395" i="2" s="1"/>
  <c r="D402" i="5"/>
  <c r="I402" i="5" s="1"/>
  <c r="F399" i="5"/>
  <c r="I391" i="2" s="1"/>
  <c r="D398" i="5"/>
  <c r="E398" i="5" s="1"/>
  <c r="H390" i="2" s="1"/>
  <c r="D395" i="5"/>
  <c r="F395" i="5" s="1"/>
  <c r="I387" i="2" s="1"/>
  <c r="D394" i="5"/>
  <c r="E394" i="5" s="1"/>
  <c r="H386" i="2" s="1"/>
  <c r="D391" i="5"/>
  <c r="F391" i="5" s="1"/>
  <c r="I383" i="2" s="1"/>
  <c r="D390" i="5"/>
  <c r="E390" i="5" s="1"/>
  <c r="H382" i="2" s="1"/>
  <c r="D387" i="5"/>
  <c r="D386" i="5"/>
  <c r="I386" i="5" s="1"/>
  <c r="D384" i="5"/>
  <c r="G384" i="5" s="1"/>
  <c r="J376" i="2" s="1"/>
  <c r="D383" i="5"/>
  <c r="F383" i="5" s="1"/>
  <c r="I375" i="2" s="1"/>
  <c r="D382" i="5"/>
  <c r="I382" i="5" s="1"/>
  <c r="D380" i="5"/>
  <c r="D378" i="5"/>
  <c r="I378" i="5" s="1"/>
  <c r="D376" i="5"/>
  <c r="G376" i="5" s="1"/>
  <c r="J368" i="2" s="1"/>
  <c r="U420" i="4"/>
  <c r="R449" i="4"/>
  <c r="T449" i="4"/>
  <c r="S449" i="4"/>
  <c r="R397" i="4"/>
  <c r="T397" i="4"/>
  <c r="R435" i="4"/>
  <c r="S435" i="4"/>
  <c r="F454" i="5"/>
  <c r="I446" i="2" s="1"/>
  <c r="G454" i="5"/>
  <c r="J446" i="2" s="1"/>
  <c r="E475" i="5"/>
  <c r="I475" i="5"/>
  <c r="I425" i="5"/>
  <c r="E425" i="5"/>
  <c r="H417" i="2" s="1"/>
  <c r="F425" i="5"/>
  <c r="I417" i="2" s="1"/>
  <c r="G425" i="5"/>
  <c r="J417" i="2" s="1"/>
  <c r="R417" i="4"/>
  <c r="S401" i="4"/>
  <c r="R481" i="4"/>
  <c r="S481" i="4"/>
  <c r="Q461" i="4"/>
  <c r="P461" i="4"/>
  <c r="N461" i="4"/>
  <c r="R461" i="4" s="1"/>
  <c r="S469" i="4"/>
  <c r="Q477" i="4"/>
  <c r="N477" i="4"/>
  <c r="R477" i="4" s="1"/>
  <c r="P477" i="4"/>
  <c r="E399" i="5"/>
  <c r="H391" i="2" s="1"/>
  <c r="I399" i="5"/>
  <c r="E441" i="5"/>
  <c r="H433" i="2" s="1"/>
  <c r="I393" i="5"/>
  <c r="E393" i="5"/>
  <c r="H385" i="2" s="1"/>
  <c r="G393" i="5"/>
  <c r="J385" i="2" s="1"/>
  <c r="I409" i="5"/>
  <c r="F409" i="5"/>
  <c r="I401" i="2" s="1"/>
  <c r="E409" i="5"/>
  <c r="H401" i="2" s="1"/>
  <c r="G409" i="5"/>
  <c r="J401" i="2" s="1"/>
  <c r="Q485" i="4"/>
  <c r="T485" i="4" s="1"/>
  <c r="Q411" i="4"/>
  <c r="T411" i="4" s="1"/>
  <c r="Q463" i="4"/>
  <c r="T463" i="4" s="1"/>
  <c r="Q417" i="4"/>
  <c r="T417" i="4" s="1"/>
  <c r="Q398" i="4"/>
  <c r="T398" i="4" s="1"/>
  <c r="Q453" i="4"/>
  <c r="Q433" i="4"/>
  <c r="T433" i="4" s="1"/>
  <c r="V433" i="4" s="1"/>
  <c r="Q400" i="4"/>
  <c r="P382" i="4"/>
  <c r="S382" i="4" s="1"/>
  <c r="U382" i="4" s="1"/>
  <c r="F484" i="5"/>
  <c r="F464" i="5"/>
  <c r="I456" i="2" s="1"/>
  <c r="D379" i="5"/>
  <c r="Q467" i="4"/>
  <c r="T467" i="4" s="1"/>
  <c r="Q475" i="4"/>
  <c r="F401" i="5"/>
  <c r="I393" i="2" s="1"/>
  <c r="Q481" i="4"/>
  <c r="T481" i="4" s="1"/>
  <c r="Q441" i="4"/>
  <c r="T441" i="4" s="1"/>
  <c r="Q427" i="4"/>
  <c r="Q392" i="4"/>
  <c r="T392" i="4" s="1"/>
  <c r="D448" i="5"/>
  <c r="G448" i="5" s="1"/>
  <c r="J440" i="2" s="1"/>
  <c r="F445" i="5"/>
  <c r="I437" i="2" s="1"/>
  <c r="D444" i="5"/>
  <c r="F437" i="5"/>
  <c r="I429" i="2" s="1"/>
  <c r="F421" i="5"/>
  <c r="I413" i="2" s="1"/>
  <c r="F405" i="5"/>
  <c r="I397" i="2" s="1"/>
  <c r="D400" i="5"/>
  <c r="G400" i="5" s="1"/>
  <c r="J392" i="2" s="1"/>
  <c r="F397" i="5"/>
  <c r="I389" i="2" s="1"/>
  <c r="D396" i="5"/>
  <c r="D392" i="5"/>
  <c r="G392" i="5" s="1"/>
  <c r="J384" i="2" s="1"/>
  <c r="F389" i="5"/>
  <c r="I381" i="2" s="1"/>
  <c r="D388" i="5"/>
  <c r="G388" i="5" s="1"/>
  <c r="J380" i="2" s="1"/>
  <c r="Q443" i="4"/>
  <c r="Q479" i="4"/>
  <c r="Q469" i="4"/>
  <c r="T469" i="4" s="1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158" i="9"/>
  <c r="D130" i="9"/>
  <c r="F122" i="8" s="1"/>
  <c r="G130" i="9"/>
  <c r="C178" i="9"/>
  <c r="E178" i="9" s="1"/>
  <c r="G170" i="8" s="1"/>
  <c r="C176" i="9"/>
  <c r="E176" i="9" s="1"/>
  <c r="G168" i="8" s="1"/>
  <c r="E170" i="9"/>
  <c r="G162" i="8" s="1"/>
  <c r="C162" i="9"/>
  <c r="D162" i="9" s="1"/>
  <c r="F154" i="8" s="1"/>
  <c r="C160" i="9"/>
  <c r="E158" i="9"/>
  <c r="G150" i="8" s="1"/>
  <c r="C154" i="9"/>
  <c r="C148" i="9"/>
  <c r="E148" i="9" s="1"/>
  <c r="G140" i="8" s="1"/>
  <c r="G140" i="9"/>
  <c r="E130" i="9"/>
  <c r="G122" i="8" s="1"/>
  <c r="C128" i="9"/>
  <c r="C123" i="9"/>
  <c r="E123" i="9" s="1"/>
  <c r="E119" i="9"/>
  <c r="G11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E39" i="9"/>
  <c r="G40" i="8" s="1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G183" i="8" s="1"/>
  <c r="C185" i="9"/>
  <c r="E185" i="9" s="1"/>
  <c r="G177" i="8" s="1"/>
  <c r="C171" i="9"/>
  <c r="C155" i="9"/>
  <c r="E155" i="9" s="1"/>
  <c r="G147" i="8" s="1"/>
  <c r="C153" i="9"/>
  <c r="D153" i="9" s="1"/>
  <c r="F145" i="8" s="1"/>
  <c r="C149" i="9"/>
  <c r="C147" i="9"/>
  <c r="E147" i="9" s="1"/>
  <c r="G139" i="8" s="1"/>
  <c r="C145" i="9"/>
  <c r="G145" i="9" s="1"/>
  <c r="C137" i="9"/>
  <c r="E137" i="9" s="1"/>
  <c r="G129" i="8" s="1"/>
  <c r="C133" i="9"/>
  <c r="G133" i="9" s="1"/>
  <c r="C129" i="9"/>
  <c r="D129" i="9" s="1"/>
  <c r="F121" i="8" s="1"/>
  <c r="C122" i="9"/>
  <c r="E122" i="9" s="1"/>
  <c r="G117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E299" i="5"/>
  <c r="G299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G357" i="5"/>
  <c r="J349" i="2" s="1"/>
  <c r="D329" i="5"/>
  <c r="G329" i="5" s="1"/>
  <c r="J321" i="2" s="1"/>
  <c r="G323" i="5"/>
  <c r="J315" i="2" s="1"/>
  <c r="D315" i="5"/>
  <c r="E315" i="5" s="1"/>
  <c r="H307" i="2" s="1"/>
  <c r="D307" i="5"/>
  <c r="D303" i="5"/>
  <c r="E303" i="5" s="1"/>
  <c r="H298" i="2" s="1"/>
  <c r="D295" i="5"/>
  <c r="I295" i="5" s="1"/>
  <c r="D291" i="5"/>
  <c r="I291" i="5" s="1"/>
  <c r="D287" i="5"/>
  <c r="E287" i="5" s="1"/>
  <c r="H288" i="2" s="1"/>
  <c r="D281" i="5"/>
  <c r="G281" i="5" s="1"/>
  <c r="J282" i="2" s="1"/>
  <c r="I279" i="5"/>
  <c r="D275" i="5"/>
  <c r="I275" i="5" s="1"/>
  <c r="D271" i="5"/>
  <c r="I271" i="5" s="1"/>
  <c r="D267" i="5"/>
  <c r="E267" i="5" s="1"/>
  <c r="H268" i="2" s="1"/>
  <c r="D263" i="5"/>
  <c r="E263" i="5" s="1"/>
  <c r="H264" i="2" s="1"/>
  <c r="D257" i="5"/>
  <c r="G257" i="5" s="1"/>
  <c r="J258" i="2" s="1"/>
  <c r="D255" i="5"/>
  <c r="I255" i="5" s="1"/>
  <c r="D251" i="5"/>
  <c r="E251" i="5" s="1"/>
  <c r="H252" i="2" s="1"/>
  <c r="E231" i="5"/>
  <c r="H232" i="2" s="1"/>
  <c r="E195" i="5"/>
  <c r="H196" i="2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I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S309" i="4"/>
  <c r="N248" i="4"/>
  <c r="P204" i="4"/>
  <c r="Q282" i="4"/>
  <c r="Q295" i="4"/>
  <c r="P188" i="4"/>
  <c r="N346" i="4"/>
  <c r="Q335" i="4"/>
  <c r="T335" i="4" s="1"/>
  <c r="Q334" i="4"/>
  <c r="Q309" i="4"/>
  <c r="T309" i="4" s="1"/>
  <c r="Q247" i="4"/>
  <c r="Q241" i="4"/>
  <c r="N362" i="4"/>
  <c r="N367" i="4"/>
  <c r="R367" i="4" s="1"/>
  <c r="N361" i="4"/>
  <c r="Q361" i="4"/>
  <c r="P344" i="4"/>
  <c r="T273" i="4"/>
  <c r="D364" i="5"/>
  <c r="G364" i="5" s="1"/>
  <c r="J356" i="2" s="1"/>
  <c r="D348" i="5"/>
  <c r="F348" i="5" s="1"/>
  <c r="I340" i="2" s="1"/>
  <c r="D316" i="5"/>
  <c r="D314" i="5"/>
  <c r="D310" i="5"/>
  <c r="D308" i="5"/>
  <c r="G308" i="5" s="1"/>
  <c r="D304" i="5"/>
  <c r="G304" i="5" s="1"/>
  <c r="J299" i="2" s="1"/>
  <c r="D300" i="5"/>
  <c r="G300" i="5" s="1"/>
  <c r="D296" i="5"/>
  <c r="D292" i="5"/>
  <c r="G292" i="5" s="1"/>
  <c r="J293" i="2" s="1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H363" i="2" s="1"/>
  <c r="D367" i="5"/>
  <c r="E367" i="5" s="1"/>
  <c r="H359" i="2" s="1"/>
  <c r="D363" i="5"/>
  <c r="D359" i="5"/>
  <c r="D355" i="5"/>
  <c r="E355" i="5" s="1"/>
  <c r="H347" i="2" s="1"/>
  <c r="D351" i="5"/>
  <c r="D347" i="5"/>
  <c r="D343" i="5"/>
  <c r="D339" i="5"/>
  <c r="E339" i="5" s="1"/>
  <c r="H331" i="2" s="1"/>
  <c r="D335" i="5"/>
  <c r="E335" i="5" s="1"/>
  <c r="H327" i="2" s="1"/>
  <c r="P268" i="4"/>
  <c r="P316" i="4"/>
  <c r="S316" i="4" s="1"/>
  <c r="P332" i="4"/>
  <c r="S332" i="4" s="1"/>
  <c r="N372" i="4"/>
  <c r="Q270" i="4"/>
  <c r="T270" i="4" s="1"/>
  <c r="Q286" i="4"/>
  <c r="Q310" i="4"/>
  <c r="T310" i="4" s="1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I28" i="11" s="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S203" i="4" s="1"/>
  <c r="Q197" i="4"/>
  <c r="P197" i="4"/>
  <c r="Q187" i="4"/>
  <c r="T187" i="4" s="1"/>
  <c r="P187" i="4"/>
  <c r="S187" i="4" s="1"/>
  <c r="D207" i="5"/>
  <c r="G207" i="5" s="1"/>
  <c r="J208" i="2" s="1"/>
  <c r="D203" i="5"/>
  <c r="D200" i="5"/>
  <c r="F200" i="5" s="1"/>
  <c r="I201" i="2" s="1"/>
  <c r="E199" i="5"/>
  <c r="H200" i="2" s="1"/>
  <c r="D192" i="5"/>
  <c r="F192" i="5" s="1"/>
  <c r="I193" i="2" s="1"/>
  <c r="D191" i="5"/>
  <c r="D187" i="5"/>
  <c r="P217" i="4"/>
  <c r="P211" i="4"/>
  <c r="P201" i="4"/>
  <c r="S201" i="4" s="1"/>
  <c r="P200" i="4"/>
  <c r="P199" i="4"/>
  <c r="Q195" i="4"/>
  <c r="P195" i="4"/>
  <c r="S195" i="4" s="1"/>
  <c r="P193" i="4"/>
  <c r="P192" i="4"/>
  <c r="P191" i="4"/>
  <c r="Q190" i="4"/>
  <c r="T190" i="4" s="1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96" i="9"/>
  <c r="E85" i="9"/>
  <c r="G86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P352" i="4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S377" i="4" s="1"/>
  <c r="U377" i="4" s="1"/>
  <c r="Q346" i="4"/>
  <c r="Q371" i="4"/>
  <c r="Q297" i="4"/>
  <c r="T297" i="4" s="1"/>
  <c r="Q329" i="4"/>
  <c r="Q353" i="4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P347" i="4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Q223" i="4"/>
  <c r="T223" i="4" s="1"/>
  <c r="D369" i="5"/>
  <c r="D365" i="5"/>
  <c r="D361" i="5"/>
  <c r="D353" i="5"/>
  <c r="D349" i="5"/>
  <c r="G348" i="5"/>
  <c r="J340" i="2" s="1"/>
  <c r="D345" i="5"/>
  <c r="G345" i="5" s="1"/>
  <c r="J337" i="2" s="1"/>
  <c r="D337" i="5"/>
  <c r="D333" i="5"/>
  <c r="D325" i="5"/>
  <c r="G325" i="5" s="1"/>
  <c r="J317" i="2" s="1"/>
  <c r="D321" i="5"/>
  <c r="G316" i="5"/>
  <c r="J308" i="2" s="1"/>
  <c r="D313" i="5"/>
  <c r="D309" i="5"/>
  <c r="D305" i="5"/>
  <c r="D301" i="5"/>
  <c r="D297" i="5"/>
  <c r="G296" i="5"/>
  <c r="J297" i="2" s="1"/>
  <c r="D293" i="5"/>
  <c r="G293" i="5" s="1"/>
  <c r="J294" i="2" s="1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G146" i="9"/>
  <c r="E90" i="11"/>
  <c r="E102" i="11"/>
  <c r="H102" i="11"/>
  <c r="C53" i="11"/>
  <c r="E27" i="11"/>
  <c r="H27" i="11"/>
  <c r="K116" i="11"/>
  <c r="M116" i="11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F191" i="8" s="1"/>
  <c r="C195" i="9"/>
  <c r="E195" i="9" s="1"/>
  <c r="G187" i="8" s="1"/>
  <c r="C183" i="9"/>
  <c r="E183" i="9" s="1"/>
  <c r="G175" i="8" s="1"/>
  <c r="C179" i="9"/>
  <c r="E179" i="9" s="1"/>
  <c r="G171" i="8" s="1"/>
  <c r="C175" i="9"/>
  <c r="E175" i="9" s="1"/>
  <c r="G167" i="8" s="1"/>
  <c r="C167" i="9"/>
  <c r="E167" i="9" s="1"/>
  <c r="G159" i="8" s="1"/>
  <c r="C163" i="9"/>
  <c r="E163" i="9" s="1"/>
  <c r="G155" i="8" s="1"/>
  <c r="C159" i="9"/>
  <c r="E159" i="9" s="1"/>
  <c r="G151" i="8" s="1"/>
  <c r="C151" i="9"/>
  <c r="E151" i="9" s="1"/>
  <c r="G143" i="8" s="1"/>
  <c r="C139" i="9"/>
  <c r="E139" i="9" s="1"/>
  <c r="G131" i="8" s="1"/>
  <c r="C131" i="9"/>
  <c r="E131" i="9" s="1"/>
  <c r="G123" i="8" s="1"/>
  <c r="C116" i="9"/>
  <c r="G116" i="9" s="1"/>
  <c r="E114" i="9"/>
  <c r="C110" i="9"/>
  <c r="E110" i="9" s="1"/>
  <c r="G111" i="8" s="1"/>
  <c r="C106" i="9"/>
  <c r="E106" i="9" s="1"/>
  <c r="G107" i="8" s="1"/>
  <c r="C100" i="9"/>
  <c r="E100" i="9" s="1"/>
  <c r="G101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J54" i="11"/>
  <c r="K54" i="11" s="1"/>
  <c r="M54" i="11" s="1"/>
  <c r="H55" i="8" s="1"/>
  <c r="I54" i="11"/>
  <c r="F56" i="11"/>
  <c r="E56" i="11"/>
  <c r="E32" i="11"/>
  <c r="H186" i="11"/>
  <c r="F182" i="11"/>
  <c r="F174" i="11"/>
  <c r="I174" i="11" s="1"/>
  <c r="F167" i="11"/>
  <c r="H135" i="11"/>
  <c r="F101" i="11"/>
  <c r="J101" i="11" s="1"/>
  <c r="F66" i="11"/>
  <c r="E198" i="9"/>
  <c r="G190" i="8" s="1"/>
  <c r="D141" i="9"/>
  <c r="F133" i="8" s="1"/>
  <c r="D170" i="9"/>
  <c r="F162" i="8" s="1"/>
  <c r="G170" i="9"/>
  <c r="G136" i="9"/>
  <c r="E136" i="9"/>
  <c r="G128" i="8" s="1"/>
  <c r="D136" i="9"/>
  <c r="F128" i="8" s="1"/>
  <c r="D114" i="9"/>
  <c r="G114" i="9"/>
  <c r="E113" i="9"/>
  <c r="D113" i="9"/>
  <c r="E182" i="9"/>
  <c r="G174" i="8" s="1"/>
  <c r="E206" i="9"/>
  <c r="G198" i="8" s="1"/>
  <c r="G206" i="9"/>
  <c r="D206" i="9"/>
  <c r="F198" i="8" s="1"/>
  <c r="E190" i="9"/>
  <c r="G182" i="8" s="1"/>
  <c r="D190" i="9"/>
  <c r="F182" i="8" s="1"/>
  <c r="G190" i="9"/>
  <c r="E126" i="9"/>
  <c r="G126" i="9"/>
  <c r="C205" i="9"/>
  <c r="E205" i="9" s="1"/>
  <c r="G197" i="8" s="1"/>
  <c r="C201" i="9"/>
  <c r="D197" i="9"/>
  <c r="F189" i="8" s="1"/>
  <c r="C193" i="9"/>
  <c r="E193" i="9" s="1"/>
  <c r="G185" i="8" s="1"/>
  <c r="D191" i="9"/>
  <c r="F183" i="8" s="1"/>
  <c r="C189" i="9"/>
  <c r="E189" i="9" s="1"/>
  <c r="G181" i="8" s="1"/>
  <c r="C187" i="9"/>
  <c r="C181" i="9"/>
  <c r="C177" i="9"/>
  <c r="E177" i="9" s="1"/>
  <c r="G169" i="8" s="1"/>
  <c r="C173" i="9"/>
  <c r="C169" i="9"/>
  <c r="E169" i="9" s="1"/>
  <c r="G161" i="8" s="1"/>
  <c r="C165" i="9"/>
  <c r="C161" i="9"/>
  <c r="E161" i="9" s="1"/>
  <c r="G153" i="8" s="1"/>
  <c r="C157" i="9"/>
  <c r="C143" i="9"/>
  <c r="E143" i="9" s="1"/>
  <c r="G135" i="8" s="1"/>
  <c r="E141" i="9"/>
  <c r="G133" i="8" s="1"/>
  <c r="C135" i="9"/>
  <c r="E135" i="9" s="1"/>
  <c r="G127" i="8" s="1"/>
  <c r="C127" i="9"/>
  <c r="E125" i="9"/>
  <c r="D122" i="9"/>
  <c r="F117" i="8" s="1"/>
  <c r="C120" i="9"/>
  <c r="E120" i="9" s="1"/>
  <c r="G115" i="8" s="1"/>
  <c r="C118" i="9"/>
  <c r="C112" i="9"/>
  <c r="C104" i="9"/>
  <c r="C102" i="9"/>
  <c r="E102" i="9" s="1"/>
  <c r="G103" i="8" s="1"/>
  <c r="C88" i="9"/>
  <c r="C86" i="9"/>
  <c r="E86" i="9" s="1"/>
  <c r="G87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34" i="8" s="1"/>
  <c r="E93" i="9"/>
  <c r="G94" i="8" s="1"/>
  <c r="G93" i="9"/>
  <c r="D125" i="9"/>
  <c r="D93" i="9"/>
  <c r="F94" i="8" s="1"/>
  <c r="E194" i="9"/>
  <c r="G186" i="8" s="1"/>
  <c r="D82" i="9"/>
  <c r="F83" i="8" s="1"/>
  <c r="E105" i="9"/>
  <c r="G106" i="8" s="1"/>
  <c r="G105" i="9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4" i="4"/>
  <c r="V306" i="4"/>
  <c r="U30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H324" i="2" s="1"/>
  <c r="F329" i="5"/>
  <c r="I321" i="2" s="1"/>
  <c r="D328" i="5"/>
  <c r="I328" i="5" s="1"/>
  <c r="D324" i="5"/>
  <c r="I324" i="5" s="1"/>
  <c r="D320" i="5"/>
  <c r="I320" i="5" s="1"/>
  <c r="D264" i="5"/>
  <c r="E264" i="5" s="1"/>
  <c r="H265" i="2" s="1"/>
  <c r="D260" i="5"/>
  <c r="E260" i="5" s="1"/>
  <c r="H261" i="2" s="1"/>
  <c r="D256" i="5"/>
  <c r="E256" i="5" s="1"/>
  <c r="H257" i="2" s="1"/>
  <c r="D244" i="5"/>
  <c r="E240" i="5"/>
  <c r="H241" i="2" s="1"/>
  <c r="D232" i="5"/>
  <c r="D208" i="5"/>
  <c r="E208" i="5" s="1"/>
  <c r="H209" i="2" s="1"/>
  <c r="D188" i="5"/>
  <c r="E188" i="5" s="1"/>
  <c r="H189" i="2" s="1"/>
  <c r="Q365" i="4"/>
  <c r="Q355" i="4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I297" i="3"/>
  <c r="F297" i="3"/>
  <c r="H297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I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D585" i="4"/>
  <c r="F569" i="4"/>
  <c r="G569" i="4"/>
  <c r="F585" i="4"/>
  <c r="G585" i="4"/>
  <c r="N546" i="4"/>
  <c r="R546" i="4" s="1"/>
  <c r="Q546" i="4"/>
  <c r="P546" i="4"/>
  <c r="Q542" i="4"/>
  <c r="Q528" i="4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Q552" i="4"/>
  <c r="P548" i="4"/>
  <c r="Q548" i="4"/>
  <c r="N548" i="4"/>
  <c r="R548" i="4" s="1"/>
  <c r="P534" i="4"/>
  <c r="Q534" i="4"/>
  <c r="N534" i="4"/>
  <c r="R534" i="4" s="1"/>
  <c r="N520" i="4"/>
  <c r="R520" i="4" s="1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Q532" i="4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G19" i="8" s="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K329" i="11" l="1"/>
  <c r="M329" i="11" s="1"/>
  <c r="L329" i="11"/>
  <c r="N329" i="11" s="1"/>
  <c r="L325" i="11"/>
  <c r="N325" i="11" s="1"/>
  <c r="K325" i="11"/>
  <c r="M325" i="11" s="1"/>
  <c r="G321" i="9"/>
  <c r="K303" i="11"/>
  <c r="M303" i="11" s="1"/>
  <c r="L303" i="11"/>
  <c r="N303" i="11" s="1"/>
  <c r="L337" i="11"/>
  <c r="N337" i="11" s="1"/>
  <c r="K337" i="11"/>
  <c r="M337" i="11" s="1"/>
  <c r="D327" i="9"/>
  <c r="K313" i="11"/>
  <c r="M313" i="11" s="1"/>
  <c r="L313" i="11"/>
  <c r="N313" i="11" s="1"/>
  <c r="K331" i="11"/>
  <c r="M331" i="11" s="1"/>
  <c r="L331" i="11"/>
  <c r="N331" i="11" s="1"/>
  <c r="L314" i="11"/>
  <c r="N314" i="11" s="1"/>
  <c r="D322" i="9"/>
  <c r="D308" i="9"/>
  <c r="G289" i="9"/>
  <c r="G315" i="9"/>
  <c r="E308" i="9"/>
  <c r="E336" i="9"/>
  <c r="E318" i="9"/>
  <c r="G296" i="9"/>
  <c r="G324" i="9"/>
  <c r="D332" i="9"/>
  <c r="G332" i="9"/>
  <c r="E296" i="9"/>
  <c r="E320" i="9"/>
  <c r="G305" i="9"/>
  <c r="G329" i="9"/>
  <c r="I304" i="11"/>
  <c r="L315" i="11"/>
  <c r="N315" i="11" s="1"/>
  <c r="K315" i="11"/>
  <c r="M315" i="11" s="1"/>
  <c r="L309" i="11"/>
  <c r="N309" i="11" s="1"/>
  <c r="K309" i="11"/>
  <c r="M309" i="11" s="1"/>
  <c r="J323" i="11"/>
  <c r="K305" i="11"/>
  <c r="M305" i="11" s="1"/>
  <c r="L305" i="11"/>
  <c r="N305" i="11" s="1"/>
  <c r="K321" i="11"/>
  <c r="M321" i="11" s="1"/>
  <c r="L321" i="11"/>
  <c r="N321" i="11" s="1"/>
  <c r="K333" i="11"/>
  <c r="M333" i="11" s="1"/>
  <c r="L333" i="11"/>
  <c r="N333" i="11" s="1"/>
  <c r="D323" i="9"/>
  <c r="D289" i="9"/>
  <c r="L336" i="11"/>
  <c r="N336" i="11" s="1"/>
  <c r="G303" i="9"/>
  <c r="E314" i="9"/>
  <c r="E305" i="9"/>
  <c r="E313" i="9"/>
  <c r="E321" i="9"/>
  <c r="E329" i="9"/>
  <c r="E288" i="9"/>
  <c r="G326" i="9"/>
  <c r="E304" i="9"/>
  <c r="L310" i="11"/>
  <c r="N310" i="11" s="1"/>
  <c r="D315" i="9"/>
  <c r="G293" i="9"/>
  <c r="L317" i="11"/>
  <c r="N317" i="11" s="1"/>
  <c r="K317" i="11"/>
  <c r="M317" i="11" s="1"/>
  <c r="L328" i="11"/>
  <c r="N328" i="11" s="1"/>
  <c r="L330" i="11"/>
  <c r="N330" i="11" s="1"/>
  <c r="D324" i="9"/>
  <c r="D306" i="9"/>
  <c r="G288" i="9"/>
  <c r="E332" i="9"/>
  <c r="F476" i="5"/>
  <c r="I519" i="5"/>
  <c r="E490" i="5"/>
  <c r="G517" i="5"/>
  <c r="F499" i="5"/>
  <c r="F498" i="5"/>
  <c r="F506" i="5"/>
  <c r="F514" i="5"/>
  <c r="I511" i="5"/>
  <c r="E485" i="5"/>
  <c r="I489" i="5"/>
  <c r="I513" i="5"/>
  <c r="I517" i="5"/>
  <c r="E469" i="5"/>
  <c r="I504" i="5"/>
  <c r="E504" i="5"/>
  <c r="G489" i="5"/>
  <c r="G497" i="5"/>
  <c r="F504" i="5"/>
  <c r="E519" i="5"/>
  <c r="G500" i="5"/>
  <c r="E493" i="5"/>
  <c r="F493" i="5"/>
  <c r="G499" i="5"/>
  <c r="G507" i="5"/>
  <c r="G515" i="5"/>
  <c r="E499" i="5"/>
  <c r="I498" i="5"/>
  <c r="E494" i="5"/>
  <c r="E506" i="5"/>
  <c r="I510" i="5"/>
  <c r="E495" i="5"/>
  <c r="E511" i="5"/>
  <c r="I503" i="5"/>
  <c r="I485" i="5"/>
  <c r="E521" i="5"/>
  <c r="E497" i="5"/>
  <c r="E509" i="5"/>
  <c r="I469" i="5"/>
  <c r="G481" i="5"/>
  <c r="G505" i="5"/>
  <c r="G513" i="5"/>
  <c r="F487" i="5"/>
  <c r="F495" i="5"/>
  <c r="F503" i="5"/>
  <c r="F511" i="5"/>
  <c r="F519" i="5"/>
  <c r="F494" i="5"/>
  <c r="F502" i="5"/>
  <c r="F510" i="5"/>
  <c r="F518" i="5"/>
  <c r="Q520" i="4"/>
  <c r="F468" i="5"/>
  <c r="I500" i="5"/>
  <c r="E498" i="5"/>
  <c r="I514" i="5"/>
  <c r="I490" i="5"/>
  <c r="I494" i="5"/>
  <c r="I518" i="5"/>
  <c r="T471" i="4"/>
  <c r="I495" i="5"/>
  <c r="E503" i="5"/>
  <c r="S471" i="4"/>
  <c r="S483" i="4"/>
  <c r="U483" i="4" s="1"/>
  <c r="S511" i="4"/>
  <c r="U511" i="4" s="1"/>
  <c r="E513" i="5"/>
  <c r="I497" i="5"/>
  <c r="E501" i="5"/>
  <c r="E517" i="5"/>
  <c r="E473" i="5"/>
  <c r="I505" i="5"/>
  <c r="G469" i="5"/>
  <c r="G485" i="5"/>
  <c r="F500" i="5"/>
  <c r="G521" i="5"/>
  <c r="G504" i="5"/>
  <c r="F490" i="5"/>
  <c r="E164" i="9"/>
  <c r="G156" i="8" s="1"/>
  <c r="E31" i="9"/>
  <c r="G32" i="8" s="1"/>
  <c r="G225" i="9"/>
  <c r="H392" i="11"/>
  <c r="H934" i="11"/>
  <c r="F976" i="11"/>
  <c r="H848" i="11"/>
  <c r="E939" i="11"/>
  <c r="I310" i="11"/>
  <c r="H781" i="11"/>
  <c r="H671" i="11"/>
  <c r="F749" i="11"/>
  <c r="E871" i="11"/>
  <c r="E865" i="11"/>
  <c r="E791" i="11"/>
  <c r="H537" i="11"/>
  <c r="E674" i="11"/>
  <c r="E484" i="11"/>
  <c r="F499" i="11"/>
  <c r="E380" i="11"/>
  <c r="F769" i="11"/>
  <c r="E560" i="11"/>
  <c r="H512" i="11"/>
  <c r="F586" i="11"/>
  <c r="D34" i="9"/>
  <c r="F35" i="8" s="1"/>
  <c r="D164" i="9"/>
  <c r="F156" i="8" s="1"/>
  <c r="D225" i="9"/>
  <c r="F217" i="8" s="1"/>
  <c r="D233" i="9"/>
  <c r="F225" i="8" s="1"/>
  <c r="H400" i="11"/>
  <c r="E971" i="11"/>
  <c r="E646" i="11"/>
  <c r="H644" i="11"/>
  <c r="H832" i="11"/>
  <c r="H722" i="11"/>
  <c r="F810" i="11"/>
  <c r="H863" i="11"/>
  <c r="I863" i="11" s="1"/>
  <c r="E763" i="11"/>
  <c r="H824" i="11"/>
  <c r="H967" i="11"/>
  <c r="E404" i="11"/>
  <c r="F652" i="11"/>
  <c r="F834" i="11"/>
  <c r="I834" i="11" s="1"/>
  <c r="F416" i="11"/>
  <c r="S963" i="4"/>
  <c r="U963" i="4" s="1"/>
  <c r="F765" i="4"/>
  <c r="G765" i="4"/>
  <c r="D737" i="4"/>
  <c r="G737" i="4"/>
  <c r="F872" i="4"/>
  <c r="G872" i="4"/>
  <c r="E872" i="4"/>
  <c r="G888" i="4"/>
  <c r="F888" i="4"/>
  <c r="F890" i="4"/>
  <c r="G890" i="4"/>
  <c r="F899" i="4"/>
  <c r="G899" i="4"/>
  <c r="D950" i="4"/>
  <c r="G950" i="4"/>
  <c r="F969" i="4"/>
  <c r="G969" i="4"/>
  <c r="G979" i="4"/>
  <c r="F979" i="4"/>
  <c r="E449" i="2"/>
  <c r="N449" i="2" s="1"/>
  <c r="F457" i="3" s="1"/>
  <c r="T761" i="4"/>
  <c r="I27" i="5"/>
  <c r="T117" i="4"/>
  <c r="T749" i="4"/>
  <c r="S708" i="4"/>
  <c r="S558" i="4"/>
  <c r="T166" i="4"/>
  <c r="T831" i="4"/>
  <c r="V77" i="4"/>
  <c r="W77" i="4" s="1"/>
  <c r="X77" i="4" s="1"/>
  <c r="S864" i="4"/>
  <c r="S898" i="4"/>
  <c r="S904" i="4"/>
  <c r="S930" i="4"/>
  <c r="U930" i="4" s="1"/>
  <c r="T934" i="4"/>
  <c r="V934" i="4" s="1"/>
  <c r="S938" i="4"/>
  <c r="V981" i="4"/>
  <c r="W981" i="4" s="1"/>
  <c r="T998" i="4"/>
  <c r="T157" i="4"/>
  <c r="S166" i="4"/>
  <c r="U166" i="4" s="1"/>
  <c r="T379" i="4"/>
  <c r="V379" i="4" s="1"/>
  <c r="W379" i="4" s="1"/>
  <c r="X379" i="4" s="1"/>
  <c r="Q908" i="4"/>
  <c r="S932" i="4"/>
  <c r="U932" i="4" s="1"/>
  <c r="S952" i="4"/>
  <c r="U952" i="4" s="1"/>
  <c r="T972" i="4"/>
  <c r="S978" i="4"/>
  <c r="S982" i="4"/>
  <c r="S479" i="4"/>
  <c r="U479" i="4" s="1"/>
  <c r="S142" i="4"/>
  <c r="S158" i="4"/>
  <c r="U158" i="4" s="1"/>
  <c r="S170" i="4"/>
  <c r="P873" i="4"/>
  <c r="S911" i="4"/>
  <c r="U911" i="4" s="1"/>
  <c r="S968" i="4"/>
  <c r="U968" i="4" s="1"/>
  <c r="T38" i="4"/>
  <c r="V38" i="4" s="1"/>
  <c r="W38" i="4" s="1"/>
  <c r="X38" i="4" s="1"/>
  <c r="S20" i="4"/>
  <c r="S62" i="4"/>
  <c r="S28" i="4"/>
  <c r="U28" i="4" s="1"/>
  <c r="S19" i="4"/>
  <c r="U26" i="4"/>
  <c r="S40" i="4"/>
  <c r="U40" i="4" s="1"/>
  <c r="T50" i="4"/>
  <c r="T62" i="4"/>
  <c r="S70" i="4"/>
  <c r="S74" i="4"/>
  <c r="S9" i="4"/>
  <c r="S60" i="4"/>
  <c r="T74" i="4"/>
  <c r="D833" i="4"/>
  <c r="G833" i="4"/>
  <c r="F833" i="4"/>
  <c r="E833" i="4"/>
  <c r="D800" i="4"/>
  <c r="G800" i="4"/>
  <c r="F800" i="4"/>
  <c r="G826" i="4"/>
  <c r="D826" i="4"/>
  <c r="F826" i="4"/>
  <c r="S53" i="4"/>
  <c r="U53" i="4" s="1"/>
  <c r="P859" i="4"/>
  <c r="S859" i="4" s="1"/>
  <c r="D859" i="4"/>
  <c r="D872" i="4"/>
  <c r="D888" i="4"/>
  <c r="D890" i="4"/>
  <c r="D899" i="4"/>
  <c r="F922" i="4"/>
  <c r="G922" i="4"/>
  <c r="G961" i="4"/>
  <c r="F961" i="4"/>
  <c r="D969" i="4"/>
  <c r="D979" i="4"/>
  <c r="P907" i="4"/>
  <c r="S907" i="4" s="1"/>
  <c r="U907" i="4" s="1"/>
  <c r="E979" i="4"/>
  <c r="T502" i="4"/>
  <c r="T209" i="4"/>
  <c r="T394" i="4"/>
  <c r="T765" i="4"/>
  <c r="T723" i="4"/>
  <c r="U986" i="4"/>
  <c r="T963" i="4"/>
  <c r="V963" i="4" s="1"/>
  <c r="T599" i="4"/>
  <c r="F119" i="5"/>
  <c r="I120" i="2" s="1"/>
  <c r="V158" i="4"/>
  <c r="W158" i="4" s="1"/>
  <c r="X158" i="4" s="1"/>
  <c r="Y158" i="4" s="1"/>
  <c r="T867" i="4"/>
  <c r="U38" i="4"/>
  <c r="T858" i="4"/>
  <c r="T171" i="4"/>
  <c r="T872" i="4"/>
  <c r="Q987" i="4"/>
  <c r="T968" i="4"/>
  <c r="V968" i="4" s="1"/>
  <c r="W968" i="4" s="1"/>
  <c r="N971" i="4"/>
  <c r="R971" i="4" s="1"/>
  <c r="S30" i="4"/>
  <c r="T29" i="4"/>
  <c r="V71" i="4"/>
  <c r="T91" i="4"/>
  <c r="F950" i="4"/>
  <c r="S59" i="4"/>
  <c r="U59" i="4" s="1"/>
  <c r="S63" i="4"/>
  <c r="U63" i="4" s="1"/>
  <c r="S97" i="4"/>
  <c r="D729" i="4"/>
  <c r="G729" i="4"/>
  <c r="D779" i="4"/>
  <c r="F779" i="4"/>
  <c r="G779" i="4"/>
  <c r="D810" i="4"/>
  <c r="G810" i="4"/>
  <c r="F810" i="4"/>
  <c r="S11" i="4"/>
  <c r="U11" i="4" s="1"/>
  <c r="F857" i="4"/>
  <c r="G857" i="4"/>
  <c r="E874" i="4"/>
  <c r="G874" i="4"/>
  <c r="F874" i="4"/>
  <c r="G897" i="4"/>
  <c r="F897" i="4"/>
  <c r="F968" i="4"/>
  <c r="G968" i="4"/>
  <c r="F729" i="4"/>
  <c r="E958" i="4"/>
  <c r="E971" i="4"/>
  <c r="S5" i="4"/>
  <c r="U5" i="4" s="1"/>
  <c r="F456" i="5"/>
  <c r="I448" i="2" s="1"/>
  <c r="V314" i="4"/>
  <c r="S234" i="4"/>
  <c r="T922" i="4"/>
  <c r="T125" i="4"/>
  <c r="T665" i="4"/>
  <c r="V863" i="4"/>
  <c r="E66" i="5"/>
  <c r="H67" i="2" s="1"/>
  <c r="S110" i="4"/>
  <c r="U110" i="4" s="1"/>
  <c r="S136" i="4"/>
  <c r="S562" i="4"/>
  <c r="S602" i="4"/>
  <c r="S612" i="4"/>
  <c r="S626" i="4"/>
  <c r="S642" i="4"/>
  <c r="S665" i="4"/>
  <c r="U665" i="4" s="1"/>
  <c r="S692" i="4"/>
  <c r="S736" i="4"/>
  <c r="S749" i="4"/>
  <c r="U749" i="4" s="1"/>
  <c r="S760" i="4"/>
  <c r="S806" i="4"/>
  <c r="S713" i="4"/>
  <c r="U713" i="4" s="1"/>
  <c r="T974" i="4"/>
  <c r="V156" i="4"/>
  <c r="W156" i="4" s="1"/>
  <c r="S886" i="4"/>
  <c r="U886" i="4" s="1"/>
  <c r="S411" i="4"/>
  <c r="U411" i="4" s="1"/>
  <c r="S467" i="4"/>
  <c r="U467" i="4" s="1"/>
  <c r="S860" i="4"/>
  <c r="S874" i="4"/>
  <c r="S889" i="4"/>
  <c r="U889" i="4" s="1"/>
  <c r="S895" i="4"/>
  <c r="U895" i="4" s="1"/>
  <c r="S941" i="4"/>
  <c r="U941" i="4" s="1"/>
  <c r="S872" i="4"/>
  <c r="T952" i="4"/>
  <c r="N987" i="4"/>
  <c r="S994" i="4"/>
  <c r="U994" i="4" s="1"/>
  <c r="P971" i="4"/>
  <c r="V53" i="4"/>
  <c r="W53" i="4" s="1"/>
  <c r="T30" i="4"/>
  <c r="V94" i="4"/>
  <c r="U90" i="4"/>
  <c r="S6" i="4"/>
  <c r="S65" i="4"/>
  <c r="U65" i="4" s="1"/>
  <c r="S31" i="4"/>
  <c r="U31" i="4" s="1"/>
  <c r="T60" i="4"/>
  <c r="T63" i="4"/>
  <c r="V63" i="4" s="1"/>
  <c r="W63" i="4" s="1"/>
  <c r="T85" i="4"/>
  <c r="G757" i="4"/>
  <c r="D757" i="4"/>
  <c r="G793" i="4"/>
  <c r="D793" i="4"/>
  <c r="D827" i="4"/>
  <c r="G827" i="4"/>
  <c r="F827" i="4"/>
  <c r="D857" i="4"/>
  <c r="Q874" i="4"/>
  <c r="D874" i="4"/>
  <c r="D897" i="4"/>
  <c r="F904" i="4"/>
  <c r="G904" i="4"/>
  <c r="G906" i="4"/>
  <c r="F906" i="4"/>
  <c r="G908" i="4"/>
  <c r="F908" i="4"/>
  <c r="D921" i="4"/>
  <c r="D968" i="4"/>
  <c r="G987" i="4"/>
  <c r="F987" i="4"/>
  <c r="P918" i="4"/>
  <c r="P959" i="4"/>
  <c r="E987" i="4"/>
  <c r="F737" i="4"/>
  <c r="V978" i="4"/>
  <c r="U978" i="4"/>
  <c r="U70" i="4"/>
  <c r="V70" i="4"/>
  <c r="X53" i="4"/>
  <c r="Y53" i="4" s="1"/>
  <c r="U100" i="4"/>
  <c r="V100" i="4"/>
  <c r="W100" i="4" s="1"/>
  <c r="X100" i="4" s="1"/>
  <c r="X63" i="4"/>
  <c r="Y63" i="4" s="1"/>
  <c r="T27" i="4"/>
  <c r="R27" i="4"/>
  <c r="U36" i="4"/>
  <c r="P532" i="4"/>
  <c r="N552" i="4"/>
  <c r="R552" i="4" s="1"/>
  <c r="N538" i="4"/>
  <c r="R538" i="4" s="1"/>
  <c r="P542" i="4"/>
  <c r="H357" i="3"/>
  <c r="H457" i="3"/>
  <c r="U314" i="4"/>
  <c r="S268" i="4"/>
  <c r="G279" i="5"/>
  <c r="J280" i="2" s="1"/>
  <c r="E279" i="5"/>
  <c r="H280" i="2" s="1"/>
  <c r="T479" i="4"/>
  <c r="F441" i="5"/>
  <c r="I433" i="2" s="1"/>
  <c r="V463" i="4"/>
  <c r="W463" i="4" s="1"/>
  <c r="I441" i="5"/>
  <c r="R429" i="4"/>
  <c r="V483" i="4"/>
  <c r="W483" i="4" s="1"/>
  <c r="E262" i="5"/>
  <c r="H263" i="2" s="1"/>
  <c r="F280" i="5"/>
  <c r="I281" i="2" s="1"/>
  <c r="E413" i="5"/>
  <c r="H405" i="2" s="1"/>
  <c r="I453" i="5"/>
  <c r="G453" i="5"/>
  <c r="J445" i="2" s="1"/>
  <c r="I385" i="5"/>
  <c r="S388" i="4"/>
  <c r="F377" i="5"/>
  <c r="I369" i="2" s="1"/>
  <c r="V509" i="4"/>
  <c r="W509" i="4" s="1"/>
  <c r="G449" i="2"/>
  <c r="P449" i="2" s="1"/>
  <c r="E653" i="4"/>
  <c r="E2" i="5"/>
  <c r="H3" i="2" s="1"/>
  <c r="V891" i="4"/>
  <c r="I61" i="5"/>
  <c r="I36" i="5"/>
  <c r="S779" i="4"/>
  <c r="T731" i="4"/>
  <c r="P707" i="4"/>
  <c r="S691" i="4"/>
  <c r="S675" i="4"/>
  <c r="R157" i="4"/>
  <c r="T545" i="4"/>
  <c r="V545" i="4" s="1"/>
  <c r="V974" i="4"/>
  <c r="T183" i="4"/>
  <c r="I103" i="5"/>
  <c r="F77" i="5"/>
  <c r="I78" i="2" s="1"/>
  <c r="V147" i="4"/>
  <c r="W147" i="4" s="1"/>
  <c r="T725" i="4"/>
  <c r="T985" i="4"/>
  <c r="U71" i="4"/>
  <c r="E71" i="5"/>
  <c r="H72" i="2" s="1"/>
  <c r="I87" i="5"/>
  <c r="G103" i="5"/>
  <c r="J104" i="2" s="1"/>
  <c r="F55" i="5"/>
  <c r="I56" i="2" s="1"/>
  <c r="G127" i="5"/>
  <c r="J128" i="2" s="1"/>
  <c r="I23" i="5"/>
  <c r="V40" i="4"/>
  <c r="W40" i="4" s="1"/>
  <c r="X40" i="4" s="1"/>
  <c r="S916" i="4"/>
  <c r="U916" i="4" s="1"/>
  <c r="V952" i="4"/>
  <c r="W952" i="4" s="1"/>
  <c r="S887" i="4"/>
  <c r="U887" i="4" s="1"/>
  <c r="S101" i="4"/>
  <c r="S998" i="4"/>
  <c r="S171" i="4"/>
  <c r="S833" i="4"/>
  <c r="U833" i="4" s="1"/>
  <c r="T842" i="4"/>
  <c r="T517" i="4"/>
  <c r="S855" i="4"/>
  <c r="U855" i="4" s="1"/>
  <c r="S912" i="4"/>
  <c r="S184" i="4"/>
  <c r="U184" i="4" s="1"/>
  <c r="S914" i="4"/>
  <c r="T51" i="4"/>
  <c r="S32" i="4"/>
  <c r="T69" i="4"/>
  <c r="V69" i="4" s="1"/>
  <c r="W69" i="4" s="1"/>
  <c r="S73" i="4"/>
  <c r="V73" i="4" s="1"/>
  <c r="S75" i="4"/>
  <c r="U75" i="4" s="1"/>
  <c r="S80" i="4"/>
  <c r="U80" i="4" s="1"/>
  <c r="S83" i="4"/>
  <c r="S105" i="4"/>
  <c r="T78" i="4"/>
  <c r="S95" i="4"/>
  <c r="T7" i="4"/>
  <c r="T10" i="4"/>
  <c r="T36" i="4"/>
  <c r="V36" i="4" s="1"/>
  <c r="W36" i="4" s="1"/>
  <c r="S76" i="4"/>
  <c r="S88" i="4"/>
  <c r="S92" i="4"/>
  <c r="U92" i="4" s="1"/>
  <c r="U89" i="4"/>
  <c r="V89" i="4"/>
  <c r="V19" i="4"/>
  <c r="W19" i="4" s="1"/>
  <c r="U19" i="4"/>
  <c r="R82" i="4"/>
  <c r="S82" i="4"/>
  <c r="N478" i="4"/>
  <c r="R478" i="4" s="1"/>
  <c r="N528" i="4"/>
  <c r="R528" i="4" s="1"/>
  <c r="P538" i="4"/>
  <c r="N542" i="4"/>
  <c r="R542" i="4" s="1"/>
  <c r="U545" i="4"/>
  <c r="S220" i="4"/>
  <c r="S352" i="4"/>
  <c r="U352" i="4" s="1"/>
  <c r="S205" i="4"/>
  <c r="S213" i="4"/>
  <c r="U213" i="4" s="1"/>
  <c r="T326" i="4"/>
  <c r="T334" i="4"/>
  <c r="T427" i="4"/>
  <c r="S383" i="4"/>
  <c r="S385" i="4"/>
  <c r="I262" i="5"/>
  <c r="T278" i="4"/>
  <c r="T318" i="4"/>
  <c r="S236" i="4"/>
  <c r="U236" i="4" s="1"/>
  <c r="T250" i="4"/>
  <c r="I280" i="5"/>
  <c r="E457" i="5"/>
  <c r="H449" i="2" s="1"/>
  <c r="F453" i="5"/>
  <c r="I445" i="2" s="1"/>
  <c r="G377" i="5"/>
  <c r="J369" i="2" s="1"/>
  <c r="T887" i="4"/>
  <c r="V887" i="4" s="1"/>
  <c r="W887" i="4" s="1"/>
  <c r="P933" i="4"/>
  <c r="S943" i="4"/>
  <c r="I2" i="5"/>
  <c r="E61" i="5"/>
  <c r="H62" i="2" s="1"/>
  <c r="T779" i="4"/>
  <c r="S755" i="4"/>
  <c r="T691" i="4"/>
  <c r="T675" i="4"/>
  <c r="E629" i="4"/>
  <c r="E103" i="5"/>
  <c r="H104" i="2" s="1"/>
  <c r="S976" i="4"/>
  <c r="U976" i="4" s="1"/>
  <c r="S679" i="4"/>
  <c r="T727" i="4"/>
  <c r="T695" i="4"/>
  <c r="V92" i="4"/>
  <c r="W92" i="4" s="1"/>
  <c r="X92" i="4" s="1"/>
  <c r="T753" i="4"/>
  <c r="V85" i="4"/>
  <c r="S966" i="4"/>
  <c r="E933" i="4"/>
  <c r="F71" i="5"/>
  <c r="I72" i="2" s="1"/>
  <c r="E87" i="5"/>
  <c r="H88" i="2" s="1"/>
  <c r="G55" i="5"/>
  <c r="J56" i="2" s="1"/>
  <c r="I127" i="5"/>
  <c r="F23" i="5"/>
  <c r="I24" i="2" s="1"/>
  <c r="T143" i="4"/>
  <c r="V106" i="4"/>
  <c r="T95" i="4"/>
  <c r="T101" i="4"/>
  <c r="U52" i="4"/>
  <c r="V49" i="4"/>
  <c r="W49" i="4" s="1"/>
  <c r="T144" i="4"/>
  <c r="S159" i="4"/>
  <c r="T838" i="4"/>
  <c r="T862" i="4"/>
  <c r="S84" i="4"/>
  <c r="U84" i="4" s="1"/>
  <c r="T914" i="4"/>
  <c r="S163" i="4"/>
  <c r="U163" i="4" s="1"/>
  <c r="S169" i="4"/>
  <c r="V169" i="4" s="1"/>
  <c r="T832" i="4"/>
  <c r="T840" i="4"/>
  <c r="T896" i="4"/>
  <c r="S985" i="4"/>
  <c r="U985" i="4" s="1"/>
  <c r="T848" i="4"/>
  <c r="V870" i="4"/>
  <c r="W870" i="4" s="1"/>
  <c r="U62" i="4"/>
  <c r="V62" i="4"/>
  <c r="T21" i="4"/>
  <c r="R21" i="4"/>
  <c r="U21" i="4" s="1"/>
  <c r="S27" i="4"/>
  <c r="V27" i="4" s="1"/>
  <c r="S41" i="4"/>
  <c r="S72" i="4"/>
  <c r="U72" i="4" s="1"/>
  <c r="T96" i="4"/>
  <c r="V96" i="4" s="1"/>
  <c r="S10" i="4"/>
  <c r="T28" i="4"/>
  <c r="V28" i="4" s="1"/>
  <c r="W28" i="4" s="1"/>
  <c r="X28" i="4" s="1"/>
  <c r="Y28" i="4" s="1"/>
  <c r="AH28" i="4" s="1"/>
  <c r="U60" i="4"/>
  <c r="V60" i="4"/>
  <c r="W60" i="4" s="1"/>
  <c r="X60" i="4" s="1"/>
  <c r="S66" i="4"/>
  <c r="U66" i="4" s="1"/>
  <c r="T22" i="4"/>
  <c r="V26" i="4"/>
  <c r="N532" i="4"/>
  <c r="R532" i="4" s="1"/>
  <c r="P552" i="4"/>
  <c r="P528" i="4"/>
  <c r="Q538" i="4"/>
  <c r="T365" i="4"/>
  <c r="T352" i="4"/>
  <c r="T205" i="4"/>
  <c r="T213" i="4"/>
  <c r="V310" i="4"/>
  <c r="S373" i="4"/>
  <c r="E331" i="5"/>
  <c r="H323" i="2" s="1"/>
  <c r="T400" i="4"/>
  <c r="T383" i="4"/>
  <c r="T431" i="4"/>
  <c r="F262" i="5"/>
  <c r="I263" i="2" s="1"/>
  <c r="T290" i="4"/>
  <c r="S225" i="4"/>
  <c r="S278" i="4"/>
  <c r="G385" i="5"/>
  <c r="J377" i="2" s="1"/>
  <c r="G457" i="5"/>
  <c r="J449" i="2" s="1"/>
  <c r="I377" i="5"/>
  <c r="T573" i="4"/>
  <c r="V511" i="4"/>
  <c r="W511" i="4" s="1"/>
  <c r="T583" i="4"/>
  <c r="T943" i="4"/>
  <c r="G2" i="5"/>
  <c r="J3" i="2" s="1"/>
  <c r="V855" i="4"/>
  <c r="W855" i="4" s="1"/>
  <c r="T915" i="4"/>
  <c r="T755" i="4"/>
  <c r="S715" i="4"/>
  <c r="S683" i="4"/>
  <c r="S651" i="4"/>
  <c r="T84" i="4"/>
  <c r="V84" i="4" s="1"/>
  <c r="W84" i="4" s="1"/>
  <c r="X84" i="4" s="1"/>
  <c r="V151" i="4"/>
  <c r="W151" i="4" s="1"/>
  <c r="X151" i="4" s="1"/>
  <c r="V930" i="4"/>
  <c r="W930" i="4" s="1"/>
  <c r="S695" i="4"/>
  <c r="T655" i="4"/>
  <c r="E18" i="5"/>
  <c r="H19" i="2" s="1"/>
  <c r="S529" i="4"/>
  <c r="U529" i="4" s="1"/>
  <c r="S607" i="4"/>
  <c r="U607" i="4" s="1"/>
  <c r="T619" i="4"/>
  <c r="S727" i="4"/>
  <c r="S742" i="4"/>
  <c r="U742" i="4" s="1"/>
  <c r="S750" i="4"/>
  <c r="U750" i="4" s="1"/>
  <c r="S753" i="4"/>
  <c r="U753" i="4" s="1"/>
  <c r="S762" i="4"/>
  <c r="U762" i="4" s="1"/>
  <c r="T810" i="4"/>
  <c r="S527" i="4"/>
  <c r="U527" i="4" s="1"/>
  <c r="S543" i="4"/>
  <c r="U543" i="4" s="1"/>
  <c r="S573" i="4"/>
  <c r="U573" i="4" s="1"/>
  <c r="S644" i="4"/>
  <c r="S694" i="4"/>
  <c r="S700" i="4"/>
  <c r="S702" i="4"/>
  <c r="S725" i="4"/>
  <c r="T800" i="4"/>
  <c r="S826" i="4"/>
  <c r="V166" i="4"/>
  <c r="W166" i="4" s="1"/>
  <c r="T873" i="4"/>
  <c r="V873" i="4" s="1"/>
  <c r="W873" i="4" s="1"/>
  <c r="T841" i="4"/>
  <c r="V962" i="4"/>
  <c r="W962" i="4" s="1"/>
  <c r="V103" i="4"/>
  <c r="W103" i="4" s="1"/>
  <c r="X103" i="4" s="1"/>
  <c r="U73" i="4"/>
  <c r="S153" i="4"/>
  <c r="U153" i="4" s="1"/>
  <c r="S871" i="4"/>
  <c r="U871" i="4" s="1"/>
  <c r="T904" i="4"/>
  <c r="S517" i="4"/>
  <c r="S832" i="4"/>
  <c r="S840" i="4"/>
  <c r="S896" i="4"/>
  <c r="S848" i="4"/>
  <c r="S853" i="4"/>
  <c r="U853" i="4" s="1"/>
  <c r="S873" i="4"/>
  <c r="U873" i="4" s="1"/>
  <c r="S900" i="4"/>
  <c r="S505" i="4"/>
  <c r="U505" i="4" s="1"/>
  <c r="U30" i="4"/>
  <c r="V30" i="4"/>
  <c r="R20" i="4"/>
  <c r="T20" i="4"/>
  <c r="T35" i="4"/>
  <c r="R35" i="4"/>
  <c r="T41" i="4"/>
  <c r="T75" i="4"/>
  <c r="V75" i="4" s="1"/>
  <c r="T83" i="4"/>
  <c r="S91" i="4"/>
  <c r="T105" i="4"/>
  <c r="S50" i="4"/>
  <c r="T65" i="4"/>
  <c r="V65" i="4" s="1"/>
  <c r="W65" i="4" s="1"/>
  <c r="X65" i="4" s="1"/>
  <c r="S78" i="4"/>
  <c r="S87" i="4"/>
  <c r="S99" i="4"/>
  <c r="T102" i="4"/>
  <c r="V102" i="4" s="1"/>
  <c r="S7" i="4"/>
  <c r="E991" i="4"/>
  <c r="F991" i="4"/>
  <c r="S22" i="4"/>
  <c r="T76" i="4"/>
  <c r="S79" i="4"/>
  <c r="S51" i="4"/>
  <c r="F374" i="11"/>
  <c r="E672" i="11"/>
  <c r="J430" i="11"/>
  <c r="I431" i="11"/>
  <c r="F471" i="11"/>
  <c r="H471" i="11"/>
  <c r="E471" i="11"/>
  <c r="H481" i="11"/>
  <c r="E481" i="11"/>
  <c r="F481" i="11"/>
  <c r="F487" i="11"/>
  <c r="H487" i="11"/>
  <c r="E487" i="11"/>
  <c r="E563" i="11"/>
  <c r="H563" i="11"/>
  <c r="F563" i="11"/>
  <c r="E567" i="11"/>
  <c r="H567" i="11"/>
  <c r="F567" i="11"/>
  <c r="E595" i="11"/>
  <c r="H595" i="11"/>
  <c r="F595" i="11"/>
  <c r="E633" i="11"/>
  <c r="H633" i="11"/>
  <c r="H643" i="11"/>
  <c r="E643" i="11"/>
  <c r="F643" i="11"/>
  <c r="F703" i="11"/>
  <c r="H703" i="11"/>
  <c r="H709" i="11"/>
  <c r="E709" i="11"/>
  <c r="F717" i="11"/>
  <c r="E717" i="11"/>
  <c r="H717" i="11"/>
  <c r="H733" i="11"/>
  <c r="F733" i="11"/>
  <c r="E733" i="11"/>
  <c r="E912" i="11"/>
  <c r="H912" i="11"/>
  <c r="F912" i="11"/>
  <c r="F938" i="11"/>
  <c r="H938" i="11"/>
  <c r="H457" i="11"/>
  <c r="F457" i="11"/>
  <c r="E457" i="11"/>
  <c r="F469" i="11"/>
  <c r="E469" i="11"/>
  <c r="H469" i="11"/>
  <c r="E473" i="11"/>
  <c r="H473" i="11"/>
  <c r="F473" i="11"/>
  <c r="E483" i="11"/>
  <c r="H483" i="11"/>
  <c r="H489" i="11"/>
  <c r="E489" i="11"/>
  <c r="F489" i="11"/>
  <c r="H561" i="11"/>
  <c r="J561" i="11" s="1"/>
  <c r="E561" i="11"/>
  <c r="E565" i="11"/>
  <c r="H565" i="11"/>
  <c r="H573" i="11"/>
  <c r="J573" i="11" s="1"/>
  <c r="E573" i="11"/>
  <c r="F587" i="11"/>
  <c r="E587" i="11"/>
  <c r="H587" i="11"/>
  <c r="H591" i="11"/>
  <c r="E591" i="11"/>
  <c r="F591" i="11"/>
  <c r="I591" i="11" s="1"/>
  <c r="H597" i="11"/>
  <c r="E597" i="11"/>
  <c r="H625" i="11"/>
  <c r="I625" i="11" s="1"/>
  <c r="E625" i="11"/>
  <c r="E649" i="11"/>
  <c r="H649" i="11"/>
  <c r="E655" i="11"/>
  <c r="H655" i="11"/>
  <c r="F707" i="11"/>
  <c r="H707" i="11"/>
  <c r="E707" i="11"/>
  <c r="E731" i="11"/>
  <c r="F731" i="11"/>
  <c r="H731" i="11"/>
  <c r="E815" i="11"/>
  <c r="H815" i="11"/>
  <c r="F847" i="11"/>
  <c r="E847" i="11"/>
  <c r="H847" i="11"/>
  <c r="S57" i="4"/>
  <c r="E142" i="5"/>
  <c r="H143" i="2" s="1"/>
  <c r="I142" i="5"/>
  <c r="W107" i="4"/>
  <c r="X107" i="4" s="1"/>
  <c r="U972" i="4"/>
  <c r="V998" i="4"/>
  <c r="E36" i="5"/>
  <c r="H37" i="2" s="1"/>
  <c r="G36" i="5"/>
  <c r="J37" i="2" s="1"/>
  <c r="S118" i="4"/>
  <c r="U118" i="4" s="1"/>
  <c r="T120" i="4"/>
  <c r="S128" i="4"/>
  <c r="U128" i="4" s="1"/>
  <c r="T590" i="4"/>
  <c r="T596" i="4"/>
  <c r="T620" i="4"/>
  <c r="T636" i="4"/>
  <c r="T682" i="4"/>
  <c r="S687" i="4"/>
  <c r="U687" i="4" s="1"/>
  <c r="S703" i="4"/>
  <c r="U703" i="4" s="1"/>
  <c r="E22" i="5"/>
  <c r="H23" i="2" s="1"/>
  <c r="I22" i="5"/>
  <c r="S711" i="4"/>
  <c r="T740" i="4"/>
  <c r="T770" i="4"/>
  <c r="T786" i="4"/>
  <c r="S808" i="4"/>
  <c r="S126" i="4"/>
  <c r="U126" i="4" s="1"/>
  <c r="S135" i="4"/>
  <c r="U135" i="4" s="1"/>
  <c r="T553" i="4"/>
  <c r="S591" i="4"/>
  <c r="U591" i="4" s="1"/>
  <c r="T622" i="4"/>
  <c r="T627" i="4"/>
  <c r="T635" i="4"/>
  <c r="T638" i="4"/>
  <c r="T674" i="4"/>
  <c r="T676" i="4"/>
  <c r="S719" i="4"/>
  <c r="U719" i="4" s="1"/>
  <c r="T780" i="4"/>
  <c r="T790" i="4"/>
  <c r="T820" i="4"/>
  <c r="I67" i="5"/>
  <c r="E119" i="5"/>
  <c r="H120" i="2" s="1"/>
  <c r="V90" i="4"/>
  <c r="V29" i="4"/>
  <c r="U29" i="4"/>
  <c r="D995" i="4"/>
  <c r="G995" i="4"/>
  <c r="E995" i="4"/>
  <c r="F995" i="4"/>
  <c r="G21" i="5"/>
  <c r="J22" i="2" s="1"/>
  <c r="F33" i="5"/>
  <c r="I34" i="2" s="1"/>
  <c r="I33" i="5"/>
  <c r="E33" i="5"/>
  <c r="H34" i="2" s="1"/>
  <c r="F41" i="5"/>
  <c r="I42" i="2" s="1"/>
  <c r="I41" i="5"/>
  <c r="E41" i="5"/>
  <c r="H42" i="2" s="1"/>
  <c r="E49" i="5"/>
  <c r="H50" i="2" s="1"/>
  <c r="F49" i="5"/>
  <c r="I50" i="2" s="1"/>
  <c r="I49" i="5"/>
  <c r="U159" i="4"/>
  <c r="U860" i="4"/>
  <c r="U874" i="4"/>
  <c r="V86" i="4"/>
  <c r="G998" i="4"/>
  <c r="E998" i="4"/>
  <c r="F998" i="4"/>
  <c r="G69" i="5"/>
  <c r="J70" i="2" s="1"/>
  <c r="G77" i="5"/>
  <c r="J78" i="2" s="1"/>
  <c r="S146" i="4"/>
  <c r="U146" i="4" s="1"/>
  <c r="S154" i="4"/>
  <c r="T185" i="4"/>
  <c r="R185" i="4"/>
  <c r="S473" i="4"/>
  <c r="S499" i="4"/>
  <c r="U499" i="4" s="1"/>
  <c r="S515" i="4"/>
  <c r="T834" i="4"/>
  <c r="S849" i="4"/>
  <c r="U849" i="4" s="1"/>
  <c r="U872" i="4"/>
  <c r="V872" i="4"/>
  <c r="T884" i="4"/>
  <c r="T890" i="4"/>
  <c r="S905" i="4"/>
  <c r="U905" i="4" s="1"/>
  <c r="T918" i="4"/>
  <c r="D1001" i="4"/>
  <c r="G1001" i="4"/>
  <c r="F1001" i="4"/>
  <c r="I53" i="5"/>
  <c r="F53" i="5"/>
  <c r="I54" i="2" s="1"/>
  <c r="E53" i="5"/>
  <c r="H54" i="2" s="1"/>
  <c r="I89" i="5"/>
  <c r="F89" i="5"/>
  <c r="I90" i="2" s="1"/>
  <c r="E89" i="5"/>
  <c r="H90" i="2" s="1"/>
  <c r="E97" i="5"/>
  <c r="H98" i="2" s="1"/>
  <c r="I97" i="5"/>
  <c r="F97" i="5"/>
  <c r="I98" i="2" s="1"/>
  <c r="E105" i="5"/>
  <c r="H106" i="2" s="1"/>
  <c r="I105" i="5"/>
  <c r="F105" i="5"/>
  <c r="I106" i="2" s="1"/>
  <c r="T145" i="4"/>
  <c r="T164" i="4"/>
  <c r="V164" i="4" s="1"/>
  <c r="W164" i="4" s="1"/>
  <c r="X164" i="4" s="1"/>
  <c r="Y164" i="4" s="1"/>
  <c r="AF164" i="4" s="1"/>
  <c r="T184" i="4"/>
  <c r="V184" i="4" s="1"/>
  <c r="S409" i="4"/>
  <c r="S487" i="4"/>
  <c r="T836" i="4"/>
  <c r="S842" i="4"/>
  <c r="T856" i="4"/>
  <c r="S865" i="4"/>
  <c r="T888" i="4"/>
  <c r="S897" i="4"/>
  <c r="T900" i="4"/>
  <c r="S920" i="4"/>
  <c r="S942" i="4"/>
  <c r="T960" i="4"/>
  <c r="S971" i="4"/>
  <c r="U971" i="4" s="1"/>
  <c r="T980" i="4"/>
  <c r="V980" i="4" s="1"/>
  <c r="F993" i="4"/>
  <c r="E993" i="4"/>
  <c r="G993" i="4"/>
  <c r="G997" i="4"/>
  <c r="E997" i="4"/>
  <c r="T874" i="4"/>
  <c r="V874" i="4" s="1"/>
  <c r="W874" i="4" s="1"/>
  <c r="S918" i="4"/>
  <c r="T994" i="4"/>
  <c r="V994" i="4" s="1"/>
  <c r="W994" i="4" s="1"/>
  <c r="S590" i="4"/>
  <c r="S620" i="4"/>
  <c r="F47" i="5"/>
  <c r="I48" i="2" s="1"/>
  <c r="T738" i="4"/>
  <c r="E10" i="5"/>
  <c r="H11" i="2" s="1"/>
  <c r="E67" i="5"/>
  <c r="H68" i="2" s="1"/>
  <c r="I119" i="5"/>
  <c r="S583" i="4"/>
  <c r="U583" i="4" s="1"/>
  <c r="T670" i="4"/>
  <c r="T694" i="4"/>
  <c r="V849" i="4"/>
  <c r="W849" i="4" s="1"/>
  <c r="X849" i="4" s="1"/>
  <c r="V52" i="4"/>
  <c r="W52" i="4" s="1"/>
  <c r="X52" i="4" s="1"/>
  <c r="V97" i="4"/>
  <c r="U97" i="4"/>
  <c r="W26" i="4"/>
  <c r="X26" i="4" s="1"/>
  <c r="Y26" i="4" s="1"/>
  <c r="V59" i="4"/>
  <c r="W59" i="4" s="1"/>
  <c r="X59" i="4" s="1"/>
  <c r="Y59" i="4" s="1"/>
  <c r="F109" i="5"/>
  <c r="I110" i="2" s="1"/>
  <c r="I109" i="5"/>
  <c r="E109" i="5"/>
  <c r="H110" i="2" s="1"/>
  <c r="F117" i="5"/>
  <c r="I118" i="2" s="1"/>
  <c r="I117" i="5"/>
  <c r="E117" i="5"/>
  <c r="H118" i="2" s="1"/>
  <c r="E145" i="5"/>
  <c r="H146" i="2" s="1"/>
  <c r="I145" i="5"/>
  <c r="F145" i="5"/>
  <c r="I146" i="2" s="1"/>
  <c r="E169" i="5"/>
  <c r="H170" i="2" s="1"/>
  <c r="I169" i="5"/>
  <c r="F169" i="5"/>
  <c r="I170" i="2" s="1"/>
  <c r="E181" i="5"/>
  <c r="H182" i="2" s="1"/>
  <c r="I181" i="5"/>
  <c r="F181" i="5"/>
  <c r="I182" i="2" s="1"/>
  <c r="T150" i="4"/>
  <c r="T168" i="4"/>
  <c r="V168" i="4" s="1"/>
  <c r="P501" i="4"/>
  <c r="N501" i="4"/>
  <c r="R501" i="4" s="1"/>
  <c r="T830" i="4"/>
  <c r="S841" i="4"/>
  <c r="T844" i="4"/>
  <c r="T850" i="4"/>
  <c r="T854" i="4"/>
  <c r="T864" i="4"/>
  <c r="T866" i="4"/>
  <c r="U892" i="4"/>
  <c r="V892" i="4"/>
  <c r="T906" i="4"/>
  <c r="S947" i="4"/>
  <c r="U947" i="4" s="1"/>
  <c r="T984" i="4"/>
  <c r="V984" i="4" s="1"/>
  <c r="W984" i="4" s="1"/>
  <c r="D999" i="4"/>
  <c r="E999" i="4"/>
  <c r="I5" i="5"/>
  <c r="E5" i="5"/>
  <c r="H6" i="2" s="1"/>
  <c r="F5" i="5"/>
  <c r="I6" i="2" s="1"/>
  <c r="G78" i="2"/>
  <c r="P78" i="2" s="1"/>
  <c r="E78" i="2"/>
  <c r="N78" i="2" s="1"/>
  <c r="F78" i="2"/>
  <c r="O78" i="2" s="1"/>
  <c r="I77" i="3" s="1"/>
  <c r="F129" i="5"/>
  <c r="I130" i="2" s="1"/>
  <c r="I129" i="5"/>
  <c r="E129" i="5"/>
  <c r="H130" i="2" s="1"/>
  <c r="F137" i="5"/>
  <c r="I138" i="2" s="1"/>
  <c r="E137" i="5"/>
  <c r="H138" i="2" s="1"/>
  <c r="I137" i="5"/>
  <c r="V832" i="4"/>
  <c r="U832" i="4"/>
  <c r="S834" i="4"/>
  <c r="U834" i="4" s="1"/>
  <c r="V840" i="4"/>
  <c r="U840" i="4"/>
  <c r="U852" i="4"/>
  <c r="V852" i="4"/>
  <c r="V868" i="4"/>
  <c r="U868" i="4"/>
  <c r="S890" i="4"/>
  <c r="U890" i="4" s="1"/>
  <c r="U896" i="4"/>
  <c r="V896" i="4"/>
  <c r="S908" i="4"/>
  <c r="T910" i="4"/>
  <c r="S915" i="4"/>
  <c r="U915" i="4" s="1"/>
  <c r="T932" i="4"/>
  <c r="V932" i="4" s="1"/>
  <c r="W932" i="4" s="1"/>
  <c r="T982" i="4"/>
  <c r="G992" i="4"/>
  <c r="F992" i="4"/>
  <c r="E992" i="4"/>
  <c r="F1000" i="4"/>
  <c r="G1000" i="4"/>
  <c r="E1000" i="4"/>
  <c r="S302" i="4"/>
  <c r="U142" i="4"/>
  <c r="S155" i="4"/>
  <c r="S183" i="4"/>
  <c r="U183" i="4" s="1"/>
  <c r="S839" i="4"/>
  <c r="U839" i="4" s="1"/>
  <c r="S856" i="4"/>
  <c r="S888" i="4"/>
  <c r="S894" i="4"/>
  <c r="U894" i="4" s="1"/>
  <c r="S917" i="4"/>
  <c r="U917" i="4" s="1"/>
  <c r="U940" i="4"/>
  <c r="V940" i="4"/>
  <c r="S960" i="4"/>
  <c r="T977" i="4"/>
  <c r="V977" i="4" s="1"/>
  <c r="N993" i="4"/>
  <c r="R993" i="4" s="1"/>
  <c r="Q993" i="4"/>
  <c r="P993" i="4"/>
  <c r="D993" i="4"/>
  <c r="P997" i="4"/>
  <c r="Q997" i="4"/>
  <c r="N997" i="4"/>
  <c r="R997" i="4" s="1"/>
  <c r="S830" i="4"/>
  <c r="U830" i="4" s="1"/>
  <c r="S961" i="4"/>
  <c r="U961" i="4" s="1"/>
  <c r="S513" i="4"/>
  <c r="U513" i="4" s="1"/>
  <c r="S113" i="4"/>
  <c r="U113" i="4" s="1"/>
  <c r="S120" i="4"/>
  <c r="U120" i="4" s="1"/>
  <c r="S131" i="4"/>
  <c r="S596" i="4"/>
  <c r="S605" i="4"/>
  <c r="U605" i="4" s="1"/>
  <c r="S639" i="4"/>
  <c r="S677" i="4"/>
  <c r="U677" i="4" s="1"/>
  <c r="S682" i="4"/>
  <c r="S773" i="4"/>
  <c r="S789" i="4"/>
  <c r="S557" i="4"/>
  <c r="U557" i="4" s="1"/>
  <c r="S638" i="4"/>
  <c r="S646" i="4"/>
  <c r="S676" i="4"/>
  <c r="S780" i="4"/>
  <c r="S790" i="4"/>
  <c r="T527" i="4"/>
  <c r="V527" i="4" s="1"/>
  <c r="W527" i="4" s="1"/>
  <c r="T700" i="4"/>
  <c r="S485" i="4"/>
  <c r="U485" i="4" s="1"/>
  <c r="V101" i="4"/>
  <c r="U101" i="4"/>
  <c r="V93" i="4"/>
  <c r="U93" i="4"/>
  <c r="F989" i="4"/>
  <c r="G989" i="4"/>
  <c r="F25" i="5"/>
  <c r="I26" i="2" s="1"/>
  <c r="I25" i="5"/>
  <c r="E25" i="5"/>
  <c r="H26" i="2" s="1"/>
  <c r="E37" i="5"/>
  <c r="H38" i="2" s="1"/>
  <c r="F37" i="5"/>
  <c r="I38" i="2" s="1"/>
  <c r="I37" i="5"/>
  <c r="F45" i="5"/>
  <c r="I46" i="2" s="1"/>
  <c r="I45" i="5"/>
  <c r="E45" i="5"/>
  <c r="H46" i="2" s="1"/>
  <c r="S165" i="4"/>
  <c r="U165" i="4" s="1"/>
  <c r="T180" i="4"/>
  <c r="S838" i="4"/>
  <c r="U838" i="4" s="1"/>
  <c r="S847" i="4"/>
  <c r="U847" i="4" s="1"/>
  <c r="S850" i="4"/>
  <c r="U850" i="4" s="1"/>
  <c r="S857" i="4"/>
  <c r="T860" i="4"/>
  <c r="V860" i="4" s="1"/>
  <c r="U864" i="4"/>
  <c r="V864" i="4"/>
  <c r="S866" i="4"/>
  <c r="U866" i="4" s="1"/>
  <c r="T886" i="4"/>
  <c r="V886" i="4" s="1"/>
  <c r="W886" i="4" s="1"/>
  <c r="U898" i="4"/>
  <c r="V904" i="4"/>
  <c r="U904" i="4"/>
  <c r="S906" i="4"/>
  <c r="U906" i="4" s="1"/>
  <c r="V944" i="4"/>
  <c r="U944" i="4"/>
  <c r="S143" i="4"/>
  <c r="U143" i="4" s="1"/>
  <c r="S149" i="4"/>
  <c r="T154" i="4"/>
  <c r="U169" i="4"/>
  <c r="T172" i="4"/>
  <c r="T499" i="4"/>
  <c r="V499" i="4" s="1"/>
  <c r="W499" i="4" s="1"/>
  <c r="S837" i="4"/>
  <c r="T846" i="4"/>
  <c r="S858" i="4"/>
  <c r="S884" i="4"/>
  <c r="S893" i="4"/>
  <c r="U893" i="4" s="1"/>
  <c r="T902" i="4"/>
  <c r="T908" i="4"/>
  <c r="N992" i="4"/>
  <c r="R992" i="4" s="1"/>
  <c r="P992" i="4"/>
  <c r="Q992" i="4"/>
  <c r="D992" i="4"/>
  <c r="N1000" i="4"/>
  <c r="R1000" i="4" s="1"/>
  <c r="P1000" i="4"/>
  <c r="Q1000" i="4"/>
  <c r="D1000" i="4"/>
  <c r="W81" i="4"/>
  <c r="E18" i="2"/>
  <c r="N18" i="2" s="1"/>
  <c r="F18" i="2"/>
  <c r="O18" i="2" s="1"/>
  <c r="I17" i="3" s="1"/>
  <c r="G18" i="2"/>
  <c r="P18" i="2" s="1"/>
  <c r="I29" i="5"/>
  <c r="F29" i="5"/>
  <c r="I30" i="2" s="1"/>
  <c r="E29" i="5"/>
  <c r="H30" i="2" s="1"/>
  <c r="F85" i="5"/>
  <c r="I86" i="2" s="1"/>
  <c r="I85" i="5"/>
  <c r="E85" i="5"/>
  <c r="H86" i="2" s="1"/>
  <c r="F93" i="5"/>
  <c r="I94" i="2" s="1"/>
  <c r="E93" i="5"/>
  <c r="H94" i="2" s="1"/>
  <c r="I93" i="5"/>
  <c r="I101" i="5"/>
  <c r="F101" i="5"/>
  <c r="I102" i="2" s="1"/>
  <c r="E101" i="5"/>
  <c r="H102" i="2" s="1"/>
  <c r="V145" i="4"/>
  <c r="W145" i="4" s="1"/>
  <c r="X145" i="4" s="1"/>
  <c r="T181" i="4"/>
  <c r="R181" i="4"/>
  <c r="U471" i="4"/>
  <c r="V471" i="4"/>
  <c r="S831" i="4"/>
  <c r="U848" i="4"/>
  <c r="V848" i="4"/>
  <c r="W848" i="4" s="1"/>
  <c r="S867" i="4"/>
  <c r="U900" i="4"/>
  <c r="V900" i="4"/>
  <c r="G996" i="4"/>
  <c r="F996" i="4"/>
  <c r="E996" i="4"/>
  <c r="T302" i="4"/>
  <c r="D998" i="4"/>
  <c r="S846" i="4"/>
  <c r="U846" i="4" s="1"/>
  <c r="T898" i="4"/>
  <c r="V898" i="4" s="1"/>
  <c r="W898" i="4" s="1"/>
  <c r="V37" i="4"/>
  <c r="U37" i="4"/>
  <c r="W37" i="4" s="1"/>
  <c r="E14" i="2"/>
  <c r="N14" i="2" s="1"/>
  <c r="F14" i="2"/>
  <c r="O14" i="2" s="1"/>
  <c r="I13" i="3" s="1"/>
  <c r="G14" i="2"/>
  <c r="P14" i="2" s="1"/>
  <c r="G58" i="2"/>
  <c r="P58" i="2" s="1"/>
  <c r="E58" i="2"/>
  <c r="N58" i="2" s="1"/>
  <c r="F58" i="2"/>
  <c r="O58" i="2" s="1"/>
  <c r="I57" i="3" s="1"/>
  <c r="F113" i="5"/>
  <c r="I114" i="2" s="1"/>
  <c r="E113" i="5"/>
  <c r="H114" i="2" s="1"/>
  <c r="I113" i="5"/>
  <c r="F141" i="5"/>
  <c r="I142" i="2" s="1"/>
  <c r="I141" i="5"/>
  <c r="E141" i="5"/>
  <c r="H142" i="2" s="1"/>
  <c r="E153" i="5"/>
  <c r="H154" i="2" s="1"/>
  <c r="F153" i="5"/>
  <c r="I154" i="2" s="1"/>
  <c r="I153" i="5"/>
  <c r="E177" i="5"/>
  <c r="H178" i="2" s="1"/>
  <c r="I177" i="5"/>
  <c r="F177" i="5"/>
  <c r="I178" i="2" s="1"/>
  <c r="S144" i="4"/>
  <c r="S150" i="4"/>
  <c r="U150" i="4" s="1"/>
  <c r="T153" i="4"/>
  <c r="V153" i="4" s="1"/>
  <c r="T159" i="4"/>
  <c r="V159" i="4" s="1"/>
  <c r="W159" i="4" s="1"/>
  <c r="X159" i="4" s="1"/>
  <c r="S844" i="4"/>
  <c r="S854" i="4"/>
  <c r="U854" i="4" s="1"/>
  <c r="S869" i="4"/>
  <c r="S901" i="4"/>
  <c r="U901" i="4" s="1"/>
  <c r="S913" i="4"/>
  <c r="U913" i="4" s="1"/>
  <c r="T916" i="4"/>
  <c r="V916" i="4" s="1"/>
  <c r="T988" i="4"/>
  <c r="V988" i="4" s="1"/>
  <c r="F65" i="5"/>
  <c r="I66" i="2" s="1"/>
  <c r="E65" i="5"/>
  <c r="H66" i="2" s="1"/>
  <c r="I65" i="5"/>
  <c r="F73" i="5"/>
  <c r="I74" i="2" s="1"/>
  <c r="E73" i="5"/>
  <c r="H74" i="2" s="1"/>
  <c r="I73" i="5"/>
  <c r="F81" i="5"/>
  <c r="I82" i="2" s="1"/>
  <c r="I81" i="5"/>
  <c r="E81" i="5"/>
  <c r="H82" i="2" s="1"/>
  <c r="F133" i="5"/>
  <c r="I134" i="2" s="1"/>
  <c r="I133" i="5"/>
  <c r="E133" i="5"/>
  <c r="H134" i="2" s="1"/>
  <c r="W169" i="4"/>
  <c r="X169" i="4" s="1"/>
  <c r="Y169" i="4" s="1"/>
  <c r="S172" i="4"/>
  <c r="S465" i="4"/>
  <c r="U465" i="4" s="1"/>
  <c r="S899" i="4"/>
  <c r="U899" i="4" s="1"/>
  <c r="V912" i="4"/>
  <c r="U912" i="4"/>
  <c r="W94" i="4"/>
  <c r="X94" i="4" s="1"/>
  <c r="F994" i="4"/>
  <c r="D994" i="4"/>
  <c r="G994" i="4"/>
  <c r="E994" i="4"/>
  <c r="G53" i="5"/>
  <c r="J54" i="2" s="1"/>
  <c r="G89" i="5"/>
  <c r="J90" i="2" s="1"/>
  <c r="G97" i="5"/>
  <c r="J98" i="2" s="1"/>
  <c r="G105" i="5"/>
  <c r="J106" i="2" s="1"/>
  <c r="T142" i="4"/>
  <c r="V142" i="4" s="1"/>
  <c r="W142" i="4" s="1"/>
  <c r="X142" i="4" s="1"/>
  <c r="T155" i="4"/>
  <c r="S181" i="4"/>
  <c r="S412" i="4"/>
  <c r="U412" i="4" s="1"/>
  <c r="S836" i="4"/>
  <c r="T894" i="4"/>
  <c r="V894" i="4" s="1"/>
  <c r="W894" i="4" s="1"/>
  <c r="T920" i="4"/>
  <c r="T942" i="4"/>
  <c r="S989" i="4"/>
  <c r="Q996" i="4"/>
  <c r="N996" i="4"/>
  <c r="R996" i="4" s="1"/>
  <c r="P996" i="4"/>
  <c r="D996" i="4"/>
  <c r="S431" i="4"/>
  <c r="U431" i="4" s="1"/>
  <c r="S902" i="4"/>
  <c r="U902" i="4" s="1"/>
  <c r="S862" i="4"/>
  <c r="U862" i="4" s="1"/>
  <c r="H380" i="11"/>
  <c r="F507" i="11"/>
  <c r="J579" i="11"/>
  <c r="F975" i="11"/>
  <c r="H726" i="11"/>
  <c r="F710" i="11"/>
  <c r="H788" i="11"/>
  <c r="J233" i="11"/>
  <c r="I172" i="11"/>
  <c r="I266" i="11"/>
  <c r="F390" i="11"/>
  <c r="J512" i="11"/>
  <c r="I512" i="11"/>
  <c r="D121" i="9"/>
  <c r="F116" i="8" s="1"/>
  <c r="E166" i="9"/>
  <c r="G158" i="8" s="1"/>
  <c r="D84" i="9"/>
  <c r="F85" i="8" s="1"/>
  <c r="D146" i="9"/>
  <c r="F138" i="8" s="1"/>
  <c r="J172" i="11"/>
  <c r="I302" i="11"/>
  <c r="G233" i="9"/>
  <c r="H390" i="11"/>
  <c r="F386" i="11"/>
  <c r="E536" i="11"/>
  <c r="H774" i="11"/>
  <c r="E602" i="11"/>
  <c r="E670" i="11"/>
  <c r="F518" i="11"/>
  <c r="F674" i="11"/>
  <c r="F754" i="11"/>
  <c r="F830" i="11"/>
  <c r="E710" i="11"/>
  <c r="E824" i="11"/>
  <c r="E663" i="11"/>
  <c r="H876" i="11"/>
  <c r="H790" i="11"/>
  <c r="E519" i="11"/>
  <c r="F613" i="11"/>
  <c r="I303" i="11"/>
  <c r="H416" i="11"/>
  <c r="E444" i="11"/>
  <c r="I167" i="11"/>
  <c r="E89" i="9"/>
  <c r="G90" i="8" s="1"/>
  <c r="E109" i="9"/>
  <c r="G110" i="8" s="1"/>
  <c r="I112" i="11"/>
  <c r="J37" i="11"/>
  <c r="D144" i="9"/>
  <c r="F136" i="8" s="1"/>
  <c r="I89" i="11"/>
  <c r="I250" i="11"/>
  <c r="G259" i="9"/>
  <c r="H536" i="11"/>
  <c r="E930" i="11"/>
  <c r="E774" i="11"/>
  <c r="E586" i="11"/>
  <c r="F670" i="11"/>
  <c r="H724" i="11"/>
  <c r="E695" i="11"/>
  <c r="F410" i="11"/>
  <c r="E358" i="11"/>
  <c r="E779" i="11"/>
  <c r="H519" i="11"/>
  <c r="E790" i="11"/>
  <c r="J998" i="11"/>
  <c r="H875" i="11"/>
  <c r="J312" i="11"/>
  <c r="F734" i="11"/>
  <c r="F788" i="11"/>
  <c r="I340" i="11"/>
  <c r="I491" i="11"/>
  <c r="E512" i="11"/>
  <c r="H424" i="11"/>
  <c r="I424" i="11" s="1"/>
  <c r="G194" i="9"/>
  <c r="G142" i="9"/>
  <c r="D77" i="9"/>
  <c r="F78" i="8" s="1"/>
  <c r="I121" i="11"/>
  <c r="D259" i="9"/>
  <c r="F251" i="8" s="1"/>
  <c r="D274" i="9"/>
  <c r="F266" i="8" s="1"/>
  <c r="J212" i="11"/>
  <c r="I233" i="11"/>
  <c r="H360" i="11"/>
  <c r="H404" i="11"/>
  <c r="H359" i="11"/>
  <c r="H614" i="11"/>
  <c r="E390" i="11"/>
  <c r="E838" i="11"/>
  <c r="F861" i="11"/>
  <c r="E785" i="11"/>
  <c r="J324" i="11"/>
  <c r="H613" i="11"/>
  <c r="H710" i="11"/>
  <c r="H987" i="11"/>
  <c r="I987" i="11" s="1"/>
  <c r="J346" i="11"/>
  <c r="H414" i="11"/>
  <c r="F414" i="11"/>
  <c r="E418" i="11"/>
  <c r="H418" i="11"/>
  <c r="F418" i="11"/>
  <c r="H422" i="11"/>
  <c r="F422" i="11"/>
  <c r="E426" i="11"/>
  <c r="H426" i="11"/>
  <c r="F426" i="11"/>
  <c r="H434" i="11"/>
  <c r="F434" i="11"/>
  <c r="E434" i="11"/>
  <c r="F438" i="11"/>
  <c r="H438" i="11"/>
  <c r="F442" i="11"/>
  <c r="E442" i="11"/>
  <c r="H442" i="11"/>
  <c r="E446" i="11"/>
  <c r="F446" i="11"/>
  <c r="H446" i="11"/>
  <c r="H500" i="11"/>
  <c r="F500" i="11"/>
  <c r="E500" i="11"/>
  <c r="E506" i="11"/>
  <c r="F506" i="11"/>
  <c r="H506" i="11"/>
  <c r="F510" i="11"/>
  <c r="H510" i="11"/>
  <c r="J548" i="11"/>
  <c r="I548" i="11"/>
  <c r="F554" i="11"/>
  <c r="H554" i="11"/>
  <c r="E584" i="11"/>
  <c r="F584" i="11"/>
  <c r="H584" i="11"/>
  <c r="E600" i="11"/>
  <c r="H600" i="11"/>
  <c r="F600" i="11"/>
  <c r="H606" i="11"/>
  <c r="F606" i="11"/>
  <c r="E606" i="11"/>
  <c r="E468" i="11"/>
  <c r="F468" i="11"/>
  <c r="H476" i="11"/>
  <c r="E476" i="11"/>
  <c r="F476" i="11"/>
  <c r="E490" i="11"/>
  <c r="F490" i="11"/>
  <c r="H490" i="11"/>
  <c r="E514" i="11"/>
  <c r="F514" i="11"/>
  <c r="H514" i="11"/>
  <c r="F524" i="11"/>
  <c r="H524" i="11"/>
  <c r="E524" i="11"/>
  <c r="E604" i="11"/>
  <c r="F604" i="11"/>
  <c r="H604" i="11"/>
  <c r="E782" i="11"/>
  <c r="H782" i="11"/>
  <c r="E197" i="9"/>
  <c r="G189" i="8" s="1"/>
  <c r="H412" i="11"/>
  <c r="F412" i="11"/>
  <c r="E412" i="11"/>
  <c r="E420" i="11"/>
  <c r="F420" i="11"/>
  <c r="H420" i="11"/>
  <c r="H428" i="11"/>
  <c r="F428" i="11"/>
  <c r="E428" i="11"/>
  <c r="F432" i="11"/>
  <c r="E432" i="11"/>
  <c r="H432" i="11"/>
  <c r="E436" i="11"/>
  <c r="F436" i="11"/>
  <c r="E440" i="11"/>
  <c r="F440" i="11"/>
  <c r="I440" i="11" s="1"/>
  <c r="H498" i="11"/>
  <c r="E498" i="11"/>
  <c r="F498" i="11"/>
  <c r="H504" i="11"/>
  <c r="E504" i="11"/>
  <c r="F504" i="11"/>
  <c r="H508" i="11"/>
  <c r="E508" i="11"/>
  <c r="F508" i="11"/>
  <c r="F582" i="11"/>
  <c r="E582" i="11"/>
  <c r="H582" i="11"/>
  <c r="E686" i="11"/>
  <c r="F686" i="11"/>
  <c r="I419" i="11"/>
  <c r="I218" i="11"/>
  <c r="E466" i="11"/>
  <c r="H466" i="11"/>
  <c r="F466" i="11"/>
  <c r="E470" i="11"/>
  <c r="F470" i="11"/>
  <c r="H470" i="11"/>
  <c r="E474" i="11"/>
  <c r="F474" i="11"/>
  <c r="H474" i="11"/>
  <c r="E478" i="11"/>
  <c r="F478" i="11"/>
  <c r="H478" i="11"/>
  <c r="H488" i="11"/>
  <c r="E488" i="11"/>
  <c r="F488" i="11"/>
  <c r="H496" i="11"/>
  <c r="F496" i="11"/>
  <c r="E496" i="11"/>
  <c r="H516" i="11"/>
  <c r="E516" i="11"/>
  <c r="F516" i="11"/>
  <c r="H546" i="11"/>
  <c r="I546" i="11" s="1"/>
  <c r="E546" i="11"/>
  <c r="F616" i="11"/>
  <c r="H616" i="11"/>
  <c r="E616" i="11"/>
  <c r="H742" i="11"/>
  <c r="E742" i="11"/>
  <c r="F742" i="11"/>
  <c r="E766" i="11"/>
  <c r="H766" i="11"/>
  <c r="F766" i="11"/>
  <c r="H379" i="11"/>
  <c r="H378" i="11"/>
  <c r="J294" i="11"/>
  <c r="E648" i="11"/>
  <c r="H386" i="11"/>
  <c r="H773" i="11"/>
  <c r="I991" i="11"/>
  <c r="J112" i="11"/>
  <c r="E898" i="11"/>
  <c r="I430" i="11"/>
  <c r="H840" i="11"/>
  <c r="I328" i="11"/>
  <c r="I597" i="11"/>
  <c r="J597" i="11"/>
  <c r="I561" i="11"/>
  <c r="J444" i="11"/>
  <c r="I444" i="11"/>
  <c r="J300" i="11"/>
  <c r="H950" i="11"/>
  <c r="F396" i="11"/>
  <c r="E876" i="11"/>
  <c r="I416" i="11"/>
  <c r="J416" i="11"/>
  <c r="U278" i="4"/>
  <c r="V278" i="4"/>
  <c r="AA26" i="4"/>
  <c r="AC26" i="4"/>
  <c r="AJ26" i="4"/>
  <c r="X932" i="4"/>
  <c r="Y932" i="4"/>
  <c r="I38" i="5"/>
  <c r="E38" i="5"/>
  <c r="H39" i="2" s="1"/>
  <c r="X44" i="4"/>
  <c r="Y44" i="4" s="1"/>
  <c r="X962" i="4"/>
  <c r="Y962" i="4"/>
  <c r="P478" i="4"/>
  <c r="T355" i="4"/>
  <c r="S192" i="4"/>
  <c r="S477" i="4"/>
  <c r="T415" i="4"/>
  <c r="T342" i="4"/>
  <c r="T236" i="4"/>
  <c r="T354" i="4"/>
  <c r="E322" i="5"/>
  <c r="H314" i="2" s="1"/>
  <c r="G374" i="5"/>
  <c r="J366" i="2" s="1"/>
  <c r="F433" i="5"/>
  <c r="I425" i="2" s="1"/>
  <c r="P949" i="4"/>
  <c r="T767" i="4"/>
  <c r="Z26" i="4"/>
  <c r="T775" i="4"/>
  <c r="V703" i="4"/>
  <c r="T819" i="4"/>
  <c r="V42" i="4"/>
  <c r="W42" i="4" s="1"/>
  <c r="I70" i="5"/>
  <c r="E70" i="5"/>
  <c r="H71" i="2" s="1"/>
  <c r="I118" i="5"/>
  <c r="E118" i="5"/>
  <c r="H119" i="2" s="1"/>
  <c r="S347" i="4"/>
  <c r="S200" i="4"/>
  <c r="F211" i="5"/>
  <c r="I212" i="2" s="1"/>
  <c r="T192" i="4"/>
  <c r="T200" i="4"/>
  <c r="T241" i="4"/>
  <c r="S447" i="4"/>
  <c r="S415" i="4"/>
  <c r="T258" i="4"/>
  <c r="V322" i="4"/>
  <c r="V294" i="4"/>
  <c r="S400" i="4"/>
  <c r="U400" i="4" s="1"/>
  <c r="T428" i="4"/>
  <c r="G322" i="5"/>
  <c r="J314" i="2" s="1"/>
  <c r="I433" i="5"/>
  <c r="S389" i="4"/>
  <c r="T338" i="4"/>
  <c r="S957" i="4"/>
  <c r="Y849" i="4"/>
  <c r="V919" i="4"/>
  <c r="W919" i="4" s="1"/>
  <c r="T909" i="4"/>
  <c r="V976" i="4"/>
  <c r="AG26" i="4"/>
  <c r="T16" i="4"/>
  <c r="T25" i="4"/>
  <c r="S123" i="4"/>
  <c r="V946" i="4"/>
  <c r="W946" i="4" s="1"/>
  <c r="U863" i="4"/>
  <c r="V749" i="4"/>
  <c r="W749" i="4" s="1"/>
  <c r="X749" i="4" s="1"/>
  <c r="E757" i="4"/>
  <c r="T347" i="4"/>
  <c r="I211" i="5"/>
  <c r="G211" i="5"/>
  <c r="J212" i="2" s="1"/>
  <c r="T443" i="4"/>
  <c r="T301" i="4"/>
  <c r="S258" i="4"/>
  <c r="E334" i="5"/>
  <c r="H326" i="2" s="1"/>
  <c r="G358" i="5"/>
  <c r="J350" i="2" s="1"/>
  <c r="S241" i="4"/>
  <c r="U241" i="4" s="1"/>
  <c r="I374" i="5"/>
  <c r="T879" i="4"/>
  <c r="V907" i="4"/>
  <c r="W907" i="4" s="1"/>
  <c r="AE26" i="4"/>
  <c r="Y40" i="4"/>
  <c r="AJ40" i="4" s="1"/>
  <c r="Z40" i="4"/>
  <c r="AF40" i="4"/>
  <c r="U910" i="4"/>
  <c r="V910" i="4"/>
  <c r="AH40" i="4"/>
  <c r="T124" i="4"/>
  <c r="T130" i="4"/>
  <c r="V130" i="4" s="1"/>
  <c r="T140" i="4"/>
  <c r="T594" i="4"/>
  <c r="T603" i="4"/>
  <c r="T606" i="4"/>
  <c r="T611" i="4"/>
  <c r="T728" i="4"/>
  <c r="T752" i="4"/>
  <c r="T774" i="4"/>
  <c r="S815" i="4"/>
  <c r="U815" i="4" s="1"/>
  <c r="V859" i="4"/>
  <c r="W859" i="4" s="1"/>
  <c r="U859" i="4"/>
  <c r="T799" i="4"/>
  <c r="T669" i="4"/>
  <c r="U891" i="4"/>
  <c r="W891" i="4" s="1"/>
  <c r="W916" i="4"/>
  <c r="F27" i="5"/>
  <c r="I28" i="2" s="1"/>
  <c r="I58" i="5"/>
  <c r="S125" i="4"/>
  <c r="S134" i="4"/>
  <c r="U134" i="4" s="1"/>
  <c r="T136" i="4"/>
  <c r="T562" i="4"/>
  <c r="S571" i="4"/>
  <c r="S579" i="4"/>
  <c r="S599" i="4"/>
  <c r="T612" i="4"/>
  <c r="T626" i="4"/>
  <c r="T642" i="4"/>
  <c r="T690" i="4"/>
  <c r="T692" i="4"/>
  <c r="T708" i="4"/>
  <c r="T736" i="4"/>
  <c r="T760" i="4"/>
  <c r="S778" i="4"/>
  <c r="S783" i="4"/>
  <c r="T802" i="4"/>
  <c r="T806" i="4"/>
  <c r="S816" i="4"/>
  <c r="S822" i="4"/>
  <c r="S109" i="4"/>
  <c r="S119" i="4"/>
  <c r="T132" i="4"/>
  <c r="S141" i="4"/>
  <c r="T529" i="4"/>
  <c r="V529" i="4" s="1"/>
  <c r="S547" i="4"/>
  <c r="U547" i="4" s="1"/>
  <c r="T578" i="4"/>
  <c r="S581" i="4"/>
  <c r="U581" i="4" s="1"/>
  <c r="T604" i="4"/>
  <c r="T607" i="4"/>
  <c r="V607" i="4" s="1"/>
  <c r="W607" i="4" s="1"/>
  <c r="T614" i="4"/>
  <c r="S622" i="4"/>
  <c r="T630" i="4"/>
  <c r="S655" i="4"/>
  <c r="U655" i="4" s="1"/>
  <c r="T684" i="4"/>
  <c r="T686" i="4"/>
  <c r="S706" i="4"/>
  <c r="T724" i="4"/>
  <c r="T730" i="4"/>
  <c r="S738" i="4"/>
  <c r="T742" i="4"/>
  <c r="V742" i="4" s="1"/>
  <c r="W742" i="4" s="1"/>
  <c r="T748" i="4"/>
  <c r="T750" i="4"/>
  <c r="V750" i="4" s="1"/>
  <c r="W750" i="4" s="1"/>
  <c r="S814" i="4"/>
  <c r="T828" i="4"/>
  <c r="I94" i="5"/>
  <c r="T776" i="4"/>
  <c r="T818" i="4"/>
  <c r="U938" i="4"/>
  <c r="V938" i="4"/>
  <c r="AJ64" i="4"/>
  <c r="AP64" i="4" s="1"/>
  <c r="AV64" i="4" s="1"/>
  <c r="T791" i="4"/>
  <c r="V719" i="4"/>
  <c r="V687" i="4"/>
  <c r="W687" i="4" s="1"/>
  <c r="T805" i="4"/>
  <c r="T661" i="4"/>
  <c r="T827" i="4"/>
  <c r="T649" i="4"/>
  <c r="W184" i="4"/>
  <c r="X184" i="4" s="1"/>
  <c r="Y184" i="4" s="1"/>
  <c r="W71" i="4"/>
  <c r="T110" i="4"/>
  <c r="T816" i="4"/>
  <c r="S604" i="4"/>
  <c r="S619" i="4"/>
  <c r="T762" i="4"/>
  <c r="V762" i="4" s="1"/>
  <c r="W762" i="4" s="1"/>
  <c r="S810" i="4"/>
  <c r="S124" i="4"/>
  <c r="U124" i="4" s="1"/>
  <c r="S133" i="4"/>
  <c r="S140" i="4"/>
  <c r="T539" i="4"/>
  <c r="S549" i="4"/>
  <c r="T570" i="4"/>
  <c r="S589" i="4"/>
  <c r="U589" i="4" s="1"/>
  <c r="S594" i="4"/>
  <c r="U594" i="4" s="1"/>
  <c r="S606" i="4"/>
  <c r="T644" i="4"/>
  <c r="S728" i="4"/>
  <c r="S752" i="4"/>
  <c r="S774" i="4"/>
  <c r="S776" i="4"/>
  <c r="S818" i="4"/>
  <c r="S823" i="4"/>
  <c r="U823" i="4" s="1"/>
  <c r="Y52" i="4"/>
  <c r="Z52" i="4" s="1"/>
  <c r="W106" i="4"/>
  <c r="X106" i="4" s="1"/>
  <c r="V356" i="4"/>
  <c r="U356" i="4"/>
  <c r="U340" i="4"/>
  <c r="V340" i="4"/>
  <c r="W85" i="4"/>
  <c r="V708" i="4"/>
  <c r="U708" i="4"/>
  <c r="T544" i="4"/>
  <c r="T375" i="4"/>
  <c r="T371" i="4"/>
  <c r="T220" i="4"/>
  <c r="S191" i="4"/>
  <c r="U191" i="4" s="1"/>
  <c r="T195" i="4"/>
  <c r="T373" i="4"/>
  <c r="I366" i="5"/>
  <c r="G438" i="5"/>
  <c r="J430" i="2" s="1"/>
  <c r="V400" i="4"/>
  <c r="W400" i="4" s="1"/>
  <c r="T349" i="4"/>
  <c r="G334" i="5"/>
  <c r="J326" i="2" s="1"/>
  <c r="E346" i="5"/>
  <c r="H338" i="2" s="1"/>
  <c r="E358" i="5"/>
  <c r="H350" i="2" s="1"/>
  <c r="V290" i="4"/>
  <c r="T224" i="4"/>
  <c r="W153" i="4"/>
  <c r="V953" i="4"/>
  <c r="W953" i="4" s="1"/>
  <c r="Y749" i="4"/>
  <c r="Z749" i="4" s="1"/>
  <c r="I166" i="5"/>
  <c r="F166" i="5"/>
  <c r="I167" i="2" s="1"/>
  <c r="G166" i="5"/>
  <c r="J167" i="2" s="1"/>
  <c r="E166" i="5"/>
  <c r="H167" i="2" s="1"/>
  <c r="E7" i="5"/>
  <c r="H8" i="2" s="1"/>
  <c r="I7" i="5"/>
  <c r="G7" i="5"/>
  <c r="J8" i="2" s="1"/>
  <c r="F7" i="5"/>
  <c r="I8" i="2" s="1"/>
  <c r="E171" i="5"/>
  <c r="H172" i="2" s="1"/>
  <c r="G171" i="5"/>
  <c r="J172" i="2" s="1"/>
  <c r="I171" i="5"/>
  <c r="F171" i="5"/>
  <c r="I172" i="2" s="1"/>
  <c r="U185" i="4"/>
  <c r="V185" i="4"/>
  <c r="F44" i="5"/>
  <c r="I45" i="2" s="1"/>
  <c r="I44" i="5"/>
  <c r="E44" i="5"/>
  <c r="H45" i="2" s="1"/>
  <c r="G44" i="5"/>
  <c r="J45" i="2" s="1"/>
  <c r="F124" i="5"/>
  <c r="I125" i="2" s="1"/>
  <c r="I124" i="5"/>
  <c r="E124" i="5"/>
  <c r="H125" i="2" s="1"/>
  <c r="G124" i="5"/>
  <c r="J125" i="2" s="1"/>
  <c r="E144" i="5"/>
  <c r="H145" i="2" s="1"/>
  <c r="I144" i="5"/>
  <c r="F144" i="5"/>
  <c r="I145" i="2" s="1"/>
  <c r="G144" i="5"/>
  <c r="J145" i="2" s="1"/>
  <c r="E160" i="5"/>
  <c r="H161" i="2" s="1"/>
  <c r="F160" i="5"/>
  <c r="I161" i="2" s="1"/>
  <c r="I160" i="5"/>
  <c r="G160" i="5"/>
  <c r="J161" i="2" s="1"/>
  <c r="F71" i="2"/>
  <c r="O71" i="2" s="1"/>
  <c r="I70" i="3" s="1"/>
  <c r="E71" i="2"/>
  <c r="N71" i="2" s="1"/>
  <c r="G71" i="2"/>
  <c r="P71" i="2" s="1"/>
  <c r="T536" i="4"/>
  <c r="T382" i="4"/>
  <c r="V382" i="4" s="1"/>
  <c r="W382" i="4" s="1"/>
  <c r="S324" i="4"/>
  <c r="U324" i="4" s="1"/>
  <c r="S284" i="4"/>
  <c r="S260" i="4"/>
  <c r="U260" i="4" s="1"/>
  <c r="V270" i="4"/>
  <c r="I195" i="5"/>
  <c r="T333" i="4"/>
  <c r="F269" i="5"/>
  <c r="I270" i="2" s="1"/>
  <c r="V851" i="4"/>
  <c r="F78" i="5"/>
  <c r="I79" i="2" s="1"/>
  <c r="G78" i="5"/>
  <c r="J79" i="2" s="1"/>
  <c r="I78" i="5"/>
  <c r="E78" i="5"/>
  <c r="H79" i="2" s="1"/>
  <c r="G96" i="2"/>
  <c r="P96" i="2" s="1"/>
  <c r="F96" i="2"/>
  <c r="O96" i="2" s="1"/>
  <c r="I95" i="3" s="1"/>
  <c r="E96" i="2"/>
  <c r="N96" i="2" s="1"/>
  <c r="E179" i="5"/>
  <c r="H180" i="2" s="1"/>
  <c r="I179" i="5"/>
  <c r="G179" i="5"/>
  <c r="J180" i="2" s="1"/>
  <c r="F179" i="5"/>
  <c r="I180" i="2" s="1"/>
  <c r="E19" i="2"/>
  <c r="N19" i="2" s="1"/>
  <c r="F19" i="2"/>
  <c r="O19" i="2" s="1"/>
  <c r="I18" i="3" s="1"/>
  <c r="G19" i="2"/>
  <c r="P19" i="2" s="1"/>
  <c r="F111" i="2"/>
  <c r="O111" i="2" s="1"/>
  <c r="I110" i="3" s="1"/>
  <c r="E111" i="2"/>
  <c r="N111" i="2" s="1"/>
  <c r="G111" i="2"/>
  <c r="P111" i="2" s="1"/>
  <c r="T458" i="4"/>
  <c r="T434" i="4"/>
  <c r="T324" i="4"/>
  <c r="T284" i="4"/>
  <c r="T260" i="4"/>
  <c r="S208" i="4"/>
  <c r="T222" i="4"/>
  <c r="S344" i="4"/>
  <c r="E269" i="5"/>
  <c r="H270" i="2" s="1"/>
  <c r="G195" i="5"/>
  <c r="J196" i="2" s="1"/>
  <c r="F429" i="5"/>
  <c r="I421" i="2" s="1"/>
  <c r="T453" i="4"/>
  <c r="S386" i="4"/>
  <c r="S333" i="4"/>
  <c r="U333" i="4" s="1"/>
  <c r="F346" i="5"/>
  <c r="I338" i="2" s="1"/>
  <c r="S274" i="4"/>
  <c r="U274" i="4" s="1"/>
  <c r="G222" i="5"/>
  <c r="J223" i="2" s="1"/>
  <c r="I334" i="5"/>
  <c r="S221" i="4"/>
  <c r="T344" i="4"/>
  <c r="S387" i="4"/>
  <c r="U387" i="4" s="1"/>
  <c r="W934" i="4"/>
  <c r="F43" i="2"/>
  <c r="O43" i="2" s="1"/>
  <c r="I42" i="3" s="1"/>
  <c r="E43" i="2"/>
  <c r="N43" i="2" s="1"/>
  <c r="G43" i="2"/>
  <c r="P43" i="2" s="1"/>
  <c r="E59" i="2"/>
  <c r="N59" i="2" s="1"/>
  <c r="G59" i="2"/>
  <c r="P59" i="2" s="1"/>
  <c r="F59" i="2"/>
  <c r="O59" i="2" s="1"/>
  <c r="I58" i="3" s="1"/>
  <c r="F80" i="5"/>
  <c r="I81" i="2" s="1"/>
  <c r="E80" i="5"/>
  <c r="H81" i="2" s="1"/>
  <c r="I80" i="5"/>
  <c r="G80" i="5"/>
  <c r="J81" i="2" s="1"/>
  <c r="G111" i="5"/>
  <c r="J112" i="2" s="1"/>
  <c r="I111" i="5"/>
  <c r="E111" i="5"/>
  <c r="H112" i="2" s="1"/>
  <c r="F111" i="5"/>
  <c r="I112" i="2" s="1"/>
  <c r="F136" i="5"/>
  <c r="I137" i="2" s="1"/>
  <c r="I136" i="5"/>
  <c r="E136" i="5"/>
  <c r="H137" i="2" s="1"/>
  <c r="G136" i="5"/>
  <c r="J137" i="2" s="1"/>
  <c r="E151" i="5"/>
  <c r="H152" i="2" s="1"/>
  <c r="I151" i="5"/>
  <c r="G151" i="5"/>
  <c r="J152" i="2" s="1"/>
  <c r="F151" i="5"/>
  <c r="I152" i="2" s="1"/>
  <c r="E163" i="5"/>
  <c r="H164" i="2" s="1"/>
  <c r="I163" i="5"/>
  <c r="G163" i="5"/>
  <c r="J164" i="2" s="1"/>
  <c r="F163" i="5"/>
  <c r="I164" i="2" s="1"/>
  <c r="V605" i="4"/>
  <c r="W605" i="4" s="1"/>
  <c r="F175" i="2"/>
  <c r="O175" i="2" s="1"/>
  <c r="I174" i="3" s="1"/>
  <c r="E175" i="2"/>
  <c r="N175" i="2" s="1"/>
  <c r="G175" i="2"/>
  <c r="P175" i="2" s="1"/>
  <c r="F11" i="2"/>
  <c r="O11" i="2" s="1"/>
  <c r="I10" i="3" s="1"/>
  <c r="E11" i="2"/>
  <c r="N11" i="2" s="1"/>
  <c r="G11" i="2"/>
  <c r="P11" i="2" s="1"/>
  <c r="G154" i="5"/>
  <c r="J155" i="2" s="1"/>
  <c r="F154" i="5"/>
  <c r="I155" i="2" s="1"/>
  <c r="I3" i="5"/>
  <c r="E3" i="5"/>
  <c r="H4" i="2" s="1"/>
  <c r="G3" i="5"/>
  <c r="J4" i="2" s="1"/>
  <c r="E159" i="5"/>
  <c r="H160" i="2" s="1"/>
  <c r="I159" i="5"/>
  <c r="G159" i="5"/>
  <c r="J160" i="2" s="1"/>
  <c r="E183" i="5"/>
  <c r="H184" i="2" s="1"/>
  <c r="I183" i="5"/>
  <c r="G183" i="5"/>
  <c r="J184" i="2" s="1"/>
  <c r="U23" i="4"/>
  <c r="V23" i="4"/>
  <c r="U519" i="4"/>
  <c r="V519" i="4"/>
  <c r="V950" i="4"/>
  <c r="E13" i="2"/>
  <c r="N13" i="2" s="1"/>
  <c r="F13" i="2"/>
  <c r="O13" i="2" s="1"/>
  <c r="I12" i="3" s="1"/>
  <c r="G13" i="2"/>
  <c r="P13" i="2" s="1"/>
  <c r="E32" i="2"/>
  <c r="N32" i="2" s="1"/>
  <c r="F32" i="2"/>
  <c r="O32" i="2" s="1"/>
  <c r="I31" i="3" s="1"/>
  <c r="G32" i="2"/>
  <c r="P32" i="2" s="1"/>
  <c r="F42" i="5"/>
  <c r="I43" i="2" s="1"/>
  <c r="G42" i="5"/>
  <c r="J43" i="2" s="1"/>
  <c r="F48" i="5"/>
  <c r="I49" i="2" s="1"/>
  <c r="I48" i="5"/>
  <c r="E48" i="5"/>
  <c r="H49" i="2" s="1"/>
  <c r="G55" i="2"/>
  <c r="P55" i="2" s="1"/>
  <c r="F55" i="2"/>
  <c r="O55" i="2" s="1"/>
  <c r="I54" i="3" s="1"/>
  <c r="E55" i="2"/>
  <c r="N55" i="2" s="1"/>
  <c r="F62" i="5"/>
  <c r="I63" i="2" s="1"/>
  <c r="G62" i="5"/>
  <c r="J63" i="2" s="1"/>
  <c r="G84" i="2"/>
  <c r="P84" i="2" s="1"/>
  <c r="E84" i="2"/>
  <c r="N84" i="2" s="1"/>
  <c r="F84" i="2"/>
  <c r="O84" i="2" s="1"/>
  <c r="I83" i="3" s="1"/>
  <c r="F92" i="5"/>
  <c r="I93" i="2" s="1"/>
  <c r="E92" i="5"/>
  <c r="H93" i="2" s="1"/>
  <c r="I92" i="5"/>
  <c r="F100" i="5"/>
  <c r="I101" i="2" s="1"/>
  <c r="E100" i="5"/>
  <c r="H101" i="2" s="1"/>
  <c r="I100" i="5"/>
  <c r="F108" i="5"/>
  <c r="I109" i="2" s="1"/>
  <c r="E108" i="5"/>
  <c r="H109" i="2" s="1"/>
  <c r="I108" i="5"/>
  <c r="F120" i="5"/>
  <c r="I121" i="2" s="1"/>
  <c r="I120" i="5"/>
  <c r="E120" i="5"/>
  <c r="H121" i="2" s="1"/>
  <c r="F128" i="5"/>
  <c r="I129" i="2" s="1"/>
  <c r="I128" i="5"/>
  <c r="E128" i="5"/>
  <c r="H129" i="2" s="1"/>
  <c r="E147" i="5"/>
  <c r="H148" i="2" s="1"/>
  <c r="I147" i="5"/>
  <c r="G147" i="5"/>
  <c r="J148" i="2" s="1"/>
  <c r="E156" i="5"/>
  <c r="H157" i="2" s="1"/>
  <c r="I156" i="5"/>
  <c r="F156" i="5"/>
  <c r="I157" i="2" s="1"/>
  <c r="I162" i="5"/>
  <c r="G162" i="5"/>
  <c r="J163" i="2" s="1"/>
  <c r="F162" i="5"/>
  <c r="I163" i="2" s="1"/>
  <c r="T116" i="4"/>
  <c r="U125" i="4"/>
  <c r="V125" i="4"/>
  <c r="U571" i="4"/>
  <c r="U579" i="4"/>
  <c r="U596" i="4"/>
  <c r="V596" i="4"/>
  <c r="U599" i="4"/>
  <c r="V599" i="4"/>
  <c r="V639" i="4"/>
  <c r="U639" i="4"/>
  <c r="V682" i="4"/>
  <c r="U682" i="4"/>
  <c r="N685" i="4"/>
  <c r="R685" i="4" s="1"/>
  <c r="P685" i="4"/>
  <c r="E685" i="4"/>
  <c r="N705" i="4"/>
  <c r="R705" i="4" s="1"/>
  <c r="P705" i="4"/>
  <c r="E705" i="4"/>
  <c r="U778" i="4"/>
  <c r="V783" i="4"/>
  <c r="U783" i="4"/>
  <c r="U789" i="4"/>
  <c r="V789" i="4"/>
  <c r="N797" i="4"/>
  <c r="R797" i="4" s="1"/>
  <c r="P797" i="4"/>
  <c r="E797" i="4"/>
  <c r="U816" i="4"/>
  <c r="V816" i="4"/>
  <c r="U822" i="4"/>
  <c r="N825" i="4"/>
  <c r="R825" i="4" s="1"/>
  <c r="P825" i="4"/>
  <c r="G14" i="5"/>
  <c r="J15" i="2" s="1"/>
  <c r="F14" i="5"/>
  <c r="I15" i="2" s="1"/>
  <c r="G23" i="2"/>
  <c r="P23" i="2" s="1"/>
  <c r="E23" i="2"/>
  <c r="N23" i="2" s="1"/>
  <c r="F23" i="2"/>
  <c r="O23" i="2" s="1"/>
  <c r="I22" i="3" s="1"/>
  <c r="F26" i="5"/>
  <c r="I27" i="2" s="1"/>
  <c r="G26" i="5"/>
  <c r="J27" i="2" s="1"/>
  <c r="G48" i="2"/>
  <c r="P48" i="2" s="1"/>
  <c r="F48" i="2"/>
  <c r="O48" i="2" s="1"/>
  <c r="I47" i="3" s="1"/>
  <c r="E48" i="2"/>
  <c r="N48" i="2" s="1"/>
  <c r="E76" i="2"/>
  <c r="N76" i="2" s="1"/>
  <c r="G76" i="2"/>
  <c r="P76" i="2" s="1"/>
  <c r="F76" i="2"/>
  <c r="O76" i="2" s="1"/>
  <c r="I75" i="3" s="1"/>
  <c r="F82" i="5"/>
  <c r="I83" i="2" s="1"/>
  <c r="G82" i="5"/>
  <c r="J83" i="2" s="1"/>
  <c r="F87" i="2"/>
  <c r="O87" i="2" s="1"/>
  <c r="I86" i="3" s="1"/>
  <c r="E87" i="2"/>
  <c r="N87" i="2" s="1"/>
  <c r="G87" i="2"/>
  <c r="P87" i="2" s="1"/>
  <c r="F98" i="5"/>
  <c r="I99" i="2" s="1"/>
  <c r="G98" i="5"/>
  <c r="J99" i="2" s="1"/>
  <c r="F106" i="5"/>
  <c r="I107" i="2" s="1"/>
  <c r="G106" i="5"/>
  <c r="J107" i="2" s="1"/>
  <c r="F119" i="2"/>
  <c r="O119" i="2" s="1"/>
  <c r="I118" i="3" s="1"/>
  <c r="E119" i="2"/>
  <c r="N119" i="2" s="1"/>
  <c r="G119" i="2"/>
  <c r="P119" i="2" s="1"/>
  <c r="F122" i="5"/>
  <c r="I123" i="2" s="1"/>
  <c r="G122" i="5"/>
  <c r="J123" i="2" s="1"/>
  <c r="F135" i="2"/>
  <c r="O135" i="2" s="1"/>
  <c r="I134" i="3" s="1"/>
  <c r="E135" i="2"/>
  <c r="N135" i="2" s="1"/>
  <c r="G135" i="2"/>
  <c r="P135" i="2" s="1"/>
  <c r="F138" i="5"/>
  <c r="I139" i="2" s="1"/>
  <c r="G138" i="5"/>
  <c r="J139" i="2" s="1"/>
  <c r="G170" i="5"/>
  <c r="J171" i="2" s="1"/>
  <c r="F170" i="5"/>
  <c r="I171" i="2" s="1"/>
  <c r="U109" i="4"/>
  <c r="T111" i="4"/>
  <c r="R111" i="4"/>
  <c r="U141" i="4"/>
  <c r="V141" i="4"/>
  <c r="W141" i="4" s="1"/>
  <c r="Q551" i="4"/>
  <c r="N551" i="4"/>
  <c r="R551" i="4" s="1"/>
  <c r="P551" i="4"/>
  <c r="E551" i="4"/>
  <c r="N617" i="4"/>
  <c r="R617" i="4" s="1"/>
  <c r="P617" i="4"/>
  <c r="E617" i="4"/>
  <c r="U622" i="4"/>
  <c r="V622" i="4"/>
  <c r="N625" i="4"/>
  <c r="R625" i="4" s="1"/>
  <c r="P625" i="4"/>
  <c r="E625" i="4"/>
  <c r="N633" i="4"/>
  <c r="R633" i="4" s="1"/>
  <c r="P633" i="4"/>
  <c r="U638" i="4"/>
  <c r="V638" i="4"/>
  <c r="W638" i="4" s="1"/>
  <c r="N641" i="4"/>
  <c r="R641" i="4" s="1"/>
  <c r="P641" i="4"/>
  <c r="E641" i="4"/>
  <c r="U646" i="4"/>
  <c r="V676" i="4"/>
  <c r="U676" i="4"/>
  <c r="U706" i="4"/>
  <c r="N733" i="4"/>
  <c r="R733" i="4" s="1"/>
  <c r="P733" i="4"/>
  <c r="E733" i="4"/>
  <c r="U780" i="4"/>
  <c r="V780" i="4"/>
  <c r="W780" i="4" s="1"/>
  <c r="U790" i="4"/>
  <c r="V790" i="4"/>
  <c r="P793" i="4"/>
  <c r="N793" i="4"/>
  <c r="R793" i="4" s="1"/>
  <c r="E793" i="4"/>
  <c r="N809" i="4"/>
  <c r="R809" i="4" s="1"/>
  <c r="P809" i="4"/>
  <c r="U814" i="4"/>
  <c r="N817" i="4"/>
  <c r="R817" i="4" s="1"/>
  <c r="P817" i="4"/>
  <c r="E817" i="4"/>
  <c r="G7" i="2"/>
  <c r="P7" i="2" s="1"/>
  <c r="F7" i="2"/>
  <c r="O7" i="2" s="1"/>
  <c r="I6" i="3" s="1"/>
  <c r="E7" i="2"/>
  <c r="N7" i="2" s="1"/>
  <c r="G11" i="5"/>
  <c r="J12" i="2" s="1"/>
  <c r="I11" i="5"/>
  <c r="E11" i="5"/>
  <c r="H12" i="2" s="1"/>
  <c r="F16" i="5"/>
  <c r="I17" i="2" s="1"/>
  <c r="E16" i="5"/>
  <c r="H17" i="2" s="1"/>
  <c r="I16" i="5"/>
  <c r="F34" i="5"/>
  <c r="I35" i="2" s="1"/>
  <c r="G34" i="5"/>
  <c r="J35" i="2" s="1"/>
  <c r="F50" i="5"/>
  <c r="I51" i="2" s="1"/>
  <c r="G50" i="5"/>
  <c r="J51" i="2" s="1"/>
  <c r="F56" i="5"/>
  <c r="I57" i="2" s="1"/>
  <c r="E56" i="5"/>
  <c r="H57" i="2" s="1"/>
  <c r="I56" i="5"/>
  <c r="E68" i="2"/>
  <c r="N68" i="2" s="1"/>
  <c r="F68" i="2"/>
  <c r="O68" i="2" s="1"/>
  <c r="I67" i="3" s="1"/>
  <c r="G68" i="2"/>
  <c r="P68" i="2" s="1"/>
  <c r="F72" i="5"/>
  <c r="I73" i="2" s="1"/>
  <c r="E72" i="5"/>
  <c r="H73" i="2" s="1"/>
  <c r="I72" i="5"/>
  <c r="F91" i="2"/>
  <c r="O91" i="2" s="1"/>
  <c r="I90" i="3" s="1"/>
  <c r="E91" i="2"/>
  <c r="N91" i="2" s="1"/>
  <c r="G91" i="2"/>
  <c r="P91" i="2" s="1"/>
  <c r="F95" i="2"/>
  <c r="O95" i="2" s="1"/>
  <c r="I94" i="3" s="1"/>
  <c r="E95" i="2"/>
  <c r="N95" i="2" s="1"/>
  <c r="G95" i="2"/>
  <c r="P95" i="2" s="1"/>
  <c r="F116" i="5"/>
  <c r="I117" i="2" s="1"/>
  <c r="I116" i="5"/>
  <c r="E116" i="5"/>
  <c r="H117" i="2" s="1"/>
  <c r="F132" i="5"/>
  <c r="I133" i="2" s="1"/>
  <c r="I132" i="5"/>
  <c r="E132" i="5"/>
  <c r="H133" i="2" s="1"/>
  <c r="E154" i="5"/>
  <c r="H155" i="2" s="1"/>
  <c r="Q537" i="4"/>
  <c r="N537" i="4"/>
  <c r="R537" i="4" s="1"/>
  <c r="P537" i="4"/>
  <c r="S537" i="4" s="1"/>
  <c r="U537" i="4" s="1"/>
  <c r="E537" i="4"/>
  <c r="U558" i="4"/>
  <c r="N569" i="4"/>
  <c r="R569" i="4" s="1"/>
  <c r="P569" i="4"/>
  <c r="E569" i="4"/>
  <c r="U580" i="4"/>
  <c r="V644" i="4"/>
  <c r="U644" i="4"/>
  <c r="U694" i="4"/>
  <c r="V694" i="4"/>
  <c r="U700" i="4"/>
  <c r="V700" i="4"/>
  <c r="W700" i="4" s="1"/>
  <c r="U702" i="4"/>
  <c r="U725" i="4"/>
  <c r="V725" i="4"/>
  <c r="W725" i="4" s="1"/>
  <c r="N811" i="4"/>
  <c r="R811" i="4" s="1"/>
  <c r="E811" i="4"/>
  <c r="U826" i="4"/>
  <c r="N829" i="4"/>
  <c r="P829" i="4"/>
  <c r="S829" i="4" s="1"/>
  <c r="E829" i="4"/>
  <c r="AK26" i="4"/>
  <c r="AB26" i="4"/>
  <c r="AH64" i="4"/>
  <c r="AB64" i="4"/>
  <c r="AE64" i="4"/>
  <c r="E158" i="5"/>
  <c r="H159" i="2" s="1"/>
  <c r="F158" i="5"/>
  <c r="I159" i="2" s="1"/>
  <c r="G158" i="5"/>
  <c r="J159" i="2" s="1"/>
  <c r="E167" i="5"/>
  <c r="H168" i="2" s="1"/>
  <c r="I167" i="5"/>
  <c r="G167" i="5"/>
  <c r="J168" i="2" s="1"/>
  <c r="T743" i="4"/>
  <c r="R954" i="4"/>
  <c r="S954" i="4"/>
  <c r="Q797" i="4"/>
  <c r="T797" i="4" s="1"/>
  <c r="T623" i="4"/>
  <c r="Q825" i="4"/>
  <c r="T825" i="4" s="1"/>
  <c r="T793" i="4"/>
  <c r="Q705" i="4"/>
  <c r="T705" i="4" s="1"/>
  <c r="T641" i="4"/>
  <c r="U998" i="4"/>
  <c r="W998" i="4" s="1"/>
  <c r="U950" i="4"/>
  <c r="F3" i="5"/>
  <c r="I4" i="2" s="1"/>
  <c r="F24" i="5"/>
  <c r="I25" i="2" s="1"/>
  <c r="E24" i="5"/>
  <c r="H25" i="2" s="1"/>
  <c r="I24" i="5"/>
  <c r="G51" i="5"/>
  <c r="J52" i="2" s="1"/>
  <c r="I51" i="5"/>
  <c r="E51" i="5"/>
  <c r="H52" i="2" s="1"/>
  <c r="F54" i="5"/>
  <c r="I55" i="2" s="1"/>
  <c r="G54" i="5"/>
  <c r="J55" i="2" s="1"/>
  <c r="F60" i="5"/>
  <c r="I61" i="2" s="1"/>
  <c r="I60" i="5"/>
  <c r="E60" i="5"/>
  <c r="H61" i="2" s="1"/>
  <c r="F67" i="2"/>
  <c r="O67" i="2" s="1"/>
  <c r="I66" i="3" s="1"/>
  <c r="E67" i="2"/>
  <c r="N67" i="2" s="1"/>
  <c r="G67" i="2"/>
  <c r="P67" i="2" s="1"/>
  <c r="F68" i="5"/>
  <c r="I69" i="2" s="1"/>
  <c r="I68" i="5"/>
  <c r="E68" i="5"/>
  <c r="H69" i="2" s="1"/>
  <c r="E175" i="5"/>
  <c r="H176" i="2" s="1"/>
  <c r="G175" i="5"/>
  <c r="J176" i="2" s="1"/>
  <c r="I175" i="5"/>
  <c r="E180" i="5"/>
  <c r="H181" i="2" s="1"/>
  <c r="F180" i="5"/>
  <c r="I181" i="2" s="1"/>
  <c r="I180" i="5"/>
  <c r="V110" i="4"/>
  <c r="W110" i="4" s="1"/>
  <c r="X110" i="4" s="1"/>
  <c r="Y110" i="4" s="1"/>
  <c r="AC110" i="4" s="1"/>
  <c r="T131" i="4"/>
  <c r="R131" i="4"/>
  <c r="T134" i="4"/>
  <c r="V134" i="4" s="1"/>
  <c r="W134" i="4" s="1"/>
  <c r="T541" i="4"/>
  <c r="T556" i="4"/>
  <c r="P559" i="4"/>
  <c r="N559" i="4"/>
  <c r="R559" i="4" s="1"/>
  <c r="E559" i="4"/>
  <c r="S564" i="4"/>
  <c r="S567" i="4"/>
  <c r="U567" i="4" s="1"/>
  <c r="S574" i="4"/>
  <c r="N577" i="4"/>
  <c r="R577" i="4" s="1"/>
  <c r="P577" i="4"/>
  <c r="E577" i="4"/>
  <c r="S582" i="4"/>
  <c r="P585" i="4"/>
  <c r="N585" i="4"/>
  <c r="R585" i="4" s="1"/>
  <c r="T602" i="4"/>
  <c r="S623" i="4"/>
  <c r="S647" i="4"/>
  <c r="T654" i="4"/>
  <c r="S690" i="4"/>
  <c r="T698" i="4"/>
  <c r="T714" i="4"/>
  <c r="T718" i="4"/>
  <c r="T726" i="4"/>
  <c r="T732" i="4"/>
  <c r="T734" i="4"/>
  <c r="S743" i="4"/>
  <c r="S751" i="4"/>
  <c r="U751" i="4" s="1"/>
  <c r="T758" i="4"/>
  <c r="T794" i="4"/>
  <c r="S799" i="4"/>
  <c r="S802" i="4"/>
  <c r="T812" i="4"/>
  <c r="T822" i="4"/>
  <c r="V822" i="4" s="1"/>
  <c r="W822" i="4" s="1"/>
  <c r="S827" i="4"/>
  <c r="I26" i="5"/>
  <c r="F32" i="5"/>
  <c r="I33" i="2" s="1"/>
  <c r="E32" i="5"/>
  <c r="H33" i="2" s="1"/>
  <c r="I32" i="5"/>
  <c r="F74" i="5"/>
  <c r="I75" i="2" s="1"/>
  <c r="G74" i="5"/>
  <c r="J75" i="2" s="1"/>
  <c r="G84" i="5"/>
  <c r="J85" i="2" s="1"/>
  <c r="F86" i="5"/>
  <c r="I87" i="2" s="1"/>
  <c r="G86" i="5"/>
  <c r="J87" i="2" s="1"/>
  <c r="F102" i="5"/>
  <c r="I103" i="2" s="1"/>
  <c r="G102" i="5"/>
  <c r="J103" i="2" s="1"/>
  <c r="F104" i="5"/>
  <c r="I105" i="2" s="1"/>
  <c r="I104" i="5"/>
  <c r="E104" i="5"/>
  <c r="H105" i="2" s="1"/>
  <c r="F118" i="5"/>
  <c r="I119" i="2" s="1"/>
  <c r="G118" i="5"/>
  <c r="J119" i="2" s="1"/>
  <c r="E128" i="2"/>
  <c r="N128" i="2" s="1"/>
  <c r="G128" i="2"/>
  <c r="P128" i="2" s="1"/>
  <c r="F128" i="2"/>
  <c r="O128" i="2" s="1"/>
  <c r="I127" i="3" s="1"/>
  <c r="F134" i="5"/>
  <c r="I135" i="2" s="1"/>
  <c r="G134" i="5"/>
  <c r="J135" i="2" s="1"/>
  <c r="E168" i="5"/>
  <c r="H169" i="2" s="1"/>
  <c r="I168" i="5"/>
  <c r="F168" i="5"/>
  <c r="I169" i="2" s="1"/>
  <c r="T109" i="4"/>
  <c r="V109" i="4" s="1"/>
  <c r="W109" i="4" s="1"/>
  <c r="X109" i="4" s="1"/>
  <c r="Y109" i="4" s="1"/>
  <c r="S117" i="4"/>
  <c r="S129" i="4"/>
  <c r="U129" i="4" s="1"/>
  <c r="T525" i="4"/>
  <c r="S533" i="4"/>
  <c r="S565" i="4"/>
  <c r="U565" i="4" s="1"/>
  <c r="T572" i="4"/>
  <c r="S578" i="4"/>
  <c r="S595" i="4"/>
  <c r="V604" i="4"/>
  <c r="U604" i="4"/>
  <c r="S610" i="4"/>
  <c r="S614" i="4"/>
  <c r="S630" i="4"/>
  <c r="T652" i="4"/>
  <c r="S658" i="4"/>
  <c r="S661" i="4"/>
  <c r="S666" i="4"/>
  <c r="S669" i="4"/>
  <c r="T678" i="4"/>
  <c r="S684" i="4"/>
  <c r="S686" i="4"/>
  <c r="N697" i="4"/>
  <c r="R697" i="4" s="1"/>
  <c r="P697" i="4"/>
  <c r="E697" i="4"/>
  <c r="S710" i="4"/>
  <c r="S724" i="4"/>
  <c r="S730" i="4"/>
  <c r="S735" i="4"/>
  <c r="S748" i="4"/>
  <c r="T756" i="4"/>
  <c r="T782" i="4"/>
  <c r="S788" i="4"/>
  <c r="T798" i="4"/>
  <c r="S805" i="4"/>
  <c r="U810" i="4"/>
  <c r="V810" i="4"/>
  <c r="T814" i="4"/>
  <c r="V814" i="4" s="1"/>
  <c r="W814" i="4" s="1"/>
  <c r="S824" i="4"/>
  <c r="S828" i="4"/>
  <c r="E6" i="5"/>
  <c r="H7" i="2" s="1"/>
  <c r="G6" i="5"/>
  <c r="J7" i="2" s="1"/>
  <c r="F6" i="5"/>
  <c r="I7" i="2" s="1"/>
  <c r="G24" i="2"/>
  <c r="P24" i="2" s="1"/>
  <c r="E24" i="2"/>
  <c r="N24" i="2" s="1"/>
  <c r="F24" i="2"/>
  <c r="O24" i="2" s="1"/>
  <c r="I23" i="3" s="1"/>
  <c r="F30" i="5"/>
  <c r="I31" i="2" s="1"/>
  <c r="G30" i="5"/>
  <c r="J31" i="2" s="1"/>
  <c r="F40" i="5"/>
  <c r="I41" i="2" s="1"/>
  <c r="I40" i="5"/>
  <c r="E40" i="5"/>
  <c r="H41" i="2" s="1"/>
  <c r="G47" i="2"/>
  <c r="P47" i="2" s="1"/>
  <c r="F47" i="2"/>
  <c r="O47" i="2" s="1"/>
  <c r="I46" i="3" s="1"/>
  <c r="E47" i="2"/>
  <c r="N47" i="2" s="1"/>
  <c r="E60" i="2"/>
  <c r="N60" i="2" s="1"/>
  <c r="F60" i="2"/>
  <c r="O60" i="2" s="1"/>
  <c r="I59" i="3" s="1"/>
  <c r="F90" i="5"/>
  <c r="I91" i="2" s="1"/>
  <c r="G90" i="5"/>
  <c r="J91" i="2" s="1"/>
  <c r="G115" i="2"/>
  <c r="P115" i="2" s="1"/>
  <c r="F115" i="2"/>
  <c r="O115" i="2" s="1"/>
  <c r="I114" i="3" s="1"/>
  <c r="E115" i="2"/>
  <c r="N115" i="2" s="1"/>
  <c r="F130" i="5"/>
  <c r="I131" i="2" s="1"/>
  <c r="G130" i="5"/>
  <c r="J131" i="2" s="1"/>
  <c r="F159" i="5"/>
  <c r="I160" i="2" s="1"/>
  <c r="F183" i="5"/>
  <c r="I184" i="2" s="1"/>
  <c r="T112" i="4"/>
  <c r="S127" i="4"/>
  <c r="U127" i="4" s="1"/>
  <c r="S137" i="4"/>
  <c r="T549" i="4"/>
  <c r="Q555" i="4"/>
  <c r="N555" i="4"/>
  <c r="R555" i="4" s="1"/>
  <c r="P555" i="4"/>
  <c r="S566" i="4"/>
  <c r="T586" i="4"/>
  <c r="N593" i="4"/>
  <c r="R593" i="4" s="1"/>
  <c r="P593" i="4"/>
  <c r="E593" i="4"/>
  <c r="S603" i="4"/>
  <c r="S611" i="4"/>
  <c r="S615" i="4"/>
  <c r="S621" i="4"/>
  <c r="T628" i="4"/>
  <c r="S637" i="4"/>
  <c r="T662" i="4"/>
  <c r="N673" i="4"/>
  <c r="R673" i="4" s="1"/>
  <c r="P673" i="4"/>
  <c r="E673" i="4"/>
  <c r="S709" i="4"/>
  <c r="U709" i="4" s="1"/>
  <c r="S741" i="4"/>
  <c r="T744" i="4"/>
  <c r="T772" i="4"/>
  <c r="N785" i="4"/>
  <c r="R785" i="4" s="1"/>
  <c r="P785" i="4"/>
  <c r="E785" i="4"/>
  <c r="S796" i="4"/>
  <c r="S800" i="4"/>
  <c r="S807" i="4"/>
  <c r="N821" i="4"/>
  <c r="R821" i="4" s="1"/>
  <c r="P821" i="4"/>
  <c r="T826" i="4"/>
  <c r="V826" i="4" s="1"/>
  <c r="W826" i="4" s="1"/>
  <c r="E795" i="4"/>
  <c r="U136" i="4"/>
  <c r="V136" i="4"/>
  <c r="V562" i="4"/>
  <c r="U562" i="4"/>
  <c r="T587" i="4"/>
  <c r="U602" i="4"/>
  <c r="V602" i="4"/>
  <c r="V612" i="4"/>
  <c r="U612" i="4"/>
  <c r="V626" i="4"/>
  <c r="U626" i="4"/>
  <c r="N629" i="4"/>
  <c r="R629" i="4" s="1"/>
  <c r="P629" i="4"/>
  <c r="V642" i="4"/>
  <c r="U642" i="4"/>
  <c r="N645" i="4"/>
  <c r="R645" i="4" s="1"/>
  <c r="P645" i="4"/>
  <c r="E645" i="4"/>
  <c r="T650" i="4"/>
  <c r="N653" i="4"/>
  <c r="R653" i="4" s="1"/>
  <c r="P653" i="4"/>
  <c r="V665" i="4"/>
  <c r="V692" i="4"/>
  <c r="U692" i="4"/>
  <c r="N707" i="4"/>
  <c r="R707" i="4" s="1"/>
  <c r="E707" i="4"/>
  <c r="U711" i="4"/>
  <c r="V711" i="4"/>
  <c r="S718" i="4"/>
  <c r="S732" i="4"/>
  <c r="U736" i="4"/>
  <c r="V736" i="4"/>
  <c r="T746" i="4"/>
  <c r="T754" i="4"/>
  <c r="N757" i="4"/>
  <c r="R757" i="4" s="1"/>
  <c r="P757" i="4"/>
  <c r="U760" i="4"/>
  <c r="V760" i="4"/>
  <c r="N781" i="4"/>
  <c r="E781" i="4"/>
  <c r="P781" i="4"/>
  <c r="S794" i="4"/>
  <c r="U806" i="4"/>
  <c r="V806" i="4"/>
  <c r="U808" i="4"/>
  <c r="S812" i="4"/>
  <c r="E14" i="5"/>
  <c r="H15" i="2" s="1"/>
  <c r="F22" i="5"/>
  <c r="I23" i="2" s="1"/>
  <c r="G22" i="5"/>
  <c r="J23" i="2" s="1"/>
  <c r="G40" i="2"/>
  <c r="P40" i="2" s="1"/>
  <c r="E40" i="2"/>
  <c r="N40" i="2" s="1"/>
  <c r="F40" i="2"/>
  <c r="O40" i="2" s="1"/>
  <c r="I39" i="3" s="1"/>
  <c r="E56" i="2"/>
  <c r="N56" i="2" s="1"/>
  <c r="G56" i="2"/>
  <c r="P56" i="2" s="1"/>
  <c r="F56" i="2"/>
  <c r="O56" i="2" s="1"/>
  <c r="I55" i="3" s="1"/>
  <c r="G64" i="2"/>
  <c r="P64" i="2" s="1"/>
  <c r="F64" i="2"/>
  <c r="O64" i="2" s="1"/>
  <c r="I63" i="3" s="1"/>
  <c r="E64" i="2"/>
  <c r="N64" i="2" s="1"/>
  <c r="F70" i="5"/>
  <c r="I71" i="2" s="1"/>
  <c r="G70" i="5"/>
  <c r="J71" i="2" s="1"/>
  <c r="I82" i="5"/>
  <c r="E98" i="5"/>
  <c r="H99" i="2" s="1"/>
  <c r="I106" i="5"/>
  <c r="F112" i="5"/>
  <c r="I113" i="2" s="1"/>
  <c r="I112" i="5"/>
  <c r="E112" i="5"/>
  <c r="H113" i="2" s="1"/>
  <c r="E122" i="5"/>
  <c r="H123" i="2" s="1"/>
  <c r="G123" i="5"/>
  <c r="J124" i="2" s="1"/>
  <c r="I123" i="5"/>
  <c r="E123" i="5"/>
  <c r="H124" i="2" s="1"/>
  <c r="E138" i="5"/>
  <c r="H139" i="2" s="1"/>
  <c r="I139" i="5"/>
  <c r="E139" i="5"/>
  <c r="H140" i="2" s="1"/>
  <c r="G139" i="5"/>
  <c r="J140" i="2" s="1"/>
  <c r="E170" i="5"/>
  <c r="H171" i="2" s="1"/>
  <c r="E174" i="5"/>
  <c r="H175" i="2" s="1"/>
  <c r="G174" i="5"/>
  <c r="J175" i="2" s="1"/>
  <c r="F174" i="5"/>
  <c r="I175" i="2" s="1"/>
  <c r="T115" i="4"/>
  <c r="R115" i="4"/>
  <c r="T588" i="4"/>
  <c r="T598" i="4"/>
  <c r="N601" i="4"/>
  <c r="R601" i="4" s="1"/>
  <c r="P601" i="4"/>
  <c r="S601" i="4" s="1"/>
  <c r="E601" i="4"/>
  <c r="S652" i="4"/>
  <c r="T716" i="4"/>
  <c r="W719" i="4"/>
  <c r="V727" i="4"/>
  <c r="U727" i="4"/>
  <c r="N745" i="4"/>
  <c r="R745" i="4" s="1"/>
  <c r="P745" i="4"/>
  <c r="E745" i="4"/>
  <c r="S756" i="4"/>
  <c r="T784" i="4"/>
  <c r="T824" i="4"/>
  <c r="F10" i="5"/>
  <c r="I11" i="2" s="1"/>
  <c r="G10" i="5"/>
  <c r="J11" i="2" s="1"/>
  <c r="G15" i="5"/>
  <c r="J16" i="2" s="1"/>
  <c r="E15" i="5"/>
  <c r="H16" i="2" s="1"/>
  <c r="I15" i="5"/>
  <c r="G19" i="5"/>
  <c r="J20" i="2" s="1"/>
  <c r="I19" i="5"/>
  <c r="E19" i="5"/>
  <c r="H20" i="2" s="1"/>
  <c r="E34" i="5"/>
  <c r="H35" i="2" s="1"/>
  <c r="F39" i="2"/>
  <c r="O39" i="2" s="1"/>
  <c r="I38" i="3" s="1"/>
  <c r="E39" i="2"/>
  <c r="N39" i="2" s="1"/>
  <c r="G39" i="2"/>
  <c r="P39" i="2" s="1"/>
  <c r="I50" i="5"/>
  <c r="F52" i="5"/>
  <c r="I53" i="2" s="1"/>
  <c r="I52" i="5"/>
  <c r="E52" i="5"/>
  <c r="H53" i="2" s="1"/>
  <c r="F64" i="5"/>
  <c r="I65" i="2" s="1"/>
  <c r="E64" i="5"/>
  <c r="H65" i="2" s="1"/>
  <c r="I64" i="5"/>
  <c r="F76" i="5"/>
  <c r="I77" i="2" s="1"/>
  <c r="I76" i="5"/>
  <c r="E76" i="5"/>
  <c r="H77" i="2" s="1"/>
  <c r="F96" i="5"/>
  <c r="I97" i="2" s="1"/>
  <c r="I96" i="5"/>
  <c r="E96" i="5"/>
  <c r="H97" i="2" s="1"/>
  <c r="E120" i="2"/>
  <c r="N120" i="2" s="1"/>
  <c r="G120" i="2"/>
  <c r="P120" i="2" s="1"/>
  <c r="F120" i="2"/>
  <c r="O120" i="2" s="1"/>
  <c r="I119" i="3" s="1"/>
  <c r="G127" i="2"/>
  <c r="P127" i="2" s="1"/>
  <c r="F127" i="2"/>
  <c r="O127" i="2" s="1"/>
  <c r="I126" i="3" s="1"/>
  <c r="E127" i="2"/>
  <c r="N127" i="2" s="1"/>
  <c r="F131" i="2"/>
  <c r="O131" i="2" s="1"/>
  <c r="I130" i="3" s="1"/>
  <c r="E131" i="2"/>
  <c r="N131" i="2" s="1"/>
  <c r="G131" i="2"/>
  <c r="P131" i="2" s="1"/>
  <c r="E136" i="2"/>
  <c r="N136" i="2" s="1"/>
  <c r="G136" i="2"/>
  <c r="P136" i="2" s="1"/>
  <c r="F136" i="2"/>
  <c r="O136" i="2" s="1"/>
  <c r="I135" i="3" s="1"/>
  <c r="G143" i="2"/>
  <c r="P143" i="2" s="1"/>
  <c r="F143" i="2"/>
  <c r="O143" i="2" s="1"/>
  <c r="I142" i="3" s="1"/>
  <c r="E143" i="2"/>
  <c r="N143" i="2" s="1"/>
  <c r="I150" i="5"/>
  <c r="G150" i="5"/>
  <c r="J151" i="2" s="1"/>
  <c r="F150" i="5"/>
  <c r="I151" i="2" s="1"/>
  <c r="F167" i="5"/>
  <c r="I168" i="2" s="1"/>
  <c r="S112" i="4"/>
  <c r="U133" i="4"/>
  <c r="S535" i="4"/>
  <c r="U535" i="4" s="1"/>
  <c r="V549" i="4"/>
  <c r="U549" i="4"/>
  <c r="V594" i="4"/>
  <c r="N597" i="4"/>
  <c r="R597" i="4" s="1"/>
  <c r="P597" i="4"/>
  <c r="U606" i="4"/>
  <c r="V606" i="4"/>
  <c r="N609" i="4"/>
  <c r="R609" i="4" s="1"/>
  <c r="P609" i="4"/>
  <c r="E609" i="4"/>
  <c r="T618" i="4"/>
  <c r="T634" i="4"/>
  <c r="T668" i="4"/>
  <c r="U728" i="4"/>
  <c r="V728" i="4"/>
  <c r="N737" i="4"/>
  <c r="R737" i="4" s="1"/>
  <c r="P737" i="4"/>
  <c r="E737" i="4"/>
  <c r="V752" i="4"/>
  <c r="U752" i="4"/>
  <c r="U774" i="4"/>
  <c r="V774" i="4"/>
  <c r="U776" i="4"/>
  <c r="V776" i="4"/>
  <c r="T792" i="4"/>
  <c r="N813" i="4"/>
  <c r="R813" i="4" s="1"/>
  <c r="P813" i="4"/>
  <c r="U818" i="4"/>
  <c r="V818" i="4"/>
  <c r="AD26" i="4"/>
  <c r="AP26" i="4" s="1"/>
  <c r="AV26" i="4" s="1"/>
  <c r="AF26" i="4"/>
  <c r="AI26" i="4"/>
  <c r="AG64" i="4"/>
  <c r="AA64" i="4"/>
  <c r="V21" i="4"/>
  <c r="V129" i="4"/>
  <c r="W129" i="4" s="1"/>
  <c r="X129" i="4" s="1"/>
  <c r="I146" i="5"/>
  <c r="G146" i="5"/>
  <c r="J147" i="2" s="1"/>
  <c r="F146" i="5"/>
  <c r="I147" i="2" s="1"/>
  <c r="I178" i="5"/>
  <c r="G178" i="5"/>
  <c r="J179" i="2" s="1"/>
  <c r="F178" i="5"/>
  <c r="I179" i="2" s="1"/>
  <c r="E176" i="5"/>
  <c r="H177" i="2" s="1"/>
  <c r="F176" i="5"/>
  <c r="I177" i="2" s="1"/>
  <c r="I176" i="5"/>
  <c r="T625" i="4"/>
  <c r="Y92" i="4"/>
  <c r="AK92" i="4" s="1"/>
  <c r="V709" i="4"/>
  <c r="W709" i="4" s="1"/>
  <c r="V677" i="4"/>
  <c r="W677" i="4" s="1"/>
  <c r="T645" i="4"/>
  <c r="T601" i="4"/>
  <c r="T809" i="4"/>
  <c r="T657" i="4"/>
  <c r="T597" i="4"/>
  <c r="U851" i="4"/>
  <c r="X848" i="4"/>
  <c r="Y848" i="4"/>
  <c r="AB848" i="4" s="1"/>
  <c r="V972" i="4"/>
  <c r="W972" i="4" s="1"/>
  <c r="W977" i="4"/>
  <c r="Y106" i="4"/>
  <c r="E20" i="5"/>
  <c r="H21" i="2" s="1"/>
  <c r="I20" i="5"/>
  <c r="F20" i="5"/>
  <c r="I21" i="2" s="1"/>
  <c r="E42" i="5"/>
  <c r="H43" i="2" s="1"/>
  <c r="G48" i="5"/>
  <c r="J49" i="2" s="1"/>
  <c r="E54" i="5"/>
  <c r="H55" i="2" s="1"/>
  <c r="I62" i="5"/>
  <c r="F66" i="5"/>
  <c r="I67" i="2" s="1"/>
  <c r="G66" i="5"/>
  <c r="J67" i="2" s="1"/>
  <c r="E72" i="2"/>
  <c r="N72" i="2" s="1"/>
  <c r="G72" i="2"/>
  <c r="P72" i="2" s="1"/>
  <c r="F72" i="2"/>
  <c r="O72" i="2" s="1"/>
  <c r="I71" i="3" s="1"/>
  <c r="E88" i="2"/>
  <c r="N88" i="2" s="1"/>
  <c r="F88" i="2"/>
  <c r="O88" i="2" s="1"/>
  <c r="I87" i="3" s="1"/>
  <c r="G88" i="2"/>
  <c r="P88" i="2" s="1"/>
  <c r="G92" i="5"/>
  <c r="J93" i="2" s="1"/>
  <c r="G100" i="5"/>
  <c r="J101" i="2" s="1"/>
  <c r="G108" i="5"/>
  <c r="J109" i="2" s="1"/>
  <c r="G116" i="2"/>
  <c r="P116" i="2" s="1"/>
  <c r="F116" i="2"/>
  <c r="O116" i="2" s="1"/>
  <c r="I115" i="3" s="1"/>
  <c r="E116" i="2"/>
  <c r="N116" i="2" s="1"/>
  <c r="G120" i="5"/>
  <c r="J121" i="2" s="1"/>
  <c r="G128" i="5"/>
  <c r="J129" i="2" s="1"/>
  <c r="G132" i="2"/>
  <c r="P132" i="2" s="1"/>
  <c r="F132" i="2"/>
  <c r="O132" i="2" s="1"/>
  <c r="I131" i="3" s="1"/>
  <c r="E132" i="2"/>
  <c r="N132" i="2" s="1"/>
  <c r="G140" i="5"/>
  <c r="J141" i="2" s="1"/>
  <c r="F147" i="5"/>
  <c r="I148" i="2" s="1"/>
  <c r="G156" i="5"/>
  <c r="J157" i="2" s="1"/>
  <c r="E162" i="5"/>
  <c r="H163" i="2" s="1"/>
  <c r="I182" i="5"/>
  <c r="G182" i="5"/>
  <c r="J183" i="2" s="1"/>
  <c r="F182" i="5"/>
  <c r="I183" i="2" s="1"/>
  <c r="S116" i="4"/>
  <c r="T118" i="4"/>
  <c r="V118" i="4" s="1"/>
  <c r="W118" i="4" s="1"/>
  <c r="X118" i="4" s="1"/>
  <c r="Y118" i="4" s="1"/>
  <c r="T128" i="4"/>
  <c r="V128" i="4" s="1"/>
  <c r="W128" i="4" s="1"/>
  <c r="S541" i="4"/>
  <c r="U541" i="4" s="1"/>
  <c r="S556" i="4"/>
  <c r="T564" i="4"/>
  <c r="T571" i="4"/>
  <c r="V571" i="4" s="1"/>
  <c r="W571" i="4" s="1"/>
  <c r="T574" i="4"/>
  <c r="T579" i="4"/>
  <c r="V579" i="4" s="1"/>
  <c r="W579" i="4" s="1"/>
  <c r="T582" i="4"/>
  <c r="S587" i="4"/>
  <c r="U590" i="4"/>
  <c r="V590" i="4"/>
  <c r="V620" i="4"/>
  <c r="U620" i="4"/>
  <c r="S631" i="4"/>
  <c r="S636" i="4"/>
  <c r="T647" i="4"/>
  <c r="S650" i="4"/>
  <c r="S654" i="4"/>
  <c r="S657" i="4"/>
  <c r="S698" i="4"/>
  <c r="S701" i="4"/>
  <c r="S714" i="4"/>
  <c r="N717" i="4"/>
  <c r="R717" i="4" s="1"/>
  <c r="P717" i="4"/>
  <c r="S726" i="4"/>
  <c r="N729" i="4"/>
  <c r="R729" i="4" s="1"/>
  <c r="P729" i="4"/>
  <c r="E729" i="4"/>
  <c r="S734" i="4"/>
  <c r="S740" i="4"/>
  <c r="S746" i="4"/>
  <c r="S754" i="4"/>
  <c r="S758" i="4"/>
  <c r="S770" i="4"/>
  <c r="T778" i="4"/>
  <c r="V778" i="4" s="1"/>
  <c r="S786" i="4"/>
  <c r="S791" i="4"/>
  <c r="U791" i="4" s="1"/>
  <c r="T808" i="4"/>
  <c r="V808" i="4" s="1"/>
  <c r="S819" i="4"/>
  <c r="I14" i="5"/>
  <c r="G18" i="5"/>
  <c r="J19" i="2" s="1"/>
  <c r="F18" i="5"/>
  <c r="I19" i="2" s="1"/>
  <c r="E26" i="5"/>
  <c r="H27" i="2" s="1"/>
  <c r="F28" i="5"/>
  <c r="I29" i="2" s="1"/>
  <c r="E28" i="5"/>
  <c r="H29" i="2" s="1"/>
  <c r="I28" i="5"/>
  <c r="I35" i="5"/>
  <c r="E35" i="5"/>
  <c r="H36" i="2" s="1"/>
  <c r="G35" i="5"/>
  <c r="J36" i="2" s="1"/>
  <c r="I74" i="5"/>
  <c r="E82" i="5"/>
  <c r="H83" i="2" s="1"/>
  <c r="E86" i="5"/>
  <c r="H87" i="2" s="1"/>
  <c r="F88" i="5"/>
  <c r="I89" i="2" s="1"/>
  <c r="I88" i="5"/>
  <c r="E88" i="5"/>
  <c r="H89" i="2" s="1"/>
  <c r="I98" i="5"/>
  <c r="I102" i="5"/>
  <c r="E106" i="5"/>
  <c r="H107" i="2" s="1"/>
  <c r="G108" i="2"/>
  <c r="P108" i="2" s="1"/>
  <c r="E108" i="2"/>
  <c r="N108" i="2" s="1"/>
  <c r="F108" i="2"/>
  <c r="O108" i="2" s="1"/>
  <c r="I107" i="3" s="1"/>
  <c r="I122" i="5"/>
  <c r="E134" i="5"/>
  <c r="H135" i="2" s="1"/>
  <c r="I138" i="5"/>
  <c r="I158" i="5"/>
  <c r="I170" i="5"/>
  <c r="E178" i="5"/>
  <c r="H179" i="2" s="1"/>
  <c r="P4" i="4"/>
  <c r="Q4" i="4"/>
  <c r="N4" i="4"/>
  <c r="R4" i="4" s="1"/>
  <c r="S111" i="4"/>
  <c r="V111" i="4" s="1"/>
  <c r="S115" i="4"/>
  <c r="T119" i="4"/>
  <c r="R119" i="4"/>
  <c r="U119" i="4" s="1"/>
  <c r="T126" i="4"/>
  <c r="V126" i="4" s="1"/>
  <c r="W126" i="4" s="1"/>
  <c r="S132" i="4"/>
  <c r="S525" i="4"/>
  <c r="T533" i="4"/>
  <c r="S553" i="4"/>
  <c r="S561" i="4"/>
  <c r="U561" i="4" s="1"/>
  <c r="S572" i="4"/>
  <c r="N575" i="4"/>
  <c r="R575" i="4" s="1"/>
  <c r="P575" i="4"/>
  <c r="S588" i="4"/>
  <c r="T595" i="4"/>
  <c r="S598" i="4"/>
  <c r="T610" i="4"/>
  <c r="S627" i="4"/>
  <c r="S635" i="4"/>
  <c r="T646" i="4"/>
  <c r="V646" i="4" s="1"/>
  <c r="S649" i="4"/>
  <c r="T658" i="4"/>
  <c r="S663" i="4"/>
  <c r="T666" i="4"/>
  <c r="S671" i="4"/>
  <c r="S674" i="4"/>
  <c r="S678" i="4"/>
  <c r="N681" i="4"/>
  <c r="R681" i="4" s="1"/>
  <c r="P681" i="4"/>
  <c r="E681" i="4"/>
  <c r="N689" i="4"/>
  <c r="R689" i="4" s="1"/>
  <c r="P689" i="4"/>
  <c r="E689" i="4"/>
  <c r="T706" i="4"/>
  <c r="V706" i="4" s="1"/>
  <c r="W706" i="4" s="1"/>
  <c r="T710" i="4"/>
  <c r="S716" i="4"/>
  <c r="S759" i="4"/>
  <c r="N777" i="4"/>
  <c r="R777" i="4" s="1"/>
  <c r="P777" i="4"/>
  <c r="E777" i="4"/>
  <c r="S782" i="4"/>
  <c r="S784" i="4"/>
  <c r="T788" i="4"/>
  <c r="S798" i="4"/>
  <c r="S801" i="4"/>
  <c r="U801" i="4" s="1"/>
  <c r="S820" i="4"/>
  <c r="I8" i="5"/>
  <c r="F8" i="5"/>
  <c r="I9" i="2" s="1"/>
  <c r="E8" i="5"/>
  <c r="H9" i="2" s="1"/>
  <c r="F11" i="5"/>
  <c r="I12" i="2" s="1"/>
  <c r="G16" i="5"/>
  <c r="J17" i="2" s="1"/>
  <c r="I30" i="5"/>
  <c r="I34" i="5"/>
  <c r="F38" i="5"/>
  <c r="I39" i="2" s="1"/>
  <c r="G38" i="5"/>
  <c r="J39" i="2" s="1"/>
  <c r="I43" i="5"/>
  <c r="E43" i="5"/>
  <c r="H44" i="2" s="1"/>
  <c r="G43" i="5"/>
  <c r="J44" i="2" s="1"/>
  <c r="E50" i="5"/>
  <c r="H51" i="2" s="1"/>
  <c r="G56" i="5"/>
  <c r="J57" i="2" s="1"/>
  <c r="G72" i="5"/>
  <c r="J73" i="2" s="1"/>
  <c r="E90" i="5"/>
  <c r="H91" i="2" s="1"/>
  <c r="F94" i="5"/>
  <c r="I95" i="2" s="1"/>
  <c r="G94" i="5"/>
  <c r="J95" i="2" s="1"/>
  <c r="G116" i="5"/>
  <c r="J117" i="2" s="1"/>
  <c r="F126" i="5"/>
  <c r="I127" i="2" s="1"/>
  <c r="G126" i="5"/>
  <c r="J127" i="2" s="1"/>
  <c r="G132" i="5"/>
  <c r="J133" i="2" s="1"/>
  <c r="F142" i="5"/>
  <c r="I143" i="2" s="1"/>
  <c r="G142" i="5"/>
  <c r="J143" i="2" s="1"/>
  <c r="I154" i="5"/>
  <c r="T108" i="4"/>
  <c r="S121" i="4"/>
  <c r="T133" i="4"/>
  <c r="V133" i="4" s="1"/>
  <c r="W133" i="4" s="1"/>
  <c r="S539" i="4"/>
  <c r="T543" i="4"/>
  <c r="V543" i="4" s="1"/>
  <c r="W543" i="4" s="1"/>
  <c r="T558" i="4"/>
  <c r="V558" i="4" s="1"/>
  <c r="W558" i="4" s="1"/>
  <c r="S570" i="4"/>
  <c r="T580" i="4"/>
  <c r="V580" i="4" s="1"/>
  <c r="W580" i="4" s="1"/>
  <c r="S586" i="4"/>
  <c r="N613" i="4"/>
  <c r="R613" i="4" s="1"/>
  <c r="P613" i="4"/>
  <c r="E613" i="4"/>
  <c r="S618" i="4"/>
  <c r="S628" i="4"/>
  <c r="S634" i="4"/>
  <c r="T637" i="4"/>
  <c r="S662" i="4"/>
  <c r="S668" i="4"/>
  <c r="S670" i="4"/>
  <c r="N693" i="4"/>
  <c r="R693" i="4" s="1"/>
  <c r="P693" i="4"/>
  <c r="E693" i="4"/>
  <c r="T702" i="4"/>
  <c r="V702" i="4" s="1"/>
  <c r="S744" i="4"/>
  <c r="S772" i="4"/>
  <c r="S792" i="4"/>
  <c r="T796" i="4"/>
  <c r="S775" i="4"/>
  <c r="AK184" i="4"/>
  <c r="Z184" i="4"/>
  <c r="AC184" i="4"/>
  <c r="AB184" i="4"/>
  <c r="AA184" i="4"/>
  <c r="AG184" i="4"/>
  <c r="AI184" i="4"/>
  <c r="AJ184" i="4"/>
  <c r="AH184" i="4"/>
  <c r="Q446" i="4"/>
  <c r="U290" i="4"/>
  <c r="U322" i="4"/>
  <c r="T225" i="4"/>
  <c r="S329" i="4"/>
  <c r="S198" i="4"/>
  <c r="S197" i="4"/>
  <c r="T237" i="4"/>
  <c r="E410" i="5"/>
  <c r="H402" i="2" s="1"/>
  <c r="T221" i="4"/>
  <c r="G346" i="5"/>
  <c r="J338" i="2" s="1"/>
  <c r="E148" i="5"/>
  <c r="H149" i="2" s="1"/>
  <c r="F148" i="5"/>
  <c r="I149" i="2" s="1"/>
  <c r="G148" i="5"/>
  <c r="J149" i="2" s="1"/>
  <c r="I148" i="5"/>
  <c r="E164" i="5"/>
  <c r="H165" i="2" s="1"/>
  <c r="G164" i="5"/>
  <c r="J165" i="2" s="1"/>
  <c r="F164" i="5"/>
  <c r="I165" i="2" s="1"/>
  <c r="I164" i="5"/>
  <c r="R104" i="4"/>
  <c r="S104" i="4"/>
  <c r="T104" i="4"/>
  <c r="X981" i="4"/>
  <c r="Y981" i="4"/>
  <c r="Y61" i="4"/>
  <c r="AB61" i="4" s="1"/>
  <c r="X605" i="4"/>
  <c r="Y605" i="4"/>
  <c r="T350" i="4"/>
  <c r="S967" i="4"/>
  <c r="T584" i="4"/>
  <c r="S55" i="4"/>
  <c r="T58" i="4"/>
  <c r="S160" i="4"/>
  <c r="S179" i="4"/>
  <c r="T495" i="4"/>
  <c r="V495" i="4" s="1"/>
  <c r="D524" i="4"/>
  <c r="T722" i="4"/>
  <c r="T948" i="4"/>
  <c r="D949" i="4"/>
  <c r="E149" i="5"/>
  <c r="H150" i="2" s="1"/>
  <c r="G149" i="5"/>
  <c r="J150" i="2" s="1"/>
  <c r="I149" i="5"/>
  <c r="F149" i="5"/>
  <c r="I150" i="2" s="1"/>
  <c r="E165" i="5"/>
  <c r="H166" i="2" s="1"/>
  <c r="G165" i="5"/>
  <c r="J166" i="2" s="1"/>
  <c r="I165" i="5"/>
  <c r="F165" i="5"/>
  <c r="I166" i="2" s="1"/>
  <c r="V975" i="4"/>
  <c r="U975" i="4"/>
  <c r="W90" i="4"/>
  <c r="X972" i="4"/>
  <c r="Y972" i="4"/>
  <c r="Y946" i="4"/>
  <c r="X946" i="4"/>
  <c r="W86" i="4"/>
  <c r="X527" i="4"/>
  <c r="Y527" i="4"/>
  <c r="W70" i="4"/>
  <c r="W863" i="4"/>
  <c r="N446" i="4"/>
  <c r="R446" i="4" s="1"/>
  <c r="S211" i="4"/>
  <c r="S207" i="4"/>
  <c r="U207" i="4" s="1"/>
  <c r="S215" i="4"/>
  <c r="T325" i="4"/>
  <c r="T475" i="4"/>
  <c r="I294" i="5"/>
  <c r="T262" i="4"/>
  <c r="W963" i="4"/>
  <c r="W96" i="4"/>
  <c r="T160" i="4"/>
  <c r="T660" i="4"/>
  <c r="T878" i="4"/>
  <c r="S948" i="4"/>
  <c r="E4" i="5"/>
  <c r="H5" i="2" s="1"/>
  <c r="I4" i="5"/>
  <c r="G4" i="5"/>
  <c r="J5" i="2" s="1"/>
  <c r="F4" i="5"/>
  <c r="I5" i="2" s="1"/>
  <c r="E152" i="5"/>
  <c r="H153" i="2" s="1"/>
  <c r="G152" i="5"/>
  <c r="J153" i="2" s="1"/>
  <c r="F152" i="5"/>
  <c r="I153" i="2" s="1"/>
  <c r="I152" i="5"/>
  <c r="E173" i="5"/>
  <c r="H174" i="2" s="1"/>
  <c r="F173" i="5"/>
  <c r="I174" i="2" s="1"/>
  <c r="G173" i="5"/>
  <c r="J174" i="2" s="1"/>
  <c r="I173" i="5"/>
  <c r="U983" i="4"/>
  <c r="V983" i="4"/>
  <c r="U843" i="4"/>
  <c r="V843" i="4"/>
  <c r="Y145" i="4"/>
  <c r="AI145" i="4" s="1"/>
  <c r="Z145" i="4"/>
  <c r="AK527" i="4"/>
  <c r="AI749" i="4"/>
  <c r="AH749" i="4"/>
  <c r="AG749" i="4"/>
  <c r="AF749" i="4"/>
  <c r="AL749" i="4" s="1"/>
  <c r="AD749" i="4"/>
  <c r="AA749" i="4"/>
  <c r="AK749" i="4"/>
  <c r="AE749" i="4"/>
  <c r="AQ749" i="4" s="1"/>
  <c r="AC749" i="4"/>
  <c r="AO749" i="4" s="1"/>
  <c r="AT749" i="4"/>
  <c r="AJ749" i="4"/>
  <c r="AB749" i="4"/>
  <c r="AN749" i="4" s="1"/>
  <c r="AV749" i="4"/>
  <c r="AS749" i="4"/>
  <c r="AU749" i="4"/>
  <c r="AW749" i="4"/>
  <c r="W703" i="4"/>
  <c r="X916" i="4"/>
  <c r="Y916" i="4"/>
  <c r="X687" i="4"/>
  <c r="Y687" i="4"/>
  <c r="T353" i="4"/>
  <c r="S530" i="4"/>
  <c r="T504" i="4"/>
  <c r="T329" i="4"/>
  <c r="T282" i="4"/>
  <c r="S237" i="4"/>
  <c r="V479" i="4"/>
  <c r="W479" i="4" s="1"/>
  <c r="S252" i="4"/>
  <c r="R225" i="4"/>
  <c r="U225" i="4" s="1"/>
  <c r="T226" i="4"/>
  <c r="S3" i="4"/>
  <c r="V39" i="4"/>
  <c r="S584" i="4"/>
  <c r="S12" i="4"/>
  <c r="T138" i="4"/>
  <c r="S495" i="4"/>
  <c r="S878" i="4"/>
  <c r="S883" i="4"/>
  <c r="W33" i="4"/>
  <c r="V999" i="4"/>
  <c r="E9" i="5"/>
  <c r="H10" i="2" s="1"/>
  <c r="G9" i="5"/>
  <c r="J10" i="2" s="1"/>
  <c r="I9" i="5"/>
  <c r="F9" i="5"/>
  <c r="I10" i="2" s="1"/>
  <c r="E157" i="5"/>
  <c r="H158" i="2" s="1"/>
  <c r="G157" i="5"/>
  <c r="J158" i="2" s="1"/>
  <c r="I157" i="5"/>
  <c r="F157" i="5"/>
  <c r="I158" i="2" s="1"/>
  <c r="E185" i="5"/>
  <c r="H186" i="2" s="1"/>
  <c r="G185" i="5"/>
  <c r="J186" i="2" s="1"/>
  <c r="F185" i="5"/>
  <c r="I186" i="2" s="1"/>
  <c r="I185" i="5"/>
  <c r="X930" i="4"/>
  <c r="Y930" i="4"/>
  <c r="U679" i="4"/>
  <c r="V679" i="4"/>
  <c r="U695" i="4"/>
  <c r="V695" i="4"/>
  <c r="X607" i="4"/>
  <c r="Y607" i="4"/>
  <c r="AF605" i="4"/>
  <c r="AJ605" i="4"/>
  <c r="AK605" i="4"/>
  <c r="AI605" i="4"/>
  <c r="AH605" i="4"/>
  <c r="AG605" i="4"/>
  <c r="AF59" i="4"/>
  <c r="AK59" i="4"/>
  <c r="AB59" i="4"/>
  <c r="AC59" i="4"/>
  <c r="AI59" i="4"/>
  <c r="AE59" i="4"/>
  <c r="AQ59" i="4" s="1"/>
  <c r="AW59" i="4" s="1"/>
  <c r="AG59" i="4"/>
  <c r="AD59" i="4"/>
  <c r="AH59" i="4"/>
  <c r="AA59" i="4"/>
  <c r="Z59" i="4"/>
  <c r="AJ59" i="4"/>
  <c r="X178" i="4"/>
  <c r="Y178" i="4" s="1"/>
  <c r="AF178" i="4" s="1"/>
  <c r="W594" i="4"/>
  <c r="W68" i="4"/>
  <c r="X68" i="4" s="1"/>
  <c r="U999" i="4"/>
  <c r="AQ64" i="4"/>
  <c r="AW64" i="4" s="1"/>
  <c r="I445" i="5"/>
  <c r="G445" i="5"/>
  <c r="J437" i="2" s="1"/>
  <c r="G80" i="2"/>
  <c r="P80" i="2" s="1"/>
  <c r="E80" i="2"/>
  <c r="N80" i="2" s="1"/>
  <c r="F80" i="2"/>
  <c r="O80" i="2" s="1"/>
  <c r="I79" i="3" s="1"/>
  <c r="E70" i="2"/>
  <c r="N70" i="2" s="1"/>
  <c r="G70" i="2"/>
  <c r="P70" i="2" s="1"/>
  <c r="F70" i="2"/>
  <c r="O70" i="2" s="1"/>
  <c r="I69" i="3" s="1"/>
  <c r="Y939" i="4"/>
  <c r="X939" i="4"/>
  <c r="U108" i="4"/>
  <c r="V108" i="4"/>
  <c r="G92" i="2"/>
  <c r="P92" i="2" s="1"/>
  <c r="F92" i="2"/>
  <c r="O92" i="2" s="1"/>
  <c r="I91" i="3" s="1"/>
  <c r="E92" i="2"/>
  <c r="N92" i="2" s="1"/>
  <c r="X638" i="4"/>
  <c r="Y638" i="4"/>
  <c r="X762" i="4"/>
  <c r="Y762" i="4"/>
  <c r="S14" i="4"/>
  <c r="S18" i="4"/>
  <c r="T24" i="4"/>
  <c r="T56" i="4"/>
  <c r="S122" i="4"/>
  <c r="T123" i="4"/>
  <c r="T924" i="4"/>
  <c r="I401" i="5"/>
  <c r="G401" i="5"/>
  <c r="J393" i="2" s="1"/>
  <c r="I172" i="5"/>
  <c r="F172" i="5"/>
  <c r="I173" i="2" s="1"/>
  <c r="G172" i="5"/>
  <c r="J173" i="2" s="1"/>
  <c r="U180" i="4"/>
  <c r="V180" i="4"/>
  <c r="X826" i="4"/>
  <c r="Y826" i="4"/>
  <c r="X894" i="4"/>
  <c r="Y894" i="4"/>
  <c r="AS932" i="4"/>
  <c r="AV932" i="4"/>
  <c r="AT932" i="4"/>
  <c r="AW932" i="4"/>
  <c r="AU932" i="4"/>
  <c r="X750" i="4"/>
  <c r="Y750" i="4"/>
  <c r="AH26" i="4"/>
  <c r="AN26" i="4" s="1"/>
  <c r="AT26" i="4" s="1"/>
  <c r="AC64" i="4"/>
  <c r="AO64" i="4" s="1"/>
  <c r="AU64" i="4" s="1"/>
  <c r="T161" i="4"/>
  <c r="T175" i="4"/>
  <c r="T489" i="4"/>
  <c r="S768" i="4"/>
  <c r="U768" i="4" s="1"/>
  <c r="S880" i="4"/>
  <c r="Y84" i="4"/>
  <c r="AB84" i="4" s="1"/>
  <c r="AI84" i="4"/>
  <c r="AH84" i="4"/>
  <c r="AF84" i="4"/>
  <c r="F28" i="2"/>
  <c r="O28" i="2" s="1"/>
  <c r="I27" i="3" s="1"/>
  <c r="G28" i="2"/>
  <c r="P28" i="2" s="1"/>
  <c r="E28" i="2"/>
  <c r="N28" i="2" s="1"/>
  <c r="Y100" i="4"/>
  <c r="AG100" i="4" s="1"/>
  <c r="Y129" i="4"/>
  <c r="T967" i="4"/>
  <c r="S712" i="4"/>
  <c r="S696" i="4"/>
  <c r="S680" i="4"/>
  <c r="S664" i="4"/>
  <c r="S648" i="4"/>
  <c r="S632" i="4"/>
  <c r="S616" i="4"/>
  <c r="S600" i="4"/>
  <c r="T592" i="4"/>
  <c r="S576" i="4"/>
  <c r="U576" i="4" s="1"/>
  <c r="T560" i="4"/>
  <c r="W529" i="4"/>
  <c r="W988" i="4"/>
  <c r="Y988" i="4" s="1"/>
  <c r="AQ26" i="4"/>
  <c r="AW26" i="4" s="1"/>
  <c r="T34" i="4"/>
  <c r="S138" i="4"/>
  <c r="T139" i="4"/>
  <c r="S174" i="4"/>
  <c r="T179" i="4"/>
  <c r="T493" i="4"/>
  <c r="S767" i="4"/>
  <c r="V767" i="4" s="1"/>
  <c r="S879" i="4"/>
  <c r="U879" i="4" s="1"/>
  <c r="T882" i="4"/>
  <c r="S909" i="4"/>
  <c r="S924" i="4"/>
  <c r="U924" i="4" s="1"/>
  <c r="T970" i="4"/>
  <c r="I413" i="5"/>
  <c r="G413" i="5"/>
  <c r="J405" i="2" s="1"/>
  <c r="I184" i="5"/>
  <c r="F184" i="5"/>
  <c r="I185" i="2" s="1"/>
  <c r="G184" i="5"/>
  <c r="J185" i="2" s="1"/>
  <c r="E104" i="2"/>
  <c r="N104" i="2" s="1"/>
  <c r="F104" i="2"/>
  <c r="O104" i="2" s="1"/>
  <c r="I103" i="3" s="1"/>
  <c r="G104" i="2"/>
  <c r="P104" i="2" s="1"/>
  <c r="G100" i="2"/>
  <c r="P100" i="2" s="1"/>
  <c r="E100" i="2"/>
  <c r="N100" i="2" s="1"/>
  <c r="F100" i="2"/>
  <c r="O100" i="2" s="1"/>
  <c r="I99" i="3" s="1"/>
  <c r="E22" i="2"/>
  <c r="N22" i="2" s="1"/>
  <c r="F22" i="2"/>
  <c r="O22" i="2" s="1"/>
  <c r="I21" i="3" s="1"/>
  <c r="G22" i="2"/>
  <c r="P22" i="2" s="1"/>
  <c r="U982" i="4"/>
  <c r="V982" i="4"/>
  <c r="X814" i="4"/>
  <c r="Y814" i="4"/>
  <c r="X886" i="4"/>
  <c r="Y886" i="4"/>
  <c r="X742" i="4"/>
  <c r="Y742" i="4"/>
  <c r="AF184" i="4"/>
  <c r="AL184" i="4" s="1"/>
  <c r="AR184" i="4" s="1"/>
  <c r="D184" i="4" s="1"/>
  <c r="H184" i="4" s="1"/>
  <c r="K185" i="2" s="1"/>
  <c r="AD184" i="4"/>
  <c r="AP184" i="4" s="1"/>
  <c r="AV184" i="4" s="1"/>
  <c r="AE184" i="4"/>
  <c r="AQ184" i="4" s="1"/>
  <c r="AW184" i="4" s="1"/>
  <c r="X953" i="4"/>
  <c r="AG953" i="4" s="1"/>
  <c r="Y953" i="4"/>
  <c r="S536" i="4"/>
  <c r="S490" i="4"/>
  <c r="S544" i="4"/>
  <c r="S508" i="4"/>
  <c r="Y855" i="4"/>
  <c r="X855" i="4"/>
  <c r="U973" i="4"/>
  <c r="V973" i="4"/>
  <c r="V995" i="4"/>
  <c r="U995" i="4"/>
  <c r="S394" i="4"/>
  <c r="V747" i="4"/>
  <c r="U747" i="4"/>
  <c r="V731" i="4"/>
  <c r="U731" i="4"/>
  <c r="U861" i="4"/>
  <c r="V861" i="4"/>
  <c r="U563" i="4"/>
  <c r="V563" i="4"/>
  <c r="Y963" i="4"/>
  <c r="X963" i="4"/>
  <c r="X988" i="4"/>
  <c r="AN64" i="4"/>
  <c r="AT64" i="4" s="1"/>
  <c r="F948" i="4"/>
  <c r="E948" i="4"/>
  <c r="G948" i="4"/>
  <c r="D948" i="4"/>
  <c r="U14" i="4"/>
  <c r="U18" i="4"/>
  <c r="U55" i="4"/>
  <c r="V57" i="4"/>
  <c r="U57" i="4"/>
  <c r="U122" i="4"/>
  <c r="U174" i="4"/>
  <c r="Q503" i="4"/>
  <c r="N503" i="4"/>
  <c r="R503" i="4" s="1"/>
  <c r="P503" i="4"/>
  <c r="E523" i="4"/>
  <c r="F523" i="4"/>
  <c r="G523" i="4"/>
  <c r="N721" i="4"/>
  <c r="R721" i="4" s="1"/>
  <c r="P721" i="4"/>
  <c r="E721" i="4"/>
  <c r="Q804" i="4"/>
  <c r="N804" i="4"/>
  <c r="R804" i="4" s="1"/>
  <c r="P804" i="4"/>
  <c r="D804" i="4"/>
  <c r="U909" i="4"/>
  <c r="V909" i="4"/>
  <c r="E925" i="4"/>
  <c r="F925" i="4"/>
  <c r="G925" i="4"/>
  <c r="F928" i="4"/>
  <c r="G928" i="4"/>
  <c r="E928" i="4"/>
  <c r="F937" i="4"/>
  <c r="E937" i="4"/>
  <c r="G937" i="4"/>
  <c r="U948" i="4"/>
  <c r="V948" i="4"/>
  <c r="V98" i="4"/>
  <c r="U98" i="4"/>
  <c r="S552" i="4"/>
  <c r="S546" i="4"/>
  <c r="U546" i="4" s="1"/>
  <c r="S933" i="4"/>
  <c r="T3" i="4"/>
  <c r="X919" i="4"/>
  <c r="Y919" i="4"/>
  <c r="Y903" i="4"/>
  <c r="X903" i="4"/>
  <c r="U114" i="4"/>
  <c r="V114" i="4"/>
  <c r="R712" i="4"/>
  <c r="U712" i="4" s="1"/>
  <c r="T712" i="4"/>
  <c r="R696" i="4"/>
  <c r="T696" i="4"/>
  <c r="R680" i="4"/>
  <c r="U680" i="4" s="1"/>
  <c r="T680" i="4"/>
  <c r="R664" i="4"/>
  <c r="U664" i="4" s="1"/>
  <c r="T664" i="4"/>
  <c r="R648" i="4"/>
  <c r="U648" i="4" s="1"/>
  <c r="T648" i="4"/>
  <c r="R632" i="4"/>
  <c r="T632" i="4"/>
  <c r="R616" i="4"/>
  <c r="U616" i="4" s="1"/>
  <c r="T616" i="4"/>
  <c r="R600" i="4"/>
  <c r="U600" i="4" s="1"/>
  <c r="T600" i="4"/>
  <c r="U584" i="4"/>
  <c r="V584" i="4"/>
  <c r="T568" i="4"/>
  <c r="V795" i="4"/>
  <c r="U795" i="4"/>
  <c r="V779" i="4"/>
  <c r="U779" i="4"/>
  <c r="V691" i="4"/>
  <c r="U691" i="4"/>
  <c r="V675" i="4"/>
  <c r="U675" i="4"/>
  <c r="V659" i="4"/>
  <c r="U659" i="4"/>
  <c r="X529" i="4"/>
  <c r="Y529" i="4"/>
  <c r="AG529" i="4" s="1"/>
  <c r="U845" i="4"/>
  <c r="V845" i="4"/>
  <c r="W845" i="4" s="1"/>
  <c r="X934" i="4"/>
  <c r="Y934" i="4"/>
  <c r="AI934" i="4" s="1"/>
  <c r="W978" i="4"/>
  <c r="AA164" i="4"/>
  <c r="AD164" i="4"/>
  <c r="AB164" i="4"/>
  <c r="AJ164" i="4"/>
  <c r="Z164" i="4"/>
  <c r="AL164" i="4" s="1"/>
  <c r="AR164" i="4" s="1"/>
  <c r="AE164" i="4"/>
  <c r="AH164" i="4"/>
  <c r="AK164" i="4"/>
  <c r="AG164" i="4"/>
  <c r="AC164" i="4"/>
  <c r="AI164" i="4"/>
  <c r="G660" i="4"/>
  <c r="F660" i="4"/>
  <c r="E660" i="4"/>
  <c r="S13" i="4"/>
  <c r="T14" i="4"/>
  <c r="V14" i="4" s="1"/>
  <c r="W14" i="4" s="1"/>
  <c r="X14" i="4" s="1"/>
  <c r="S16" i="4"/>
  <c r="T17" i="4"/>
  <c r="T18" i="4"/>
  <c r="V18" i="4" s="1"/>
  <c r="S34" i="4"/>
  <c r="Q46" i="4"/>
  <c r="P46" i="4"/>
  <c r="N46" i="4"/>
  <c r="R46" i="4" s="1"/>
  <c r="S48" i="4"/>
  <c r="T54" i="4"/>
  <c r="T122" i="4"/>
  <c r="V122" i="4" s="1"/>
  <c r="W122" i="4" s="1"/>
  <c r="X122" i="4" s="1"/>
  <c r="S139" i="4"/>
  <c r="Q152" i="4"/>
  <c r="N152" i="4"/>
  <c r="R152" i="4" s="1"/>
  <c r="P152" i="4"/>
  <c r="T162" i="4"/>
  <c r="S173" i="4"/>
  <c r="S176" i="4"/>
  <c r="T177" i="4"/>
  <c r="P491" i="4"/>
  <c r="N491" i="4"/>
  <c r="R491" i="4" s="1"/>
  <c r="U495" i="4"/>
  <c r="T497" i="4"/>
  <c r="P523" i="4"/>
  <c r="Q523" i="4"/>
  <c r="N523" i="4"/>
  <c r="R523" i="4" s="1"/>
  <c r="D523" i="4"/>
  <c r="Q531" i="4"/>
  <c r="N531" i="4"/>
  <c r="R531" i="4" s="1"/>
  <c r="P531" i="4"/>
  <c r="F531" i="4"/>
  <c r="S660" i="4"/>
  <c r="S722" i="4"/>
  <c r="S723" i="4"/>
  <c r="T764" i="4"/>
  <c r="F766" i="4"/>
  <c r="E766" i="4"/>
  <c r="G766" i="4"/>
  <c r="E769" i="4"/>
  <c r="G769" i="4"/>
  <c r="F769" i="4"/>
  <c r="T876" i="4"/>
  <c r="V878" i="4"/>
  <c r="U878" i="4"/>
  <c r="Q881" i="4"/>
  <c r="N881" i="4"/>
  <c r="R881" i="4" s="1"/>
  <c r="P881" i="4"/>
  <c r="E881" i="4"/>
  <c r="V883" i="4"/>
  <c r="U883" i="4"/>
  <c r="Q925" i="4"/>
  <c r="N925" i="4"/>
  <c r="R925" i="4" s="1"/>
  <c r="P925" i="4"/>
  <c r="D925" i="4"/>
  <c r="P928" i="4"/>
  <c r="Q928" i="4"/>
  <c r="N928" i="4"/>
  <c r="R928" i="4" s="1"/>
  <c r="D928" i="4"/>
  <c r="G936" i="4"/>
  <c r="E936" i="4"/>
  <c r="F936" i="4"/>
  <c r="Q937" i="4"/>
  <c r="P937" i="4"/>
  <c r="N937" i="4"/>
  <c r="R937" i="4" s="1"/>
  <c r="D937" i="4"/>
  <c r="T955" i="4"/>
  <c r="Q956" i="4"/>
  <c r="N956" i="4"/>
  <c r="R956" i="4" s="1"/>
  <c r="P956" i="4"/>
  <c r="D956" i="4"/>
  <c r="T958" i="4"/>
  <c r="G965" i="4"/>
  <c r="F965" i="4"/>
  <c r="E965" i="4"/>
  <c r="S970" i="4"/>
  <c r="T991" i="4"/>
  <c r="S1001" i="4"/>
  <c r="E156" i="2"/>
  <c r="N156" i="2" s="1"/>
  <c r="F156" i="2"/>
  <c r="O156" i="2" s="1"/>
  <c r="I155" i="3" s="1"/>
  <c r="G156" i="2"/>
  <c r="P156" i="2" s="1"/>
  <c r="T933" i="4"/>
  <c r="T957" i="4"/>
  <c r="S326" i="4"/>
  <c r="T923" i="4"/>
  <c r="T935" i="4"/>
  <c r="T959" i="4"/>
  <c r="W39" i="4"/>
  <c r="T2" i="4"/>
  <c r="R378" i="4"/>
  <c r="T378" i="4"/>
  <c r="S378" i="4"/>
  <c r="X907" i="4"/>
  <c r="Y907" i="4"/>
  <c r="X885" i="4"/>
  <c r="Y885" i="4"/>
  <c r="V979" i="4"/>
  <c r="U979" i="4"/>
  <c r="T721" i="4"/>
  <c r="U8" i="4"/>
  <c r="V8" i="4"/>
  <c r="S704" i="4"/>
  <c r="S688" i="4"/>
  <c r="S672" i="4"/>
  <c r="S656" i="4"/>
  <c r="S640" i="4"/>
  <c r="S624" i="4"/>
  <c r="S608" i="4"/>
  <c r="S592" i="4"/>
  <c r="T576" i="4"/>
  <c r="V576" i="4" s="1"/>
  <c r="S560" i="4"/>
  <c r="V755" i="4"/>
  <c r="U755" i="4"/>
  <c r="V739" i="4"/>
  <c r="U739" i="4"/>
  <c r="E126" i="2"/>
  <c r="N126" i="2" s="1"/>
  <c r="F126" i="2"/>
  <c r="O126" i="2" s="1"/>
  <c r="I125" i="3" s="1"/>
  <c r="G126" i="2"/>
  <c r="P126" i="2" s="1"/>
  <c r="E122" i="2"/>
  <c r="N122" i="2" s="1"/>
  <c r="F122" i="2"/>
  <c r="O122" i="2" s="1"/>
  <c r="I121" i="3" s="1"/>
  <c r="G122" i="2"/>
  <c r="P122" i="2" s="1"/>
  <c r="X994" i="4"/>
  <c r="Y994" i="4"/>
  <c r="U171" i="4"/>
  <c r="V171" i="4"/>
  <c r="U157" i="4"/>
  <c r="V157" i="4"/>
  <c r="U148" i="4"/>
  <c r="V148" i="4"/>
  <c r="AF529" i="4"/>
  <c r="V835" i="4"/>
  <c r="U835" i="4"/>
  <c r="AG934" i="4"/>
  <c r="AF934" i="4"/>
  <c r="AJ934" i="4"/>
  <c r="W976" i="4"/>
  <c r="W980" i="4"/>
  <c r="AN184" i="4"/>
  <c r="AT184" i="4" s="1"/>
  <c r="AK158" i="4"/>
  <c r="AH158" i="4"/>
  <c r="AA158" i="4"/>
  <c r="AC158" i="4"/>
  <c r="AF158" i="4"/>
  <c r="AE158" i="4"/>
  <c r="AI158" i="4"/>
  <c r="Z158" i="4"/>
  <c r="AD158" i="4"/>
  <c r="AJ158" i="4"/>
  <c r="AG158" i="4"/>
  <c r="AB158" i="4"/>
  <c r="AN158" i="4" s="1"/>
  <c r="AT158" i="4" s="1"/>
  <c r="AO26" i="4"/>
  <c r="AU26" i="4" s="1"/>
  <c r="AM64" i="4"/>
  <c r="AS64" i="4" s="1"/>
  <c r="E956" i="4"/>
  <c r="G956" i="4"/>
  <c r="F956" i="4"/>
  <c r="F767" i="4"/>
  <c r="D767" i="4"/>
  <c r="G767" i="4"/>
  <c r="E767" i="4"/>
  <c r="D660" i="4"/>
  <c r="T12" i="4"/>
  <c r="V12" i="4" s="1"/>
  <c r="T13" i="4"/>
  <c r="S15" i="4"/>
  <c r="S17" i="4"/>
  <c r="S24" i="4"/>
  <c r="S25" i="4"/>
  <c r="T48" i="4"/>
  <c r="T55" i="4"/>
  <c r="V55" i="4" s="1"/>
  <c r="W55" i="4" s="1"/>
  <c r="S56" i="4"/>
  <c r="S58" i="4"/>
  <c r="Q67" i="4"/>
  <c r="P67" i="4"/>
  <c r="N67" i="4"/>
  <c r="R67" i="4" s="1"/>
  <c r="U123" i="4"/>
  <c r="U138" i="4"/>
  <c r="V138" i="4"/>
  <c r="S161" i="4"/>
  <c r="S162" i="4"/>
  <c r="T174" i="4"/>
  <c r="V174" i="4" s="1"/>
  <c r="W174" i="4" s="1"/>
  <c r="S175" i="4"/>
  <c r="T176" i="4"/>
  <c r="S489" i="4"/>
  <c r="S493" i="4"/>
  <c r="S497" i="4"/>
  <c r="E524" i="4"/>
  <c r="G524" i="4"/>
  <c r="F524" i="4"/>
  <c r="S763" i="4"/>
  <c r="N766" i="4"/>
  <c r="R766" i="4" s="1"/>
  <c r="P766" i="4"/>
  <c r="Q766" i="4"/>
  <c r="D766" i="4"/>
  <c r="T768" i="4"/>
  <c r="N769" i="4"/>
  <c r="R769" i="4" s="1"/>
  <c r="P769" i="4"/>
  <c r="D769" i="4"/>
  <c r="S875" i="4"/>
  <c r="T880" i="4"/>
  <c r="S882" i="4"/>
  <c r="N921" i="4"/>
  <c r="R921" i="4" s="1"/>
  <c r="P921" i="4"/>
  <c r="F921" i="4"/>
  <c r="E926" i="4"/>
  <c r="G926" i="4"/>
  <c r="F926" i="4"/>
  <c r="S931" i="4"/>
  <c r="Q936" i="4"/>
  <c r="N936" i="4"/>
  <c r="R936" i="4" s="1"/>
  <c r="P936" i="4"/>
  <c r="D936" i="4"/>
  <c r="G949" i="4"/>
  <c r="F949" i="4"/>
  <c r="E949" i="4"/>
  <c r="S955" i="4"/>
  <c r="E964" i="4"/>
  <c r="F964" i="4"/>
  <c r="G964" i="4"/>
  <c r="P965" i="4"/>
  <c r="N965" i="4"/>
  <c r="R965" i="4" s="1"/>
  <c r="D965" i="4"/>
  <c r="F990" i="4"/>
  <c r="G990" i="4"/>
  <c r="E990" i="4"/>
  <c r="G162" i="2"/>
  <c r="P162" i="2" s="1"/>
  <c r="E162" i="2"/>
  <c r="N162" i="2" s="1"/>
  <c r="F162" i="2"/>
  <c r="O162" i="2" s="1"/>
  <c r="I161" i="3" s="1"/>
  <c r="T477" i="4"/>
  <c r="U991" i="4"/>
  <c r="V991" i="4"/>
  <c r="AI963" i="4"/>
  <c r="F141" i="2"/>
  <c r="O141" i="2" s="1"/>
  <c r="I140" i="3" s="1"/>
  <c r="G141" i="2"/>
  <c r="P141" i="2" s="1"/>
  <c r="E141" i="2"/>
  <c r="N141" i="2" s="1"/>
  <c r="E85" i="2"/>
  <c r="N85" i="2" s="1"/>
  <c r="G85" i="2"/>
  <c r="P85" i="2" s="1"/>
  <c r="F85" i="2"/>
  <c r="O85" i="2" s="1"/>
  <c r="I84" i="3" s="1"/>
  <c r="E62" i="2"/>
  <c r="N62" i="2" s="1"/>
  <c r="F62" i="2"/>
  <c r="O62" i="2" s="1"/>
  <c r="I61" i="3" s="1"/>
  <c r="G62" i="2"/>
  <c r="P62" i="2" s="1"/>
  <c r="F37" i="2"/>
  <c r="O37" i="2" s="1"/>
  <c r="I36" i="3" s="1"/>
  <c r="E37" i="2"/>
  <c r="N37" i="2" s="1"/>
  <c r="G37" i="2"/>
  <c r="P37" i="2" s="1"/>
  <c r="G144" i="2"/>
  <c r="P144" i="2" s="1"/>
  <c r="E144" i="2"/>
  <c r="N144" i="2" s="1"/>
  <c r="F144" i="2"/>
  <c r="O144" i="2" s="1"/>
  <c r="I143" i="3" s="1"/>
  <c r="U967" i="4"/>
  <c r="V967" i="4"/>
  <c r="W665" i="4"/>
  <c r="U720" i="4"/>
  <c r="V720" i="4"/>
  <c r="R704" i="4"/>
  <c r="T704" i="4"/>
  <c r="R688" i="4"/>
  <c r="T688" i="4"/>
  <c r="R672" i="4"/>
  <c r="T672" i="4"/>
  <c r="R656" i="4"/>
  <c r="T656" i="4"/>
  <c r="R640" i="4"/>
  <c r="T640" i="4"/>
  <c r="R624" i="4"/>
  <c r="T624" i="4"/>
  <c r="R608" i="4"/>
  <c r="T608" i="4"/>
  <c r="S568" i="4"/>
  <c r="V803" i="4"/>
  <c r="U803" i="4"/>
  <c r="V787" i="4"/>
  <c r="U787" i="4"/>
  <c r="V771" i="4"/>
  <c r="U771" i="4"/>
  <c r="V715" i="4"/>
  <c r="U715" i="4"/>
  <c r="V699" i="4"/>
  <c r="U699" i="4"/>
  <c r="V683" i="4"/>
  <c r="U683" i="4"/>
  <c r="V667" i="4"/>
  <c r="U667" i="4"/>
  <c r="V651" i="4"/>
  <c r="U651" i="4"/>
  <c r="W102" i="4"/>
  <c r="X134" i="4"/>
  <c r="V167" i="4"/>
  <c r="U167" i="4"/>
  <c r="W168" i="4"/>
  <c r="AF28" i="4"/>
  <c r="AJ28" i="4"/>
  <c r="AB28" i="4"/>
  <c r="AN28" i="4" s="1"/>
  <c r="AD28" i="4"/>
  <c r="AI28" i="4"/>
  <c r="AA28" i="4"/>
  <c r="AK28" i="4"/>
  <c r="AE28" i="4"/>
  <c r="AC28" i="4"/>
  <c r="Z28" i="4"/>
  <c r="AT28" i="4"/>
  <c r="AG28" i="4"/>
  <c r="V643" i="4"/>
  <c r="U643" i="4"/>
  <c r="AA110" i="4"/>
  <c r="AB110" i="4"/>
  <c r="AE110" i="4"/>
  <c r="Z110" i="4"/>
  <c r="AD110" i="4"/>
  <c r="AH110" i="4"/>
  <c r="AF110" i="4"/>
  <c r="AJ110" i="4"/>
  <c r="AI110" i="4"/>
  <c r="AO110" i="4" s="1"/>
  <c r="AU110" i="4" s="1"/>
  <c r="AG110" i="4"/>
  <c r="AK110" i="4"/>
  <c r="Y103" i="4"/>
  <c r="AC103" i="4" s="1"/>
  <c r="X96" i="4"/>
  <c r="W986" i="4"/>
  <c r="W974" i="4"/>
  <c r="AL26" i="4"/>
  <c r="AR26" i="4" s="1"/>
  <c r="Y65" i="4"/>
  <c r="AK65" i="4" s="1"/>
  <c r="AM26" i="4"/>
  <c r="AS26" i="4" s="1"/>
  <c r="AL64" i="4"/>
  <c r="AR64" i="4" s="1"/>
  <c r="G927" i="4"/>
  <c r="F927" i="4"/>
  <c r="E927" i="4"/>
  <c r="U12" i="4"/>
  <c r="T15" i="4"/>
  <c r="Q47" i="4"/>
  <c r="P47" i="4"/>
  <c r="N47" i="4"/>
  <c r="R47" i="4" s="1"/>
  <c r="S54" i="4"/>
  <c r="V123" i="4"/>
  <c r="U160" i="4"/>
  <c r="V160" i="4"/>
  <c r="T173" i="4"/>
  <c r="S177" i="4"/>
  <c r="U179" i="4"/>
  <c r="V179" i="4"/>
  <c r="Q507" i="4"/>
  <c r="N507" i="4"/>
  <c r="R507" i="4" s="1"/>
  <c r="P507" i="4"/>
  <c r="Q521" i="4"/>
  <c r="N521" i="4"/>
  <c r="R521" i="4" s="1"/>
  <c r="P521" i="4"/>
  <c r="S761" i="4"/>
  <c r="S764" i="4"/>
  <c r="S765" i="4"/>
  <c r="F804" i="4"/>
  <c r="E804" i="4"/>
  <c r="G804" i="4"/>
  <c r="S876" i="4"/>
  <c r="P877" i="4"/>
  <c r="N877" i="4"/>
  <c r="R877" i="4" s="1"/>
  <c r="F877" i="4"/>
  <c r="U880" i="4"/>
  <c r="V880" i="4"/>
  <c r="S922" i="4"/>
  <c r="Q926" i="4"/>
  <c r="N926" i="4"/>
  <c r="R926" i="4" s="1"/>
  <c r="P926" i="4"/>
  <c r="D926" i="4"/>
  <c r="T931" i="4"/>
  <c r="R931" i="4"/>
  <c r="S958" i="4"/>
  <c r="Q964" i="4"/>
  <c r="P964" i="4"/>
  <c r="N964" i="4"/>
  <c r="R964" i="4" s="1"/>
  <c r="D964" i="4"/>
  <c r="Q990" i="4"/>
  <c r="N990" i="4"/>
  <c r="R990" i="4" s="1"/>
  <c r="P990" i="4"/>
  <c r="D990" i="4"/>
  <c r="T1001" i="4"/>
  <c r="Y107" i="4"/>
  <c r="AD107" i="4" s="1"/>
  <c r="AA182" i="4"/>
  <c r="AK182" i="4"/>
  <c r="AG182" i="4"/>
  <c r="Z182" i="4"/>
  <c r="AB182" i="4"/>
  <c r="AI182" i="4"/>
  <c r="AD182" i="4"/>
  <c r="AC182" i="4"/>
  <c r="AJ182" i="4"/>
  <c r="AF182" i="4"/>
  <c r="AE182" i="4"/>
  <c r="AH182" i="4"/>
  <c r="F296" i="2"/>
  <c r="O296" i="2" s="1"/>
  <c r="I295" i="3" s="1"/>
  <c r="G296" i="2"/>
  <c r="P296" i="2" s="1"/>
  <c r="E296" i="2"/>
  <c r="N296" i="2" s="1"/>
  <c r="E394" i="2"/>
  <c r="N394" i="2" s="1"/>
  <c r="F394" i="2"/>
  <c r="O394" i="2" s="1"/>
  <c r="I402" i="3" s="1"/>
  <c r="G394" i="2"/>
  <c r="P394" i="2" s="1"/>
  <c r="T510" i="4"/>
  <c r="T550" i="4"/>
  <c r="S512" i="4"/>
  <c r="S554" i="4"/>
  <c r="T514" i="4"/>
  <c r="T534" i="4"/>
  <c r="S538" i="4"/>
  <c r="E312" i="2"/>
  <c r="N312" i="2" s="1"/>
  <c r="F312" i="2"/>
  <c r="O312" i="2" s="1"/>
  <c r="I320" i="3" s="1"/>
  <c r="G312" i="2"/>
  <c r="P312" i="2" s="1"/>
  <c r="G196" i="2"/>
  <c r="P196" i="2" s="1"/>
  <c r="E196" i="2"/>
  <c r="N196" i="2" s="1"/>
  <c r="F196" i="2"/>
  <c r="O196" i="2" s="1"/>
  <c r="I195" i="3" s="1"/>
  <c r="E385" i="2"/>
  <c r="N385" i="2" s="1"/>
  <c r="F385" i="2"/>
  <c r="O385" i="2" s="1"/>
  <c r="I393" i="3" s="1"/>
  <c r="G385" i="2"/>
  <c r="P385" i="2" s="1"/>
  <c r="E391" i="2"/>
  <c r="N391" i="2" s="1"/>
  <c r="F391" i="2"/>
  <c r="O391" i="2" s="1"/>
  <c r="I399" i="3" s="1"/>
  <c r="G391" i="2"/>
  <c r="P391" i="2" s="1"/>
  <c r="G454" i="2"/>
  <c r="P454" i="2" s="1"/>
  <c r="E454" i="2"/>
  <c r="N454" i="2" s="1"/>
  <c r="F454" i="2"/>
  <c r="O454" i="2" s="1"/>
  <c r="I462" i="3" s="1"/>
  <c r="F274" i="2"/>
  <c r="O274" i="2" s="1"/>
  <c r="I273" i="3" s="1"/>
  <c r="G274" i="2"/>
  <c r="P274" i="2" s="1"/>
  <c r="E274" i="2"/>
  <c r="N274" i="2" s="1"/>
  <c r="G263" i="2"/>
  <c r="P263" i="2" s="1"/>
  <c r="E263" i="2"/>
  <c r="N263" i="2" s="1"/>
  <c r="F263" i="2"/>
  <c r="O263" i="2" s="1"/>
  <c r="I262" i="3" s="1"/>
  <c r="G330" i="2"/>
  <c r="P330" i="2" s="1"/>
  <c r="E330" i="2"/>
  <c r="N330" i="2" s="1"/>
  <c r="F330" i="2"/>
  <c r="O330" i="2" s="1"/>
  <c r="I338" i="3" s="1"/>
  <c r="F223" i="2"/>
  <c r="O223" i="2" s="1"/>
  <c r="I222" i="3" s="1"/>
  <c r="G223" i="2"/>
  <c r="P223" i="2" s="1"/>
  <c r="E223" i="2"/>
  <c r="N223" i="2" s="1"/>
  <c r="G350" i="2"/>
  <c r="P350" i="2" s="1"/>
  <c r="E350" i="2"/>
  <c r="N350" i="2" s="1"/>
  <c r="F350" i="2"/>
  <c r="O350" i="2" s="1"/>
  <c r="I358" i="3" s="1"/>
  <c r="E381" i="2"/>
  <c r="N381" i="2" s="1"/>
  <c r="F381" i="2"/>
  <c r="O381" i="2" s="1"/>
  <c r="I389" i="3" s="1"/>
  <c r="G381" i="2"/>
  <c r="P381" i="2" s="1"/>
  <c r="E377" i="2"/>
  <c r="N377" i="2" s="1"/>
  <c r="F377" i="2"/>
  <c r="O377" i="2" s="1"/>
  <c r="I385" i="3" s="1"/>
  <c r="G377" i="2"/>
  <c r="P377" i="2" s="1"/>
  <c r="G413" i="2"/>
  <c r="P413" i="2" s="1"/>
  <c r="E413" i="2"/>
  <c r="N413" i="2" s="1"/>
  <c r="F413" i="2"/>
  <c r="O413" i="2" s="1"/>
  <c r="I421" i="3" s="1"/>
  <c r="S342" i="4"/>
  <c r="U342" i="4" s="1"/>
  <c r="X511" i="4"/>
  <c r="Y511" i="4" s="1"/>
  <c r="U945" i="4"/>
  <c r="V945" i="4"/>
  <c r="X39" i="4"/>
  <c r="Y39" i="4" s="1"/>
  <c r="X69" i="4"/>
  <c r="Y69" i="4" s="1"/>
  <c r="V3" i="4"/>
  <c r="U3" i="4"/>
  <c r="S526" i="4"/>
  <c r="S540" i="4"/>
  <c r="U540" i="4" s="1"/>
  <c r="S534" i="4"/>
  <c r="T508" i="4"/>
  <c r="T538" i="4"/>
  <c r="E316" i="2"/>
  <c r="N316" i="2" s="1"/>
  <c r="F316" i="2"/>
  <c r="O316" i="2" s="1"/>
  <c r="I324" i="3" s="1"/>
  <c r="G316" i="2"/>
  <c r="P316" i="2" s="1"/>
  <c r="E344" i="2"/>
  <c r="N344" i="2" s="1"/>
  <c r="F344" i="2"/>
  <c r="O344" i="2" s="1"/>
  <c r="I352" i="3" s="1"/>
  <c r="G344" i="2"/>
  <c r="P344" i="2" s="1"/>
  <c r="E364" i="2"/>
  <c r="N364" i="2" s="1"/>
  <c r="F364" i="2"/>
  <c r="O364" i="2" s="1"/>
  <c r="I372" i="3" s="1"/>
  <c r="G364" i="2"/>
  <c r="P364" i="2" s="1"/>
  <c r="G212" i="2"/>
  <c r="P212" i="2" s="1"/>
  <c r="E212" i="2"/>
  <c r="N212" i="2" s="1"/>
  <c r="F212" i="2"/>
  <c r="O212" i="2" s="1"/>
  <c r="I211" i="3" s="1"/>
  <c r="T295" i="4"/>
  <c r="E256" i="2"/>
  <c r="N256" i="2" s="1"/>
  <c r="F256" i="2"/>
  <c r="O256" i="2" s="1"/>
  <c r="I255" i="3" s="1"/>
  <c r="G256" i="2"/>
  <c r="P256" i="2" s="1"/>
  <c r="E272" i="2"/>
  <c r="N272" i="2" s="1"/>
  <c r="F272" i="2"/>
  <c r="O272" i="2" s="1"/>
  <c r="I271" i="3" s="1"/>
  <c r="G272" i="2"/>
  <c r="P272" i="2" s="1"/>
  <c r="G358" i="2"/>
  <c r="P358" i="2" s="1"/>
  <c r="E358" i="2"/>
  <c r="N358" i="2" s="1"/>
  <c r="F358" i="2"/>
  <c r="O358" i="2" s="1"/>
  <c r="I366" i="3" s="1"/>
  <c r="G401" i="2"/>
  <c r="P401" i="2" s="1"/>
  <c r="E401" i="2"/>
  <c r="N401" i="2" s="1"/>
  <c r="F401" i="2"/>
  <c r="O401" i="2" s="1"/>
  <c r="I409" i="3" s="1"/>
  <c r="F370" i="2"/>
  <c r="O370" i="2" s="1"/>
  <c r="I378" i="3" s="1"/>
  <c r="G370" i="2"/>
  <c r="P370" i="2" s="1"/>
  <c r="E370" i="2"/>
  <c r="N370" i="2" s="1"/>
  <c r="E398" i="2"/>
  <c r="N398" i="2" s="1"/>
  <c r="F398" i="2"/>
  <c r="O398" i="2" s="1"/>
  <c r="I406" i="3" s="1"/>
  <c r="G398" i="2"/>
  <c r="P398" i="2" s="1"/>
  <c r="E422" i="5"/>
  <c r="H414" i="2" s="1"/>
  <c r="G438" i="2"/>
  <c r="P438" i="2" s="1"/>
  <c r="E438" i="2"/>
  <c r="N438" i="2" s="1"/>
  <c r="F438" i="2"/>
  <c r="O438" i="2" s="1"/>
  <c r="I446" i="3" s="1"/>
  <c r="I458" i="5"/>
  <c r="T380" i="4"/>
  <c r="T399" i="4"/>
  <c r="F333" i="2"/>
  <c r="O333" i="2" s="1"/>
  <c r="I341" i="3" s="1"/>
  <c r="G333" i="2"/>
  <c r="P333" i="2" s="1"/>
  <c r="E333" i="2"/>
  <c r="N333" i="2" s="1"/>
  <c r="G342" i="2"/>
  <c r="P342" i="2" s="1"/>
  <c r="E342" i="2"/>
  <c r="N342" i="2" s="1"/>
  <c r="F342" i="2"/>
  <c r="O342" i="2" s="1"/>
  <c r="I350" i="3" s="1"/>
  <c r="G354" i="2"/>
  <c r="P354" i="2" s="1"/>
  <c r="E354" i="2"/>
  <c r="N354" i="2" s="1"/>
  <c r="F354" i="2"/>
  <c r="O354" i="2" s="1"/>
  <c r="I362" i="3" s="1"/>
  <c r="V236" i="4"/>
  <c r="U221" i="4"/>
  <c r="F445" i="2"/>
  <c r="O445" i="2" s="1"/>
  <c r="I453" i="3" s="1"/>
  <c r="G445" i="2"/>
  <c r="P445" i="2" s="1"/>
  <c r="E445" i="2"/>
  <c r="N445" i="2" s="1"/>
  <c r="E429" i="5"/>
  <c r="H421" i="2" s="1"/>
  <c r="F457" i="2"/>
  <c r="O457" i="2" s="1"/>
  <c r="I465" i="3" s="1"/>
  <c r="G457" i="2"/>
  <c r="P457" i="2" s="1"/>
  <c r="E457" i="2"/>
  <c r="N457" i="2" s="1"/>
  <c r="E369" i="2"/>
  <c r="N369" i="2" s="1"/>
  <c r="F369" i="2"/>
  <c r="O369" i="2" s="1"/>
  <c r="I377" i="3" s="1"/>
  <c r="G369" i="2"/>
  <c r="P369" i="2" s="1"/>
  <c r="V929" i="4"/>
  <c r="U929" i="4"/>
  <c r="R923" i="4"/>
  <c r="S923" i="4"/>
  <c r="V927" i="4"/>
  <c r="U927" i="4"/>
  <c r="T951" i="4"/>
  <c r="U969" i="4"/>
  <c r="V969" i="4"/>
  <c r="AF932" i="4"/>
  <c r="Z932" i="4"/>
  <c r="AI932" i="4"/>
  <c r="AA932" i="4"/>
  <c r="AD932" i="4"/>
  <c r="AK932" i="4"/>
  <c r="AH932" i="4"/>
  <c r="AC932" i="4"/>
  <c r="AB932" i="4"/>
  <c r="AG932" i="4"/>
  <c r="AJ932" i="4"/>
  <c r="AE932" i="4"/>
  <c r="AH169" i="4"/>
  <c r="AA169" i="4"/>
  <c r="AB169" i="4"/>
  <c r="AI169" i="4"/>
  <c r="AG169" i="4"/>
  <c r="AK169" i="4"/>
  <c r="AC169" i="4"/>
  <c r="AD169" i="4"/>
  <c r="AE169" i="4"/>
  <c r="AJ169" i="4"/>
  <c r="Z169" i="4"/>
  <c r="AF169" i="4"/>
  <c r="Y151" i="4"/>
  <c r="AK151" i="4" s="1"/>
  <c r="AA849" i="4"/>
  <c r="AG849" i="4"/>
  <c r="AK849" i="4"/>
  <c r="Z849" i="4"/>
  <c r="AE849" i="4"/>
  <c r="AI849" i="4"/>
  <c r="AJ849" i="4"/>
  <c r="AB849" i="4"/>
  <c r="AC849" i="4"/>
  <c r="AH849" i="4"/>
  <c r="AF849" i="4"/>
  <c r="AD849" i="4"/>
  <c r="AW849" i="4"/>
  <c r="AU849" i="4"/>
  <c r="AV849" i="4"/>
  <c r="AT849" i="4"/>
  <c r="AS849" i="4"/>
  <c r="W130" i="4"/>
  <c r="Y77" i="4"/>
  <c r="AA77" i="4" s="1"/>
  <c r="AG45" i="4"/>
  <c r="Z45" i="4"/>
  <c r="AK45" i="4"/>
  <c r="AI45" i="4"/>
  <c r="AB45" i="4"/>
  <c r="AD45" i="4"/>
  <c r="AH45" i="4"/>
  <c r="AF45" i="4"/>
  <c r="AA45" i="4"/>
  <c r="AM45" i="4" s="1"/>
  <c r="AS45" i="4" s="1"/>
  <c r="AC45" i="4"/>
  <c r="AO45" i="4" s="1"/>
  <c r="AU45" i="4" s="1"/>
  <c r="AJ45" i="4"/>
  <c r="AE45" i="4"/>
  <c r="S2" i="4"/>
  <c r="S494" i="4"/>
  <c r="S506" i="4"/>
  <c r="T522" i="4"/>
  <c r="T526" i="4"/>
  <c r="S532" i="4"/>
  <c r="S550" i="4"/>
  <c r="T490" i="4"/>
  <c r="S492" i="4"/>
  <c r="T500" i="4"/>
  <c r="T540" i="4"/>
  <c r="T552" i="4"/>
  <c r="V552" i="4" s="1"/>
  <c r="T496" i="4"/>
  <c r="S502" i="4"/>
  <c r="T528" i="4"/>
  <c r="T542" i="4"/>
  <c r="T546" i="4"/>
  <c r="E320" i="2"/>
  <c r="N320" i="2" s="1"/>
  <c r="F320" i="2"/>
  <c r="O320" i="2" s="1"/>
  <c r="I328" i="3" s="1"/>
  <c r="G320" i="2"/>
  <c r="P320" i="2" s="1"/>
  <c r="F270" i="2"/>
  <c r="O270" i="2" s="1"/>
  <c r="I269" i="3" s="1"/>
  <c r="G270" i="2"/>
  <c r="P270" i="2" s="1"/>
  <c r="E270" i="2"/>
  <c r="N270" i="2" s="1"/>
  <c r="E276" i="2"/>
  <c r="N276" i="2" s="1"/>
  <c r="F276" i="2"/>
  <c r="O276" i="2" s="1"/>
  <c r="I275" i="3" s="1"/>
  <c r="G276" i="2"/>
  <c r="P276" i="2" s="1"/>
  <c r="W433" i="4"/>
  <c r="F378" i="2"/>
  <c r="O378" i="2" s="1"/>
  <c r="I386" i="3" s="1"/>
  <c r="G378" i="2"/>
  <c r="P378" i="2" s="1"/>
  <c r="E378" i="2"/>
  <c r="N378" i="2" s="1"/>
  <c r="E402" i="2"/>
  <c r="N402" i="2" s="1"/>
  <c r="F402" i="2"/>
  <c r="O402" i="2" s="1"/>
  <c r="I410" i="3" s="1"/>
  <c r="G402" i="2"/>
  <c r="P402" i="2" s="1"/>
  <c r="E414" i="2"/>
  <c r="N414" i="2" s="1"/>
  <c r="F414" i="2"/>
  <c r="O414" i="2" s="1"/>
  <c r="I422" i="3" s="1"/>
  <c r="G414" i="2"/>
  <c r="P414" i="2" s="1"/>
  <c r="F207" i="2"/>
  <c r="O207" i="2" s="1"/>
  <c r="I206" i="3" s="1"/>
  <c r="G207" i="2"/>
  <c r="P207" i="2" s="1"/>
  <c r="E207" i="2"/>
  <c r="N207" i="2" s="1"/>
  <c r="F301" i="2"/>
  <c r="O301" i="2" s="1"/>
  <c r="I306" i="3" s="1"/>
  <c r="G301" i="2"/>
  <c r="P301" i="2" s="1"/>
  <c r="E301" i="2"/>
  <c r="N301" i="2" s="1"/>
  <c r="G281" i="2"/>
  <c r="P281" i="2" s="1"/>
  <c r="F281" i="2"/>
  <c r="O281" i="2" s="1"/>
  <c r="I280" i="3" s="1"/>
  <c r="E281" i="2"/>
  <c r="N281" i="2" s="1"/>
  <c r="G397" i="2"/>
  <c r="P397" i="2" s="1"/>
  <c r="E397" i="2"/>
  <c r="N397" i="2" s="1"/>
  <c r="F397" i="2"/>
  <c r="O397" i="2" s="1"/>
  <c r="I405" i="3" s="1"/>
  <c r="R338" i="4"/>
  <c r="S338" i="4"/>
  <c r="U957" i="4"/>
  <c r="V957" i="4"/>
  <c r="T949" i="4"/>
  <c r="V943" i="4"/>
  <c r="U943" i="4"/>
  <c r="S951" i="4"/>
  <c r="R951" i="4"/>
  <c r="X153" i="4"/>
  <c r="AJ43" i="4"/>
  <c r="AH43" i="4"/>
  <c r="AD43" i="4"/>
  <c r="AA43" i="4"/>
  <c r="AF43" i="4"/>
  <c r="Z43" i="4"/>
  <c r="AE43" i="4"/>
  <c r="AK43" i="4"/>
  <c r="AG43" i="4"/>
  <c r="AB43" i="4"/>
  <c r="AC43" i="4"/>
  <c r="AI43" i="4"/>
  <c r="AA53" i="4"/>
  <c r="Z53" i="4"/>
  <c r="AH53" i="4"/>
  <c r="AE53" i="4"/>
  <c r="AJ53" i="4"/>
  <c r="AG53" i="4"/>
  <c r="AD53" i="4"/>
  <c r="AF53" i="4"/>
  <c r="AI53" i="4"/>
  <c r="AB53" i="4"/>
  <c r="AC53" i="4"/>
  <c r="AK53" i="4"/>
  <c r="E3" i="2"/>
  <c r="N3" i="2" s="1"/>
  <c r="F3" i="2"/>
  <c r="O3" i="2" s="1"/>
  <c r="I2" i="3" s="1"/>
  <c r="G3" i="2"/>
  <c r="P3" i="2" s="1"/>
  <c r="E332" i="2"/>
  <c r="N332" i="2" s="1"/>
  <c r="F332" i="2"/>
  <c r="O332" i="2" s="1"/>
  <c r="I340" i="3" s="1"/>
  <c r="G332" i="2"/>
  <c r="P332" i="2" s="1"/>
  <c r="E352" i="2"/>
  <c r="N352" i="2" s="1"/>
  <c r="F352" i="2"/>
  <c r="O352" i="2" s="1"/>
  <c r="I360" i="3" s="1"/>
  <c r="G352" i="2"/>
  <c r="P352" i="2" s="1"/>
  <c r="E280" i="2"/>
  <c r="N280" i="2" s="1"/>
  <c r="F280" i="2"/>
  <c r="O280" i="2" s="1"/>
  <c r="I279" i="3" s="1"/>
  <c r="G280" i="2"/>
  <c r="P280" i="2" s="1"/>
  <c r="F292" i="2"/>
  <c r="O292" i="2" s="1"/>
  <c r="I291" i="3" s="1"/>
  <c r="G292" i="2"/>
  <c r="P292" i="2" s="1"/>
  <c r="E292" i="2"/>
  <c r="N292" i="2" s="1"/>
  <c r="F433" i="2"/>
  <c r="O433" i="2" s="1"/>
  <c r="I441" i="3" s="1"/>
  <c r="G433" i="2"/>
  <c r="P433" i="2" s="1"/>
  <c r="E433" i="2"/>
  <c r="N433" i="2" s="1"/>
  <c r="G417" i="2"/>
  <c r="P417" i="2" s="1"/>
  <c r="E417" i="2"/>
  <c r="N417" i="2" s="1"/>
  <c r="F417" i="2"/>
  <c r="O417" i="2" s="1"/>
  <c r="I425" i="3" s="1"/>
  <c r="F374" i="2"/>
  <c r="O374" i="2" s="1"/>
  <c r="I382" i="3" s="1"/>
  <c r="G374" i="2"/>
  <c r="P374" i="2" s="1"/>
  <c r="E374" i="2"/>
  <c r="N374" i="2" s="1"/>
  <c r="G434" i="2"/>
  <c r="P434" i="2" s="1"/>
  <c r="E434" i="2"/>
  <c r="N434" i="2" s="1"/>
  <c r="F434" i="2"/>
  <c r="O434" i="2" s="1"/>
  <c r="I442" i="3" s="1"/>
  <c r="G446" i="2"/>
  <c r="P446" i="2" s="1"/>
  <c r="E446" i="2"/>
  <c r="N446" i="2" s="1"/>
  <c r="F446" i="2"/>
  <c r="O446" i="2" s="1"/>
  <c r="I454" i="3" s="1"/>
  <c r="S380" i="4"/>
  <c r="S392" i="4"/>
  <c r="I298" i="3"/>
  <c r="G310" i="2"/>
  <c r="P310" i="2" s="1"/>
  <c r="E310" i="2"/>
  <c r="N310" i="2" s="1"/>
  <c r="F310" i="2"/>
  <c r="O310" i="2" s="1"/>
  <c r="I318" i="3" s="1"/>
  <c r="E295" i="2"/>
  <c r="N295" i="2" s="1"/>
  <c r="F295" i="2"/>
  <c r="O295" i="2" s="1"/>
  <c r="I294" i="3" s="1"/>
  <c r="G295" i="2"/>
  <c r="P295" i="2" s="1"/>
  <c r="G326" i="2"/>
  <c r="P326" i="2" s="1"/>
  <c r="E326" i="2"/>
  <c r="N326" i="2" s="1"/>
  <c r="F326" i="2"/>
  <c r="O326" i="2" s="1"/>
  <c r="I334" i="3" s="1"/>
  <c r="G338" i="2"/>
  <c r="P338" i="2" s="1"/>
  <c r="E338" i="2"/>
  <c r="N338" i="2" s="1"/>
  <c r="F338" i="2"/>
  <c r="O338" i="2" s="1"/>
  <c r="I346" i="3" s="1"/>
  <c r="F365" i="2"/>
  <c r="O365" i="2" s="1"/>
  <c r="I373" i="3" s="1"/>
  <c r="G365" i="2"/>
  <c r="P365" i="2" s="1"/>
  <c r="E365" i="2"/>
  <c r="N365" i="2" s="1"/>
  <c r="E429" i="2"/>
  <c r="N429" i="2" s="1"/>
  <c r="F429" i="2"/>
  <c r="O429" i="2" s="1"/>
  <c r="I437" i="3" s="1"/>
  <c r="G429" i="2"/>
  <c r="P429" i="2" s="1"/>
  <c r="S419" i="4"/>
  <c r="S427" i="4"/>
  <c r="U427" i="4" s="1"/>
  <c r="S397" i="4"/>
  <c r="S455" i="4"/>
  <c r="U455" i="4" s="1"/>
  <c r="T393" i="4"/>
  <c r="G314" i="2"/>
  <c r="P314" i="2" s="1"/>
  <c r="E314" i="2"/>
  <c r="N314" i="2" s="1"/>
  <c r="F314" i="2"/>
  <c r="O314" i="2" s="1"/>
  <c r="I322" i="3" s="1"/>
  <c r="G366" i="2"/>
  <c r="P366" i="2" s="1"/>
  <c r="E366" i="2"/>
  <c r="N366" i="2" s="1"/>
  <c r="F366" i="2"/>
  <c r="O366" i="2" s="1"/>
  <c r="I374" i="3" s="1"/>
  <c r="G409" i="2"/>
  <c r="P409" i="2" s="1"/>
  <c r="E409" i="2"/>
  <c r="N409" i="2" s="1"/>
  <c r="F409" i="2"/>
  <c r="O409" i="2" s="1"/>
  <c r="I417" i="3" s="1"/>
  <c r="G425" i="2"/>
  <c r="P425" i="2" s="1"/>
  <c r="E425" i="2"/>
  <c r="N425" i="2" s="1"/>
  <c r="F425" i="2"/>
  <c r="O425" i="2" s="1"/>
  <c r="I433" i="3" s="1"/>
  <c r="F441" i="2"/>
  <c r="O441" i="2" s="1"/>
  <c r="I449" i="3" s="1"/>
  <c r="G441" i="2"/>
  <c r="P441" i="2" s="1"/>
  <c r="E441" i="2"/>
  <c r="N441" i="2" s="1"/>
  <c r="F453" i="2"/>
  <c r="O453" i="2" s="1"/>
  <c r="I461" i="3" s="1"/>
  <c r="G453" i="2"/>
  <c r="P453" i="2" s="1"/>
  <c r="E453" i="2"/>
  <c r="N453" i="2" s="1"/>
  <c r="X509" i="4"/>
  <c r="Y509" i="4" s="1"/>
  <c r="R348" i="4"/>
  <c r="S348" i="4"/>
  <c r="X887" i="4"/>
  <c r="Y887" i="4"/>
  <c r="U933" i="4"/>
  <c r="V933" i="4"/>
  <c r="S949" i="4"/>
  <c r="R935" i="4"/>
  <c r="S935" i="4"/>
  <c r="S959" i="4"/>
  <c r="R959" i="4"/>
  <c r="AJ109" i="4"/>
  <c r="Z109" i="4"/>
  <c r="AA109" i="4"/>
  <c r="AG109" i="4"/>
  <c r="AB109" i="4"/>
  <c r="AE109" i="4"/>
  <c r="AH109" i="4"/>
  <c r="AF109" i="4"/>
  <c r="AD109" i="4"/>
  <c r="AP109" i="4" s="1"/>
  <c r="AV109" i="4" s="1"/>
  <c r="AK109" i="4"/>
  <c r="AC109" i="4"/>
  <c r="AI109" i="4"/>
  <c r="F809" i="11"/>
  <c r="H809" i="11"/>
  <c r="D178" i="9"/>
  <c r="F170" i="8" s="1"/>
  <c r="G90" i="9"/>
  <c r="D185" i="9"/>
  <c r="F177" i="8" s="1"/>
  <c r="E172" i="9"/>
  <c r="G164" i="8" s="1"/>
  <c r="G34" i="9"/>
  <c r="D168" i="9"/>
  <c r="F160" i="8" s="1"/>
  <c r="I193" i="11"/>
  <c r="G215" i="9"/>
  <c r="D265" i="9"/>
  <c r="F257" i="8" s="1"/>
  <c r="D209" i="9"/>
  <c r="F201" i="8" s="1"/>
  <c r="I294" i="11"/>
  <c r="H396" i="11"/>
  <c r="F404" i="11"/>
  <c r="F408" i="11"/>
  <c r="H394" i="11"/>
  <c r="E410" i="11"/>
  <c r="H882" i="11"/>
  <c r="F773" i="11"/>
  <c r="F875" i="11"/>
  <c r="F950" i="11"/>
  <c r="E705" i="11"/>
  <c r="E810" i="11"/>
  <c r="F838" i="11"/>
  <c r="F876" i="11"/>
  <c r="F695" i="11"/>
  <c r="E830" i="11"/>
  <c r="H517" i="11"/>
  <c r="I517" i="11" s="1"/>
  <c r="H648" i="11"/>
  <c r="E765" i="11"/>
  <c r="F890" i="11"/>
  <c r="F761" i="11"/>
  <c r="J335" i="11"/>
  <c r="I335" i="11"/>
  <c r="I633" i="11"/>
  <c r="J633" i="11"/>
  <c r="J308" i="11"/>
  <c r="I308" i="11"/>
  <c r="F482" i="11"/>
  <c r="E482" i="11"/>
  <c r="H482" i="11"/>
  <c r="F797" i="11"/>
  <c r="H797" i="11"/>
  <c r="E797" i="11"/>
  <c r="E803" i="11"/>
  <c r="H803" i="11"/>
  <c r="F803" i="11"/>
  <c r="F453" i="11"/>
  <c r="E453" i="11"/>
  <c r="H453" i="11"/>
  <c r="I307" i="11"/>
  <c r="J307" i="11"/>
  <c r="E129" i="9"/>
  <c r="G121" i="8" s="1"/>
  <c r="J130" i="11"/>
  <c r="E265" i="9"/>
  <c r="G257" i="8" s="1"/>
  <c r="G209" i="9"/>
  <c r="G241" i="9"/>
  <c r="H356" i="11"/>
  <c r="H364" i="11"/>
  <c r="H368" i="11"/>
  <c r="F394" i="11"/>
  <c r="H410" i="11"/>
  <c r="H898" i="11"/>
  <c r="E875" i="11"/>
  <c r="E950" i="11"/>
  <c r="E257" i="8"/>
  <c r="M257" i="8" s="1"/>
  <c r="E738" i="11"/>
  <c r="F614" i="11"/>
  <c r="H705" i="11"/>
  <c r="F822" i="11"/>
  <c r="E206" i="8"/>
  <c r="M206" i="8" s="1"/>
  <c r="F648" i="11"/>
  <c r="E786" i="11"/>
  <c r="E818" i="11"/>
  <c r="F840" i="11"/>
  <c r="E894" i="11"/>
  <c r="F898" i="11"/>
  <c r="E396" i="11"/>
  <c r="H663" i="11"/>
  <c r="H818" i="11"/>
  <c r="E354" i="11"/>
  <c r="E890" i="11"/>
  <c r="H619" i="11"/>
  <c r="E990" i="11"/>
  <c r="I436" i="11"/>
  <c r="J436" i="11"/>
  <c r="H684" i="11"/>
  <c r="F684" i="11"/>
  <c r="E816" i="11"/>
  <c r="F816" i="11"/>
  <c r="E801" i="11"/>
  <c r="H801" i="11"/>
  <c r="F801" i="11"/>
  <c r="J340" i="11"/>
  <c r="I997" i="11"/>
  <c r="E435" i="11"/>
  <c r="H435" i="11"/>
  <c r="E451" i="11"/>
  <c r="H451" i="11"/>
  <c r="F884" i="11"/>
  <c r="H884" i="11"/>
  <c r="E690" i="11"/>
  <c r="F690" i="11"/>
  <c r="E799" i="11"/>
  <c r="H799" i="11"/>
  <c r="H449" i="11"/>
  <c r="E449" i="11"/>
  <c r="F449" i="11"/>
  <c r="D202" i="9"/>
  <c r="F194" i="8" s="1"/>
  <c r="G99" i="9"/>
  <c r="J241" i="11"/>
  <c r="E214" i="9"/>
  <c r="G206" i="8" s="1"/>
  <c r="F356" i="11"/>
  <c r="F364" i="11"/>
  <c r="F368" i="11"/>
  <c r="H382" i="11"/>
  <c r="H371" i="11"/>
  <c r="H930" i="11"/>
  <c r="H628" i="11"/>
  <c r="H734" i="11"/>
  <c r="H765" i="11"/>
  <c r="H690" i="11"/>
  <c r="E809" i="11"/>
  <c r="J304" i="11"/>
  <c r="H990" i="11"/>
  <c r="I990" i="11" s="1"/>
  <c r="F619" i="11"/>
  <c r="E629" i="11"/>
  <c r="H629" i="11"/>
  <c r="J629" i="11" s="1"/>
  <c r="H812" i="11"/>
  <c r="F812" i="11"/>
  <c r="E812" i="11"/>
  <c r="J625" i="11"/>
  <c r="F433" i="11"/>
  <c r="E433" i="11"/>
  <c r="H433" i="11"/>
  <c r="F455" i="11"/>
  <c r="J455" i="11" s="1"/>
  <c r="H455" i="11"/>
  <c r="E455" i="11"/>
  <c r="E668" i="11"/>
  <c r="I311" i="11"/>
  <c r="J311" i="11"/>
  <c r="E647" i="11"/>
  <c r="F647" i="11"/>
  <c r="H647" i="11"/>
  <c r="H653" i="11"/>
  <c r="E653" i="11"/>
  <c r="J306" i="11"/>
  <c r="I306" i="11"/>
  <c r="I338" i="11"/>
  <c r="J338" i="11"/>
  <c r="J326" i="11"/>
  <c r="I326" i="11"/>
  <c r="E448" i="11"/>
  <c r="F448" i="11"/>
  <c r="H448" i="11"/>
  <c r="E458" i="11"/>
  <c r="F458" i="11"/>
  <c r="H458" i="11"/>
  <c r="E462" i="11"/>
  <c r="H462" i="11"/>
  <c r="F462" i="11"/>
  <c r="E611" i="11"/>
  <c r="F611" i="11"/>
  <c r="H611" i="11"/>
  <c r="F620" i="11"/>
  <c r="H620" i="11"/>
  <c r="H630" i="11"/>
  <c r="F630" i="11"/>
  <c r="I314" i="11"/>
  <c r="F443" i="11"/>
  <c r="I443" i="11" s="1"/>
  <c r="H443" i="11"/>
  <c r="E443" i="11"/>
  <c r="H527" i="11"/>
  <c r="I527" i="11" s="1"/>
  <c r="E527" i="11"/>
  <c r="F541" i="11"/>
  <c r="H541" i="11"/>
  <c r="F547" i="11"/>
  <c r="H547" i="11"/>
  <c r="E547" i="11"/>
  <c r="H556" i="11"/>
  <c r="F556" i="11"/>
  <c r="H590" i="11"/>
  <c r="E590" i="11"/>
  <c r="F590" i="11"/>
  <c r="F759" i="11"/>
  <c r="H759" i="11"/>
  <c r="E492" i="11"/>
  <c r="F492" i="11"/>
  <c r="H492" i="11"/>
  <c r="J334" i="11"/>
  <c r="I334" i="11"/>
  <c r="F617" i="11"/>
  <c r="E617" i="11"/>
  <c r="H617" i="11"/>
  <c r="J332" i="11"/>
  <c r="J619" i="11"/>
  <c r="E634" i="11"/>
  <c r="F634" i="11"/>
  <c r="H634" i="11"/>
  <c r="F872" i="11"/>
  <c r="H872" i="11"/>
  <c r="I336" i="11"/>
  <c r="F447" i="11"/>
  <c r="H447" i="11"/>
  <c r="E447" i="11"/>
  <c r="E509" i="11"/>
  <c r="H509" i="11"/>
  <c r="F509" i="11"/>
  <c r="E555" i="11"/>
  <c r="F555" i="11"/>
  <c r="H555" i="11"/>
  <c r="E576" i="11"/>
  <c r="H576" i="11"/>
  <c r="F576" i="11"/>
  <c r="H603" i="11"/>
  <c r="E603" i="11"/>
  <c r="F603" i="11"/>
  <c r="H755" i="11"/>
  <c r="E755" i="11"/>
  <c r="F755" i="11"/>
  <c r="J479" i="11"/>
  <c r="I479" i="11"/>
  <c r="J613" i="11"/>
  <c r="I613" i="11"/>
  <c r="E657" i="11"/>
  <c r="H657" i="11"/>
  <c r="I456" i="11"/>
  <c r="J456" i="11"/>
  <c r="I320" i="11"/>
  <c r="J320" i="11"/>
  <c r="E450" i="11"/>
  <c r="F450" i="11"/>
  <c r="H450" i="11"/>
  <c r="E454" i="11"/>
  <c r="F454" i="11"/>
  <c r="H454" i="11"/>
  <c r="H460" i="11"/>
  <c r="F460" i="11"/>
  <c r="E460" i="11"/>
  <c r="E464" i="11"/>
  <c r="F464" i="11"/>
  <c r="H464" i="11"/>
  <c r="E615" i="11"/>
  <c r="F615" i="11"/>
  <c r="H615" i="11"/>
  <c r="E441" i="11"/>
  <c r="F441" i="11"/>
  <c r="H441" i="11"/>
  <c r="E445" i="11"/>
  <c r="H445" i="11"/>
  <c r="F445" i="11"/>
  <c r="J480" i="11"/>
  <c r="I480" i="11"/>
  <c r="E513" i="11"/>
  <c r="F513" i="11"/>
  <c r="H513" i="11"/>
  <c r="E529" i="11"/>
  <c r="F529" i="11"/>
  <c r="H529" i="11"/>
  <c r="E545" i="11"/>
  <c r="F545" i="11"/>
  <c r="H545" i="11"/>
  <c r="I579" i="11"/>
  <c r="F581" i="11"/>
  <c r="E581" i="11"/>
  <c r="H581" i="11"/>
  <c r="E588" i="11"/>
  <c r="F588" i="11"/>
  <c r="H588" i="11"/>
  <c r="E596" i="11"/>
  <c r="H596" i="11"/>
  <c r="I599" i="11"/>
  <c r="J599" i="11"/>
  <c r="E747" i="11"/>
  <c r="F747" i="11"/>
  <c r="H747" i="11"/>
  <c r="E753" i="11"/>
  <c r="H753" i="11"/>
  <c r="I324" i="11"/>
  <c r="E378" i="11"/>
  <c r="J483" i="11"/>
  <c r="I483" i="11"/>
  <c r="E486" i="11"/>
  <c r="H486" i="11"/>
  <c r="F486" i="11"/>
  <c r="F494" i="11"/>
  <c r="I494" i="11" s="1"/>
  <c r="E494" i="11"/>
  <c r="H494" i="11"/>
  <c r="F891" i="11"/>
  <c r="H891" i="11"/>
  <c r="H769" i="11"/>
  <c r="J769" i="11" s="1"/>
  <c r="E769" i="11"/>
  <c r="H806" i="11"/>
  <c r="F806" i="11"/>
  <c r="E511" i="11"/>
  <c r="F511" i="11"/>
  <c r="H511" i="11"/>
  <c r="I511" i="11" s="1"/>
  <c r="E543" i="11"/>
  <c r="H543" i="11"/>
  <c r="I543" i="11" s="1"/>
  <c r="H560" i="11"/>
  <c r="F560" i="11"/>
  <c r="H574" i="11"/>
  <c r="E574" i="11"/>
  <c r="F574" i="11"/>
  <c r="E592" i="11"/>
  <c r="F592" i="11"/>
  <c r="H592" i="11"/>
  <c r="F406" i="11"/>
  <c r="I596" i="11"/>
  <c r="J596" i="11"/>
  <c r="I753" i="11"/>
  <c r="J753" i="11"/>
  <c r="E927" i="11"/>
  <c r="H927" i="11"/>
  <c r="E652" i="11"/>
  <c r="H652" i="11"/>
  <c r="J652" i="11" s="1"/>
  <c r="F656" i="11"/>
  <c r="H656" i="11"/>
  <c r="J322" i="11"/>
  <c r="I322" i="11"/>
  <c r="E439" i="11"/>
  <c r="H439" i="11"/>
  <c r="F439" i="11"/>
  <c r="F495" i="11"/>
  <c r="E495" i="11"/>
  <c r="H495" i="11"/>
  <c r="E499" i="11"/>
  <c r="H499" i="11"/>
  <c r="E608" i="11"/>
  <c r="H608" i="11"/>
  <c r="F608" i="11"/>
  <c r="H693" i="11"/>
  <c r="I693" i="11" s="1"/>
  <c r="E693" i="11"/>
  <c r="E726" i="11"/>
  <c r="F726" i="11"/>
  <c r="I726" i="11" s="1"/>
  <c r="F783" i="11"/>
  <c r="E783" i="11"/>
  <c r="H783" i="11"/>
  <c r="E714" i="11"/>
  <c r="F714" i="11"/>
  <c r="E730" i="11"/>
  <c r="H730" i="11"/>
  <c r="I84" i="11"/>
  <c r="I96" i="11"/>
  <c r="H375" i="11"/>
  <c r="H664" i="11"/>
  <c r="H861" i="11"/>
  <c r="F730" i="11"/>
  <c r="J782" i="11"/>
  <c r="I782" i="11"/>
  <c r="J468" i="11"/>
  <c r="I468" i="11"/>
  <c r="F638" i="11"/>
  <c r="E638" i="11"/>
  <c r="H638" i="11"/>
  <c r="H650" i="11"/>
  <c r="F650" i="11"/>
  <c r="H411" i="11"/>
  <c r="E411" i="11"/>
  <c r="F411" i="11"/>
  <c r="E437" i="11"/>
  <c r="H437" i="11"/>
  <c r="F437" i="11"/>
  <c r="F463" i="11"/>
  <c r="E463" i="11"/>
  <c r="H463" i="11"/>
  <c r="F467" i="11"/>
  <c r="E467" i="11"/>
  <c r="H467" i="11"/>
  <c r="E493" i="11"/>
  <c r="F493" i="11"/>
  <c r="H493" i="11"/>
  <c r="F503" i="11"/>
  <c r="E503" i="11"/>
  <c r="H503" i="11"/>
  <c r="E507" i="11"/>
  <c r="H507" i="11"/>
  <c r="E607" i="11"/>
  <c r="F607" i="11"/>
  <c r="H607" i="11"/>
  <c r="E902" i="11"/>
  <c r="F902" i="11"/>
  <c r="F777" i="11"/>
  <c r="H777" i="11"/>
  <c r="F687" i="11"/>
  <c r="H687" i="11"/>
  <c r="E701" i="11"/>
  <c r="H701" i="11"/>
  <c r="H775" i="11"/>
  <c r="E775" i="11"/>
  <c r="F775" i="11"/>
  <c r="D39" i="9"/>
  <c r="F40" i="8" s="1"/>
  <c r="J225" i="11"/>
  <c r="K225" i="11" s="1"/>
  <c r="M225" i="11" s="1"/>
  <c r="H217" i="8" s="1"/>
  <c r="J693" i="11"/>
  <c r="F741" i="11"/>
  <c r="F664" i="11"/>
  <c r="E398" i="11"/>
  <c r="I657" i="11"/>
  <c r="J657" i="11"/>
  <c r="E656" i="11"/>
  <c r="F927" i="11"/>
  <c r="F826" i="11"/>
  <c r="H826" i="11"/>
  <c r="J440" i="11"/>
  <c r="I319" i="11"/>
  <c r="J319" i="11"/>
  <c r="E828" i="11"/>
  <c r="F828" i="11"/>
  <c r="E654" i="11"/>
  <c r="F654" i="11"/>
  <c r="E660" i="11"/>
  <c r="H660" i="11"/>
  <c r="I318" i="11"/>
  <c r="J318" i="11"/>
  <c r="E461" i="11"/>
  <c r="F461" i="11"/>
  <c r="H461" i="11"/>
  <c r="I484" i="11"/>
  <c r="J484" i="11"/>
  <c r="E497" i="11"/>
  <c r="H497" i="11"/>
  <c r="F497" i="11"/>
  <c r="H618" i="11"/>
  <c r="E618" i="11"/>
  <c r="F618" i="11"/>
  <c r="J316" i="11"/>
  <c r="F716" i="11"/>
  <c r="H716" i="11"/>
  <c r="I737" i="11"/>
  <c r="J737" i="11"/>
  <c r="H831" i="11"/>
  <c r="E831" i="11"/>
  <c r="F831" i="11"/>
  <c r="H844" i="11"/>
  <c r="E844" i="11"/>
  <c r="F844" i="11"/>
  <c r="F689" i="11"/>
  <c r="E689" i="11"/>
  <c r="H689" i="11"/>
  <c r="F771" i="11"/>
  <c r="E771" i="11"/>
  <c r="H771" i="11"/>
  <c r="E842" i="11"/>
  <c r="H842" i="11"/>
  <c r="F842" i="11"/>
  <c r="F683" i="11"/>
  <c r="H683" i="11"/>
  <c r="F736" i="11"/>
  <c r="H736" i="11"/>
  <c r="I299" i="11"/>
  <c r="I828" i="11"/>
  <c r="H894" i="11"/>
  <c r="H407" i="11"/>
  <c r="E566" i="11"/>
  <c r="E728" i="11"/>
  <c r="E859" i="11"/>
  <c r="I573" i="11"/>
  <c r="I710" i="11"/>
  <c r="J710" i="11"/>
  <c r="J660" i="11"/>
  <c r="I660" i="11"/>
  <c r="E911" i="11"/>
  <c r="H911" i="11"/>
  <c r="F993" i="11"/>
  <c r="H993" i="11"/>
  <c r="E993" i="11"/>
  <c r="H678" i="11"/>
  <c r="E678" i="11"/>
  <c r="F678" i="11"/>
  <c r="E637" i="11"/>
  <c r="H637" i="11"/>
  <c r="I637" i="11" s="1"/>
  <c r="F413" i="11"/>
  <c r="E413" i="11"/>
  <c r="H413" i="11"/>
  <c r="E465" i="11"/>
  <c r="H465" i="11"/>
  <c r="F465" i="11"/>
  <c r="E605" i="11"/>
  <c r="F605" i="11"/>
  <c r="H605" i="11"/>
  <c r="F711" i="11"/>
  <c r="H711" i="11"/>
  <c r="E711" i="11"/>
  <c r="F785" i="11"/>
  <c r="H785" i="11"/>
  <c r="F685" i="11"/>
  <c r="H685" i="11"/>
  <c r="E685" i="11"/>
  <c r="H745" i="11"/>
  <c r="F745" i="11"/>
  <c r="E745" i="11"/>
  <c r="F691" i="11"/>
  <c r="E691" i="11"/>
  <c r="H691" i="11"/>
  <c r="J834" i="11"/>
  <c r="J724" i="11"/>
  <c r="J653" i="11"/>
  <c r="I653" i="11"/>
  <c r="D108" i="9"/>
  <c r="F109" i="8" s="1"/>
  <c r="G53" i="9"/>
  <c r="E54" i="8" s="1"/>
  <c r="M54" i="8" s="1"/>
  <c r="G153" i="9"/>
  <c r="G186" i="9"/>
  <c r="E202" i="9"/>
  <c r="G194" i="8" s="1"/>
  <c r="D137" i="9"/>
  <c r="F129" i="8" s="1"/>
  <c r="D51" i="9"/>
  <c r="F52" i="8" s="1"/>
  <c r="D83" i="9"/>
  <c r="F84" i="8" s="1"/>
  <c r="J96" i="11"/>
  <c r="J193" i="11"/>
  <c r="K193" i="11" s="1"/>
  <c r="M193" i="11" s="1"/>
  <c r="H185" i="8" s="1"/>
  <c r="J140" i="11"/>
  <c r="E3" i="9"/>
  <c r="G4" i="8" s="1"/>
  <c r="I225" i="11"/>
  <c r="G273" i="9"/>
  <c r="D265" i="8" s="1"/>
  <c r="L265" i="8" s="1"/>
  <c r="F388" i="11"/>
  <c r="F400" i="11"/>
  <c r="H358" i="11"/>
  <c r="H374" i="11"/>
  <c r="I374" i="11" s="1"/>
  <c r="H406" i="11"/>
  <c r="F378" i="11"/>
  <c r="E967" i="11"/>
  <c r="H859" i="11"/>
  <c r="J859" i="11" s="1"/>
  <c r="H674" i="11"/>
  <c r="F859" i="11"/>
  <c r="I585" i="11"/>
  <c r="J585" i="11"/>
  <c r="I423" i="11"/>
  <c r="J423" i="11"/>
  <c r="I655" i="11"/>
  <c r="J655" i="11"/>
  <c r="J714" i="11"/>
  <c r="I714" i="11"/>
  <c r="I165" i="11"/>
  <c r="G108" i="9"/>
  <c r="E109" i="8" s="1"/>
  <c r="M109" i="8" s="1"/>
  <c r="I130" i="11"/>
  <c r="D186" i="9"/>
  <c r="F178" i="8" s="1"/>
  <c r="G137" i="9"/>
  <c r="G138" i="9"/>
  <c r="E130" i="8" s="1"/>
  <c r="M130" i="8" s="1"/>
  <c r="J149" i="11"/>
  <c r="J299" i="11"/>
  <c r="D219" i="9"/>
  <c r="F211" i="8" s="1"/>
  <c r="J250" i="11"/>
  <c r="L250" i="11" s="1"/>
  <c r="N250" i="11" s="1"/>
  <c r="I242" i="8" s="1"/>
  <c r="H351" i="11"/>
  <c r="F358" i="11"/>
  <c r="H354" i="11"/>
  <c r="H370" i="11"/>
  <c r="I370" i="11" s="1"/>
  <c r="F967" i="11"/>
  <c r="J799" i="11"/>
  <c r="I799" i="11"/>
  <c r="J452" i="11"/>
  <c r="I452" i="11"/>
  <c r="I626" i="11"/>
  <c r="J626" i="11"/>
  <c r="J730" i="11"/>
  <c r="I730" i="11"/>
  <c r="H958" i="11"/>
  <c r="F958" i="11"/>
  <c r="E958" i="11"/>
  <c r="J726" i="11"/>
  <c r="E152" i="9"/>
  <c r="G144" i="8" s="1"/>
  <c r="G84" i="9"/>
  <c r="G172" i="9"/>
  <c r="D164" i="8" s="1"/>
  <c r="L164" i="8" s="1"/>
  <c r="E99" i="9"/>
  <c r="G100" i="8" s="1"/>
  <c r="E23" i="9"/>
  <c r="G24" i="8" s="1"/>
  <c r="G219" i="9"/>
  <c r="F354" i="11"/>
  <c r="I354" i="11" s="1"/>
  <c r="F370" i="11"/>
  <c r="E724" i="11"/>
  <c r="E840" i="11"/>
  <c r="F939" i="11"/>
  <c r="J939" i="11" s="1"/>
  <c r="I649" i="11"/>
  <c r="J649" i="11"/>
  <c r="J911" i="11"/>
  <c r="I911" i="11"/>
  <c r="J451" i="11"/>
  <c r="I451" i="11"/>
  <c r="J890" i="11"/>
  <c r="I890" i="11"/>
  <c r="E699" i="11"/>
  <c r="F699" i="11"/>
  <c r="H699" i="11"/>
  <c r="E767" i="11"/>
  <c r="H767" i="11"/>
  <c r="F767" i="11"/>
  <c r="F839" i="11"/>
  <c r="E839" i="11"/>
  <c r="H839" i="11"/>
  <c r="E942" i="11"/>
  <c r="F942" i="11"/>
  <c r="H942" i="11"/>
  <c r="E751" i="11"/>
  <c r="H751" i="11"/>
  <c r="F751" i="11"/>
  <c r="F763" i="11"/>
  <c r="H763" i="11"/>
  <c r="J850" i="11"/>
  <c r="I850" i="11"/>
  <c r="E910" i="11"/>
  <c r="F910" i="11"/>
  <c r="E553" i="11"/>
  <c r="F553" i="11"/>
  <c r="H553" i="11"/>
  <c r="F640" i="11"/>
  <c r="H640" i="11"/>
  <c r="I677" i="11"/>
  <c r="J677" i="11"/>
  <c r="J728" i="11"/>
  <c r="I728" i="11"/>
  <c r="F879" i="11"/>
  <c r="H879" i="11"/>
  <c r="E879" i="11"/>
  <c r="F885" i="11"/>
  <c r="E885" i="11"/>
  <c r="H885" i="11"/>
  <c r="I968" i="11"/>
  <c r="J968" i="11"/>
  <c r="F526" i="11"/>
  <c r="H526" i="11"/>
  <c r="E568" i="11"/>
  <c r="H568" i="11"/>
  <c r="F568" i="11"/>
  <c r="J663" i="11"/>
  <c r="I663" i="11"/>
  <c r="I665" i="11"/>
  <c r="J665" i="11"/>
  <c r="F943" i="11"/>
  <c r="E943" i="11"/>
  <c r="H943" i="11"/>
  <c r="F521" i="11"/>
  <c r="E521" i="11"/>
  <c r="H521" i="11"/>
  <c r="E639" i="11"/>
  <c r="H639" i="11"/>
  <c r="F639" i="11"/>
  <c r="E798" i="11"/>
  <c r="H798" i="11"/>
  <c r="F798" i="11"/>
  <c r="I818" i="11"/>
  <c r="J818" i="11"/>
  <c r="E954" i="11"/>
  <c r="H954" i="11"/>
  <c r="F979" i="11"/>
  <c r="H979" i="11"/>
  <c r="E979" i="11"/>
  <c r="J661" i="11"/>
  <c r="J537" i="11"/>
  <c r="I537" i="11"/>
  <c r="E570" i="11"/>
  <c r="H570" i="11"/>
  <c r="F570" i="11"/>
  <c r="J209" i="11"/>
  <c r="H754" i="11"/>
  <c r="E741" i="11"/>
  <c r="H822" i="11"/>
  <c r="I822" i="11" s="1"/>
  <c r="I507" i="11"/>
  <c r="J507" i="11"/>
  <c r="E406" i="11"/>
  <c r="I499" i="11"/>
  <c r="J499" i="11"/>
  <c r="I690" i="11"/>
  <c r="J690" i="11"/>
  <c r="E374" i="11"/>
  <c r="I791" i="11"/>
  <c r="J791" i="11"/>
  <c r="J922" i="11"/>
  <c r="I922" i="11"/>
  <c r="E712" i="11"/>
  <c r="H712" i="11"/>
  <c r="F712" i="11"/>
  <c r="E856" i="11"/>
  <c r="H856" i="11"/>
  <c r="F856" i="11"/>
  <c r="E923" i="11"/>
  <c r="H923" i="11"/>
  <c r="F923" i="11"/>
  <c r="I926" i="11"/>
  <c r="J926" i="11"/>
  <c r="E975" i="11"/>
  <c r="H975" i="11"/>
  <c r="E996" i="11"/>
  <c r="H996" i="11"/>
  <c r="F996" i="11"/>
  <c r="E589" i="11"/>
  <c r="H589" i="11"/>
  <c r="F589" i="11"/>
  <c r="E679" i="11"/>
  <c r="H679" i="11"/>
  <c r="F679" i="11"/>
  <c r="I824" i="11"/>
  <c r="J824" i="11"/>
  <c r="J519" i="11"/>
  <c r="I519" i="11"/>
  <c r="I535" i="11"/>
  <c r="J535" i="11"/>
  <c r="F532" i="11"/>
  <c r="H532" i="11"/>
  <c r="E532" i="11"/>
  <c r="J566" i="11"/>
  <c r="I566" i="11"/>
  <c r="E729" i="11"/>
  <c r="H729" i="11"/>
  <c r="J729" i="11" s="1"/>
  <c r="E802" i="11"/>
  <c r="H802" i="11"/>
  <c r="F802" i="11"/>
  <c r="I861" i="11"/>
  <c r="J861" i="11"/>
  <c r="D258" i="9"/>
  <c r="F250" i="8" s="1"/>
  <c r="J271" i="11"/>
  <c r="L271" i="11" s="1"/>
  <c r="N271" i="11" s="1"/>
  <c r="I263" i="8" s="1"/>
  <c r="I339" i="11"/>
  <c r="J339" i="11"/>
  <c r="E526" i="11"/>
  <c r="J816" i="11"/>
  <c r="I816" i="11"/>
  <c r="J807" i="11"/>
  <c r="I807" i="11"/>
  <c r="F954" i="11"/>
  <c r="F697" i="11"/>
  <c r="E697" i="11"/>
  <c r="H697" i="11"/>
  <c r="H706" i="11"/>
  <c r="E706" i="11"/>
  <c r="F706" i="11"/>
  <c r="H779" i="11"/>
  <c r="F779" i="11"/>
  <c r="J828" i="11"/>
  <c r="E675" i="11"/>
  <c r="H675" i="11"/>
  <c r="F675" i="11"/>
  <c r="E735" i="11"/>
  <c r="F735" i="11"/>
  <c r="H735" i="11"/>
  <c r="H739" i="11"/>
  <c r="F739" i="11"/>
  <c r="J761" i="11"/>
  <c r="I761" i="11"/>
  <c r="H636" i="11"/>
  <c r="E636" i="11"/>
  <c r="F636" i="11"/>
  <c r="F676" i="11"/>
  <c r="E676" i="11"/>
  <c r="H676" i="11"/>
  <c r="J811" i="11"/>
  <c r="I811" i="11"/>
  <c r="E895" i="11"/>
  <c r="F895" i="11"/>
  <c r="H895" i="11"/>
  <c r="H909" i="11"/>
  <c r="F909" i="11"/>
  <c r="E909" i="11"/>
  <c r="E551" i="11"/>
  <c r="H551" i="11"/>
  <c r="F551" i="11"/>
  <c r="E635" i="11"/>
  <c r="H635" i="11"/>
  <c r="F635" i="11"/>
  <c r="J865" i="11"/>
  <c r="I865" i="11"/>
  <c r="F538" i="11"/>
  <c r="H538" i="11"/>
  <c r="E538" i="11"/>
  <c r="E727" i="11"/>
  <c r="F727" i="11"/>
  <c r="H727" i="11"/>
  <c r="I789" i="11"/>
  <c r="J789" i="11"/>
  <c r="J792" i="11"/>
  <c r="I792" i="11"/>
  <c r="H796" i="11"/>
  <c r="E796" i="11"/>
  <c r="F796" i="11"/>
  <c r="E800" i="11"/>
  <c r="H800" i="11"/>
  <c r="F800" i="11"/>
  <c r="J808" i="11"/>
  <c r="I808" i="11"/>
  <c r="H983" i="11"/>
  <c r="F983" i="11"/>
  <c r="E983" i="11"/>
  <c r="F523" i="11"/>
  <c r="E523" i="11"/>
  <c r="H523" i="11"/>
  <c r="H878" i="11"/>
  <c r="E878" i="11"/>
  <c r="F878" i="11"/>
  <c r="G235" i="9"/>
  <c r="G258" i="9"/>
  <c r="D250" i="8" s="1"/>
  <c r="L250" i="8" s="1"/>
  <c r="J435" i="11"/>
  <c r="I435" i="11"/>
  <c r="E640" i="11"/>
  <c r="I565" i="11"/>
  <c r="J565" i="11"/>
  <c r="J686" i="11"/>
  <c r="I686" i="11"/>
  <c r="F972" i="11"/>
  <c r="J709" i="11"/>
  <c r="I709" i="11"/>
  <c r="E680" i="11"/>
  <c r="F680" i="11"/>
  <c r="H680" i="11"/>
  <c r="E743" i="11"/>
  <c r="F743" i="11"/>
  <c r="H743" i="11"/>
  <c r="E858" i="11"/>
  <c r="H858" i="11"/>
  <c r="F858" i="11"/>
  <c r="F787" i="11"/>
  <c r="E787" i="11"/>
  <c r="H787" i="11"/>
  <c r="E852" i="11"/>
  <c r="F852" i="11"/>
  <c r="F883" i="11"/>
  <c r="H883" i="11"/>
  <c r="I894" i="11"/>
  <c r="J894" i="11"/>
  <c r="H1000" i="11"/>
  <c r="E1000" i="11"/>
  <c r="F1000" i="11"/>
  <c r="E575" i="11"/>
  <c r="F575" i="11"/>
  <c r="H575" i="11"/>
  <c r="E632" i="11"/>
  <c r="H632" i="11"/>
  <c r="F632" i="11"/>
  <c r="J651" i="11"/>
  <c r="I651" i="11"/>
  <c r="F836" i="11"/>
  <c r="E836" i="11"/>
  <c r="H910" i="11"/>
  <c r="F986" i="11"/>
  <c r="H986" i="11"/>
  <c r="E986" i="11"/>
  <c r="E994" i="11"/>
  <c r="F994" i="11"/>
  <c r="H994" i="11"/>
  <c r="I530" i="11"/>
  <c r="J530" i="11"/>
  <c r="E540" i="11"/>
  <c r="H540" i="11"/>
  <c r="F540" i="11"/>
  <c r="F668" i="11"/>
  <c r="H668" i="11"/>
  <c r="J864" i="11"/>
  <c r="I864" i="11"/>
  <c r="J664" i="11"/>
  <c r="I664" i="11"/>
  <c r="I790" i="11"/>
  <c r="J790" i="11"/>
  <c r="H804" i="11"/>
  <c r="E804" i="11"/>
  <c r="F804" i="11"/>
  <c r="H820" i="11"/>
  <c r="F820" i="11"/>
  <c r="F981" i="11"/>
  <c r="E981" i="11"/>
  <c r="H981" i="11"/>
  <c r="E17" i="8"/>
  <c r="M17" i="8" s="1"/>
  <c r="D17" i="8"/>
  <c r="L17" i="8" s="1"/>
  <c r="D106" i="8"/>
  <c r="L106" i="8" s="1"/>
  <c r="E106" i="8"/>
  <c r="M106" i="8" s="1"/>
  <c r="E186" i="8"/>
  <c r="M186" i="8" s="1"/>
  <c r="D186" i="8"/>
  <c r="L186" i="8" s="1"/>
  <c r="E182" i="8"/>
  <c r="M182" i="8" s="1"/>
  <c r="D182" i="8"/>
  <c r="L182" i="8" s="1"/>
  <c r="D198" i="8"/>
  <c r="L198" i="8" s="1"/>
  <c r="E198" i="8"/>
  <c r="M198" i="8" s="1"/>
  <c r="D100" i="8"/>
  <c r="L100" i="8" s="1"/>
  <c r="E100" i="8"/>
  <c r="M100" i="8" s="1"/>
  <c r="D138" i="8"/>
  <c r="L138" i="8" s="1"/>
  <c r="E138" i="8"/>
  <c r="M138" i="8" s="1"/>
  <c r="D122" i="8"/>
  <c r="L122" i="8" s="1"/>
  <c r="E122" i="8"/>
  <c r="M122" i="8" s="1"/>
  <c r="E203" i="8"/>
  <c r="M203" i="8" s="1"/>
  <c r="D203" i="8"/>
  <c r="L203" i="8" s="1"/>
  <c r="D255" i="8"/>
  <c r="L255" i="8" s="1"/>
  <c r="E255" i="8"/>
  <c r="M255" i="8" s="1"/>
  <c r="D266" i="8"/>
  <c r="L266" i="8" s="1"/>
  <c r="E266" i="8"/>
  <c r="M266" i="8" s="1"/>
  <c r="D16" i="8"/>
  <c r="L16" i="8" s="1"/>
  <c r="E16" i="8"/>
  <c r="M16" i="8" s="1"/>
  <c r="D82" i="8"/>
  <c r="L82" i="8" s="1"/>
  <c r="E82" i="8"/>
  <c r="M82" i="8" s="1"/>
  <c r="D98" i="8"/>
  <c r="L98" i="8" s="1"/>
  <c r="E98" i="8"/>
  <c r="M98" i="8" s="1"/>
  <c r="D211" i="8"/>
  <c r="L211" i="8" s="1"/>
  <c r="E211" i="8"/>
  <c r="M211" i="8" s="1"/>
  <c r="E40" i="8"/>
  <c r="M40" i="8" s="1"/>
  <c r="D40" i="8"/>
  <c r="L40" i="8" s="1"/>
  <c r="D225" i="8"/>
  <c r="L225" i="8" s="1"/>
  <c r="E225" i="8"/>
  <c r="M225" i="8" s="1"/>
  <c r="E233" i="8"/>
  <c r="M233" i="8" s="1"/>
  <c r="D233" i="8"/>
  <c r="L233" i="8" s="1"/>
  <c r="D251" i="8"/>
  <c r="L251" i="8" s="1"/>
  <c r="E251" i="8"/>
  <c r="M251" i="8" s="1"/>
  <c r="J352" i="11"/>
  <c r="I352" i="11"/>
  <c r="J356" i="11"/>
  <c r="I356" i="11"/>
  <c r="J360" i="11"/>
  <c r="I360" i="11"/>
  <c r="J364" i="11"/>
  <c r="I364" i="11"/>
  <c r="J368" i="11"/>
  <c r="I368" i="11"/>
  <c r="J372" i="11"/>
  <c r="I372" i="11"/>
  <c r="J376" i="11"/>
  <c r="I376" i="11"/>
  <c r="J380" i="11"/>
  <c r="I380" i="11"/>
  <c r="J384" i="11"/>
  <c r="I384" i="11"/>
  <c r="J388" i="11"/>
  <c r="I388" i="11"/>
  <c r="J392" i="11"/>
  <c r="I392" i="11"/>
  <c r="J396" i="11"/>
  <c r="I396" i="11"/>
  <c r="J400" i="11"/>
  <c r="I400" i="11"/>
  <c r="J404" i="11"/>
  <c r="I404" i="11"/>
  <c r="J408" i="11"/>
  <c r="I408" i="11"/>
  <c r="F355" i="11"/>
  <c r="E355" i="11"/>
  <c r="F371" i="11"/>
  <c r="E371" i="11"/>
  <c r="F387" i="11"/>
  <c r="E387" i="11"/>
  <c r="F403" i="11"/>
  <c r="E403" i="11"/>
  <c r="J362" i="11"/>
  <c r="I362" i="11"/>
  <c r="J378" i="11"/>
  <c r="I378" i="11"/>
  <c r="J394" i="11"/>
  <c r="I394" i="11"/>
  <c r="F823" i="11"/>
  <c r="E823" i="11"/>
  <c r="H823" i="11"/>
  <c r="F851" i="11"/>
  <c r="H851" i="11"/>
  <c r="E851" i="11"/>
  <c r="E915" i="11"/>
  <c r="F915" i="11"/>
  <c r="H915" i="11"/>
  <c r="F947" i="11"/>
  <c r="E947" i="11"/>
  <c r="H947" i="11"/>
  <c r="F963" i="11"/>
  <c r="H963" i="11"/>
  <c r="E963" i="11"/>
  <c r="F539" i="11"/>
  <c r="E539" i="11"/>
  <c r="H539" i="11"/>
  <c r="H544" i="11"/>
  <c r="E544" i="11"/>
  <c r="F544" i="11"/>
  <c r="F669" i="11"/>
  <c r="E669" i="11"/>
  <c r="H669" i="11"/>
  <c r="F772" i="11"/>
  <c r="E772" i="11"/>
  <c r="H772" i="11"/>
  <c r="F869" i="11"/>
  <c r="E869" i="11"/>
  <c r="H869" i="11"/>
  <c r="F905" i="11"/>
  <c r="E905" i="11"/>
  <c r="H905" i="11"/>
  <c r="J946" i="11"/>
  <c r="I946" i="11"/>
  <c r="D272" i="9"/>
  <c r="F264" i="8" s="1"/>
  <c r="G272" i="9"/>
  <c r="E272" i="9"/>
  <c r="G264" i="8" s="1"/>
  <c r="F359" i="11"/>
  <c r="E359" i="11"/>
  <c r="I688" i="11"/>
  <c r="J688" i="11"/>
  <c r="I881" i="11"/>
  <c r="J881" i="11"/>
  <c r="E920" i="11"/>
  <c r="H920" i="11"/>
  <c r="F920" i="11"/>
  <c r="E937" i="11"/>
  <c r="H937" i="11"/>
  <c r="F937" i="11"/>
  <c r="H952" i="11"/>
  <c r="E952" i="11"/>
  <c r="F952" i="11"/>
  <c r="E970" i="11"/>
  <c r="H970" i="11"/>
  <c r="F970" i="11"/>
  <c r="E525" i="11"/>
  <c r="F525" i="11"/>
  <c r="H525" i="11"/>
  <c r="E572" i="11"/>
  <c r="H572" i="11"/>
  <c r="F572" i="11"/>
  <c r="H578" i="11"/>
  <c r="E578" i="11"/>
  <c r="F578" i="11"/>
  <c r="E662" i="11"/>
  <c r="F662" i="11"/>
  <c r="H662" i="11"/>
  <c r="E776" i="11"/>
  <c r="F776" i="11"/>
  <c r="H776" i="11"/>
  <c r="H874" i="11"/>
  <c r="F874" i="11"/>
  <c r="E874" i="11"/>
  <c r="I918" i="11"/>
  <c r="J918" i="11"/>
  <c r="J950" i="11"/>
  <c r="I950" i="11"/>
  <c r="I871" i="11"/>
  <c r="J871" i="11"/>
  <c r="I719" i="11"/>
  <c r="J719" i="11"/>
  <c r="I838" i="11"/>
  <c r="J838" i="11"/>
  <c r="I876" i="11"/>
  <c r="J876" i="11"/>
  <c r="F893" i="11"/>
  <c r="E893" i="11"/>
  <c r="H893" i="11"/>
  <c r="F957" i="11"/>
  <c r="E957" i="11"/>
  <c r="H957" i="11"/>
  <c r="I889" i="11"/>
  <c r="J889" i="11"/>
  <c r="J778" i="11"/>
  <c r="I778" i="11"/>
  <c r="J502" i="11"/>
  <c r="I502" i="11"/>
  <c r="J631" i="11"/>
  <c r="I631" i="11"/>
  <c r="J721" i="11"/>
  <c r="I721" i="11"/>
  <c r="F925" i="11"/>
  <c r="E925" i="11"/>
  <c r="H925" i="11"/>
  <c r="E965" i="11"/>
  <c r="F965" i="11"/>
  <c r="H965" i="11"/>
  <c r="I724" i="11"/>
  <c r="E505" i="11"/>
  <c r="H505" i="11"/>
  <c r="F505" i="11"/>
  <c r="H622" i="11"/>
  <c r="E622" i="11"/>
  <c r="F622" i="11"/>
  <c r="J672" i="11"/>
  <c r="I672" i="11"/>
  <c r="I702" i="11"/>
  <c r="J702" i="11"/>
  <c r="I786" i="11"/>
  <c r="J786" i="11"/>
  <c r="H886" i="11"/>
  <c r="E886" i="11"/>
  <c r="F886" i="11"/>
  <c r="E892" i="11"/>
  <c r="F892" i="11"/>
  <c r="H892" i="11"/>
  <c r="F940" i="11"/>
  <c r="H940" i="11"/>
  <c r="E940" i="11"/>
  <c r="J814" i="11"/>
  <c r="D109" i="8"/>
  <c r="L109" i="8" s="1"/>
  <c r="D134" i="8"/>
  <c r="L134" i="8" s="1"/>
  <c r="E134" i="8"/>
  <c r="M134" i="8" s="1"/>
  <c r="D54" i="8"/>
  <c r="L54" i="8" s="1"/>
  <c r="D145" i="8"/>
  <c r="L145" i="8" s="1"/>
  <c r="E145" i="8"/>
  <c r="M145" i="8" s="1"/>
  <c r="D178" i="8"/>
  <c r="L178" i="8" s="1"/>
  <c r="E178" i="8"/>
  <c r="M178" i="8" s="1"/>
  <c r="D137" i="8"/>
  <c r="L137" i="8" s="1"/>
  <c r="E137" i="8"/>
  <c r="M137" i="8" s="1"/>
  <c r="D132" i="8"/>
  <c r="L132" i="8" s="1"/>
  <c r="E132" i="8"/>
  <c r="M132" i="8" s="1"/>
  <c r="D231" i="8"/>
  <c r="L231" i="8" s="1"/>
  <c r="E231" i="8"/>
  <c r="M231" i="8" s="1"/>
  <c r="E70" i="8"/>
  <c r="M70" i="8" s="1"/>
  <c r="D70" i="8"/>
  <c r="L70" i="8" s="1"/>
  <c r="D144" i="8"/>
  <c r="L144" i="8" s="1"/>
  <c r="E144" i="8"/>
  <c r="M144" i="8" s="1"/>
  <c r="D5" i="8"/>
  <c r="L5" i="8" s="1"/>
  <c r="E5" i="8"/>
  <c r="M5" i="8" s="1"/>
  <c r="D217" i="8"/>
  <c r="L217" i="8" s="1"/>
  <c r="E217" i="8"/>
  <c r="M217" i="8" s="1"/>
  <c r="D30" i="8"/>
  <c r="L30" i="8" s="1"/>
  <c r="E30" i="8"/>
  <c r="M30" i="8" s="1"/>
  <c r="E88" i="8"/>
  <c r="M88" i="8" s="1"/>
  <c r="D88" i="8"/>
  <c r="L88" i="8" s="1"/>
  <c r="I107" i="11"/>
  <c r="D219" i="8"/>
  <c r="L219" i="8" s="1"/>
  <c r="E219" i="8"/>
  <c r="M219" i="8" s="1"/>
  <c r="J255" i="11"/>
  <c r="I255" i="11"/>
  <c r="J358" i="11"/>
  <c r="I358" i="11"/>
  <c r="J390" i="11"/>
  <c r="I390" i="11"/>
  <c r="J406" i="11"/>
  <c r="I406" i="11"/>
  <c r="J666" i="11"/>
  <c r="I666" i="11"/>
  <c r="J410" i="11"/>
  <c r="I410" i="11"/>
  <c r="F827" i="11"/>
  <c r="H827" i="11"/>
  <c r="E827" i="11"/>
  <c r="E855" i="11"/>
  <c r="F855" i="11"/>
  <c r="H855" i="11"/>
  <c r="E919" i="11"/>
  <c r="F919" i="11"/>
  <c r="H919" i="11"/>
  <c r="E951" i="11"/>
  <c r="H951" i="11"/>
  <c r="F951" i="11"/>
  <c r="H977" i="11"/>
  <c r="I977" i="11" s="1"/>
  <c r="E977" i="11"/>
  <c r="E985" i="11"/>
  <c r="F985" i="11"/>
  <c r="H985" i="11"/>
  <c r="E557" i="11"/>
  <c r="F557" i="11"/>
  <c r="H557" i="11"/>
  <c r="H562" i="11"/>
  <c r="E562" i="11"/>
  <c r="F562" i="11"/>
  <c r="F621" i="11"/>
  <c r="H621" i="11"/>
  <c r="E621" i="11"/>
  <c r="E704" i="11"/>
  <c r="F704" i="11"/>
  <c r="H704" i="11"/>
  <c r="F740" i="11"/>
  <c r="H740" i="11"/>
  <c r="E764" i="11"/>
  <c r="F764" i="11"/>
  <c r="H764" i="11"/>
  <c r="I788" i="11"/>
  <c r="J788" i="11"/>
  <c r="E813" i="11"/>
  <c r="F813" i="11"/>
  <c r="H813" i="11"/>
  <c r="F829" i="11"/>
  <c r="E829" i="11"/>
  <c r="H829" i="11"/>
  <c r="F845" i="11"/>
  <c r="E845" i="11"/>
  <c r="H845" i="11"/>
  <c r="H862" i="11"/>
  <c r="F862" i="11"/>
  <c r="E862" i="11"/>
  <c r="F880" i="11"/>
  <c r="H880" i="11"/>
  <c r="E880" i="11"/>
  <c r="J898" i="11"/>
  <c r="I898" i="11"/>
  <c r="J971" i="11"/>
  <c r="I971" i="11"/>
  <c r="F407" i="11"/>
  <c r="E407" i="11"/>
  <c r="F531" i="11"/>
  <c r="E531" i="11"/>
  <c r="H531" i="11"/>
  <c r="H601" i="11"/>
  <c r="I601" i="11" s="1"/>
  <c r="E601" i="11"/>
  <c r="I646" i="11"/>
  <c r="J646" i="11"/>
  <c r="J765" i="11"/>
  <c r="I765" i="11"/>
  <c r="I781" i="11"/>
  <c r="J781" i="11"/>
  <c r="F897" i="11"/>
  <c r="E897" i="11"/>
  <c r="H897" i="11"/>
  <c r="F913" i="11"/>
  <c r="H913" i="11"/>
  <c r="E913" i="11"/>
  <c r="F928" i="11"/>
  <c r="E928" i="11"/>
  <c r="H928" i="11"/>
  <c r="F945" i="11"/>
  <c r="H945" i="11"/>
  <c r="E945" i="11"/>
  <c r="F960" i="11"/>
  <c r="H960" i="11"/>
  <c r="E960" i="11"/>
  <c r="F969" i="11"/>
  <c r="E969" i="11"/>
  <c r="H969" i="11"/>
  <c r="E583" i="11"/>
  <c r="F583" i="11"/>
  <c r="H583" i="11"/>
  <c r="F593" i="11"/>
  <c r="H593" i="11"/>
  <c r="E593" i="11"/>
  <c r="F612" i="11"/>
  <c r="E612" i="11"/>
  <c r="H612" i="11"/>
  <c r="E627" i="11"/>
  <c r="H627" i="11"/>
  <c r="F627" i="11"/>
  <c r="F645" i="11"/>
  <c r="E645" i="11"/>
  <c r="H645" i="11"/>
  <c r="E700" i="11"/>
  <c r="F700" i="11"/>
  <c r="H700" i="11"/>
  <c r="E744" i="11"/>
  <c r="F744" i="11"/>
  <c r="H744" i="11"/>
  <c r="F768" i="11"/>
  <c r="E768" i="11"/>
  <c r="H768" i="11"/>
  <c r="F805" i="11"/>
  <c r="E805" i="11"/>
  <c r="H805" i="11"/>
  <c r="E825" i="11"/>
  <c r="H825" i="11"/>
  <c r="F825" i="11"/>
  <c r="F833" i="11"/>
  <c r="E833" i="11"/>
  <c r="H833" i="11"/>
  <c r="E841" i="11"/>
  <c r="H841" i="11"/>
  <c r="F841" i="11"/>
  <c r="F849" i="11"/>
  <c r="E849" i="11"/>
  <c r="H849" i="11"/>
  <c r="F873" i="11"/>
  <c r="H873" i="11"/>
  <c r="E873" i="11"/>
  <c r="E888" i="11"/>
  <c r="H888" i="11"/>
  <c r="F888" i="11"/>
  <c r="I967" i="11"/>
  <c r="J967" i="11"/>
  <c r="F399" i="11"/>
  <c r="E399" i="11"/>
  <c r="J501" i="11"/>
  <c r="I501" i="11"/>
  <c r="E520" i="11"/>
  <c r="H520" i="11"/>
  <c r="F520" i="11"/>
  <c r="J614" i="11"/>
  <c r="I614" i="11"/>
  <c r="J673" i="11"/>
  <c r="I673" i="11"/>
  <c r="J725" i="11"/>
  <c r="I725" i="11"/>
  <c r="I770" i="11"/>
  <c r="J770" i="11"/>
  <c r="I819" i="11"/>
  <c r="J819" i="11"/>
  <c r="H948" i="11"/>
  <c r="E948" i="11"/>
  <c r="F948" i="11"/>
  <c r="I671" i="11"/>
  <c r="J671" i="11"/>
  <c r="J754" i="11"/>
  <c r="I754" i="11"/>
  <c r="J830" i="11"/>
  <c r="I830" i="11"/>
  <c r="J846" i="11"/>
  <c r="I846" i="11"/>
  <c r="I870" i="11"/>
  <c r="J870" i="11"/>
  <c r="E916" i="11"/>
  <c r="H916" i="11"/>
  <c r="F916" i="11"/>
  <c r="E956" i="11"/>
  <c r="F956" i="11"/>
  <c r="H956" i="11"/>
  <c r="F367" i="11"/>
  <c r="E367" i="11"/>
  <c r="J642" i="11"/>
  <c r="I723" i="11"/>
  <c r="J723" i="11"/>
  <c r="E906" i="11"/>
  <c r="H906" i="11"/>
  <c r="F906" i="11"/>
  <c r="E917" i="11"/>
  <c r="H917" i="11"/>
  <c r="F917" i="11"/>
  <c r="H974" i="11"/>
  <c r="E974" i="11"/>
  <c r="F974" i="11"/>
  <c r="J863" i="11"/>
  <c r="D94" i="8"/>
  <c r="L94" i="8" s="1"/>
  <c r="E94" i="8"/>
  <c r="M94" i="8" s="1"/>
  <c r="D85" i="8"/>
  <c r="L85" i="8" s="1"/>
  <c r="E85" i="8"/>
  <c r="M85" i="8" s="1"/>
  <c r="D91" i="8"/>
  <c r="L91" i="8" s="1"/>
  <c r="E91" i="8"/>
  <c r="M91" i="8" s="1"/>
  <c r="D128" i="8"/>
  <c r="L128" i="8" s="1"/>
  <c r="E128" i="8"/>
  <c r="M128" i="8" s="1"/>
  <c r="D129" i="8"/>
  <c r="L129" i="8" s="1"/>
  <c r="E129" i="8"/>
  <c r="M129" i="8" s="1"/>
  <c r="D35" i="8"/>
  <c r="L35" i="8" s="1"/>
  <c r="E35" i="8"/>
  <c r="M35" i="8" s="1"/>
  <c r="D32" i="8"/>
  <c r="L32" i="8" s="1"/>
  <c r="E32" i="8"/>
  <c r="M32" i="8" s="1"/>
  <c r="D150" i="8"/>
  <c r="L150" i="8" s="1"/>
  <c r="E150" i="8"/>
  <c r="M150" i="8" s="1"/>
  <c r="E189" i="8"/>
  <c r="M189" i="8" s="1"/>
  <c r="D189" i="8"/>
  <c r="L189" i="8" s="1"/>
  <c r="D207" i="8"/>
  <c r="L207" i="8" s="1"/>
  <c r="E207" i="8"/>
  <c r="M207" i="8" s="1"/>
  <c r="E227" i="8"/>
  <c r="M227" i="8" s="1"/>
  <c r="D227" i="8"/>
  <c r="L227" i="8" s="1"/>
  <c r="D235" i="8"/>
  <c r="L235" i="8" s="1"/>
  <c r="E235" i="8"/>
  <c r="M235" i="8" s="1"/>
  <c r="D263" i="8"/>
  <c r="L263" i="8" s="1"/>
  <c r="E263" i="8"/>
  <c r="M263" i="8" s="1"/>
  <c r="E250" i="8"/>
  <c r="M250" i="8" s="1"/>
  <c r="D148" i="8"/>
  <c r="L148" i="8" s="1"/>
  <c r="E148" i="8"/>
  <c r="M148" i="8" s="1"/>
  <c r="E180" i="8"/>
  <c r="M180" i="8" s="1"/>
  <c r="D180" i="8"/>
  <c r="L180" i="8" s="1"/>
  <c r="D205" i="8"/>
  <c r="L205" i="8" s="1"/>
  <c r="E205" i="8"/>
  <c r="M205" i="8" s="1"/>
  <c r="D83" i="8"/>
  <c r="L83" i="8" s="1"/>
  <c r="E83" i="8"/>
  <c r="M83" i="8" s="1"/>
  <c r="E68" i="8"/>
  <c r="M68" i="8" s="1"/>
  <c r="D68" i="8"/>
  <c r="L68" i="8" s="1"/>
  <c r="J211" i="11"/>
  <c r="K211" i="11" s="1"/>
  <c r="M211" i="11" s="1"/>
  <c r="H203" i="8" s="1"/>
  <c r="D229" i="8"/>
  <c r="L229" i="8" s="1"/>
  <c r="E229" i="8"/>
  <c r="M229" i="8" s="1"/>
  <c r="F353" i="11"/>
  <c r="H353" i="11"/>
  <c r="E353" i="11"/>
  <c r="F357" i="11"/>
  <c r="H357" i="11"/>
  <c r="E357" i="11"/>
  <c r="F361" i="11"/>
  <c r="H361" i="11"/>
  <c r="E361" i="11"/>
  <c r="F365" i="11"/>
  <c r="H365" i="11"/>
  <c r="E365" i="11"/>
  <c r="F369" i="11"/>
  <c r="H369" i="11"/>
  <c r="E369" i="11"/>
  <c r="F373" i="11"/>
  <c r="H373" i="11"/>
  <c r="E373" i="11"/>
  <c r="F377" i="11"/>
  <c r="H377" i="11"/>
  <c r="E377" i="11"/>
  <c r="F381" i="11"/>
  <c r="H381" i="11"/>
  <c r="E381" i="11"/>
  <c r="F385" i="11"/>
  <c r="H385" i="11"/>
  <c r="E385" i="11"/>
  <c r="F389" i="11"/>
  <c r="H389" i="11"/>
  <c r="E389" i="11"/>
  <c r="F393" i="11"/>
  <c r="H393" i="11"/>
  <c r="E393" i="11"/>
  <c r="F397" i="11"/>
  <c r="H397" i="11"/>
  <c r="E397" i="11"/>
  <c r="F401" i="11"/>
  <c r="H401" i="11"/>
  <c r="E401" i="11"/>
  <c r="F405" i="11"/>
  <c r="H405" i="11"/>
  <c r="E405" i="11"/>
  <c r="F409" i="11"/>
  <c r="H409" i="11"/>
  <c r="E409" i="11"/>
  <c r="J815" i="11"/>
  <c r="I815" i="11"/>
  <c r="F363" i="11"/>
  <c r="E363" i="11"/>
  <c r="F379" i="11"/>
  <c r="E379" i="11"/>
  <c r="F395" i="11"/>
  <c r="E395" i="11"/>
  <c r="I701" i="11"/>
  <c r="J701" i="11"/>
  <c r="J370" i="11"/>
  <c r="J386" i="11"/>
  <c r="I386" i="11"/>
  <c r="J402" i="11"/>
  <c r="I402" i="11"/>
  <c r="F835" i="11"/>
  <c r="H835" i="11"/>
  <c r="E835" i="11"/>
  <c r="E899" i="11"/>
  <c r="H899" i="11"/>
  <c r="F899" i="11"/>
  <c r="F931" i="11"/>
  <c r="E931" i="11"/>
  <c r="H931" i="11"/>
  <c r="E955" i="11"/>
  <c r="F955" i="11"/>
  <c r="H955" i="11"/>
  <c r="H980" i="11"/>
  <c r="E980" i="11"/>
  <c r="F980" i="11"/>
  <c r="I536" i="11"/>
  <c r="J536" i="11"/>
  <c r="E542" i="11"/>
  <c r="F542" i="11"/>
  <c r="H542" i="11"/>
  <c r="F549" i="11"/>
  <c r="H549" i="11"/>
  <c r="E549" i="11"/>
  <c r="H658" i="11"/>
  <c r="E658" i="11"/>
  <c r="F658" i="11"/>
  <c r="F756" i="11"/>
  <c r="E756" i="11"/>
  <c r="H756" i="11"/>
  <c r="E860" i="11"/>
  <c r="F860" i="11"/>
  <c r="H860" i="11"/>
  <c r="I866" i="11"/>
  <c r="J866" i="11"/>
  <c r="E868" i="11"/>
  <c r="H868" i="11"/>
  <c r="F868" i="11"/>
  <c r="F877" i="11"/>
  <c r="E877" i="11"/>
  <c r="H877" i="11"/>
  <c r="J882" i="11"/>
  <c r="I882" i="11"/>
  <c r="J930" i="11"/>
  <c r="I930" i="11"/>
  <c r="H978" i="11"/>
  <c r="F978" i="11"/>
  <c r="E978" i="11"/>
  <c r="F984" i="11"/>
  <c r="H984" i="11"/>
  <c r="E984" i="11"/>
  <c r="E988" i="11"/>
  <c r="H988" i="11"/>
  <c r="F988" i="11"/>
  <c r="H992" i="11"/>
  <c r="F992" i="11"/>
  <c r="E992" i="11"/>
  <c r="H995" i="11"/>
  <c r="F995" i="11"/>
  <c r="E995" i="11"/>
  <c r="H999" i="11"/>
  <c r="E999" i="11"/>
  <c r="F999" i="11"/>
  <c r="D276" i="9"/>
  <c r="F268" i="8" s="1"/>
  <c r="G276" i="9"/>
  <c r="E276" i="9"/>
  <c r="G268" i="8" s="1"/>
  <c r="F391" i="11"/>
  <c r="E391" i="11"/>
  <c r="J628" i="11"/>
  <c r="I628" i="11"/>
  <c r="J750" i="11"/>
  <c r="I750" i="11"/>
  <c r="I773" i="11"/>
  <c r="J773" i="11"/>
  <c r="I875" i="11"/>
  <c r="J875" i="11"/>
  <c r="F921" i="11"/>
  <c r="H921" i="11"/>
  <c r="E921" i="11"/>
  <c r="E936" i="11"/>
  <c r="F936" i="11"/>
  <c r="H936" i="11"/>
  <c r="F953" i="11"/>
  <c r="H953" i="11"/>
  <c r="E953" i="11"/>
  <c r="J976" i="11"/>
  <c r="I976" i="11"/>
  <c r="F569" i="11"/>
  <c r="H569" i="11"/>
  <c r="E569" i="11"/>
  <c r="H577" i="11"/>
  <c r="F577" i="11"/>
  <c r="E577" i="11"/>
  <c r="H598" i="11"/>
  <c r="F598" i="11"/>
  <c r="E598" i="11"/>
  <c r="J644" i="11"/>
  <c r="I644" i="11"/>
  <c r="F681" i="11"/>
  <c r="H681" i="11"/>
  <c r="E681" i="11"/>
  <c r="E732" i="11"/>
  <c r="F732" i="11"/>
  <c r="H732" i="11"/>
  <c r="F760" i="11"/>
  <c r="H760" i="11"/>
  <c r="I832" i="11"/>
  <c r="J832" i="11"/>
  <c r="I848" i="11"/>
  <c r="J848" i="11"/>
  <c r="E887" i="11"/>
  <c r="F887" i="11"/>
  <c r="H887" i="11"/>
  <c r="E907" i="11"/>
  <c r="F907" i="11"/>
  <c r="H907" i="11"/>
  <c r="I757" i="11"/>
  <c r="J757" i="11"/>
  <c r="J602" i="11"/>
  <c r="I602" i="11"/>
  <c r="I659" i="11"/>
  <c r="J659" i="11"/>
  <c r="I670" i="11"/>
  <c r="J670" i="11"/>
  <c r="I696" i="11"/>
  <c r="J696" i="11"/>
  <c r="I705" i="11"/>
  <c r="J705" i="11"/>
  <c r="J722" i="11"/>
  <c r="I722" i="11"/>
  <c r="J746" i="11"/>
  <c r="I746" i="11"/>
  <c r="E932" i="11"/>
  <c r="H932" i="11"/>
  <c r="F932" i="11"/>
  <c r="F383" i="11"/>
  <c r="E383" i="11"/>
  <c r="J822" i="11"/>
  <c r="I534" i="11"/>
  <c r="J534" i="11"/>
  <c r="H610" i="11"/>
  <c r="E610" i="11"/>
  <c r="F610" i="11"/>
  <c r="J667" i="11"/>
  <c r="I667" i="11"/>
  <c r="J713" i="11"/>
  <c r="I713" i="11"/>
  <c r="I794" i="11"/>
  <c r="J794" i="11"/>
  <c r="E901" i="11"/>
  <c r="H901" i="11"/>
  <c r="F901" i="11"/>
  <c r="E941" i="11"/>
  <c r="F941" i="11"/>
  <c r="H941" i="11"/>
  <c r="J517" i="11"/>
  <c r="E564" i="11"/>
  <c r="F564" i="11"/>
  <c r="H564" i="11"/>
  <c r="I648" i="11"/>
  <c r="J648" i="11"/>
  <c r="J720" i="11"/>
  <c r="I720" i="11"/>
  <c r="I749" i="11"/>
  <c r="J749" i="11"/>
  <c r="E964" i="11"/>
  <c r="H964" i="11"/>
  <c r="F964" i="11"/>
  <c r="D162" i="8"/>
  <c r="L162" i="8" s="1"/>
  <c r="E162" i="8"/>
  <c r="M162" i="8" s="1"/>
  <c r="D194" i="8"/>
  <c r="L194" i="8" s="1"/>
  <c r="E194" i="8"/>
  <c r="M194" i="8" s="1"/>
  <c r="E164" i="8"/>
  <c r="M164" i="8" s="1"/>
  <c r="D45" i="8"/>
  <c r="L45" i="8" s="1"/>
  <c r="E45" i="8"/>
  <c r="M45" i="8" s="1"/>
  <c r="D93" i="8"/>
  <c r="L93" i="8" s="1"/>
  <c r="E93" i="8"/>
  <c r="M93" i="8" s="1"/>
  <c r="D125" i="8"/>
  <c r="L125" i="8" s="1"/>
  <c r="E125" i="8"/>
  <c r="M125" i="8" s="1"/>
  <c r="D14" i="8"/>
  <c r="L14" i="8" s="1"/>
  <c r="E14" i="8"/>
  <c r="M14" i="8" s="1"/>
  <c r="D267" i="8"/>
  <c r="L267" i="8" s="1"/>
  <c r="E267" i="8"/>
  <c r="M267" i="8" s="1"/>
  <c r="I103" i="11"/>
  <c r="E38" i="8"/>
  <c r="M38" i="8" s="1"/>
  <c r="D38" i="8"/>
  <c r="L38" i="8" s="1"/>
  <c r="D62" i="8"/>
  <c r="L62" i="8" s="1"/>
  <c r="E62" i="8"/>
  <c r="M62" i="8" s="1"/>
  <c r="D60" i="8"/>
  <c r="L60" i="8" s="1"/>
  <c r="E60" i="8"/>
  <c r="M60" i="8" s="1"/>
  <c r="E156" i="8"/>
  <c r="M156" i="8" s="1"/>
  <c r="D156" i="8"/>
  <c r="L156" i="8" s="1"/>
  <c r="D114" i="8"/>
  <c r="L114" i="8" s="1"/>
  <c r="E114" i="8"/>
  <c r="M114" i="8" s="1"/>
  <c r="D261" i="8"/>
  <c r="L261" i="8" s="1"/>
  <c r="E261" i="8"/>
  <c r="M261" i="8" s="1"/>
  <c r="D271" i="8"/>
  <c r="L271" i="8" s="1"/>
  <c r="E271" i="8"/>
  <c r="M271" i="8" s="1"/>
  <c r="E201" i="8"/>
  <c r="M201" i="8" s="1"/>
  <c r="D201" i="8"/>
  <c r="L201" i="8" s="1"/>
  <c r="J351" i="11"/>
  <c r="I351" i="11"/>
  <c r="J366" i="11"/>
  <c r="I366" i="11"/>
  <c r="J382" i="11"/>
  <c r="I382" i="11"/>
  <c r="J398" i="11"/>
  <c r="I398" i="11"/>
  <c r="I934" i="11"/>
  <c r="J934" i="11"/>
  <c r="F795" i="11"/>
  <c r="H795" i="11"/>
  <c r="E795" i="11"/>
  <c r="F843" i="11"/>
  <c r="E843" i="11"/>
  <c r="H843" i="11"/>
  <c r="E903" i="11"/>
  <c r="F903" i="11"/>
  <c r="H903" i="11"/>
  <c r="E935" i="11"/>
  <c r="F935" i="11"/>
  <c r="H935" i="11"/>
  <c r="F959" i="11"/>
  <c r="H959" i="11"/>
  <c r="E959" i="11"/>
  <c r="E989" i="11"/>
  <c r="F989" i="11"/>
  <c r="H989" i="11"/>
  <c r="J550" i="11"/>
  <c r="I550" i="11"/>
  <c r="H552" i="11"/>
  <c r="E552" i="11"/>
  <c r="F552" i="11"/>
  <c r="E558" i="11"/>
  <c r="H558" i="11"/>
  <c r="F558" i="11"/>
  <c r="F609" i="11"/>
  <c r="H609" i="11"/>
  <c r="E609" i="11"/>
  <c r="H641" i="11"/>
  <c r="F641" i="11"/>
  <c r="E641" i="11"/>
  <c r="E694" i="11"/>
  <c r="F694" i="11"/>
  <c r="H694" i="11"/>
  <c r="H718" i="11"/>
  <c r="E718" i="11"/>
  <c r="F718" i="11"/>
  <c r="H748" i="11"/>
  <c r="E748" i="11"/>
  <c r="F748" i="11"/>
  <c r="E780" i="11"/>
  <c r="F780" i="11"/>
  <c r="H780" i="11"/>
  <c r="E793" i="11"/>
  <c r="F793" i="11"/>
  <c r="H793" i="11"/>
  <c r="E821" i="11"/>
  <c r="H821" i="11"/>
  <c r="F821" i="11"/>
  <c r="F837" i="11"/>
  <c r="H837" i="11"/>
  <c r="E837" i="11"/>
  <c r="F853" i="11"/>
  <c r="E853" i="11"/>
  <c r="H853" i="11"/>
  <c r="I902" i="11"/>
  <c r="J902" i="11"/>
  <c r="J914" i="11"/>
  <c r="I914" i="11"/>
  <c r="J962" i="11"/>
  <c r="I962" i="11"/>
  <c r="J975" i="11"/>
  <c r="I975" i="11"/>
  <c r="D268" i="9"/>
  <c r="F260" i="8" s="1"/>
  <c r="E268" i="9"/>
  <c r="G260" i="8" s="1"/>
  <c r="G268" i="9"/>
  <c r="F375" i="11"/>
  <c r="E375" i="11"/>
  <c r="H528" i="11"/>
  <c r="E528" i="11"/>
  <c r="F528" i="11"/>
  <c r="F533" i="11"/>
  <c r="E533" i="11"/>
  <c r="H533" i="11"/>
  <c r="J682" i="11"/>
  <c r="I682" i="11"/>
  <c r="I734" i="11"/>
  <c r="J734" i="11"/>
  <c r="I758" i="11"/>
  <c r="J758" i="11"/>
  <c r="I774" i="11"/>
  <c r="J774" i="11"/>
  <c r="E867" i="11"/>
  <c r="F867" i="11"/>
  <c r="H867" i="11"/>
  <c r="F896" i="11"/>
  <c r="E896" i="11"/>
  <c r="H896" i="11"/>
  <c r="E904" i="11"/>
  <c r="F904" i="11"/>
  <c r="H904" i="11"/>
  <c r="F908" i="11"/>
  <c r="E908" i="11"/>
  <c r="H908" i="11"/>
  <c r="F929" i="11"/>
  <c r="E929" i="11"/>
  <c r="H929" i="11"/>
  <c r="H944" i="11"/>
  <c r="F944" i="11"/>
  <c r="E944" i="11"/>
  <c r="E961" i="11"/>
  <c r="F961" i="11"/>
  <c r="H961" i="11"/>
  <c r="F580" i="11"/>
  <c r="E580" i="11"/>
  <c r="H580" i="11"/>
  <c r="J586" i="11"/>
  <c r="I586" i="11"/>
  <c r="H594" i="11"/>
  <c r="E594" i="11"/>
  <c r="F594" i="11"/>
  <c r="H624" i="11"/>
  <c r="E624" i="11"/>
  <c r="F624" i="11"/>
  <c r="E708" i="11"/>
  <c r="F708" i="11"/>
  <c r="H708" i="11"/>
  <c r="H752" i="11"/>
  <c r="F752" i="11"/>
  <c r="E752" i="11"/>
  <c r="H784" i="11"/>
  <c r="E784" i="11"/>
  <c r="F784" i="11"/>
  <c r="E817" i="11"/>
  <c r="F817" i="11"/>
  <c r="H817" i="11"/>
  <c r="J840" i="11"/>
  <c r="I840" i="11"/>
  <c r="H857" i="11"/>
  <c r="F857" i="11"/>
  <c r="E857" i="11"/>
  <c r="I966" i="11"/>
  <c r="J966" i="11"/>
  <c r="I810" i="11"/>
  <c r="J810" i="11"/>
  <c r="E924" i="11"/>
  <c r="F924" i="11"/>
  <c r="H924" i="11"/>
  <c r="F973" i="11"/>
  <c r="E973" i="11"/>
  <c r="H973" i="11"/>
  <c r="J518" i="11"/>
  <c r="I518" i="11"/>
  <c r="I674" i="11"/>
  <c r="J674" i="11"/>
  <c r="I695" i="11"/>
  <c r="J695" i="11"/>
  <c r="J741" i="11"/>
  <c r="I741" i="11"/>
  <c r="I859" i="11"/>
  <c r="E933" i="11"/>
  <c r="F933" i="11"/>
  <c r="H933" i="11"/>
  <c r="E515" i="11"/>
  <c r="H515" i="11"/>
  <c r="J515" i="11" s="1"/>
  <c r="I692" i="11"/>
  <c r="J692" i="11"/>
  <c r="I738" i="11"/>
  <c r="J738" i="11"/>
  <c r="I762" i="11"/>
  <c r="J762" i="11"/>
  <c r="J854" i="11"/>
  <c r="I854" i="11"/>
  <c r="E900" i="11"/>
  <c r="F900" i="11"/>
  <c r="H900" i="11"/>
  <c r="E949" i="11"/>
  <c r="F949" i="11"/>
  <c r="H949" i="11"/>
  <c r="L211" i="11"/>
  <c r="N211" i="11" s="1"/>
  <c r="I203" i="8" s="1"/>
  <c r="E228" i="9"/>
  <c r="G220" i="8" s="1"/>
  <c r="G228" i="9"/>
  <c r="D228" i="9"/>
  <c r="F220" i="8" s="1"/>
  <c r="E249" i="9"/>
  <c r="G241" i="8" s="1"/>
  <c r="D249" i="9"/>
  <c r="F241" i="8" s="1"/>
  <c r="G249" i="9"/>
  <c r="E145" i="9"/>
  <c r="G137" i="8" s="1"/>
  <c r="J135" i="11"/>
  <c r="K135" i="11" s="1"/>
  <c r="M135" i="11" s="1"/>
  <c r="H127" i="8" s="1"/>
  <c r="E157" i="11"/>
  <c r="I169" i="11"/>
  <c r="I212" i="11"/>
  <c r="D232" i="9"/>
  <c r="F224" i="8" s="1"/>
  <c r="G232" i="9"/>
  <c r="E232" i="9"/>
  <c r="G224" i="8" s="1"/>
  <c r="L217" i="11"/>
  <c r="N217" i="11" s="1"/>
  <c r="I209" i="8" s="1"/>
  <c r="K217" i="11"/>
  <c r="M217" i="11" s="1"/>
  <c r="H209" i="8" s="1"/>
  <c r="G251" i="9"/>
  <c r="D251" i="9"/>
  <c r="F243" i="8" s="1"/>
  <c r="I249" i="11"/>
  <c r="E256" i="9"/>
  <c r="G248" i="8" s="1"/>
  <c r="D256" i="9"/>
  <c r="F248" i="8" s="1"/>
  <c r="G256" i="9"/>
  <c r="E223" i="9"/>
  <c r="G215" i="8" s="1"/>
  <c r="G223" i="9"/>
  <c r="D223" i="9"/>
  <c r="F215" i="8" s="1"/>
  <c r="D281" i="9"/>
  <c r="F273" i="8" s="1"/>
  <c r="E281" i="9"/>
  <c r="G273" i="8" s="1"/>
  <c r="G281" i="9"/>
  <c r="D155" i="9"/>
  <c r="F147" i="8" s="1"/>
  <c r="D145" i="9"/>
  <c r="F137" i="8" s="1"/>
  <c r="D188" i="9"/>
  <c r="F180" i="8" s="1"/>
  <c r="G184" i="9"/>
  <c r="G242" i="9"/>
  <c r="E242" i="9"/>
  <c r="G234" i="8" s="1"/>
  <c r="D242" i="9"/>
  <c r="F234" i="8" s="1"/>
  <c r="G262" i="9"/>
  <c r="E262" i="9"/>
  <c r="G254" i="8" s="1"/>
  <c r="D262" i="9"/>
  <c r="F254" i="8" s="1"/>
  <c r="J265" i="11"/>
  <c r="I265" i="11"/>
  <c r="E217" i="9"/>
  <c r="G209" i="8" s="1"/>
  <c r="D217" i="9"/>
  <c r="F209" i="8" s="1"/>
  <c r="G217" i="9"/>
  <c r="G229" i="9"/>
  <c r="D229" i="9"/>
  <c r="F221" i="8" s="1"/>
  <c r="G257" i="9"/>
  <c r="D257" i="9"/>
  <c r="F249" i="8" s="1"/>
  <c r="K271" i="11"/>
  <c r="M271" i="11" s="1"/>
  <c r="H263" i="8" s="1"/>
  <c r="E188" i="9"/>
  <c r="G180" i="8" s="1"/>
  <c r="E184" i="9"/>
  <c r="G176" i="8" s="1"/>
  <c r="D252" i="9"/>
  <c r="F244" i="8" s="1"/>
  <c r="G252" i="9"/>
  <c r="E252" i="9"/>
  <c r="G244" i="8" s="1"/>
  <c r="L249" i="11"/>
  <c r="N249" i="11" s="1"/>
  <c r="I241" i="8" s="1"/>
  <c r="K249" i="11"/>
  <c r="M249" i="11" s="1"/>
  <c r="H241" i="8" s="1"/>
  <c r="J246" i="11"/>
  <c r="I246" i="11"/>
  <c r="G247" i="9"/>
  <c r="D247" i="9"/>
  <c r="F239" i="8" s="1"/>
  <c r="D261" i="9"/>
  <c r="F253" i="8" s="1"/>
  <c r="G261" i="9"/>
  <c r="E251" i="9"/>
  <c r="G243" i="8" s="1"/>
  <c r="E261" i="9"/>
  <c r="G253" i="8" s="1"/>
  <c r="E279" i="9"/>
  <c r="G271" i="8" s="1"/>
  <c r="I394" i="5"/>
  <c r="I398" i="5"/>
  <c r="I418" i="5"/>
  <c r="I430" i="5"/>
  <c r="E434" i="5"/>
  <c r="H426" i="2" s="1"/>
  <c r="E442" i="5"/>
  <c r="H434" i="2" s="1"/>
  <c r="AJ405" i="4"/>
  <c r="AA405" i="4"/>
  <c r="AG405" i="4"/>
  <c r="I317" i="5"/>
  <c r="F375" i="5"/>
  <c r="I367" i="2" s="1"/>
  <c r="E375" i="5"/>
  <c r="H367" i="2" s="1"/>
  <c r="I375" i="5"/>
  <c r="G397" i="5"/>
  <c r="J389" i="2" s="1"/>
  <c r="E397" i="5"/>
  <c r="H389" i="2" s="1"/>
  <c r="U388" i="4"/>
  <c r="R423" i="4"/>
  <c r="S423" i="4"/>
  <c r="U426" i="4"/>
  <c r="V426" i="4"/>
  <c r="R439" i="4"/>
  <c r="S439" i="4"/>
  <c r="T418" i="4"/>
  <c r="E341" i="5"/>
  <c r="H333" i="2" s="1"/>
  <c r="E362" i="5"/>
  <c r="H354" i="2" s="1"/>
  <c r="S337" i="4"/>
  <c r="U337" i="4" s="1"/>
  <c r="F381" i="5"/>
  <c r="I373" i="2" s="1"/>
  <c r="G381" i="5"/>
  <c r="J373" i="2" s="1"/>
  <c r="I381" i="5"/>
  <c r="S437" i="4"/>
  <c r="S457" i="4"/>
  <c r="R419" i="4"/>
  <c r="V419" i="4" s="1"/>
  <c r="T419" i="4"/>
  <c r="T455" i="4"/>
  <c r="V455" i="4" s="1"/>
  <c r="W455" i="4" s="1"/>
  <c r="X455" i="4" s="1"/>
  <c r="Y455" i="4" s="1"/>
  <c r="R393" i="4"/>
  <c r="S393" i="4"/>
  <c r="S354" i="4"/>
  <c r="T387" i="4"/>
  <c r="V387" i="4" s="1"/>
  <c r="W387" i="4" s="1"/>
  <c r="T388" i="4"/>
  <c r="V388" i="4" s="1"/>
  <c r="T423" i="4"/>
  <c r="T439" i="4"/>
  <c r="T445" i="4"/>
  <c r="S413" i="4"/>
  <c r="S408" i="4"/>
  <c r="S442" i="4"/>
  <c r="T452" i="4"/>
  <c r="S410" i="4"/>
  <c r="S430" i="4"/>
  <c r="AE405" i="4"/>
  <c r="AK405" i="4"/>
  <c r="AH405" i="4"/>
  <c r="V435" i="4"/>
  <c r="W356" i="4"/>
  <c r="V392" i="4"/>
  <c r="F452" i="5"/>
  <c r="I444" i="2" s="1"/>
  <c r="E438" i="5"/>
  <c r="H430" i="2" s="1"/>
  <c r="S395" i="4"/>
  <c r="U395" i="4" s="1"/>
  <c r="AF405" i="4"/>
  <c r="AD405" i="4"/>
  <c r="Z405" i="4"/>
  <c r="S418" i="4"/>
  <c r="U418" i="4" s="1"/>
  <c r="G362" i="5"/>
  <c r="J354" i="2" s="1"/>
  <c r="V342" i="4"/>
  <c r="W342" i="4" s="1"/>
  <c r="T332" i="4"/>
  <c r="F362" i="5"/>
  <c r="I354" i="2" s="1"/>
  <c r="G375" i="5"/>
  <c r="J367" i="2" s="1"/>
  <c r="S349" i="4"/>
  <c r="U349" i="4" s="1"/>
  <c r="R425" i="4"/>
  <c r="S425" i="4"/>
  <c r="G434" i="5"/>
  <c r="J426" i="2" s="1"/>
  <c r="U435" i="4"/>
  <c r="I390" i="5"/>
  <c r="I438" i="5"/>
  <c r="AI405" i="4"/>
  <c r="AC405" i="4"/>
  <c r="S451" i="4"/>
  <c r="S399" i="4"/>
  <c r="F338" i="5"/>
  <c r="I330" i="2" s="1"/>
  <c r="E338" i="5"/>
  <c r="H330" i="2" s="1"/>
  <c r="F373" i="5"/>
  <c r="I365" i="2" s="1"/>
  <c r="G373" i="5"/>
  <c r="J365" i="2" s="1"/>
  <c r="E373" i="5"/>
  <c r="H365" i="2" s="1"/>
  <c r="I429" i="5"/>
  <c r="R335" i="4"/>
  <c r="S335" i="4"/>
  <c r="T457" i="4"/>
  <c r="S416" i="4"/>
  <c r="U416" i="4" s="1"/>
  <c r="E381" i="5"/>
  <c r="H373" i="2" s="1"/>
  <c r="I397" i="5"/>
  <c r="F465" i="5"/>
  <c r="I457" i="2" s="1"/>
  <c r="G465" i="5"/>
  <c r="J457" i="2" s="1"/>
  <c r="S318" i="4"/>
  <c r="S334" i="4"/>
  <c r="S350" i="4"/>
  <c r="U350" i="4" s="1"/>
  <c r="S422" i="4"/>
  <c r="U422" i="4" s="1"/>
  <c r="T425" i="4"/>
  <c r="S428" i="4"/>
  <c r="S441" i="4"/>
  <c r="U441" i="4" s="1"/>
  <c r="S445" i="4"/>
  <c r="T413" i="4"/>
  <c r="E294" i="5"/>
  <c r="H295" i="2" s="1"/>
  <c r="G294" i="5"/>
  <c r="J295" i="2" s="1"/>
  <c r="F306" i="5"/>
  <c r="I301" i="2" s="1"/>
  <c r="I287" i="5"/>
  <c r="S262" i="4"/>
  <c r="U262" i="4" s="1"/>
  <c r="D96" i="9"/>
  <c r="F97" i="8" s="1"/>
  <c r="E82" i="9"/>
  <c r="G83" i="8" s="1"/>
  <c r="E98" i="9"/>
  <c r="G99" i="8" s="1"/>
  <c r="G96" i="9"/>
  <c r="G89" i="9"/>
  <c r="G45" i="9"/>
  <c r="G77" i="9"/>
  <c r="D67" i="9"/>
  <c r="F68" i="8" s="1"/>
  <c r="I33" i="11"/>
  <c r="J80" i="11"/>
  <c r="J26" i="11"/>
  <c r="L26" i="11" s="1"/>
  <c r="N26" i="11" s="1"/>
  <c r="I27" i="8" s="1"/>
  <c r="G60" i="9"/>
  <c r="G79" i="9"/>
  <c r="I101" i="11"/>
  <c r="J25" i="11"/>
  <c r="L25" i="11" s="1"/>
  <c r="N25" i="11" s="1"/>
  <c r="I26" i="8" s="1"/>
  <c r="D11" i="9"/>
  <c r="F12" i="8" s="1"/>
  <c r="G98" i="9"/>
  <c r="G11" i="9"/>
  <c r="E67" i="9"/>
  <c r="G68" i="8" s="1"/>
  <c r="D45" i="9"/>
  <c r="F46" i="8" s="1"/>
  <c r="E79" i="9"/>
  <c r="G80" i="8" s="1"/>
  <c r="T268" i="4"/>
  <c r="S282" i="4"/>
  <c r="V282" i="4" s="1"/>
  <c r="T214" i="4"/>
  <c r="T269" i="4"/>
  <c r="T252" i="4"/>
  <c r="I83" i="11"/>
  <c r="D53" i="9"/>
  <c r="F54" i="8" s="1"/>
  <c r="D97" i="9"/>
  <c r="F98" i="8" s="1"/>
  <c r="J47" i="11"/>
  <c r="K47" i="11" s="1"/>
  <c r="M47" i="11" s="1"/>
  <c r="H48" i="8" s="1"/>
  <c r="E97" i="9"/>
  <c r="G98" i="8" s="1"/>
  <c r="J21" i="11"/>
  <c r="L21" i="11" s="1"/>
  <c r="N21" i="11" s="1"/>
  <c r="I22" i="8" s="1"/>
  <c r="V225" i="4"/>
  <c r="W225" i="4" s="1"/>
  <c r="S199" i="4"/>
  <c r="S209" i="4"/>
  <c r="V209" i="4" s="1"/>
  <c r="T286" i="4"/>
  <c r="E243" i="5"/>
  <c r="H244" i="2" s="1"/>
  <c r="E273" i="5"/>
  <c r="H274" i="2" s="1"/>
  <c r="F222" i="5"/>
  <c r="I223" i="2" s="1"/>
  <c r="I199" i="5"/>
  <c r="T231" i="4"/>
  <c r="S255" i="4"/>
  <c r="T266" i="4"/>
  <c r="S228" i="4"/>
  <c r="T244" i="4"/>
  <c r="T276" i="4"/>
  <c r="T253" i="4"/>
  <c r="V190" i="4"/>
  <c r="W190" i="4" s="1"/>
  <c r="X190" i="4" s="1"/>
  <c r="T255" i="4"/>
  <c r="E275" i="5"/>
  <c r="H276" i="2" s="1"/>
  <c r="S266" i="4"/>
  <c r="T228" i="4"/>
  <c r="S286" i="4"/>
  <c r="J50" i="11"/>
  <c r="L50" i="11" s="1"/>
  <c r="N50" i="11" s="1"/>
  <c r="I51" i="8" s="1"/>
  <c r="I26" i="1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H256" i="2" s="1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44" i="8" s="1"/>
  <c r="D29" i="9"/>
  <c r="F30" i="8" s="1"/>
  <c r="G109" i="9"/>
  <c r="G66" i="9"/>
  <c r="G166" i="9"/>
  <c r="I43" i="11"/>
  <c r="J178" i="11"/>
  <c r="K178" i="11" s="1"/>
  <c r="M178" i="11" s="1"/>
  <c r="H170" i="8" s="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25" i="8" s="1"/>
  <c r="G51" i="9"/>
  <c r="E138" i="9"/>
  <c r="G130" i="8" s="1"/>
  <c r="E115" i="9"/>
  <c r="I152" i="11"/>
  <c r="G83" i="9"/>
  <c r="J121" i="11"/>
  <c r="J29" i="11"/>
  <c r="K29" i="11" s="1"/>
  <c r="M29" i="11" s="1"/>
  <c r="H30" i="8" s="1"/>
  <c r="I132" i="11"/>
  <c r="G144" i="9"/>
  <c r="D59" i="9"/>
  <c r="F60" i="8" s="1"/>
  <c r="E59" i="9"/>
  <c r="G60" i="8" s="1"/>
  <c r="V245" i="4"/>
  <c r="W245" i="4" s="1"/>
  <c r="X245" i="4" s="1"/>
  <c r="V223" i="4"/>
  <c r="W223" i="4" s="1"/>
  <c r="X223" i="4" s="1"/>
  <c r="Y223" i="4" s="1"/>
  <c r="S226" i="4"/>
  <c r="U226" i="4" s="1"/>
  <c r="T238" i="4"/>
  <c r="S222" i="4"/>
  <c r="V250" i="4"/>
  <c r="R244" i="4"/>
  <c r="S244" i="4"/>
  <c r="T234" i="4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H210" i="8" s="1"/>
  <c r="G178" i="9"/>
  <c r="G198" i="9"/>
  <c r="J199" i="11"/>
  <c r="L199" i="11" s="1"/>
  <c r="N199" i="11" s="1"/>
  <c r="I191" i="8" s="1"/>
  <c r="E153" i="9"/>
  <c r="G145" i="8" s="1"/>
  <c r="G191" i="9"/>
  <c r="G199" i="9"/>
  <c r="G182" i="9"/>
  <c r="E199" i="9"/>
  <c r="G191" i="8" s="1"/>
  <c r="J184" i="11"/>
  <c r="F157" i="11"/>
  <c r="I157" i="11" s="1"/>
  <c r="G168" i="9"/>
  <c r="G174" i="9"/>
  <c r="D207" i="9"/>
  <c r="F199" i="8" s="1"/>
  <c r="G207" i="9"/>
  <c r="K209" i="11"/>
  <c r="M209" i="11" s="1"/>
  <c r="H201" i="8" s="1"/>
  <c r="L209" i="11"/>
  <c r="N209" i="11" s="1"/>
  <c r="I201" i="8" s="1"/>
  <c r="D196" i="9"/>
  <c r="G196" i="9"/>
  <c r="V241" i="4"/>
  <c r="W241" i="4" s="1"/>
  <c r="X241" i="4" s="1"/>
  <c r="Y241" i="4" s="1"/>
  <c r="G190" i="5"/>
  <c r="J191" i="2" s="1"/>
  <c r="I190" i="5"/>
  <c r="S254" i="4"/>
  <c r="S261" i="4"/>
  <c r="U261" i="4" s="1"/>
  <c r="F190" i="5"/>
  <c r="I191" i="2" s="1"/>
  <c r="I207" i="5"/>
  <c r="T197" i="4"/>
  <c r="T203" i="4"/>
  <c r="T207" i="4"/>
  <c r="T215" i="4"/>
  <c r="T247" i="4"/>
  <c r="S251" i="4"/>
  <c r="U251" i="4" s="1"/>
  <c r="V221" i="4"/>
  <c r="E190" i="5"/>
  <c r="H191" i="2" s="1"/>
  <c r="E222" i="5"/>
  <c r="H223" i="2" s="1"/>
  <c r="G206" i="5"/>
  <c r="J207" i="2" s="1"/>
  <c r="E206" i="5"/>
  <c r="H207" i="2" s="1"/>
  <c r="T251" i="4"/>
  <c r="R263" i="4"/>
  <c r="S263" i="4"/>
  <c r="T254" i="4"/>
  <c r="F206" i="5"/>
  <c r="I207" i="2" s="1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T257" i="4"/>
  <c r="S271" i="4"/>
  <c r="T293" i="4"/>
  <c r="T359" i="4"/>
  <c r="T321" i="4"/>
  <c r="S301" i="4"/>
  <c r="R301" i="4"/>
  <c r="U242" i="4"/>
  <c r="V242" i="4"/>
  <c r="T272" i="4"/>
  <c r="V260" i="4"/>
  <c r="W260" i="4" s="1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48" i="8" s="1"/>
  <c r="D90" i="9"/>
  <c r="F91" i="8" s="1"/>
  <c r="D116" i="9"/>
  <c r="I64" i="11"/>
  <c r="E140" i="9"/>
  <c r="G132" i="8" s="1"/>
  <c r="G129" i="9"/>
  <c r="E35" i="9"/>
  <c r="G36" i="8" s="1"/>
  <c r="I60" i="11"/>
  <c r="E5" i="9"/>
  <c r="G6" i="8" s="1"/>
  <c r="E174" i="9"/>
  <c r="G166" i="8" s="1"/>
  <c r="J84" i="11"/>
  <c r="L84" i="11" s="1"/>
  <c r="N84" i="11" s="1"/>
  <c r="I85" i="8" s="1"/>
  <c r="D55" i="9"/>
  <c r="F56" i="8" s="1"/>
  <c r="G134" i="9"/>
  <c r="E134" i="9"/>
  <c r="G126" i="8" s="1"/>
  <c r="D134" i="9"/>
  <c r="F126" i="8" s="1"/>
  <c r="G180" i="9"/>
  <c r="D180" i="9"/>
  <c r="F172" i="8" s="1"/>
  <c r="K107" i="11"/>
  <c r="M107" i="11" s="1"/>
  <c r="H108" i="8" s="1"/>
  <c r="L107" i="11"/>
  <c r="N107" i="11" s="1"/>
  <c r="I108" i="8" s="1"/>
  <c r="G5" i="9"/>
  <c r="H124" i="11"/>
  <c r="I71" i="11"/>
  <c r="E156" i="9"/>
  <c r="G148" i="8" s="1"/>
  <c r="J174" i="11"/>
  <c r="G74" i="9"/>
  <c r="K21" i="11"/>
  <c r="M21" i="11" s="1"/>
  <c r="H22" i="8" s="1"/>
  <c r="D147" i="9"/>
  <c r="F139" i="8" s="1"/>
  <c r="G35" i="9"/>
  <c r="G55" i="9"/>
  <c r="D15" i="9"/>
  <c r="F16" i="8" s="1"/>
  <c r="E15" i="9"/>
  <c r="G16" i="8" s="1"/>
  <c r="G150" i="9"/>
  <c r="E150" i="9"/>
  <c r="G142" i="8" s="1"/>
  <c r="D150" i="9"/>
  <c r="F142" i="8" s="1"/>
  <c r="G85" i="9"/>
  <c r="D85" i="9"/>
  <c r="F86" i="8" s="1"/>
  <c r="G117" i="9"/>
  <c r="D117" i="9"/>
  <c r="G2" i="9"/>
  <c r="F124" i="11"/>
  <c r="I115" i="11"/>
  <c r="I147" i="11"/>
  <c r="G52" i="9"/>
  <c r="D74" i="9"/>
  <c r="F75" i="8" s="1"/>
  <c r="G147" i="9"/>
  <c r="J153" i="11"/>
  <c r="K153" i="11" s="1"/>
  <c r="M153" i="11" s="1"/>
  <c r="H145" i="8" s="1"/>
  <c r="I32" i="11"/>
  <c r="D101" i="9"/>
  <c r="F102" i="8" s="1"/>
  <c r="G101" i="9"/>
  <c r="G132" i="9"/>
  <c r="D132" i="9"/>
  <c r="F124" i="8" s="1"/>
  <c r="F215" i="5"/>
  <c r="I216" i="2" s="1"/>
  <c r="I215" i="5"/>
  <c r="E227" i="5"/>
  <c r="H228" i="2" s="1"/>
  <c r="F227" i="5"/>
  <c r="I228" i="2" s="1"/>
  <c r="I227" i="5"/>
  <c r="E239" i="5"/>
  <c r="H240" i="2" s="1"/>
  <c r="I239" i="5"/>
  <c r="F239" i="5"/>
  <c r="I240" i="2" s="1"/>
  <c r="G239" i="5"/>
  <c r="J240" i="2" s="1"/>
  <c r="E253" i="5"/>
  <c r="H254" i="2" s="1"/>
  <c r="I253" i="5"/>
  <c r="G253" i="5"/>
  <c r="J254" i="2" s="1"/>
  <c r="F253" i="5"/>
  <c r="I254" i="2" s="1"/>
  <c r="G268" i="5"/>
  <c r="J269" i="2" s="1"/>
  <c r="E268" i="5"/>
  <c r="H269" i="2" s="1"/>
  <c r="F268" i="5"/>
  <c r="I269" i="2" s="1"/>
  <c r="I268" i="5"/>
  <c r="I277" i="5"/>
  <c r="F277" i="5"/>
  <c r="I278" i="2" s="1"/>
  <c r="G277" i="5"/>
  <c r="J278" i="2" s="1"/>
  <c r="I311" i="5"/>
  <c r="E311" i="5"/>
  <c r="H303" i="2" s="1"/>
  <c r="F323" i="5"/>
  <c r="I315" i="2" s="1"/>
  <c r="I323" i="5"/>
  <c r="R312" i="4"/>
  <c r="S312" i="4"/>
  <c r="T312" i="4"/>
  <c r="I210" i="5"/>
  <c r="F210" i="5"/>
  <c r="I211" i="2" s="1"/>
  <c r="G210" i="5"/>
  <c r="J211" i="2" s="1"/>
  <c r="E210" i="5"/>
  <c r="H211" i="2" s="1"/>
  <c r="F302" i="5"/>
  <c r="G302" i="5"/>
  <c r="E302" i="5"/>
  <c r="I302" i="5"/>
  <c r="I326" i="5"/>
  <c r="G326" i="5"/>
  <c r="J318" i="2" s="1"/>
  <c r="E326" i="5"/>
  <c r="H318" i="2" s="1"/>
  <c r="T267" i="4"/>
  <c r="R267" i="4"/>
  <c r="S269" i="4"/>
  <c r="R269" i="4"/>
  <c r="U311" i="4"/>
  <c r="F326" i="5"/>
  <c r="I318" i="2" s="1"/>
  <c r="T346" i="4"/>
  <c r="T193" i="4"/>
  <c r="G215" i="5"/>
  <c r="J216" i="2" s="1"/>
  <c r="S315" i="4"/>
  <c r="U315" i="4" s="1"/>
  <c r="I303" i="5"/>
  <c r="F311" i="5"/>
  <c r="I303" i="2" s="1"/>
  <c r="E323" i="5"/>
  <c r="H315" i="2" s="1"/>
  <c r="S231" i="4"/>
  <c r="T277" i="4"/>
  <c r="E366" i="5"/>
  <c r="H358" i="2" s="1"/>
  <c r="S227" i="4"/>
  <c r="V227" i="4" s="1"/>
  <c r="S351" i="4"/>
  <c r="E219" i="5"/>
  <c r="H220" i="2" s="1"/>
  <c r="F219" i="5"/>
  <c r="I220" i="2" s="1"/>
  <c r="I219" i="5"/>
  <c r="I228" i="5"/>
  <c r="F228" i="5"/>
  <c r="I229" i="2" s="1"/>
  <c r="G228" i="5"/>
  <c r="J229" i="2" s="1"/>
  <c r="I240" i="5"/>
  <c r="F240" i="5"/>
  <c r="I241" i="2" s="1"/>
  <c r="G240" i="5"/>
  <c r="J241" i="2" s="1"/>
  <c r="G259" i="5"/>
  <c r="J260" i="2" s="1"/>
  <c r="E259" i="5"/>
  <c r="H260" i="2" s="1"/>
  <c r="F259" i="5"/>
  <c r="I260" i="2" s="1"/>
  <c r="I259" i="5"/>
  <c r="G272" i="5"/>
  <c r="J273" i="2" s="1"/>
  <c r="F272" i="5"/>
  <c r="I273" i="2" s="1"/>
  <c r="E272" i="5"/>
  <c r="H273" i="2" s="1"/>
  <c r="I272" i="5"/>
  <c r="E283" i="5"/>
  <c r="H284" i="2" s="1"/>
  <c r="F283" i="5"/>
  <c r="I284" i="2" s="1"/>
  <c r="I283" i="5"/>
  <c r="G283" i="5"/>
  <c r="J284" i="2" s="1"/>
  <c r="G312" i="5"/>
  <c r="J304" i="2" s="1"/>
  <c r="I312" i="5"/>
  <c r="F312" i="5"/>
  <c r="I304" i="2" s="1"/>
  <c r="E312" i="5"/>
  <c r="H304" i="2" s="1"/>
  <c r="E327" i="5"/>
  <c r="H319" i="2" s="1"/>
  <c r="F327" i="5"/>
  <c r="I319" i="2" s="1"/>
  <c r="I327" i="5"/>
  <c r="I231" i="5"/>
  <c r="F231" i="5"/>
  <c r="I232" i="2" s="1"/>
  <c r="G231" i="5"/>
  <c r="J232" i="2" s="1"/>
  <c r="I330" i="5"/>
  <c r="E330" i="5"/>
  <c r="H322" i="2" s="1"/>
  <c r="G330" i="5"/>
  <c r="J322" i="2" s="1"/>
  <c r="R288" i="4"/>
  <c r="S288" i="4"/>
  <c r="T288" i="4"/>
  <c r="G327" i="5"/>
  <c r="J319" i="2" s="1"/>
  <c r="T217" i="4"/>
  <c r="S189" i="4"/>
  <c r="S217" i="4"/>
  <c r="U217" i="4" s="1"/>
  <c r="S307" i="4"/>
  <c r="T303" i="4"/>
  <c r="T351" i="4"/>
  <c r="U252" i="4"/>
  <c r="V252" i="4"/>
  <c r="E196" i="5"/>
  <c r="H197" i="2" s="1"/>
  <c r="G196" i="5"/>
  <c r="J197" i="2" s="1"/>
  <c r="I196" i="5"/>
  <c r="F196" i="5"/>
  <c r="I197" i="2" s="1"/>
  <c r="F223" i="5"/>
  <c r="I224" i="2" s="1"/>
  <c r="G223" i="5"/>
  <c r="J224" i="2" s="1"/>
  <c r="I223" i="5"/>
  <c r="E235" i="5"/>
  <c r="H236" i="2" s="1"/>
  <c r="I235" i="5"/>
  <c r="F235" i="5"/>
  <c r="I236" i="2" s="1"/>
  <c r="F243" i="5"/>
  <c r="I244" i="2" s="1"/>
  <c r="I243" i="5"/>
  <c r="E261" i="5"/>
  <c r="H262" i="2" s="1"/>
  <c r="F261" i="5"/>
  <c r="I262" i="2" s="1"/>
  <c r="I261" i="5"/>
  <c r="G261" i="5"/>
  <c r="J262" i="2" s="1"/>
  <c r="G273" i="5"/>
  <c r="J274" i="2" s="1"/>
  <c r="F273" i="5"/>
  <c r="I274" i="2" s="1"/>
  <c r="G284" i="5"/>
  <c r="J285" i="2" s="1"/>
  <c r="E284" i="5"/>
  <c r="H285" i="2" s="1"/>
  <c r="F284" i="5"/>
  <c r="I285" i="2" s="1"/>
  <c r="I284" i="5"/>
  <c r="G317" i="5"/>
  <c r="J309" i="2" s="1"/>
  <c r="F317" i="5"/>
  <c r="I309" i="2" s="1"/>
  <c r="F331" i="5"/>
  <c r="I323" i="2" s="1"/>
  <c r="I331" i="5"/>
  <c r="R304" i="4"/>
  <c r="S304" i="4"/>
  <c r="T304" i="4"/>
  <c r="I290" i="5"/>
  <c r="G290" i="5"/>
  <c r="J291" i="2" s="1"/>
  <c r="E290" i="5"/>
  <c r="H291" i="2" s="1"/>
  <c r="G342" i="5"/>
  <c r="J334" i="2" s="1"/>
  <c r="E342" i="5"/>
  <c r="H334" i="2" s="1"/>
  <c r="I342" i="5"/>
  <c r="F342" i="5"/>
  <c r="I334" i="2" s="1"/>
  <c r="S267" i="4"/>
  <c r="R275" i="4"/>
  <c r="S275" i="4"/>
  <c r="E277" i="5"/>
  <c r="H278" i="2" s="1"/>
  <c r="F330" i="5"/>
  <c r="I322" i="2" s="1"/>
  <c r="T189" i="4"/>
  <c r="S193" i="4"/>
  <c r="U193" i="4" s="1"/>
  <c r="V207" i="4"/>
  <c r="W207" i="4" s="1"/>
  <c r="X207" i="4" s="1"/>
  <c r="Y207" i="4" s="1"/>
  <c r="V247" i="4"/>
  <c r="W247" i="4" s="1"/>
  <c r="X247" i="4" s="1"/>
  <c r="F366" i="5"/>
  <c r="I358" i="2" s="1"/>
  <c r="T307" i="4"/>
  <c r="V307" i="4" s="1"/>
  <c r="E224" i="5"/>
  <c r="H225" i="2" s="1"/>
  <c r="F224" i="5"/>
  <c r="I225" i="2" s="1"/>
  <c r="G224" i="5"/>
  <c r="J225" i="2" s="1"/>
  <c r="I224" i="5"/>
  <c r="I236" i="5"/>
  <c r="F236" i="5"/>
  <c r="I237" i="2" s="1"/>
  <c r="G236" i="5"/>
  <c r="J237" i="2" s="1"/>
  <c r="E236" i="5"/>
  <c r="H237" i="2" s="1"/>
  <c r="F247" i="5"/>
  <c r="I248" i="2" s="1"/>
  <c r="I247" i="5"/>
  <c r="G247" i="5"/>
  <c r="J248" i="2" s="1"/>
  <c r="E247" i="5"/>
  <c r="H248" i="2" s="1"/>
  <c r="I265" i="5"/>
  <c r="G265" i="5"/>
  <c r="J266" i="2" s="1"/>
  <c r="F265" i="5"/>
  <c r="I266" i="2" s="1"/>
  <c r="G276" i="5"/>
  <c r="J277" i="2" s="1"/>
  <c r="E276" i="5"/>
  <c r="H277" i="2" s="1"/>
  <c r="I276" i="5"/>
  <c r="F276" i="5"/>
  <c r="I277" i="2" s="1"/>
  <c r="G288" i="5"/>
  <c r="J289" i="2" s="1"/>
  <c r="F288" i="5"/>
  <c r="I289" i="2" s="1"/>
  <c r="E288" i="5"/>
  <c r="H289" i="2" s="1"/>
  <c r="I288" i="5"/>
  <c r="F319" i="5"/>
  <c r="I311" i="2" s="1"/>
  <c r="E319" i="5"/>
  <c r="H311" i="2" s="1"/>
  <c r="I319" i="5"/>
  <c r="G341" i="5"/>
  <c r="J333" i="2" s="1"/>
  <c r="F341" i="5"/>
  <c r="I333" i="2" s="1"/>
  <c r="I299" i="5"/>
  <c r="F299" i="5"/>
  <c r="I354" i="5"/>
  <c r="E354" i="5"/>
  <c r="H346" i="2" s="1"/>
  <c r="G354" i="5"/>
  <c r="J346" i="2" s="1"/>
  <c r="F354" i="5"/>
  <c r="I346" i="2" s="1"/>
  <c r="R214" i="4"/>
  <c r="S214" i="4"/>
  <c r="S218" i="4"/>
  <c r="S273" i="4"/>
  <c r="U273" i="4" s="1"/>
  <c r="T275" i="4"/>
  <c r="T311" i="4"/>
  <c r="V311" i="4" s="1"/>
  <c r="W311" i="4" s="1"/>
  <c r="S317" i="4"/>
  <c r="R317" i="4"/>
  <c r="E265" i="5"/>
  <c r="H266" i="2" s="1"/>
  <c r="F290" i="5"/>
  <c r="I291" i="2" s="1"/>
  <c r="I290" i="11"/>
  <c r="J215" i="11"/>
  <c r="I215" i="11"/>
  <c r="I271" i="11"/>
  <c r="J229" i="11"/>
  <c r="I229" i="11"/>
  <c r="J293" i="11"/>
  <c r="I293" i="11"/>
  <c r="J45" i="11"/>
  <c r="I45" i="11"/>
  <c r="J176" i="11"/>
  <c r="L176" i="11" s="1"/>
  <c r="N176" i="11" s="1"/>
  <c r="I168" i="8" s="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K230" i="11" s="1"/>
  <c r="M230" i="11" s="1"/>
  <c r="H222" i="8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S434" i="4"/>
  <c r="T208" i="4"/>
  <c r="U421" i="4"/>
  <c r="V421" i="4"/>
  <c r="U399" i="4"/>
  <c r="V399" i="4"/>
  <c r="U227" i="4"/>
  <c r="T199" i="4"/>
  <c r="V199" i="4" s="1"/>
  <c r="T367" i="4"/>
  <c r="T229" i="4"/>
  <c r="T281" i="4"/>
  <c r="S406" i="4"/>
  <c r="U406" i="4" s="1"/>
  <c r="T407" i="4"/>
  <c r="R389" i="4"/>
  <c r="U389" i="4" s="1"/>
  <c r="T389" i="4"/>
  <c r="S369" i="4"/>
  <c r="U369" i="4" s="1"/>
  <c r="S239" i="4"/>
  <c r="T385" i="4"/>
  <c r="V385" i="4" s="1"/>
  <c r="T391" i="4"/>
  <c r="T447" i="4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T461" i="4"/>
  <c r="T390" i="4"/>
  <c r="AO405" i="4"/>
  <c r="AU405" i="4" s="1"/>
  <c r="AN405" i="4"/>
  <c r="AT405" i="4" s="1"/>
  <c r="R305" i="4"/>
  <c r="S305" i="4"/>
  <c r="R370" i="4"/>
  <c r="S370" i="4"/>
  <c r="T370" i="4"/>
  <c r="U307" i="4"/>
  <c r="T239" i="4"/>
  <c r="S364" i="4"/>
  <c r="T211" i="4"/>
  <c r="T289" i="4"/>
  <c r="S359" i="4"/>
  <c r="S249" i="4"/>
  <c r="V475" i="4"/>
  <c r="W475" i="4" s="1"/>
  <c r="T406" i="4"/>
  <c r="X342" i="4"/>
  <c r="Y342" i="4" s="1"/>
  <c r="X483" i="4"/>
  <c r="Y483" i="4" s="1"/>
  <c r="S391" i="4"/>
  <c r="T330" i="4"/>
  <c r="S443" i="4"/>
  <c r="U443" i="4" s="1"/>
  <c r="D300" i="9"/>
  <c r="G300" i="9"/>
  <c r="E300" i="9"/>
  <c r="G267" i="9"/>
  <c r="D267" i="9"/>
  <c r="F259" i="8" s="1"/>
  <c r="I267" i="11"/>
  <c r="J267" i="11"/>
  <c r="T451" i="4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G213" i="8" s="1"/>
  <c r="I298" i="11"/>
  <c r="J298" i="11"/>
  <c r="L300" i="11"/>
  <c r="N300" i="11" s="1"/>
  <c r="K300" i="11"/>
  <c r="M300" i="11" s="1"/>
  <c r="J291" i="11"/>
  <c r="I269" i="11"/>
  <c r="J269" i="11"/>
  <c r="G220" i="9"/>
  <c r="D220" i="9"/>
  <c r="F212" i="8" s="1"/>
  <c r="G230" i="9"/>
  <c r="D230" i="9"/>
  <c r="F222" i="8" s="1"/>
  <c r="G254" i="9"/>
  <c r="D254" i="9"/>
  <c r="F246" i="8" s="1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F227" i="8" s="1"/>
  <c r="D243" i="9"/>
  <c r="F235" i="8" s="1"/>
  <c r="E243" i="9"/>
  <c r="G235" i="8" s="1"/>
  <c r="G253" i="9"/>
  <c r="E253" i="9"/>
  <c r="G245" i="8" s="1"/>
  <c r="E277" i="9"/>
  <c r="G269" i="8" s="1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I271" i="8" s="1"/>
  <c r="K279" i="11"/>
  <c r="M279" i="11" s="1"/>
  <c r="H271" i="8" s="1"/>
  <c r="I256" i="11"/>
  <c r="J256" i="11"/>
  <c r="K266" i="11"/>
  <c r="M266" i="11" s="1"/>
  <c r="H258" i="8" s="1"/>
  <c r="L266" i="11"/>
  <c r="N266" i="11" s="1"/>
  <c r="I258" i="8" s="1"/>
  <c r="G200" i="9"/>
  <c r="D200" i="9"/>
  <c r="F192" i="8" s="1"/>
  <c r="D208" i="9"/>
  <c r="F200" i="8" s="1"/>
  <c r="G208" i="9"/>
  <c r="D212" i="9"/>
  <c r="F204" i="8" s="1"/>
  <c r="G212" i="9"/>
  <c r="G218" i="9"/>
  <c r="D218" i="9"/>
  <c r="F210" i="8" s="1"/>
  <c r="G238" i="9"/>
  <c r="D238" i="9"/>
  <c r="F230" i="8" s="1"/>
  <c r="D244" i="9"/>
  <c r="F236" i="8" s="1"/>
  <c r="G244" i="9"/>
  <c r="G248" i="9"/>
  <c r="D248" i="9"/>
  <c r="F240" i="8" s="1"/>
  <c r="E254" i="9"/>
  <c r="G246" i="8" s="1"/>
  <c r="G266" i="9"/>
  <c r="D266" i="9"/>
  <c r="F258" i="8" s="1"/>
  <c r="J281" i="11"/>
  <c r="I281" i="11"/>
  <c r="I289" i="11"/>
  <c r="J289" i="11"/>
  <c r="I276" i="11"/>
  <c r="J276" i="11"/>
  <c r="G203" i="9"/>
  <c r="E203" i="9"/>
  <c r="G195" i="8" s="1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F263" i="8" s="1"/>
  <c r="E271" i="9"/>
  <c r="G263" i="8" s="1"/>
  <c r="D291" i="9"/>
  <c r="D295" i="9"/>
  <c r="E295" i="9"/>
  <c r="L225" i="11"/>
  <c r="N225" i="11" s="1"/>
  <c r="I217" i="8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I233" i="8" s="1"/>
  <c r="K241" i="11"/>
  <c r="M241" i="11" s="1"/>
  <c r="H233" i="8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F184" i="8" s="1"/>
  <c r="G192" i="9"/>
  <c r="D222" i="9"/>
  <c r="F214" i="8" s="1"/>
  <c r="G222" i="9"/>
  <c r="G226" i="9"/>
  <c r="D226" i="9"/>
  <c r="F218" i="8" s="1"/>
  <c r="G234" i="9"/>
  <c r="D234" i="9"/>
  <c r="F226" i="8" s="1"/>
  <c r="G246" i="9"/>
  <c r="D246" i="9"/>
  <c r="F238" i="8" s="1"/>
  <c r="D270" i="9"/>
  <c r="F262" i="8" s="1"/>
  <c r="G270" i="9"/>
  <c r="D292" i="9"/>
  <c r="G292" i="9"/>
  <c r="K234" i="11"/>
  <c r="M234" i="11" s="1"/>
  <c r="H226" i="8" s="1"/>
  <c r="L234" i="11"/>
  <c r="N234" i="11" s="1"/>
  <c r="I226" i="8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I225" i="8" s="1"/>
  <c r="K233" i="11"/>
  <c r="M233" i="11" s="1"/>
  <c r="H225" i="8" s="1"/>
  <c r="I270" i="11"/>
  <c r="J270" i="11"/>
  <c r="L230" i="11"/>
  <c r="N230" i="11" s="1"/>
  <c r="I222" i="8" s="1"/>
  <c r="D216" i="9"/>
  <c r="F208" i="8" s="1"/>
  <c r="G216" i="9"/>
  <c r="G224" i="9"/>
  <c r="D224" i="9"/>
  <c r="F216" i="8" s="1"/>
  <c r="D260" i="9"/>
  <c r="F252" i="8" s="1"/>
  <c r="G260" i="9"/>
  <c r="G280" i="9"/>
  <c r="D280" i="9"/>
  <c r="F272" i="8" s="1"/>
  <c r="I223" i="11"/>
  <c r="J223" i="11"/>
  <c r="J235" i="11"/>
  <c r="I235" i="11"/>
  <c r="I278" i="11"/>
  <c r="J278" i="11"/>
  <c r="I243" i="11"/>
  <c r="J243" i="11"/>
  <c r="D203" i="9"/>
  <c r="F195" i="8" s="1"/>
  <c r="E211" i="9"/>
  <c r="G203" i="8" s="1"/>
  <c r="D211" i="9"/>
  <c r="F203" i="8" s="1"/>
  <c r="D221" i="9"/>
  <c r="F213" i="8" s="1"/>
  <c r="E231" i="9"/>
  <c r="G223" i="8" s="1"/>
  <c r="G231" i="9"/>
  <c r="E239" i="9"/>
  <c r="G231" i="8" s="1"/>
  <c r="D239" i="9"/>
  <c r="F231" i="8" s="1"/>
  <c r="G291" i="9"/>
  <c r="L212" i="11"/>
  <c r="N212" i="11" s="1"/>
  <c r="I204" i="8" s="1"/>
  <c r="K212" i="11"/>
  <c r="M212" i="11" s="1"/>
  <c r="H204" i="8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I244" i="8" s="1"/>
  <c r="K252" i="11"/>
  <c r="M252" i="11" s="1"/>
  <c r="H244" i="8" s="1"/>
  <c r="E192" i="9"/>
  <c r="G184" i="8" s="1"/>
  <c r="G204" i="9"/>
  <c r="D204" i="9"/>
  <c r="F196" i="8" s="1"/>
  <c r="G210" i="9"/>
  <c r="D210" i="9"/>
  <c r="F202" i="8" s="1"/>
  <c r="E216" i="9"/>
  <c r="G208" i="8" s="1"/>
  <c r="E220" i="9"/>
  <c r="G212" i="8" s="1"/>
  <c r="E224" i="9"/>
  <c r="G216" i="8" s="1"/>
  <c r="E230" i="9"/>
  <c r="G222" i="8" s="1"/>
  <c r="D240" i="9"/>
  <c r="F232" i="8" s="1"/>
  <c r="G240" i="9"/>
  <c r="E246" i="9"/>
  <c r="G238" i="8" s="1"/>
  <c r="D250" i="9"/>
  <c r="F242" i="8" s="1"/>
  <c r="G250" i="9"/>
  <c r="G264" i="9"/>
  <c r="D264" i="9"/>
  <c r="F256" i="8" s="1"/>
  <c r="E270" i="9"/>
  <c r="G262" i="8" s="1"/>
  <c r="G278" i="9"/>
  <c r="D278" i="9"/>
  <c r="F270" i="8" s="1"/>
  <c r="E286" i="9"/>
  <c r="G294" i="9"/>
  <c r="D294" i="9"/>
  <c r="G302" i="9"/>
  <c r="D302" i="9"/>
  <c r="X400" i="4"/>
  <c r="Y400" i="4" s="1"/>
  <c r="I380" i="5"/>
  <c r="F380" i="5"/>
  <c r="E380" i="5"/>
  <c r="I407" i="5"/>
  <c r="E407" i="5"/>
  <c r="H399" i="2" s="1"/>
  <c r="G407" i="5"/>
  <c r="J399" i="2" s="1"/>
  <c r="F414" i="5"/>
  <c r="I406" i="2" s="1"/>
  <c r="G414" i="5"/>
  <c r="J406" i="2" s="1"/>
  <c r="I419" i="5"/>
  <c r="E419" i="5"/>
  <c r="H411" i="2" s="1"/>
  <c r="G419" i="5"/>
  <c r="J411" i="2" s="1"/>
  <c r="G426" i="5"/>
  <c r="J418" i="2" s="1"/>
  <c r="F426" i="5"/>
  <c r="I418" i="2" s="1"/>
  <c r="E426" i="5"/>
  <c r="H418" i="2" s="1"/>
  <c r="U386" i="4"/>
  <c r="V406" i="4"/>
  <c r="Y379" i="4"/>
  <c r="Z379" i="4" s="1"/>
  <c r="S414" i="4"/>
  <c r="S462" i="4"/>
  <c r="T430" i="4"/>
  <c r="T444" i="4"/>
  <c r="S460" i="4"/>
  <c r="S466" i="4"/>
  <c r="U466" i="4" s="1"/>
  <c r="S486" i="4"/>
  <c r="U486" i="4" s="1"/>
  <c r="S436" i="4"/>
  <c r="S468" i="4"/>
  <c r="T464" i="4"/>
  <c r="I388" i="5"/>
  <c r="F388" i="5"/>
  <c r="I380" i="2" s="1"/>
  <c r="E388" i="5"/>
  <c r="H380" i="2" s="1"/>
  <c r="E448" i="5"/>
  <c r="H440" i="2" s="1"/>
  <c r="F448" i="5"/>
  <c r="I440" i="2" s="1"/>
  <c r="I448" i="5"/>
  <c r="I379" i="5"/>
  <c r="E379" i="5"/>
  <c r="H371" i="2" s="1"/>
  <c r="G379" i="5"/>
  <c r="J371" i="2" s="1"/>
  <c r="U469" i="4"/>
  <c r="V469" i="4"/>
  <c r="U481" i="4"/>
  <c r="V481" i="4"/>
  <c r="U385" i="4"/>
  <c r="U397" i="4"/>
  <c r="V397" i="4"/>
  <c r="I391" i="5"/>
  <c r="E391" i="5"/>
  <c r="H383" i="2" s="1"/>
  <c r="G391" i="5"/>
  <c r="J383" i="2" s="1"/>
  <c r="F394" i="5"/>
  <c r="I386" i="2" s="1"/>
  <c r="G394" i="5"/>
  <c r="J386" i="2" s="1"/>
  <c r="I403" i="5"/>
  <c r="E403" i="5"/>
  <c r="H395" i="2" s="1"/>
  <c r="G403" i="5"/>
  <c r="J395" i="2" s="1"/>
  <c r="I408" i="5"/>
  <c r="F408" i="5"/>
  <c r="I400" i="2" s="1"/>
  <c r="E408" i="5"/>
  <c r="H400" i="2" s="1"/>
  <c r="G410" i="5"/>
  <c r="J402" i="2" s="1"/>
  <c r="F410" i="5"/>
  <c r="I402" i="2" s="1"/>
  <c r="I415" i="5"/>
  <c r="E415" i="5"/>
  <c r="H407" i="2" s="1"/>
  <c r="G415" i="5"/>
  <c r="J407" i="2" s="1"/>
  <c r="F419" i="5"/>
  <c r="I411" i="2" s="1"/>
  <c r="I434" i="5"/>
  <c r="I436" i="5"/>
  <c r="F436" i="5"/>
  <c r="I428" i="2" s="1"/>
  <c r="E436" i="5"/>
  <c r="H428" i="2" s="1"/>
  <c r="I440" i="5"/>
  <c r="F440" i="5"/>
  <c r="I432" i="2" s="1"/>
  <c r="E440" i="5"/>
  <c r="H432" i="2" s="1"/>
  <c r="G446" i="5"/>
  <c r="J438" i="2" s="1"/>
  <c r="F446" i="5"/>
  <c r="I438" i="2" s="1"/>
  <c r="E446" i="5"/>
  <c r="H438" i="2" s="1"/>
  <c r="G450" i="5"/>
  <c r="J442" i="2" s="1"/>
  <c r="F450" i="5"/>
  <c r="I442" i="2" s="1"/>
  <c r="E456" i="5"/>
  <c r="H448" i="2" s="1"/>
  <c r="I456" i="5"/>
  <c r="E459" i="5"/>
  <c r="H451" i="2" s="1"/>
  <c r="I459" i="5"/>
  <c r="G459" i="5"/>
  <c r="J451" i="2" s="1"/>
  <c r="F462" i="5"/>
  <c r="I454" i="2" s="1"/>
  <c r="G462" i="5"/>
  <c r="J454" i="2" s="1"/>
  <c r="E463" i="5"/>
  <c r="H455" i="2" s="1"/>
  <c r="G463" i="5"/>
  <c r="J455" i="2" s="1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X433" i="4"/>
  <c r="G378" i="5"/>
  <c r="J370" i="2" s="1"/>
  <c r="F378" i="5"/>
  <c r="I370" i="2" s="1"/>
  <c r="G386" i="5"/>
  <c r="J378" i="2" s="1"/>
  <c r="F386" i="5"/>
  <c r="I378" i="2" s="1"/>
  <c r="I423" i="5"/>
  <c r="E423" i="5"/>
  <c r="H415" i="2" s="1"/>
  <c r="G423" i="5"/>
  <c r="J415" i="2" s="1"/>
  <c r="E431" i="5"/>
  <c r="H423" i="2" s="1"/>
  <c r="I431" i="5"/>
  <c r="G431" i="5"/>
  <c r="J423" i="2" s="1"/>
  <c r="E451" i="5"/>
  <c r="H443" i="2" s="1"/>
  <c r="I451" i="5"/>
  <c r="G451" i="5"/>
  <c r="J443" i="2" s="1"/>
  <c r="E460" i="5"/>
  <c r="H452" i="2" s="1"/>
  <c r="I460" i="5"/>
  <c r="I480" i="5"/>
  <c r="E480" i="5"/>
  <c r="R396" i="4"/>
  <c r="S396" i="4"/>
  <c r="S464" i="4"/>
  <c r="I400" i="5"/>
  <c r="F400" i="5"/>
  <c r="I392" i="2" s="1"/>
  <c r="E400" i="5"/>
  <c r="H392" i="2" s="1"/>
  <c r="X392" i="4"/>
  <c r="Y392" i="4" s="1"/>
  <c r="X463" i="4"/>
  <c r="Y463" i="4" s="1"/>
  <c r="U477" i="4"/>
  <c r="V477" i="4"/>
  <c r="U415" i="4"/>
  <c r="V415" i="4"/>
  <c r="U449" i="4"/>
  <c r="V449" i="4"/>
  <c r="F376" i="5"/>
  <c r="I368" i="2" s="1"/>
  <c r="I376" i="5"/>
  <c r="E376" i="5"/>
  <c r="H368" i="2" s="1"/>
  <c r="F379" i="5"/>
  <c r="I371" i="2" s="1"/>
  <c r="G382" i="5"/>
  <c r="J374" i="2" s="1"/>
  <c r="F382" i="5"/>
  <c r="I374" i="2" s="1"/>
  <c r="E382" i="5"/>
  <c r="H374" i="2" s="1"/>
  <c r="E384" i="5"/>
  <c r="H376" i="2" s="1"/>
  <c r="F384" i="5"/>
  <c r="I376" i="2" s="1"/>
  <c r="I384" i="5"/>
  <c r="E387" i="5"/>
  <c r="H379" i="2" s="1"/>
  <c r="G387" i="5"/>
  <c r="J379" i="2" s="1"/>
  <c r="I387" i="5"/>
  <c r="G402" i="5"/>
  <c r="J394" i="2" s="1"/>
  <c r="F402" i="5"/>
  <c r="I394" i="2" s="1"/>
  <c r="G406" i="5"/>
  <c r="J398" i="2" s="1"/>
  <c r="F406" i="5"/>
  <c r="I398" i="2" s="1"/>
  <c r="E406" i="5"/>
  <c r="H398" i="2" s="1"/>
  <c r="E414" i="5"/>
  <c r="H406" i="2" s="1"/>
  <c r="G422" i="5"/>
  <c r="J414" i="2" s="1"/>
  <c r="F422" i="5"/>
  <c r="I414" i="2" s="1"/>
  <c r="F424" i="5"/>
  <c r="I416" i="2" s="1"/>
  <c r="E424" i="5"/>
  <c r="H416" i="2" s="1"/>
  <c r="I424" i="5"/>
  <c r="I427" i="5"/>
  <c r="E427" i="5"/>
  <c r="H419" i="2" s="1"/>
  <c r="G427" i="5"/>
  <c r="J419" i="2" s="1"/>
  <c r="I432" i="5"/>
  <c r="F432" i="5"/>
  <c r="I424" i="2" s="1"/>
  <c r="E432" i="5"/>
  <c r="H424" i="2" s="1"/>
  <c r="I443" i="5"/>
  <c r="E443" i="5"/>
  <c r="H435" i="2" s="1"/>
  <c r="G443" i="5"/>
  <c r="J435" i="2" s="1"/>
  <c r="I447" i="5"/>
  <c r="E447" i="5"/>
  <c r="H439" i="2" s="1"/>
  <c r="G447" i="5"/>
  <c r="J439" i="2" s="1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U380" i="4"/>
  <c r="V403" i="4"/>
  <c r="U403" i="4"/>
  <c r="I396" i="5"/>
  <c r="E396" i="5"/>
  <c r="H388" i="2" s="1"/>
  <c r="F396" i="5"/>
  <c r="I388" i="2" s="1"/>
  <c r="G396" i="5"/>
  <c r="J388" i="2" s="1"/>
  <c r="I412" i="5"/>
  <c r="E412" i="5"/>
  <c r="H404" i="2" s="1"/>
  <c r="F412" i="5"/>
  <c r="I404" i="2" s="1"/>
  <c r="I428" i="5"/>
  <c r="F428" i="5"/>
  <c r="I420" i="2" s="1"/>
  <c r="E428" i="5"/>
  <c r="H420" i="2" s="1"/>
  <c r="I472" i="5"/>
  <c r="E472" i="5"/>
  <c r="E483" i="5"/>
  <c r="I483" i="5"/>
  <c r="G483" i="5"/>
  <c r="R459" i="4"/>
  <c r="S459" i="4"/>
  <c r="T466" i="4"/>
  <c r="S480" i="4"/>
  <c r="S432" i="4"/>
  <c r="U432" i="4" s="1"/>
  <c r="S446" i="4"/>
  <c r="S448" i="4"/>
  <c r="T424" i="4"/>
  <c r="T456" i="4"/>
  <c r="T476" i="4"/>
  <c r="V377" i="4"/>
  <c r="X479" i="4"/>
  <c r="Y479" i="4" s="1"/>
  <c r="AD479" i="4" s="1"/>
  <c r="F392" i="5"/>
  <c r="I384" i="2" s="1"/>
  <c r="E392" i="5"/>
  <c r="H384" i="2" s="1"/>
  <c r="I392" i="5"/>
  <c r="I444" i="5"/>
  <c r="F444" i="5"/>
  <c r="I436" i="2" s="1"/>
  <c r="E444" i="5"/>
  <c r="H436" i="2" s="1"/>
  <c r="X475" i="4"/>
  <c r="Y475" i="4" s="1"/>
  <c r="F472" i="5"/>
  <c r="S461" i="4"/>
  <c r="U447" i="4"/>
  <c r="V447" i="4"/>
  <c r="U401" i="4"/>
  <c r="W420" i="4"/>
  <c r="E378" i="5"/>
  <c r="H370" i="2" s="1"/>
  <c r="G380" i="5"/>
  <c r="I383" i="5"/>
  <c r="E383" i="5"/>
  <c r="H375" i="2" s="1"/>
  <c r="G383" i="5"/>
  <c r="J375" i="2" s="1"/>
  <c r="E386" i="5"/>
  <c r="H378" i="2" s="1"/>
  <c r="F387" i="5"/>
  <c r="I379" i="2" s="1"/>
  <c r="G390" i="5"/>
  <c r="J382" i="2" s="1"/>
  <c r="F390" i="5"/>
  <c r="I382" i="2" s="1"/>
  <c r="I395" i="5"/>
  <c r="E395" i="5"/>
  <c r="H387" i="2" s="1"/>
  <c r="G395" i="5"/>
  <c r="J387" i="2" s="1"/>
  <c r="G398" i="5"/>
  <c r="J390" i="2" s="1"/>
  <c r="F398" i="5"/>
  <c r="I390" i="2" s="1"/>
  <c r="E402" i="5"/>
  <c r="H394" i="2" s="1"/>
  <c r="I404" i="5"/>
  <c r="F404" i="5"/>
  <c r="I396" i="2" s="1"/>
  <c r="E404" i="5"/>
  <c r="H396" i="2" s="1"/>
  <c r="F407" i="5"/>
  <c r="I399" i="2" s="1"/>
  <c r="I411" i="5"/>
  <c r="E411" i="5"/>
  <c r="H403" i="2" s="1"/>
  <c r="G411" i="5"/>
  <c r="J403" i="2" s="1"/>
  <c r="I414" i="5"/>
  <c r="F416" i="5"/>
  <c r="I408" i="2" s="1"/>
  <c r="E416" i="5"/>
  <c r="H408" i="2" s="1"/>
  <c r="I416" i="5"/>
  <c r="F418" i="5"/>
  <c r="I410" i="2" s="1"/>
  <c r="G418" i="5"/>
  <c r="J410" i="2" s="1"/>
  <c r="I420" i="5"/>
  <c r="F420" i="5"/>
  <c r="I412" i="2" s="1"/>
  <c r="E420" i="5"/>
  <c r="H412" i="2" s="1"/>
  <c r="F423" i="5"/>
  <c r="I415" i="2" s="1"/>
  <c r="I426" i="5"/>
  <c r="G428" i="5"/>
  <c r="J420" i="2" s="1"/>
  <c r="G430" i="5"/>
  <c r="J422" i="2" s="1"/>
  <c r="F430" i="5"/>
  <c r="I422" i="2" s="1"/>
  <c r="G432" i="5"/>
  <c r="J424" i="2" s="1"/>
  <c r="I435" i="5"/>
  <c r="E435" i="5"/>
  <c r="H427" i="2" s="1"/>
  <c r="G435" i="5"/>
  <c r="J427" i="2" s="1"/>
  <c r="I439" i="5"/>
  <c r="E439" i="5"/>
  <c r="H431" i="2" s="1"/>
  <c r="G439" i="5"/>
  <c r="J431" i="2" s="1"/>
  <c r="G442" i="5"/>
  <c r="J434" i="2" s="1"/>
  <c r="F442" i="5"/>
  <c r="I434" i="2" s="1"/>
  <c r="G444" i="5"/>
  <c r="J436" i="2" s="1"/>
  <c r="F447" i="5"/>
  <c r="I439" i="2" s="1"/>
  <c r="I450" i="5"/>
  <c r="I452" i="5"/>
  <c r="E452" i="5"/>
  <c r="H444" i="2" s="1"/>
  <c r="E455" i="5"/>
  <c r="H447" i="2" s="1"/>
  <c r="G455" i="5"/>
  <c r="J447" i="2" s="1"/>
  <c r="I455" i="5"/>
  <c r="F458" i="5"/>
  <c r="I450" i="2" s="1"/>
  <c r="G458" i="5"/>
  <c r="J450" i="2" s="1"/>
  <c r="G460" i="5"/>
  <c r="J452" i="2" s="1"/>
  <c r="E462" i="5"/>
  <c r="H454" i="2" s="1"/>
  <c r="I464" i="5"/>
  <c r="E464" i="5"/>
  <c r="H456" i="2" s="1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T401" i="4"/>
  <c r="V401" i="4" s="1"/>
  <c r="R407" i="4"/>
  <c r="S407" i="4"/>
  <c r="AI379" i="4"/>
  <c r="AG379" i="4"/>
  <c r="AK379" i="4"/>
  <c r="AJ379" i="4"/>
  <c r="AH379" i="4"/>
  <c r="AF379" i="4"/>
  <c r="AP405" i="4"/>
  <c r="AV405" i="4" s="1"/>
  <c r="AL405" i="4"/>
  <c r="AR405" i="4" s="1"/>
  <c r="E7" i="9"/>
  <c r="G8" i="8" s="1"/>
  <c r="G7" i="9"/>
  <c r="D71" i="9"/>
  <c r="F72" i="8" s="1"/>
  <c r="G71" i="9"/>
  <c r="D154" i="9"/>
  <c r="F146" i="8" s="1"/>
  <c r="G154" i="9"/>
  <c r="G17" i="9"/>
  <c r="I47" i="11"/>
  <c r="G162" i="9"/>
  <c r="E44" i="9"/>
  <c r="G45" i="8" s="1"/>
  <c r="E92" i="9"/>
  <c r="G93" i="8" s="1"/>
  <c r="E116" i="9"/>
  <c r="J169" i="11"/>
  <c r="L169" i="11" s="1"/>
  <c r="N169" i="11" s="1"/>
  <c r="I161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54" i="8" s="1"/>
  <c r="E10" i="9"/>
  <c r="G11" i="8" s="1"/>
  <c r="G10" i="9"/>
  <c r="D149" i="9"/>
  <c r="F141" i="8" s="1"/>
  <c r="G149" i="9"/>
  <c r="I117" i="11"/>
  <c r="D92" i="9"/>
  <c r="F93" i="8" s="1"/>
  <c r="I51" i="11"/>
  <c r="E133" i="9"/>
  <c r="G125" i="8" s="1"/>
  <c r="E149" i="9"/>
  <c r="G141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0" i="8" s="1"/>
  <c r="G128" i="9"/>
  <c r="D148" i="9"/>
  <c r="F140" i="8" s="1"/>
  <c r="G148" i="9"/>
  <c r="G160" i="9"/>
  <c r="D160" i="9"/>
  <c r="F152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G185" i="9"/>
  <c r="I184" i="11"/>
  <c r="D7" i="9"/>
  <c r="F8" i="8" s="1"/>
  <c r="G22" i="9"/>
  <c r="D171" i="9"/>
  <c r="F163" i="8" s="1"/>
  <c r="E171" i="9"/>
  <c r="G163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0" i="8" s="1"/>
  <c r="E154" i="9"/>
  <c r="G146" i="8" s="1"/>
  <c r="E160" i="9"/>
  <c r="G152" i="8" s="1"/>
  <c r="G176" i="9"/>
  <c r="D176" i="9"/>
  <c r="F168" i="8" s="1"/>
  <c r="E225" i="5"/>
  <c r="H226" i="2" s="1"/>
  <c r="I225" i="5"/>
  <c r="G225" i="5"/>
  <c r="J226" i="2" s="1"/>
  <c r="F225" i="5"/>
  <c r="I226" i="2" s="1"/>
  <c r="E241" i="5"/>
  <c r="H242" i="2" s="1"/>
  <c r="I241" i="5"/>
  <c r="G241" i="5"/>
  <c r="J242" i="2" s="1"/>
  <c r="F241" i="5"/>
  <c r="I242" i="2" s="1"/>
  <c r="I289" i="5"/>
  <c r="F289" i="5"/>
  <c r="I290" i="2" s="1"/>
  <c r="E289" i="5"/>
  <c r="H290" i="2" s="1"/>
  <c r="G289" i="5"/>
  <c r="J290" i="2" s="1"/>
  <c r="I297" i="5"/>
  <c r="E297" i="5"/>
  <c r="G297" i="5"/>
  <c r="F297" i="5"/>
  <c r="I305" i="5"/>
  <c r="F305" i="5"/>
  <c r="I300" i="2" s="1"/>
  <c r="E305" i="5"/>
  <c r="H300" i="2" s="1"/>
  <c r="E337" i="5"/>
  <c r="H329" i="2" s="1"/>
  <c r="F337" i="5"/>
  <c r="I329" i="2" s="1"/>
  <c r="I337" i="5"/>
  <c r="G337" i="5"/>
  <c r="J329" i="2" s="1"/>
  <c r="I353" i="5"/>
  <c r="F353" i="5"/>
  <c r="I345" i="2" s="1"/>
  <c r="E353" i="5"/>
  <c r="H345" i="2" s="1"/>
  <c r="G353" i="5"/>
  <c r="J345" i="2" s="1"/>
  <c r="E369" i="5"/>
  <c r="H361" i="2" s="1"/>
  <c r="G369" i="5"/>
  <c r="J361" i="2" s="1"/>
  <c r="I369" i="5"/>
  <c r="F369" i="5"/>
  <c r="I361" i="2" s="1"/>
  <c r="E186" i="5"/>
  <c r="H187" i="2" s="1"/>
  <c r="F186" i="5"/>
  <c r="I187" i="2" s="1"/>
  <c r="I186" i="5"/>
  <c r="G186" i="5"/>
  <c r="J187" i="2" s="1"/>
  <c r="U316" i="4"/>
  <c r="V316" i="4"/>
  <c r="G343" i="5"/>
  <c r="J335" i="2" s="1"/>
  <c r="F343" i="5"/>
  <c r="I335" i="2" s="1"/>
  <c r="I343" i="5"/>
  <c r="G359" i="5"/>
  <c r="J351" i="2" s="1"/>
  <c r="F359" i="5"/>
  <c r="I351" i="2" s="1"/>
  <c r="I359" i="5"/>
  <c r="T313" i="4"/>
  <c r="R313" i="4"/>
  <c r="S313" i="4"/>
  <c r="F220" i="5"/>
  <c r="I221" i="2" s="1"/>
  <c r="I220" i="5"/>
  <c r="E220" i="5"/>
  <c r="H221" i="2" s="1"/>
  <c r="G220" i="5"/>
  <c r="J221" i="2" s="1"/>
  <c r="I248" i="5"/>
  <c r="G248" i="5"/>
  <c r="J249" i="2" s="1"/>
  <c r="F248" i="5"/>
  <c r="I249" i="2" s="1"/>
  <c r="E248" i="5"/>
  <c r="H249" i="2" s="1"/>
  <c r="I258" i="5"/>
  <c r="G258" i="5"/>
  <c r="J259" i="2" s="1"/>
  <c r="F258" i="5"/>
  <c r="I259" i="2" s="1"/>
  <c r="E258" i="5"/>
  <c r="H259" i="2" s="1"/>
  <c r="E278" i="5"/>
  <c r="H279" i="2" s="1"/>
  <c r="G278" i="5"/>
  <c r="J279" i="2" s="1"/>
  <c r="I278" i="5"/>
  <c r="F278" i="5"/>
  <c r="I279" i="2" s="1"/>
  <c r="I296" i="5"/>
  <c r="F296" i="5"/>
  <c r="I297" i="2" s="1"/>
  <c r="E296" i="5"/>
  <c r="H297" i="2" s="1"/>
  <c r="I310" i="5"/>
  <c r="E310" i="5"/>
  <c r="F310" i="5"/>
  <c r="G310" i="5"/>
  <c r="F364" i="5"/>
  <c r="I356" i="2" s="1"/>
  <c r="I364" i="5"/>
  <c r="E364" i="5"/>
  <c r="H356" i="2" s="1"/>
  <c r="R361" i="4"/>
  <c r="S361" i="4"/>
  <c r="Y247" i="4"/>
  <c r="AB247" i="4" s="1"/>
  <c r="T243" i="4"/>
  <c r="R243" i="4"/>
  <c r="U271" i="4"/>
  <c r="T283" i="4"/>
  <c r="R283" i="4"/>
  <c r="F307" i="5"/>
  <c r="I302" i="2" s="1"/>
  <c r="G307" i="5"/>
  <c r="J302" i="2" s="1"/>
  <c r="I307" i="5"/>
  <c r="S233" i="4"/>
  <c r="R233" i="4"/>
  <c r="U237" i="4"/>
  <c r="V237" i="4"/>
  <c r="E229" i="5"/>
  <c r="H230" i="2" s="1"/>
  <c r="G229" i="5"/>
  <c r="J230" i="2" s="1"/>
  <c r="F229" i="5"/>
  <c r="I230" i="2" s="1"/>
  <c r="I229" i="5"/>
  <c r="E245" i="5"/>
  <c r="H246" i="2" s="1"/>
  <c r="F245" i="5"/>
  <c r="I246" i="2" s="1"/>
  <c r="I245" i="5"/>
  <c r="G245" i="5"/>
  <c r="J246" i="2" s="1"/>
  <c r="E321" i="5"/>
  <c r="H313" i="2" s="1"/>
  <c r="G321" i="5"/>
  <c r="J313" i="2" s="1"/>
  <c r="F321" i="5"/>
  <c r="I313" i="2" s="1"/>
  <c r="I321" i="5"/>
  <c r="E345" i="5"/>
  <c r="H337" i="2" s="1"/>
  <c r="I345" i="5"/>
  <c r="F345" i="5"/>
  <c r="I337" i="2" s="1"/>
  <c r="E361" i="5"/>
  <c r="H353" i="2" s="1"/>
  <c r="F361" i="5"/>
  <c r="I353" i="2" s="1"/>
  <c r="G361" i="5"/>
  <c r="J353" i="2" s="1"/>
  <c r="I361" i="5"/>
  <c r="T319" i="4"/>
  <c r="T331" i="4"/>
  <c r="T339" i="4"/>
  <c r="V333" i="4"/>
  <c r="W333" i="4" s="1"/>
  <c r="X333" i="4" s="1"/>
  <c r="U268" i="4"/>
  <c r="V268" i="4"/>
  <c r="G347" i="5"/>
  <c r="J339" i="2" s="1"/>
  <c r="F347" i="5"/>
  <c r="I339" i="2" s="1"/>
  <c r="I347" i="5"/>
  <c r="G363" i="5"/>
  <c r="J355" i="2" s="1"/>
  <c r="F363" i="5"/>
  <c r="I355" i="2" s="1"/>
  <c r="I363" i="5"/>
  <c r="I238" i="5"/>
  <c r="G238" i="5"/>
  <c r="J239" i="2" s="1"/>
  <c r="F238" i="5"/>
  <c r="I239" i="2" s="1"/>
  <c r="E238" i="5"/>
  <c r="H239" i="2" s="1"/>
  <c r="I250" i="5"/>
  <c r="F250" i="5"/>
  <c r="I251" i="2" s="1"/>
  <c r="E250" i="5"/>
  <c r="H251" i="2" s="1"/>
  <c r="G250" i="5"/>
  <c r="J251" i="2" s="1"/>
  <c r="E266" i="5"/>
  <c r="H267" i="2" s="1"/>
  <c r="F266" i="5"/>
  <c r="I267" i="2" s="1"/>
  <c r="I266" i="5"/>
  <c r="G266" i="5"/>
  <c r="J267" i="2" s="1"/>
  <c r="E282" i="5"/>
  <c r="H283" i="2" s="1"/>
  <c r="I282" i="5"/>
  <c r="G282" i="5"/>
  <c r="J283" i="2" s="1"/>
  <c r="F282" i="5"/>
  <c r="I283" i="2" s="1"/>
  <c r="E300" i="5"/>
  <c r="I300" i="5"/>
  <c r="F300" i="5"/>
  <c r="I314" i="5"/>
  <c r="E314" i="5"/>
  <c r="H306" i="2" s="1"/>
  <c r="G314" i="5"/>
  <c r="J306" i="2" s="1"/>
  <c r="F314" i="5"/>
  <c r="I306" i="2" s="1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J252" i="2" s="1"/>
  <c r="F251" i="5"/>
  <c r="I252" i="2" s="1"/>
  <c r="I251" i="5"/>
  <c r="G255" i="5"/>
  <c r="J256" i="2" s="1"/>
  <c r="F255" i="5"/>
  <c r="I256" i="2" s="1"/>
  <c r="G263" i="5"/>
  <c r="J264" i="2" s="1"/>
  <c r="I263" i="5"/>
  <c r="F263" i="5"/>
  <c r="I264" i="2" s="1"/>
  <c r="E271" i="5"/>
  <c r="H272" i="2" s="1"/>
  <c r="G271" i="5"/>
  <c r="J272" i="2" s="1"/>
  <c r="F271" i="5"/>
  <c r="I272" i="2" s="1"/>
  <c r="F287" i="5"/>
  <c r="I288" i="2" s="1"/>
  <c r="G287" i="5"/>
  <c r="J288" i="2" s="1"/>
  <c r="G295" i="5"/>
  <c r="J296" i="2" s="1"/>
  <c r="F295" i="5"/>
  <c r="I296" i="2" s="1"/>
  <c r="E295" i="5"/>
  <c r="H296" i="2" s="1"/>
  <c r="E307" i="5"/>
  <c r="H302" i="2" s="1"/>
  <c r="F315" i="5"/>
  <c r="I307" i="2" s="1"/>
  <c r="G315" i="5"/>
  <c r="J307" i="2" s="1"/>
  <c r="I315" i="5"/>
  <c r="E347" i="5"/>
  <c r="H339" i="2" s="1"/>
  <c r="S229" i="4"/>
  <c r="R229" i="4"/>
  <c r="T233" i="4"/>
  <c r="S279" i="4"/>
  <c r="S355" i="4"/>
  <c r="R355" i="4"/>
  <c r="E233" i="5"/>
  <c r="H234" i="2" s="1"/>
  <c r="F233" i="5"/>
  <c r="I234" i="2" s="1"/>
  <c r="G233" i="5"/>
  <c r="J234" i="2" s="1"/>
  <c r="I233" i="5"/>
  <c r="G249" i="5"/>
  <c r="J250" i="2" s="1"/>
  <c r="F249" i="5"/>
  <c r="I250" i="2" s="1"/>
  <c r="I249" i="5"/>
  <c r="E249" i="5"/>
  <c r="H250" i="2" s="1"/>
  <c r="I293" i="5"/>
  <c r="F293" i="5"/>
  <c r="I294" i="2" s="1"/>
  <c r="E293" i="5"/>
  <c r="H294" i="2" s="1"/>
  <c r="I301" i="5"/>
  <c r="E301" i="5"/>
  <c r="F301" i="5"/>
  <c r="E309" i="5"/>
  <c r="I309" i="5"/>
  <c r="G309" i="5"/>
  <c r="F309" i="5"/>
  <c r="I325" i="5"/>
  <c r="E325" i="5"/>
  <c r="H317" i="2" s="1"/>
  <c r="F325" i="5"/>
  <c r="I317" i="2" s="1"/>
  <c r="V253" i="4"/>
  <c r="W253" i="4" s="1"/>
  <c r="X253" i="4" s="1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J327" i="2" s="1"/>
  <c r="F335" i="5"/>
  <c r="I327" i="2" s="1"/>
  <c r="I335" i="5"/>
  <c r="G351" i="5"/>
  <c r="J343" i="2" s="1"/>
  <c r="F351" i="5"/>
  <c r="I343" i="2" s="1"/>
  <c r="I351" i="5"/>
  <c r="G367" i="5"/>
  <c r="J359" i="2" s="1"/>
  <c r="F367" i="5"/>
  <c r="I359" i="2" s="1"/>
  <c r="I367" i="5"/>
  <c r="I242" i="5"/>
  <c r="E242" i="5"/>
  <c r="H243" i="2" s="1"/>
  <c r="G242" i="5"/>
  <c r="J243" i="2" s="1"/>
  <c r="F242" i="5"/>
  <c r="I243" i="2" s="1"/>
  <c r="E252" i="5"/>
  <c r="H253" i="2" s="1"/>
  <c r="G252" i="5"/>
  <c r="J253" i="2" s="1"/>
  <c r="I252" i="5"/>
  <c r="I270" i="5"/>
  <c r="E270" i="5"/>
  <c r="H271" i="2" s="1"/>
  <c r="G270" i="5"/>
  <c r="J271" i="2" s="1"/>
  <c r="F270" i="5"/>
  <c r="I271" i="2" s="1"/>
  <c r="E286" i="5"/>
  <c r="H287" i="2" s="1"/>
  <c r="F286" i="5"/>
  <c r="I287" i="2" s="1"/>
  <c r="I286" i="5"/>
  <c r="G286" i="5"/>
  <c r="J287" i="2" s="1"/>
  <c r="I304" i="5"/>
  <c r="F304" i="5"/>
  <c r="I299" i="2" s="1"/>
  <c r="E304" i="5"/>
  <c r="H299" i="2" s="1"/>
  <c r="I316" i="5"/>
  <c r="F316" i="5"/>
  <c r="I308" i="2" s="1"/>
  <c r="E316" i="5"/>
  <c r="H308" i="2" s="1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I253" i="2" s="1"/>
  <c r="G275" i="5"/>
  <c r="J276" i="2" s="1"/>
  <c r="F275" i="5"/>
  <c r="I276" i="2" s="1"/>
  <c r="I281" i="5"/>
  <c r="F281" i="5"/>
  <c r="I282" i="2" s="1"/>
  <c r="E281" i="5"/>
  <c r="H282" i="2" s="1"/>
  <c r="G303" i="5"/>
  <c r="J298" i="2" s="1"/>
  <c r="F303" i="5"/>
  <c r="I298" i="2" s="1"/>
  <c r="I329" i="5"/>
  <c r="E329" i="5"/>
  <c r="H321" i="2" s="1"/>
  <c r="E359" i="5"/>
  <c r="H351" i="2" s="1"/>
  <c r="S235" i="4"/>
  <c r="R277" i="4"/>
  <c r="S277" i="4"/>
  <c r="T279" i="4"/>
  <c r="W290" i="4"/>
  <c r="X290" i="4" s="1"/>
  <c r="W322" i="4"/>
  <c r="E221" i="5"/>
  <c r="H222" i="2" s="1"/>
  <c r="G221" i="5"/>
  <c r="J222" i="2" s="1"/>
  <c r="F221" i="5"/>
  <c r="I222" i="2" s="1"/>
  <c r="I221" i="5"/>
  <c r="E237" i="5"/>
  <c r="H238" i="2" s="1"/>
  <c r="G237" i="5"/>
  <c r="J238" i="2" s="1"/>
  <c r="F237" i="5"/>
  <c r="I238" i="2" s="1"/>
  <c r="I237" i="5"/>
  <c r="I285" i="5"/>
  <c r="E285" i="5"/>
  <c r="H286" i="2" s="1"/>
  <c r="G285" i="5"/>
  <c r="J286" i="2" s="1"/>
  <c r="F285" i="5"/>
  <c r="I286" i="2" s="1"/>
  <c r="E313" i="5"/>
  <c r="H305" i="2" s="1"/>
  <c r="G313" i="5"/>
  <c r="J305" i="2" s="1"/>
  <c r="I313" i="5"/>
  <c r="F313" i="5"/>
  <c r="I305" i="2" s="1"/>
  <c r="G333" i="5"/>
  <c r="J325" i="2" s="1"/>
  <c r="E333" i="5"/>
  <c r="H325" i="2" s="1"/>
  <c r="I333" i="5"/>
  <c r="F333" i="5"/>
  <c r="I325" i="2" s="1"/>
  <c r="I349" i="5"/>
  <c r="F349" i="5"/>
  <c r="I341" i="2" s="1"/>
  <c r="G349" i="5"/>
  <c r="J341" i="2" s="1"/>
  <c r="E349" i="5"/>
  <c r="H341" i="2" s="1"/>
  <c r="E365" i="5"/>
  <c r="H357" i="2" s="1"/>
  <c r="F365" i="5"/>
  <c r="I357" i="2" s="1"/>
  <c r="I365" i="5"/>
  <c r="G365" i="5"/>
  <c r="J357" i="2" s="1"/>
  <c r="T299" i="4"/>
  <c r="T327" i="4"/>
  <c r="T323" i="4"/>
  <c r="T363" i="4"/>
  <c r="U332" i="4"/>
  <c r="V332" i="4"/>
  <c r="G339" i="5"/>
  <c r="J331" i="2" s="1"/>
  <c r="F339" i="5"/>
  <c r="I331" i="2" s="1"/>
  <c r="I339" i="5"/>
  <c r="G355" i="5"/>
  <c r="J347" i="2" s="1"/>
  <c r="F355" i="5"/>
  <c r="I347" i="2" s="1"/>
  <c r="I355" i="5"/>
  <c r="F371" i="5"/>
  <c r="I363" i="2" s="1"/>
  <c r="I371" i="5"/>
  <c r="G371" i="5"/>
  <c r="J363" i="2" s="1"/>
  <c r="I218" i="5"/>
  <c r="F218" i="5"/>
  <c r="I219" i="2" s="1"/>
  <c r="E218" i="5"/>
  <c r="H219" i="2" s="1"/>
  <c r="G218" i="5"/>
  <c r="J219" i="2" s="1"/>
  <c r="I246" i="5"/>
  <c r="G246" i="5"/>
  <c r="J247" i="2" s="1"/>
  <c r="E246" i="5"/>
  <c r="H247" i="2" s="1"/>
  <c r="F246" i="5"/>
  <c r="I247" i="2" s="1"/>
  <c r="I254" i="5"/>
  <c r="G254" i="5"/>
  <c r="J255" i="2" s="1"/>
  <c r="E254" i="5"/>
  <c r="H255" i="2" s="1"/>
  <c r="F254" i="5"/>
  <c r="I255" i="2" s="1"/>
  <c r="E274" i="5"/>
  <c r="H275" i="2" s="1"/>
  <c r="I274" i="5"/>
  <c r="G274" i="5"/>
  <c r="J275" i="2" s="1"/>
  <c r="F274" i="5"/>
  <c r="I275" i="2" s="1"/>
  <c r="E292" i="5"/>
  <c r="H293" i="2" s="1"/>
  <c r="F292" i="5"/>
  <c r="I293" i="2" s="1"/>
  <c r="I292" i="5"/>
  <c r="E308" i="5"/>
  <c r="F308" i="5"/>
  <c r="I308" i="5"/>
  <c r="E348" i="5"/>
  <c r="H340" i="2" s="1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H258" i="2" s="1"/>
  <c r="I257" i="5"/>
  <c r="F257" i="5"/>
  <c r="I258" i="2" s="1"/>
  <c r="G267" i="5"/>
  <c r="J268" i="2" s="1"/>
  <c r="I267" i="5"/>
  <c r="F267" i="5"/>
  <c r="I268" i="2" s="1"/>
  <c r="E291" i="5"/>
  <c r="H292" i="2" s="1"/>
  <c r="F291" i="5"/>
  <c r="I292" i="2" s="1"/>
  <c r="G291" i="5"/>
  <c r="J292" i="2" s="1"/>
  <c r="G301" i="5"/>
  <c r="G305" i="5"/>
  <c r="J300" i="2" s="1"/>
  <c r="E343" i="5"/>
  <c r="H335" i="2" s="1"/>
  <c r="E351" i="5"/>
  <c r="H343" i="2" s="1"/>
  <c r="E363" i="5"/>
  <c r="H355" i="2" s="1"/>
  <c r="U231" i="4"/>
  <c r="R235" i="4"/>
  <c r="T235" i="4"/>
  <c r="S281" i="4"/>
  <c r="R281" i="4"/>
  <c r="S375" i="4"/>
  <c r="U375" i="4" s="1"/>
  <c r="I22" i="11"/>
  <c r="U208" i="4"/>
  <c r="V208" i="4"/>
  <c r="U209" i="4"/>
  <c r="V191" i="4"/>
  <c r="W191" i="4" s="1"/>
  <c r="S206" i="4"/>
  <c r="U206" i="4" s="1"/>
  <c r="L29" i="11"/>
  <c r="N29" i="11" s="1"/>
  <c r="I30" i="8" s="1"/>
  <c r="E8" i="9"/>
  <c r="G9" i="8" s="1"/>
  <c r="D8" i="9"/>
  <c r="F9" i="8" s="1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H210" i="2" s="1"/>
  <c r="I209" i="5"/>
  <c r="G209" i="5"/>
  <c r="J210" i="2" s="1"/>
  <c r="F209" i="5"/>
  <c r="I210" i="2" s="1"/>
  <c r="E217" i="5"/>
  <c r="H218" i="2" s="1"/>
  <c r="I217" i="5"/>
  <c r="F217" i="5"/>
  <c r="I218" i="2" s="1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J215" i="2" s="1"/>
  <c r="F214" i="5"/>
  <c r="I215" i="2" s="1"/>
  <c r="E214" i="5"/>
  <c r="H215" i="2" s="1"/>
  <c r="U200" i="4"/>
  <c r="V200" i="4"/>
  <c r="V211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J218" i="2" s="1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H206" i="2" s="1"/>
  <c r="G205" i="5"/>
  <c r="J206" i="2" s="1"/>
  <c r="F205" i="5"/>
  <c r="I206" i="2" s="1"/>
  <c r="I205" i="5"/>
  <c r="E213" i="5"/>
  <c r="H214" i="2" s="1"/>
  <c r="G213" i="5"/>
  <c r="J214" i="2" s="1"/>
  <c r="F213" i="5"/>
  <c r="I214" i="2" s="1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H213" i="2" s="1"/>
  <c r="I212" i="5"/>
  <c r="F212" i="5"/>
  <c r="I213" i="2" s="1"/>
  <c r="G212" i="5"/>
  <c r="J213" i="2" s="1"/>
  <c r="E216" i="5"/>
  <c r="H217" i="2" s="1"/>
  <c r="I216" i="5"/>
  <c r="F216" i="5"/>
  <c r="I217" i="2" s="1"/>
  <c r="G216" i="5"/>
  <c r="J217" i="2" s="1"/>
  <c r="U189" i="4"/>
  <c r="U192" i="4"/>
  <c r="V192" i="4"/>
  <c r="V195" i="4"/>
  <c r="U195" i="4"/>
  <c r="U199" i="4"/>
  <c r="V201" i="4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I208" i="2" s="1"/>
  <c r="E207" i="5"/>
  <c r="H208" i="2" s="1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W377" i="4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57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23" i="8" s="1"/>
  <c r="D151" i="9"/>
  <c r="F143" i="8" s="1"/>
  <c r="G151" i="9"/>
  <c r="D175" i="9"/>
  <c r="F167" i="8" s="1"/>
  <c r="G175" i="9"/>
  <c r="F179" i="11"/>
  <c r="H179" i="11"/>
  <c r="E63" i="11"/>
  <c r="J167" i="11"/>
  <c r="L167" i="11" s="1"/>
  <c r="N167" i="11" s="1"/>
  <c r="I159" i="8" s="1"/>
  <c r="J152" i="11"/>
  <c r="K152" i="11" s="1"/>
  <c r="M152" i="11" s="1"/>
  <c r="H144" i="8" s="1"/>
  <c r="I58" i="11"/>
  <c r="K199" i="11"/>
  <c r="M199" i="11" s="1"/>
  <c r="H191" i="8" s="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L23" i="11"/>
  <c r="N23" i="11" s="1"/>
  <c r="I24" i="8" s="1"/>
  <c r="G78" i="9"/>
  <c r="D78" i="9"/>
  <c r="F79" i="8" s="1"/>
  <c r="G94" i="9"/>
  <c r="D94" i="9"/>
  <c r="F95" i="8" s="1"/>
  <c r="D163" i="9"/>
  <c r="F155" i="8" s="1"/>
  <c r="G163" i="9"/>
  <c r="G183" i="9"/>
  <c r="D183" i="9"/>
  <c r="F175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31" i="8" s="1"/>
  <c r="D159" i="9"/>
  <c r="F151" i="8" s="1"/>
  <c r="G159" i="9"/>
  <c r="G167" i="9"/>
  <c r="D167" i="9"/>
  <c r="F159" i="8" s="1"/>
  <c r="D179" i="9"/>
  <c r="F171" i="8" s="1"/>
  <c r="G179" i="9"/>
  <c r="G195" i="9"/>
  <c r="D195" i="9"/>
  <c r="F187" i="8" s="1"/>
  <c r="E42" i="11"/>
  <c r="F42" i="11"/>
  <c r="H42" i="11"/>
  <c r="I160" i="11"/>
  <c r="J160" i="11"/>
  <c r="I90" i="11"/>
  <c r="J90" i="11"/>
  <c r="K167" i="11"/>
  <c r="M167" i="11" s="1"/>
  <c r="H159" i="8" s="1"/>
  <c r="J36" i="11"/>
  <c r="I36" i="11"/>
  <c r="J129" i="11"/>
  <c r="I129" i="11"/>
  <c r="I171" i="11"/>
  <c r="J171" i="11"/>
  <c r="I205" i="11"/>
  <c r="J205" i="11"/>
  <c r="L165" i="11"/>
  <c r="N165" i="11" s="1"/>
  <c r="I157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G118" i="9"/>
  <c r="G173" i="9"/>
  <c r="D173" i="9"/>
  <c r="F165" i="8" s="1"/>
  <c r="G201" i="9"/>
  <c r="D201" i="9"/>
  <c r="F193" i="8" s="1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L89" i="11"/>
  <c r="N89" i="11" s="1"/>
  <c r="I90" i="8" s="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57" i="8" s="1"/>
  <c r="G187" i="9"/>
  <c r="D187" i="9"/>
  <c r="F179" i="8" s="1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76" i="8" s="1"/>
  <c r="L184" i="11"/>
  <c r="N184" i="11" s="1"/>
  <c r="I176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F149" i="8" s="1"/>
  <c r="G181" i="9"/>
  <c r="D181" i="9"/>
  <c r="F173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22" i="8" s="1"/>
  <c r="L130" i="11"/>
  <c r="N130" i="11" s="1"/>
  <c r="I122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41" i="8" s="1"/>
  <c r="K149" i="11"/>
  <c r="M149" i="11" s="1"/>
  <c r="H141" i="8" s="1"/>
  <c r="G38" i="9"/>
  <c r="D38" i="9"/>
  <c r="F39" i="8" s="1"/>
  <c r="D135" i="9"/>
  <c r="F127" i="8" s="1"/>
  <c r="G135" i="9"/>
  <c r="D24" i="9"/>
  <c r="F25" i="8" s="1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66" i="8" s="1"/>
  <c r="L174" i="11"/>
  <c r="N174" i="11" s="1"/>
  <c r="I166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15" i="8" s="1"/>
  <c r="G120" i="9"/>
  <c r="D127" i="9"/>
  <c r="F119" i="8" s="1"/>
  <c r="G127" i="9"/>
  <c r="D161" i="9"/>
  <c r="F153" i="8" s="1"/>
  <c r="G161" i="9"/>
  <c r="D169" i="9"/>
  <c r="F161" i="8" s="1"/>
  <c r="G169" i="9"/>
  <c r="D177" i="9"/>
  <c r="F169" i="8" s="1"/>
  <c r="G177" i="9"/>
  <c r="D189" i="9"/>
  <c r="F181" i="8" s="1"/>
  <c r="G189" i="9"/>
  <c r="D193" i="9"/>
  <c r="F185" i="8" s="1"/>
  <c r="G193" i="9"/>
  <c r="D205" i="9"/>
  <c r="F197" i="8" s="1"/>
  <c r="G205" i="9"/>
  <c r="K140" i="11"/>
  <c r="M140" i="11" s="1"/>
  <c r="H132" i="8" s="1"/>
  <c r="L140" i="11"/>
  <c r="N140" i="11" s="1"/>
  <c r="I132" i="8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72" i="11"/>
  <c r="N172" i="11" s="1"/>
  <c r="I164" i="8" s="1"/>
  <c r="K172" i="11"/>
  <c r="M172" i="11" s="1"/>
  <c r="H164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H116" i="8" s="1"/>
  <c r="L121" i="11"/>
  <c r="N121" i="11" s="1"/>
  <c r="I116" i="8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E127" i="9"/>
  <c r="G119" i="8" s="1"/>
  <c r="D143" i="9"/>
  <c r="F135" i="8" s="1"/>
  <c r="G143" i="9"/>
  <c r="E157" i="9"/>
  <c r="G149" i="8" s="1"/>
  <c r="E165" i="9"/>
  <c r="G157" i="8" s="1"/>
  <c r="E173" i="9"/>
  <c r="G165" i="8" s="1"/>
  <c r="E181" i="9"/>
  <c r="G173" i="8" s="1"/>
  <c r="E187" i="9"/>
  <c r="G179" i="8" s="1"/>
  <c r="E201" i="9"/>
  <c r="G193" i="8" s="1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X377" i="4"/>
  <c r="Y377" i="4" s="1"/>
  <c r="I234" i="5"/>
  <c r="E234" i="5"/>
  <c r="H235" i="2" s="1"/>
  <c r="G234" i="5"/>
  <c r="J235" i="2" s="1"/>
  <c r="F234" i="5"/>
  <c r="I235" i="2" s="1"/>
  <c r="G336" i="5"/>
  <c r="J328" i="2" s="1"/>
  <c r="F336" i="5"/>
  <c r="I328" i="2" s="1"/>
  <c r="I336" i="5"/>
  <c r="X356" i="4"/>
  <c r="Y356" i="4" s="1"/>
  <c r="F368" i="5"/>
  <c r="I360" i="2" s="1"/>
  <c r="E368" i="5"/>
  <c r="H360" i="2" s="1"/>
  <c r="G368" i="5"/>
  <c r="J360" i="2" s="1"/>
  <c r="G208" i="5"/>
  <c r="J209" i="2" s="1"/>
  <c r="F208" i="5"/>
  <c r="I209" i="2" s="1"/>
  <c r="I208" i="5"/>
  <c r="F256" i="5"/>
  <c r="I257" i="2" s="1"/>
  <c r="G256" i="5"/>
  <c r="J257" i="2" s="1"/>
  <c r="I256" i="5"/>
  <c r="F264" i="5"/>
  <c r="I265" i="2" s="1"/>
  <c r="I264" i="5"/>
  <c r="G264" i="5"/>
  <c r="J265" i="2" s="1"/>
  <c r="G324" i="5"/>
  <c r="J316" i="2" s="1"/>
  <c r="E324" i="5"/>
  <c r="H316" i="2" s="1"/>
  <c r="F324" i="5"/>
  <c r="I316" i="2" s="1"/>
  <c r="W306" i="4"/>
  <c r="E356" i="5"/>
  <c r="H348" i="2" s="1"/>
  <c r="F356" i="5"/>
  <c r="I348" i="2" s="1"/>
  <c r="G356" i="5"/>
  <c r="J348" i="2" s="1"/>
  <c r="I226" i="5"/>
  <c r="G226" i="5"/>
  <c r="J227" i="2" s="1"/>
  <c r="F226" i="5"/>
  <c r="I227" i="2" s="1"/>
  <c r="E226" i="5"/>
  <c r="H227" i="2" s="1"/>
  <c r="F244" i="5"/>
  <c r="I245" i="2" s="1"/>
  <c r="I244" i="5"/>
  <c r="G244" i="5"/>
  <c r="J245" i="2" s="1"/>
  <c r="I332" i="5"/>
  <c r="F332" i="5"/>
  <c r="I324" i="2" s="1"/>
  <c r="G332" i="5"/>
  <c r="J324" i="2" s="1"/>
  <c r="F340" i="5"/>
  <c r="I332" i="2" s="1"/>
  <c r="G340" i="5"/>
  <c r="J332" i="2" s="1"/>
  <c r="E340" i="5"/>
  <c r="H332" i="2" s="1"/>
  <c r="G352" i="5"/>
  <c r="J344" i="2" s="1"/>
  <c r="E352" i="5"/>
  <c r="H344" i="2" s="1"/>
  <c r="F352" i="5"/>
  <c r="I344" i="2" s="1"/>
  <c r="G360" i="5"/>
  <c r="J352" i="2" s="1"/>
  <c r="F360" i="5"/>
  <c r="I352" i="2" s="1"/>
  <c r="E360" i="5"/>
  <c r="H352" i="2" s="1"/>
  <c r="G372" i="5"/>
  <c r="J364" i="2" s="1"/>
  <c r="F372" i="5"/>
  <c r="I364" i="2" s="1"/>
  <c r="E372" i="5"/>
  <c r="H364" i="2" s="1"/>
  <c r="W314" i="4"/>
  <c r="X322" i="4"/>
  <c r="Y322" i="4" s="1"/>
  <c r="W236" i="4"/>
  <c r="W294" i="4"/>
  <c r="Y190" i="4"/>
  <c r="AE190" i="4" s="1"/>
  <c r="F232" i="5"/>
  <c r="I233" i="2" s="1"/>
  <c r="I232" i="5"/>
  <c r="G232" i="5"/>
  <c r="J233" i="2" s="1"/>
  <c r="E344" i="5"/>
  <c r="H336" i="2" s="1"/>
  <c r="F344" i="5"/>
  <c r="I336" i="2" s="1"/>
  <c r="G344" i="5"/>
  <c r="J336" i="2" s="1"/>
  <c r="X191" i="4"/>
  <c r="F230" i="5"/>
  <c r="I231" i="2" s="1"/>
  <c r="E230" i="5"/>
  <c r="H231" i="2" s="1"/>
  <c r="I230" i="5"/>
  <c r="G230" i="5"/>
  <c r="J231" i="2" s="1"/>
  <c r="I188" i="5"/>
  <c r="G188" i="5"/>
  <c r="J189" i="2" s="1"/>
  <c r="F188" i="5"/>
  <c r="I189" i="2" s="1"/>
  <c r="E232" i="5"/>
  <c r="H233" i="2" s="1"/>
  <c r="E244" i="5"/>
  <c r="H245" i="2" s="1"/>
  <c r="I260" i="5"/>
  <c r="F260" i="5"/>
  <c r="I261" i="2" s="1"/>
  <c r="G260" i="5"/>
  <c r="J261" i="2" s="1"/>
  <c r="E320" i="5"/>
  <c r="H312" i="2" s="1"/>
  <c r="G320" i="5"/>
  <c r="J312" i="2" s="1"/>
  <c r="F320" i="5"/>
  <c r="I312" i="2" s="1"/>
  <c r="F328" i="5"/>
  <c r="I320" i="2" s="1"/>
  <c r="E328" i="5"/>
  <c r="H320" i="2" s="1"/>
  <c r="G328" i="5"/>
  <c r="J320" i="2" s="1"/>
  <c r="E336" i="5"/>
  <c r="H328" i="2" s="1"/>
  <c r="I344" i="5"/>
  <c r="I356" i="5"/>
  <c r="I368" i="5"/>
  <c r="Y245" i="4"/>
  <c r="AK245" i="4" s="1"/>
  <c r="W298" i="4"/>
  <c r="W278" i="4"/>
  <c r="W310" i="4"/>
  <c r="W340" i="4"/>
  <c r="U408" i="4"/>
  <c r="U442" i="4"/>
  <c r="U494" i="4"/>
  <c r="U506" i="4"/>
  <c r="U532" i="4"/>
  <c r="U550" i="4"/>
  <c r="U410" i="4"/>
  <c r="U430" i="4"/>
  <c r="V430" i="4"/>
  <c r="U472" i="4"/>
  <c r="U480" i="4"/>
  <c r="U492" i="4"/>
  <c r="U530" i="4"/>
  <c r="U434" i="4"/>
  <c r="V434" i="4"/>
  <c r="U446" i="4"/>
  <c r="U448" i="4"/>
  <c r="U502" i="4"/>
  <c r="V502" i="4"/>
  <c r="S438" i="4"/>
  <c r="T442" i="4"/>
  <c r="V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T492" i="4"/>
  <c r="V492" i="4" s="1"/>
  <c r="T530" i="4"/>
  <c r="V530" i="4" s="1"/>
  <c r="W530" i="4" s="1"/>
  <c r="S404" i="4"/>
  <c r="T432" i="4"/>
  <c r="T440" i="4"/>
  <c r="T446" i="4"/>
  <c r="V446" i="4" s="1"/>
  <c r="W446" i="4" s="1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U462" i="4"/>
  <c r="T484" i="4"/>
  <c r="U536" i="4"/>
  <c r="V536" i="4"/>
  <c r="S450" i="4"/>
  <c r="U460" i="4"/>
  <c r="V466" i="4"/>
  <c r="U490" i="4"/>
  <c r="V490" i="4"/>
  <c r="W490" i="4" s="1"/>
  <c r="U512" i="4"/>
  <c r="U544" i="4"/>
  <c r="V544" i="4"/>
  <c r="U554" i="4"/>
  <c r="T404" i="4"/>
  <c r="U436" i="4"/>
  <c r="S440" i="4"/>
  <c r="U468" i="4"/>
  <c r="T478" i="4"/>
  <c r="T520" i="4"/>
  <c r="S548" i="4"/>
  <c r="T470" i="4"/>
  <c r="T488" i="4"/>
  <c r="S518" i="4"/>
  <c r="U538" i="4"/>
  <c r="V538" i="4"/>
  <c r="U414" i="4"/>
  <c r="T438" i="4"/>
  <c r="T408" i="4"/>
  <c r="V408" i="4" s="1"/>
  <c r="T414" i="4"/>
  <c r="V414" i="4" s="1"/>
  <c r="S452" i="4"/>
  <c r="T462" i="4"/>
  <c r="V462" i="4" s="1"/>
  <c r="W462" i="4" s="1"/>
  <c r="T506" i="4"/>
  <c r="V506" i="4" s="1"/>
  <c r="S510" i="4"/>
  <c r="V526" i="4"/>
  <c r="U526" i="4"/>
  <c r="T532" i="4"/>
  <c r="V532" i="4" s="1"/>
  <c r="S444" i="4"/>
  <c r="T454" i="4"/>
  <c r="T460" i="4"/>
  <c r="V460" i="4" s="1"/>
  <c r="T480" i="4"/>
  <c r="V480" i="4" s="1"/>
  <c r="T486" i="4"/>
  <c r="S500" i="4"/>
  <c r="T512" i="4"/>
  <c r="V512" i="4" s="1"/>
  <c r="W512" i="4" s="1"/>
  <c r="T554" i="4"/>
  <c r="V554" i="4" s="1"/>
  <c r="W554" i="4" s="1"/>
  <c r="T436" i="4"/>
  <c r="V436" i="4" s="1"/>
  <c r="T448" i="4"/>
  <c r="V448" i="4" s="1"/>
  <c r="T468" i="4"/>
  <c r="V468" i="4" s="1"/>
  <c r="T498" i="4"/>
  <c r="S504" i="4"/>
  <c r="S516" i="4"/>
  <c r="S520" i="4"/>
  <c r="V534" i="4"/>
  <c r="U534" i="4"/>
  <c r="U552" i="4"/>
  <c r="S424" i="4"/>
  <c r="S456" i="4"/>
  <c r="U464" i="4"/>
  <c r="V464" i="4"/>
  <c r="T474" i="4"/>
  <c r="S476" i="4"/>
  <c r="S482" i="4"/>
  <c r="S524" i="4"/>
  <c r="S528" i="4"/>
  <c r="AF241" i="4"/>
  <c r="Z241" i="4"/>
  <c r="AB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332" i="11" l="1"/>
  <c r="M332" i="11" s="1"/>
  <c r="L332" i="11"/>
  <c r="N332" i="11" s="1"/>
  <c r="K306" i="11"/>
  <c r="M306" i="11" s="1"/>
  <c r="L306" i="11"/>
  <c r="N306" i="11" s="1"/>
  <c r="K323" i="11"/>
  <c r="M323" i="11" s="1"/>
  <c r="L323" i="11"/>
  <c r="N323" i="11" s="1"/>
  <c r="K283" i="11"/>
  <c r="M283" i="11" s="1"/>
  <c r="L283" i="11"/>
  <c r="N283" i="11" s="1"/>
  <c r="K316" i="11"/>
  <c r="M316" i="11" s="1"/>
  <c r="L316" i="11"/>
  <c r="N316" i="11" s="1"/>
  <c r="K318" i="11"/>
  <c r="M318" i="11" s="1"/>
  <c r="L318" i="11"/>
  <c r="N318" i="11" s="1"/>
  <c r="K319" i="11"/>
  <c r="M319" i="11" s="1"/>
  <c r="L319" i="11"/>
  <c r="N319" i="11" s="1"/>
  <c r="K320" i="11"/>
  <c r="M320" i="11" s="1"/>
  <c r="L320" i="11"/>
  <c r="N320" i="11" s="1"/>
  <c r="K334" i="11"/>
  <c r="M334" i="11" s="1"/>
  <c r="L334" i="11"/>
  <c r="N334" i="11" s="1"/>
  <c r="K312" i="11"/>
  <c r="M312" i="11" s="1"/>
  <c r="L312" i="11"/>
  <c r="N312" i="11" s="1"/>
  <c r="K326" i="11"/>
  <c r="M326" i="11" s="1"/>
  <c r="L326" i="11"/>
  <c r="N326" i="11" s="1"/>
  <c r="K311" i="11"/>
  <c r="M311" i="11" s="1"/>
  <c r="L311" i="11"/>
  <c r="N311" i="11" s="1"/>
  <c r="K308" i="11"/>
  <c r="M308" i="11" s="1"/>
  <c r="L308" i="11"/>
  <c r="N308" i="11" s="1"/>
  <c r="K335" i="11"/>
  <c r="M335" i="11" s="1"/>
  <c r="L335" i="11"/>
  <c r="N335" i="11" s="1"/>
  <c r="K324" i="11"/>
  <c r="M324" i="11" s="1"/>
  <c r="L324" i="11"/>
  <c r="N324" i="11" s="1"/>
  <c r="K322" i="11"/>
  <c r="M322" i="11" s="1"/>
  <c r="L322" i="11"/>
  <c r="N322" i="11" s="1"/>
  <c r="L293" i="11"/>
  <c r="N293" i="11" s="1"/>
  <c r="K293" i="11"/>
  <c r="M293" i="11" s="1"/>
  <c r="K304" i="11"/>
  <c r="M304" i="11" s="1"/>
  <c r="L304" i="11"/>
  <c r="N304" i="11" s="1"/>
  <c r="L307" i="11"/>
  <c r="N307" i="11" s="1"/>
  <c r="K307" i="11"/>
  <c r="M307" i="11" s="1"/>
  <c r="W506" i="4"/>
  <c r="W492" i="4"/>
  <c r="Y38" i="4"/>
  <c r="AI38" i="4" s="1"/>
  <c r="AO38" i="4" s="1"/>
  <c r="AU38" i="4" s="1"/>
  <c r="AB38" i="4"/>
  <c r="AA38" i="4"/>
  <c r="AH38" i="4"/>
  <c r="AD38" i="4"/>
  <c r="AK38" i="4"/>
  <c r="AC38" i="4"/>
  <c r="AG38" i="4"/>
  <c r="AJ38" i="4"/>
  <c r="Z38" i="4"/>
  <c r="AD61" i="4"/>
  <c r="R987" i="4"/>
  <c r="S987" i="4"/>
  <c r="T987" i="4"/>
  <c r="V941" i="4"/>
  <c r="W941" i="4" s="1"/>
  <c r="V713" i="4"/>
  <c r="W713" i="4" s="1"/>
  <c r="AF61" i="4"/>
  <c r="W604" i="4"/>
  <c r="W622" i="4"/>
  <c r="W789" i="4"/>
  <c r="U6" i="4"/>
  <c r="V6" i="4"/>
  <c r="W6" i="4" s="1"/>
  <c r="X6" i="4" s="1"/>
  <c r="Y6" i="4" s="1"/>
  <c r="V895" i="4"/>
  <c r="W895" i="4" s="1"/>
  <c r="U170" i="4"/>
  <c r="V170" i="4"/>
  <c r="V31" i="4"/>
  <c r="W31" i="4" s="1"/>
  <c r="AD52" i="4"/>
  <c r="V411" i="4"/>
  <c r="W411" i="4" s="1"/>
  <c r="X411" i="4" s="1"/>
  <c r="Y411" i="4" s="1"/>
  <c r="T971" i="4"/>
  <c r="U9" i="4"/>
  <c r="V9" i="4"/>
  <c r="W9" i="4" s="1"/>
  <c r="V11" i="4"/>
  <c r="W11" i="4" s="1"/>
  <c r="V467" i="4"/>
  <c r="W467" i="4" s="1"/>
  <c r="X467" i="4" s="1"/>
  <c r="Y467" i="4" s="1"/>
  <c r="V5" i="4"/>
  <c r="W5" i="4" s="1"/>
  <c r="X5" i="4" s="1"/>
  <c r="V911" i="4"/>
  <c r="W911" i="4" s="1"/>
  <c r="W776" i="4"/>
  <c r="U82" i="4"/>
  <c r="W89" i="4"/>
  <c r="X89" i="4" s="1"/>
  <c r="X156" i="4"/>
  <c r="Y156" i="4" s="1"/>
  <c r="AD156" i="4" s="1"/>
  <c r="X968" i="4"/>
  <c r="Y968" i="4"/>
  <c r="V889" i="4"/>
  <c r="W889" i="4" s="1"/>
  <c r="V74" i="4"/>
  <c r="U74" i="4"/>
  <c r="X36" i="4"/>
  <c r="Y36" i="4" s="1"/>
  <c r="AK36" i="4" s="1"/>
  <c r="AH63" i="4"/>
  <c r="AK63" i="4"/>
  <c r="Z63" i="4"/>
  <c r="AE63" i="4"/>
  <c r="AQ63" i="4" s="1"/>
  <c r="AW63" i="4" s="1"/>
  <c r="AD63" i="4"/>
  <c r="AI63" i="4"/>
  <c r="AA63" i="4"/>
  <c r="W904" i="4"/>
  <c r="W868" i="4"/>
  <c r="W29" i="4"/>
  <c r="V135" i="4"/>
  <c r="W135" i="4" s="1"/>
  <c r="U7" i="4"/>
  <c r="V7" i="4"/>
  <c r="U78" i="4"/>
  <c r="V78" i="4"/>
  <c r="W78" i="4" s="1"/>
  <c r="X78" i="4" s="1"/>
  <c r="V91" i="4"/>
  <c r="U91" i="4"/>
  <c r="V35" i="4"/>
  <c r="W30" i="4"/>
  <c r="V871" i="4"/>
  <c r="W871" i="4" s="1"/>
  <c r="X870" i="4"/>
  <c r="Y870" i="4"/>
  <c r="V753" i="4"/>
  <c r="W753" i="4" s="1"/>
  <c r="V66" i="4"/>
  <c r="W66" i="4" s="1"/>
  <c r="V76" i="4"/>
  <c r="W76" i="4" s="1"/>
  <c r="U76" i="4"/>
  <c r="U95" i="4"/>
  <c r="V95" i="4"/>
  <c r="U32" i="4"/>
  <c r="V32" i="4"/>
  <c r="U27" i="4"/>
  <c r="V82" i="4"/>
  <c r="W82" i="4" s="1"/>
  <c r="S503" i="4"/>
  <c r="AJ84" i="4"/>
  <c r="AC930" i="4"/>
  <c r="AG145" i="4"/>
  <c r="Z61" i="4"/>
  <c r="W872" i="4"/>
  <c r="U22" i="4"/>
  <c r="V22" i="4"/>
  <c r="U35" i="4"/>
  <c r="V41" i="4"/>
  <c r="U41" i="4"/>
  <c r="W62" i="4"/>
  <c r="V72" i="4"/>
  <c r="W72" i="4" s="1"/>
  <c r="X72" i="4" s="1"/>
  <c r="X19" i="4"/>
  <c r="V853" i="4"/>
  <c r="W853" i="4" s="1"/>
  <c r="W75" i="4"/>
  <c r="Y952" i="4"/>
  <c r="X952" i="4"/>
  <c r="X147" i="4"/>
  <c r="Y147" i="4" s="1"/>
  <c r="AB147" i="4" s="1"/>
  <c r="V505" i="4"/>
  <c r="W505" i="4" s="1"/>
  <c r="AK61" i="4"/>
  <c r="AH61" i="4"/>
  <c r="AA52" i="4"/>
  <c r="T997" i="4"/>
  <c r="U51" i="4"/>
  <c r="V51" i="4"/>
  <c r="W51" i="4" s="1"/>
  <c r="U99" i="4"/>
  <c r="V99" i="4"/>
  <c r="V50" i="4"/>
  <c r="U50" i="4"/>
  <c r="V517" i="4"/>
  <c r="U517" i="4"/>
  <c r="Y873" i="4"/>
  <c r="X873" i="4"/>
  <c r="U10" i="4"/>
  <c r="V10" i="4"/>
  <c r="W27" i="4"/>
  <c r="X27" i="4" s="1"/>
  <c r="X49" i="4"/>
  <c r="Y49" i="4" s="1"/>
  <c r="U966" i="4"/>
  <c r="V966" i="4"/>
  <c r="V163" i="4"/>
  <c r="W163" i="4" s="1"/>
  <c r="X163" i="4" s="1"/>
  <c r="Y163" i="4" s="1"/>
  <c r="AJ163" i="4" s="1"/>
  <c r="V105" i="4"/>
  <c r="U105" i="4"/>
  <c r="W73" i="4"/>
  <c r="U914" i="4"/>
  <c r="V914" i="4"/>
  <c r="V833" i="4"/>
  <c r="W833" i="4" s="1"/>
  <c r="W57" i="4"/>
  <c r="AF963" i="4"/>
  <c r="AE61" i="4"/>
  <c r="AJ61" i="4"/>
  <c r="AP61" i="4" s="1"/>
  <c r="AV61" i="4" s="1"/>
  <c r="W21" i="4"/>
  <c r="V165" i="4"/>
  <c r="W165" i="4" s="1"/>
  <c r="X165" i="4" s="1"/>
  <c r="Y165" i="4" s="1"/>
  <c r="S997" i="4"/>
  <c r="U997" i="4" s="1"/>
  <c r="V79" i="4"/>
  <c r="U79" i="4"/>
  <c r="U87" i="4"/>
  <c r="V87" i="4"/>
  <c r="V20" i="4"/>
  <c r="X166" i="4"/>
  <c r="Y166" i="4"/>
  <c r="AD166" i="4" s="1"/>
  <c r="V573" i="4"/>
  <c r="W573" i="4" s="1"/>
  <c r="X31" i="4"/>
  <c r="Y31" i="4" s="1"/>
  <c r="Y60" i="4"/>
  <c r="AI60" i="4" s="1"/>
  <c r="AE60" i="4"/>
  <c r="U20" i="4"/>
  <c r="U88" i="4"/>
  <c r="V88" i="4"/>
  <c r="V83" i="4"/>
  <c r="W83" i="4" s="1"/>
  <c r="X83" i="4" s="1"/>
  <c r="U83" i="4"/>
  <c r="V985" i="4"/>
  <c r="W985" i="4" s="1"/>
  <c r="V80" i="4"/>
  <c r="W80" i="4" s="1"/>
  <c r="AC63" i="4"/>
  <c r="AO63" i="4" s="1"/>
  <c r="AU63" i="4" s="1"/>
  <c r="AF63" i="4"/>
  <c r="AJ63" i="4"/>
  <c r="AB63" i="4"/>
  <c r="AN63" i="4" s="1"/>
  <c r="AT63" i="4" s="1"/>
  <c r="AG63" i="4"/>
  <c r="J567" i="11"/>
  <c r="J469" i="11"/>
  <c r="K26" i="11"/>
  <c r="M26" i="11" s="1"/>
  <c r="H27" i="8" s="1"/>
  <c r="L193" i="11"/>
  <c r="N193" i="11" s="1"/>
  <c r="I185" i="8" s="1"/>
  <c r="L135" i="11"/>
  <c r="N135" i="11" s="1"/>
  <c r="I127" i="8" s="1"/>
  <c r="L218" i="11"/>
  <c r="N218" i="11" s="1"/>
  <c r="I210" i="8" s="1"/>
  <c r="K250" i="11"/>
  <c r="M250" i="11" s="1"/>
  <c r="H242" i="8" s="1"/>
  <c r="E265" i="8"/>
  <c r="M265" i="8" s="1"/>
  <c r="I939" i="11"/>
  <c r="J354" i="11"/>
  <c r="D130" i="8"/>
  <c r="L130" i="8" s="1"/>
  <c r="J374" i="11"/>
  <c r="I706" i="11"/>
  <c r="I847" i="11"/>
  <c r="J847" i="11"/>
  <c r="I731" i="11"/>
  <c r="J731" i="11"/>
  <c r="J707" i="11"/>
  <c r="I707" i="11"/>
  <c r="J643" i="11"/>
  <c r="I643" i="11"/>
  <c r="I487" i="11"/>
  <c r="J487" i="11"/>
  <c r="L66" i="11"/>
  <c r="N66" i="11" s="1"/>
  <c r="I67" i="8" s="1"/>
  <c r="J489" i="11"/>
  <c r="I489" i="11"/>
  <c r="I469" i="11"/>
  <c r="J457" i="11"/>
  <c r="I457" i="11"/>
  <c r="I595" i="11"/>
  <c r="J595" i="11"/>
  <c r="I567" i="11"/>
  <c r="I481" i="11"/>
  <c r="J481" i="11"/>
  <c r="I587" i="11"/>
  <c r="J587" i="11"/>
  <c r="J473" i="11"/>
  <c r="I473" i="11"/>
  <c r="I938" i="11"/>
  <c r="J938" i="11"/>
  <c r="I471" i="11"/>
  <c r="J471" i="11"/>
  <c r="L152" i="11"/>
  <c r="N152" i="11" s="1"/>
  <c r="I144" i="8" s="1"/>
  <c r="J994" i="11"/>
  <c r="J591" i="11"/>
  <c r="I912" i="11"/>
  <c r="J912" i="11"/>
  <c r="I733" i="11"/>
  <c r="J733" i="11"/>
  <c r="I717" i="11"/>
  <c r="J717" i="11"/>
  <c r="J703" i="11"/>
  <c r="I703" i="11"/>
  <c r="J563" i="11"/>
  <c r="I563" i="11"/>
  <c r="W442" i="4"/>
  <c r="W436" i="4"/>
  <c r="W472" i="4"/>
  <c r="V202" i="4"/>
  <c r="W202" i="4" s="1"/>
  <c r="V262" i="4"/>
  <c r="W262" i="4" s="1"/>
  <c r="X262" i="4" s="1"/>
  <c r="Y874" i="4"/>
  <c r="X874" i="4"/>
  <c r="V381" i="4"/>
  <c r="W234" i="4"/>
  <c r="X234" i="4" s="1"/>
  <c r="Y142" i="4"/>
  <c r="AD142" i="4" s="1"/>
  <c r="Y159" i="4"/>
  <c r="AD159" i="4" s="1"/>
  <c r="X898" i="4"/>
  <c r="Y898" i="4"/>
  <c r="X984" i="4"/>
  <c r="Y984" i="4"/>
  <c r="AQ169" i="4"/>
  <c r="AW169" i="4" s="1"/>
  <c r="AH934" i="4"/>
  <c r="AK529" i="4"/>
  <c r="U767" i="4"/>
  <c r="AL40" i="4"/>
  <c r="AR40" i="4" s="1"/>
  <c r="U181" i="4"/>
  <c r="V181" i="4"/>
  <c r="W181" i="4" s="1"/>
  <c r="U172" i="4"/>
  <c r="V172" i="4"/>
  <c r="G74" i="2"/>
  <c r="P74" i="2" s="1"/>
  <c r="F74" i="2"/>
  <c r="O74" i="2" s="1"/>
  <c r="I73" i="3" s="1"/>
  <c r="E74" i="2"/>
  <c r="N74" i="2" s="1"/>
  <c r="X37" i="4"/>
  <c r="Y37" i="4" s="1"/>
  <c r="AJ37" i="4" s="1"/>
  <c r="U858" i="4"/>
  <c r="V858" i="4"/>
  <c r="Y904" i="4"/>
  <c r="X904" i="4"/>
  <c r="G46" i="2"/>
  <c r="P46" i="2" s="1"/>
  <c r="E46" i="2"/>
  <c r="N46" i="2" s="1"/>
  <c r="F46" i="2"/>
  <c r="O46" i="2" s="1"/>
  <c r="I45" i="3" s="1"/>
  <c r="U856" i="4"/>
  <c r="V856" i="4"/>
  <c r="V850" i="4"/>
  <c r="W850" i="4" s="1"/>
  <c r="G170" i="2"/>
  <c r="P170" i="2" s="1"/>
  <c r="E170" i="2"/>
  <c r="N170" i="2" s="1"/>
  <c r="F170" i="2"/>
  <c r="O170" i="2" s="1"/>
  <c r="I169" i="3" s="1"/>
  <c r="V143" i="4"/>
  <c r="W143" i="4" s="1"/>
  <c r="U920" i="4"/>
  <c r="V920" i="4"/>
  <c r="U865" i="4"/>
  <c r="V865" i="4"/>
  <c r="V487" i="4"/>
  <c r="U487" i="4"/>
  <c r="G54" i="2"/>
  <c r="P54" i="2" s="1"/>
  <c r="E54" i="2"/>
  <c r="N54" i="2" s="1"/>
  <c r="F54" i="2"/>
  <c r="O54" i="2" s="1"/>
  <c r="I53" i="3" s="1"/>
  <c r="U515" i="4"/>
  <c r="V515" i="4"/>
  <c r="W860" i="4"/>
  <c r="AI159" i="4"/>
  <c r="G34" i="2"/>
  <c r="P34" i="2" s="1"/>
  <c r="E34" i="2"/>
  <c r="N34" i="2" s="1"/>
  <c r="F34" i="2"/>
  <c r="O34" i="2" s="1"/>
  <c r="I33" i="3" s="1"/>
  <c r="X29" i="4"/>
  <c r="Y29" i="4" s="1"/>
  <c r="V113" i="4"/>
  <c r="W113" i="4" s="1"/>
  <c r="V893" i="4"/>
  <c r="W893" i="4" s="1"/>
  <c r="V913" i="4"/>
  <c r="W913" i="4" s="1"/>
  <c r="V961" i="4"/>
  <c r="W961" i="4" s="1"/>
  <c r="X135" i="4"/>
  <c r="Y135" i="4" s="1"/>
  <c r="AJ135" i="4" s="1"/>
  <c r="V839" i="4"/>
  <c r="W839" i="4" s="1"/>
  <c r="AK934" i="4"/>
  <c r="AH529" i="4"/>
  <c r="AI529" i="4"/>
  <c r="W818" i="4"/>
  <c r="S737" i="4"/>
  <c r="S609" i="4"/>
  <c r="S597" i="4"/>
  <c r="S559" i="4"/>
  <c r="U559" i="4" s="1"/>
  <c r="W783" i="4"/>
  <c r="V655" i="4"/>
  <c r="W655" i="4" s="1"/>
  <c r="AK40" i="4"/>
  <c r="AD40" i="4"/>
  <c r="T996" i="4"/>
  <c r="W912" i="4"/>
  <c r="U844" i="4"/>
  <c r="V844" i="4"/>
  <c r="U144" i="4"/>
  <c r="V144" i="4"/>
  <c r="E154" i="2"/>
  <c r="N154" i="2" s="1"/>
  <c r="F154" i="2"/>
  <c r="O154" i="2" s="1"/>
  <c r="I153" i="3" s="1"/>
  <c r="G154" i="2"/>
  <c r="P154" i="2" s="1"/>
  <c r="E142" i="2"/>
  <c r="N142" i="2" s="1"/>
  <c r="G142" i="2"/>
  <c r="P142" i="2" s="1"/>
  <c r="F142" i="2"/>
  <c r="O142" i="2" s="1"/>
  <c r="I141" i="3" s="1"/>
  <c r="T1000" i="4"/>
  <c r="T992" i="4"/>
  <c r="V902" i="4"/>
  <c r="W902" i="4" s="1"/>
  <c r="V846" i="4"/>
  <c r="W846" i="4" s="1"/>
  <c r="W944" i="4"/>
  <c r="U857" i="4"/>
  <c r="V857" i="4"/>
  <c r="W101" i="4"/>
  <c r="AI142" i="4"/>
  <c r="AH142" i="4"/>
  <c r="AK142" i="4"/>
  <c r="AJ142" i="4"/>
  <c r="AF142" i="4"/>
  <c r="AG142" i="4"/>
  <c r="U908" i="4"/>
  <c r="V908" i="4"/>
  <c r="W832" i="4"/>
  <c r="H77" i="3"/>
  <c r="F77" i="3"/>
  <c r="F6" i="2"/>
  <c r="O6" i="2" s="1"/>
  <c r="I5" i="3" s="1"/>
  <c r="E6" i="2"/>
  <c r="N6" i="2" s="1"/>
  <c r="G6" i="2"/>
  <c r="P6" i="2" s="1"/>
  <c r="V866" i="4"/>
  <c r="W866" i="4" s="1"/>
  <c r="S501" i="4"/>
  <c r="U501" i="4" s="1"/>
  <c r="G182" i="2"/>
  <c r="P182" i="2" s="1"/>
  <c r="E182" i="2"/>
  <c r="N182" i="2" s="1"/>
  <c r="F182" i="2"/>
  <c r="O182" i="2" s="1"/>
  <c r="I181" i="3" s="1"/>
  <c r="F110" i="2"/>
  <c r="O110" i="2" s="1"/>
  <c r="I109" i="3" s="1"/>
  <c r="E110" i="2"/>
  <c r="N110" i="2" s="1"/>
  <c r="G110" i="2"/>
  <c r="P110" i="2" s="1"/>
  <c r="U918" i="4"/>
  <c r="V918" i="4"/>
  <c r="U409" i="4"/>
  <c r="V409" i="4"/>
  <c r="G98" i="2"/>
  <c r="P98" i="2" s="1"/>
  <c r="F98" i="2"/>
  <c r="O98" i="2" s="1"/>
  <c r="I97" i="3" s="1"/>
  <c r="E98" i="2"/>
  <c r="N98" i="2" s="1"/>
  <c r="G90" i="2"/>
  <c r="P90" i="2" s="1"/>
  <c r="E90" i="2"/>
  <c r="N90" i="2" s="1"/>
  <c r="F90" i="2"/>
  <c r="O90" i="2" s="1"/>
  <c r="I89" i="3" s="1"/>
  <c r="U154" i="4"/>
  <c r="V154" i="4"/>
  <c r="G50" i="2"/>
  <c r="P50" i="2" s="1"/>
  <c r="E50" i="2"/>
  <c r="N50" i="2" s="1"/>
  <c r="F50" i="2"/>
  <c r="O50" i="2" s="1"/>
  <c r="I49" i="3" s="1"/>
  <c r="E42" i="2"/>
  <c r="N42" i="2" s="1"/>
  <c r="G42" i="2"/>
  <c r="P42" i="2" s="1"/>
  <c r="F42" i="2"/>
  <c r="O42" i="2" s="1"/>
  <c r="I41" i="3" s="1"/>
  <c r="V947" i="4"/>
  <c r="W947" i="4" s="1"/>
  <c r="V917" i="4"/>
  <c r="W917" i="4" s="1"/>
  <c r="V583" i="4"/>
  <c r="W583" i="4" s="1"/>
  <c r="V591" i="4"/>
  <c r="W591" i="4" s="1"/>
  <c r="V847" i="4"/>
  <c r="W847" i="4" s="1"/>
  <c r="AJ529" i="4"/>
  <c r="W795" i="4"/>
  <c r="AG946" i="4"/>
  <c r="AG61" i="4"/>
  <c r="S613" i="4"/>
  <c r="S777" i="4"/>
  <c r="S825" i="4"/>
  <c r="W938" i="4"/>
  <c r="AA40" i="4"/>
  <c r="AC40" i="4"/>
  <c r="V547" i="4"/>
  <c r="W547" i="4" s="1"/>
  <c r="V989" i="4"/>
  <c r="U989" i="4"/>
  <c r="U836" i="4"/>
  <c r="V836" i="4"/>
  <c r="G82" i="2"/>
  <c r="P82" i="2" s="1"/>
  <c r="E82" i="2"/>
  <c r="N82" i="2" s="1"/>
  <c r="F82" i="2"/>
  <c r="O82" i="2" s="1"/>
  <c r="I81" i="3" s="1"/>
  <c r="W900" i="4"/>
  <c r="U831" i="4"/>
  <c r="V831" i="4"/>
  <c r="W831" i="4" s="1"/>
  <c r="G102" i="2"/>
  <c r="P102" i="2" s="1"/>
  <c r="E102" i="2"/>
  <c r="N102" i="2" s="1"/>
  <c r="F102" i="2"/>
  <c r="O102" i="2" s="1"/>
  <c r="I101" i="3" s="1"/>
  <c r="H17" i="3"/>
  <c r="F17" i="3"/>
  <c r="S1000" i="4"/>
  <c r="S992" i="4"/>
  <c r="U837" i="4"/>
  <c r="V837" i="4"/>
  <c r="W864" i="4"/>
  <c r="E38" i="2"/>
  <c r="N38" i="2" s="1"/>
  <c r="F38" i="2"/>
  <c r="O38" i="2" s="1"/>
  <c r="I37" i="3" s="1"/>
  <c r="G38" i="2"/>
  <c r="P38" i="2" s="1"/>
  <c r="G26" i="2"/>
  <c r="P26" i="2" s="1"/>
  <c r="E26" i="2"/>
  <c r="N26" i="2" s="1"/>
  <c r="F26" i="2"/>
  <c r="O26" i="2" s="1"/>
  <c r="I25" i="3" s="1"/>
  <c r="U773" i="4"/>
  <c r="V773" i="4"/>
  <c r="S993" i="4"/>
  <c r="U993" i="4" s="1"/>
  <c r="V960" i="4"/>
  <c r="U960" i="4"/>
  <c r="V302" i="4"/>
  <c r="W302" i="4" s="1"/>
  <c r="X302" i="4" s="1"/>
  <c r="U302" i="4"/>
  <c r="W896" i="4"/>
  <c r="X868" i="4"/>
  <c r="Y868" i="4"/>
  <c r="W840" i="4"/>
  <c r="G138" i="2"/>
  <c r="P138" i="2" s="1"/>
  <c r="F138" i="2"/>
  <c r="O138" i="2" s="1"/>
  <c r="I137" i="3" s="1"/>
  <c r="E138" i="2"/>
  <c r="N138" i="2" s="1"/>
  <c r="E130" i="2"/>
  <c r="N130" i="2" s="1"/>
  <c r="G130" i="2"/>
  <c r="P130" i="2" s="1"/>
  <c r="F130" i="2"/>
  <c r="O130" i="2" s="1"/>
  <c r="I129" i="3" s="1"/>
  <c r="V906" i="4"/>
  <c r="W906" i="4" s="1"/>
  <c r="U841" i="4"/>
  <c r="V841" i="4"/>
  <c r="W841" i="4" s="1"/>
  <c r="E118" i="2"/>
  <c r="N118" i="2" s="1"/>
  <c r="G118" i="2"/>
  <c r="P118" i="2" s="1"/>
  <c r="F118" i="2"/>
  <c r="O118" i="2" s="1"/>
  <c r="I117" i="3" s="1"/>
  <c r="W97" i="4"/>
  <c r="X97" i="4" s="1"/>
  <c r="V897" i="4"/>
  <c r="U897" i="4"/>
  <c r="U842" i="4"/>
  <c r="V842" i="4"/>
  <c r="W842" i="4" s="1"/>
  <c r="E106" i="2"/>
  <c r="N106" i="2" s="1"/>
  <c r="G106" i="2"/>
  <c r="P106" i="2" s="1"/>
  <c r="F106" i="2"/>
  <c r="O106" i="2" s="1"/>
  <c r="I105" i="3" s="1"/>
  <c r="V890" i="4"/>
  <c r="W890" i="4" s="1"/>
  <c r="V473" i="4"/>
  <c r="U473" i="4"/>
  <c r="V838" i="4"/>
  <c r="W838" i="4" s="1"/>
  <c r="V899" i="4"/>
  <c r="W899" i="4" s="1"/>
  <c r="V513" i="4"/>
  <c r="W513" i="4" s="1"/>
  <c r="V120" i="4"/>
  <c r="W120" i="4" s="1"/>
  <c r="X120" i="4" s="1"/>
  <c r="Y120" i="4" s="1"/>
  <c r="V146" i="4"/>
  <c r="W146" i="4" s="1"/>
  <c r="X146" i="4" s="1"/>
  <c r="V431" i="4"/>
  <c r="W431" i="4" s="1"/>
  <c r="X431" i="4" s="1"/>
  <c r="V183" i="4"/>
  <c r="W183" i="4" s="1"/>
  <c r="X183" i="4" s="1"/>
  <c r="Y183" i="4" s="1"/>
  <c r="V485" i="4"/>
  <c r="W485" i="4" s="1"/>
  <c r="X485" i="4" s="1"/>
  <c r="Y485" i="4" s="1"/>
  <c r="V557" i="4"/>
  <c r="W557" i="4" s="1"/>
  <c r="W679" i="4"/>
  <c r="AH145" i="4"/>
  <c r="AA61" i="4"/>
  <c r="AI61" i="4"/>
  <c r="S585" i="4"/>
  <c r="U585" i="4" s="1"/>
  <c r="W125" i="4"/>
  <c r="W23" i="4"/>
  <c r="AK52" i="4"/>
  <c r="AI40" i="4"/>
  <c r="AG40" i="4"/>
  <c r="AE40" i="4"/>
  <c r="AQ40" i="4" s="1"/>
  <c r="AW40" i="4" s="1"/>
  <c r="S996" i="4"/>
  <c r="U996" i="4" s="1"/>
  <c r="Y94" i="4"/>
  <c r="AF94" i="4" s="1"/>
  <c r="F134" i="2"/>
  <c r="O134" i="2" s="1"/>
  <c r="I133" i="3" s="1"/>
  <c r="E134" i="2"/>
  <c r="N134" i="2" s="1"/>
  <c r="G134" i="2"/>
  <c r="P134" i="2" s="1"/>
  <c r="G66" i="2"/>
  <c r="P66" i="2" s="1"/>
  <c r="F66" i="2"/>
  <c r="O66" i="2" s="1"/>
  <c r="I65" i="3" s="1"/>
  <c r="E66" i="2"/>
  <c r="N66" i="2" s="1"/>
  <c r="V869" i="4"/>
  <c r="U869" i="4"/>
  <c r="E178" i="2"/>
  <c r="N178" i="2" s="1"/>
  <c r="G178" i="2"/>
  <c r="P178" i="2" s="1"/>
  <c r="F178" i="2"/>
  <c r="O178" i="2" s="1"/>
  <c r="I177" i="3" s="1"/>
  <c r="G114" i="2"/>
  <c r="P114" i="2" s="1"/>
  <c r="F114" i="2"/>
  <c r="O114" i="2" s="1"/>
  <c r="I113" i="3" s="1"/>
  <c r="E114" i="2"/>
  <c r="N114" i="2" s="1"/>
  <c r="F57" i="3"/>
  <c r="H57" i="3"/>
  <c r="H13" i="3"/>
  <c r="F13" i="3"/>
  <c r="U867" i="4"/>
  <c r="V867" i="4"/>
  <c r="W471" i="4"/>
  <c r="G94" i="2"/>
  <c r="P94" i="2" s="1"/>
  <c r="F94" i="2"/>
  <c r="O94" i="2" s="1"/>
  <c r="I93" i="3" s="1"/>
  <c r="E94" i="2"/>
  <c r="N94" i="2" s="1"/>
  <c r="F86" i="2"/>
  <c r="O86" i="2" s="1"/>
  <c r="I85" i="3" s="1"/>
  <c r="G86" i="2"/>
  <c r="P86" i="2" s="1"/>
  <c r="E86" i="2"/>
  <c r="N86" i="2" s="1"/>
  <c r="F30" i="2"/>
  <c r="O30" i="2" s="1"/>
  <c r="I29" i="3" s="1"/>
  <c r="G30" i="2"/>
  <c r="P30" i="2" s="1"/>
  <c r="E30" i="2"/>
  <c r="N30" i="2" s="1"/>
  <c r="X81" i="4"/>
  <c r="U884" i="4"/>
  <c r="V884" i="4"/>
  <c r="X499" i="4"/>
  <c r="Y499" i="4"/>
  <c r="U149" i="4"/>
  <c r="V149" i="4"/>
  <c r="W93" i="4"/>
  <c r="V997" i="4"/>
  <c r="W997" i="4" s="1"/>
  <c r="T993" i="4"/>
  <c r="V993" i="4" s="1"/>
  <c r="W993" i="4" s="1"/>
  <c r="W940" i="4"/>
  <c r="U888" i="4"/>
  <c r="V888" i="4"/>
  <c r="V155" i="4"/>
  <c r="U155" i="4"/>
  <c r="W852" i="4"/>
  <c r="W892" i="4"/>
  <c r="V854" i="4"/>
  <c r="W854" i="4" s="1"/>
  <c r="V830" i="4"/>
  <c r="W830" i="4" s="1"/>
  <c r="V150" i="4"/>
  <c r="W150" i="4" s="1"/>
  <c r="E146" i="2"/>
  <c r="N146" i="2" s="1"/>
  <c r="F146" i="2"/>
  <c r="O146" i="2" s="1"/>
  <c r="I145" i="3" s="1"/>
  <c r="G146" i="2"/>
  <c r="P146" i="2" s="1"/>
  <c r="V942" i="4"/>
  <c r="U942" i="4"/>
  <c r="V834" i="4"/>
  <c r="W834" i="4" s="1"/>
  <c r="V862" i="4"/>
  <c r="W862" i="4" s="1"/>
  <c r="V901" i="4"/>
  <c r="W901" i="4" s="1"/>
  <c r="V412" i="4"/>
  <c r="W412" i="4" s="1"/>
  <c r="X412" i="4" s="1"/>
  <c r="Y412" i="4" s="1"/>
  <c r="Z412" i="4" s="1"/>
  <c r="V905" i="4"/>
  <c r="W905" i="4" s="1"/>
  <c r="V971" i="4"/>
  <c r="W971" i="4" s="1"/>
  <c r="V465" i="4"/>
  <c r="W465" i="4" s="1"/>
  <c r="X465" i="4" s="1"/>
  <c r="Y465" i="4" s="1"/>
  <c r="V915" i="4"/>
  <c r="W915" i="4" s="1"/>
  <c r="T501" i="4"/>
  <c r="V501" i="4" s="1"/>
  <c r="W501" i="4" s="1"/>
  <c r="J987" i="11"/>
  <c r="I446" i="11"/>
  <c r="J424" i="11"/>
  <c r="I684" i="11"/>
  <c r="I766" i="11"/>
  <c r="J766" i="11"/>
  <c r="I616" i="11"/>
  <c r="J616" i="11"/>
  <c r="J474" i="11"/>
  <c r="I474" i="11"/>
  <c r="I428" i="11"/>
  <c r="J428" i="11"/>
  <c r="J546" i="11"/>
  <c r="J476" i="11"/>
  <c r="I476" i="11"/>
  <c r="I600" i="11"/>
  <c r="J600" i="11"/>
  <c r="I584" i="11"/>
  <c r="J584" i="11"/>
  <c r="I500" i="11"/>
  <c r="J500" i="11"/>
  <c r="J422" i="11"/>
  <c r="I422" i="11"/>
  <c r="J488" i="11"/>
  <c r="I488" i="11"/>
  <c r="J478" i="11"/>
  <c r="I478" i="11"/>
  <c r="J466" i="11"/>
  <c r="I466" i="11"/>
  <c r="J498" i="11"/>
  <c r="I498" i="11"/>
  <c r="I604" i="11"/>
  <c r="J604" i="11"/>
  <c r="J524" i="11"/>
  <c r="I524" i="11"/>
  <c r="I506" i="11"/>
  <c r="J506" i="11"/>
  <c r="I438" i="11"/>
  <c r="J438" i="11"/>
  <c r="I426" i="11"/>
  <c r="J426" i="11"/>
  <c r="J414" i="11"/>
  <c r="I414" i="11"/>
  <c r="I582" i="11"/>
  <c r="J582" i="11"/>
  <c r="J504" i="11"/>
  <c r="I504" i="11"/>
  <c r="I432" i="11"/>
  <c r="J432" i="11"/>
  <c r="I412" i="11"/>
  <c r="J412" i="11"/>
  <c r="I490" i="11"/>
  <c r="J490" i="11"/>
  <c r="J606" i="11"/>
  <c r="I606" i="11"/>
  <c r="J446" i="11"/>
  <c r="I418" i="11"/>
  <c r="J418" i="11"/>
  <c r="J742" i="11"/>
  <c r="I742" i="11"/>
  <c r="J516" i="11"/>
  <c r="I516" i="11"/>
  <c r="I496" i="11"/>
  <c r="J496" i="11"/>
  <c r="J470" i="11"/>
  <c r="I470" i="11"/>
  <c r="I508" i="11"/>
  <c r="J508" i="11"/>
  <c r="I420" i="11"/>
  <c r="J420" i="11"/>
  <c r="I514" i="11"/>
  <c r="J514" i="11"/>
  <c r="I554" i="11"/>
  <c r="J554" i="11"/>
  <c r="J510" i="11"/>
  <c r="I510" i="11"/>
  <c r="J442" i="11"/>
  <c r="I442" i="11"/>
  <c r="J434" i="11"/>
  <c r="I434" i="11"/>
  <c r="W544" i="4"/>
  <c r="AG165" i="4"/>
  <c r="AB165" i="4"/>
  <c r="AD165" i="4"/>
  <c r="AJ165" i="4"/>
  <c r="AA165" i="4"/>
  <c r="AM165" i="4" s="1"/>
  <c r="AS165" i="4" s="1"/>
  <c r="AH165" i="4"/>
  <c r="AI165" i="4"/>
  <c r="AF165" i="4"/>
  <c r="AE165" i="4"/>
  <c r="X891" i="4"/>
  <c r="Y891" i="4"/>
  <c r="X42" i="4"/>
  <c r="Y42" i="4" s="1"/>
  <c r="AG988" i="4"/>
  <c r="AH988" i="4"/>
  <c r="AP43" i="4"/>
  <c r="AV43" i="4" s="1"/>
  <c r="U378" i="4"/>
  <c r="AO164" i="4"/>
  <c r="AU164" i="4" s="1"/>
  <c r="AC100" i="4"/>
  <c r="AC84" i="4"/>
  <c r="AO84" i="4" s="1"/>
  <c r="AU84" i="4" s="1"/>
  <c r="AA84" i="4"/>
  <c r="W612" i="4"/>
  <c r="S821" i="4"/>
  <c r="U821" i="4" s="1"/>
  <c r="AI52" i="4"/>
  <c r="AC52" i="4"/>
  <c r="AH52" i="4"/>
  <c r="X71" i="4"/>
  <c r="Y71" i="4" s="1"/>
  <c r="AF71" i="4" s="1"/>
  <c r="AP40" i="4"/>
  <c r="AV40" i="4" s="1"/>
  <c r="U258" i="4"/>
  <c r="V258" i="4"/>
  <c r="V589" i="4"/>
  <c r="W589" i="4" s="1"/>
  <c r="V823" i="4"/>
  <c r="W823" i="4" s="1"/>
  <c r="T965" i="4"/>
  <c r="W563" i="4"/>
  <c r="AM749" i="4"/>
  <c r="AC145" i="4"/>
  <c r="AF946" i="4"/>
  <c r="AH92" i="4"/>
  <c r="W692" i="4"/>
  <c r="W602" i="4"/>
  <c r="S673" i="4"/>
  <c r="W694" i="4"/>
  <c r="T537" i="4"/>
  <c r="V537" i="4" s="1"/>
  <c r="W537" i="4" s="1"/>
  <c r="S809" i="4"/>
  <c r="S705" i="4"/>
  <c r="W639" i="4"/>
  <c r="AE52" i="4"/>
  <c r="AQ52" i="4" s="1"/>
  <c r="AW52" i="4" s="1"/>
  <c r="AJ52" i="4"/>
  <c r="AF52" i="4"/>
  <c r="AL52" i="4" s="1"/>
  <c r="AR52" i="4" s="1"/>
  <c r="X859" i="4"/>
  <c r="Y859" i="4"/>
  <c r="V124" i="4"/>
  <c r="W124" i="4" s="1"/>
  <c r="AM40" i="4"/>
  <c r="AS40" i="4" s="1"/>
  <c r="AB40" i="4"/>
  <c r="AN40" i="4" s="1"/>
  <c r="AT40" i="4" s="1"/>
  <c r="V581" i="4"/>
  <c r="W581" i="4" s="1"/>
  <c r="AD44" i="4"/>
  <c r="AF44" i="4"/>
  <c r="AK44" i="4"/>
  <c r="AH44" i="4"/>
  <c r="AE44" i="4"/>
  <c r="AI44" i="4"/>
  <c r="AC44" i="4"/>
  <c r="Z44" i="4"/>
  <c r="AL44" i="4" s="1"/>
  <c r="AR44" i="4" s="1"/>
  <c r="AA44" i="4"/>
  <c r="AG44" i="4"/>
  <c r="AB44" i="4"/>
  <c r="AJ44" i="4"/>
  <c r="V815" i="4"/>
  <c r="W815" i="4" s="1"/>
  <c r="Z165" i="4"/>
  <c r="AL165" i="4" s="1"/>
  <c r="AR165" i="4" s="1"/>
  <c r="AC165" i="4"/>
  <c r="AO165" i="4" s="1"/>
  <c r="AU165" i="4" s="1"/>
  <c r="AK165" i="4"/>
  <c r="AF988" i="4"/>
  <c r="AA92" i="4"/>
  <c r="W760" i="4"/>
  <c r="W136" i="4"/>
  <c r="S785" i="4"/>
  <c r="S817" i="4"/>
  <c r="S641" i="4"/>
  <c r="S633" i="4"/>
  <c r="S617" i="4"/>
  <c r="W816" i="4"/>
  <c r="W599" i="4"/>
  <c r="W519" i="4"/>
  <c r="Y519" i="4" s="1"/>
  <c r="W185" i="4"/>
  <c r="AG52" i="4"/>
  <c r="AB52" i="4"/>
  <c r="AN52" i="4" s="1"/>
  <c r="AT52" i="4" s="1"/>
  <c r="U140" i="4"/>
  <c r="V140" i="4"/>
  <c r="W910" i="4"/>
  <c r="AO40" i="4"/>
  <c r="AU40" i="4" s="1"/>
  <c r="S965" i="4"/>
  <c r="W675" i="4"/>
  <c r="AM59" i="4"/>
  <c r="AS59" i="4" s="1"/>
  <c r="AM61" i="4"/>
  <c r="AS61" i="4" s="1"/>
  <c r="AP52" i="4"/>
  <c r="AV52" i="4" s="1"/>
  <c r="AM52" i="4"/>
  <c r="AS52" i="4" s="1"/>
  <c r="V619" i="4"/>
  <c r="U619" i="4"/>
  <c r="X938" i="4"/>
  <c r="Y938" i="4"/>
  <c r="AA938" i="4" s="1"/>
  <c r="U738" i="4"/>
  <c r="V738" i="4"/>
  <c r="D40" i="4"/>
  <c r="H40" i="4" s="1"/>
  <c r="K41" i="2" s="1"/>
  <c r="E40" i="4"/>
  <c r="I40" i="4" s="1"/>
  <c r="L41" i="2" s="1"/>
  <c r="G40" i="4"/>
  <c r="F40" i="4"/>
  <c r="J40" i="4" s="1"/>
  <c r="M41" i="2" s="1"/>
  <c r="Z962" i="4"/>
  <c r="AA962" i="4"/>
  <c r="AD962" i="4"/>
  <c r="AC962" i="4"/>
  <c r="AB962" i="4"/>
  <c r="AG962" i="4"/>
  <c r="AE962" i="4"/>
  <c r="AS962" i="4"/>
  <c r="AV962" i="4"/>
  <c r="AW962" i="4"/>
  <c r="AT962" i="4"/>
  <c r="AU962" i="4"/>
  <c r="AH962" i="4"/>
  <c r="AK962" i="4"/>
  <c r="AI962" i="4"/>
  <c r="AJ962" i="4"/>
  <c r="AF962" i="4"/>
  <c r="AG129" i="4"/>
  <c r="AD129" i="4"/>
  <c r="AA129" i="4"/>
  <c r="AE129" i="4"/>
  <c r="AJ129" i="4"/>
  <c r="Z527" i="4"/>
  <c r="AI527" i="4"/>
  <c r="AJ527" i="4"/>
  <c r="AG527" i="4"/>
  <c r="AH527" i="4"/>
  <c r="AF527" i="4"/>
  <c r="X558" i="4"/>
  <c r="Y558" i="4"/>
  <c r="X706" i="4"/>
  <c r="Y706" i="4"/>
  <c r="Y998" i="4"/>
  <c r="X998" i="4"/>
  <c r="W167" i="4"/>
  <c r="S152" i="4"/>
  <c r="AC826" i="4"/>
  <c r="X543" i="4"/>
  <c r="Y543" i="4"/>
  <c r="X126" i="4"/>
  <c r="X579" i="4"/>
  <c r="Y579" i="4"/>
  <c r="S766" i="4"/>
  <c r="W659" i="4"/>
  <c r="AF129" i="4"/>
  <c r="AH100" i="4"/>
  <c r="AA100" i="4"/>
  <c r="AM100" i="4" s="1"/>
  <c r="AS100" i="4" s="1"/>
  <c r="AD100" i="4"/>
  <c r="X580" i="4"/>
  <c r="Y580" i="4"/>
  <c r="X822" i="4"/>
  <c r="Y822" i="4"/>
  <c r="AO169" i="4"/>
  <c r="AU169" i="4" s="1"/>
  <c r="AN169" i="4"/>
  <c r="AT169" i="4" s="1"/>
  <c r="AL28" i="4"/>
  <c r="AR28" i="4" s="1"/>
  <c r="AP158" i="4"/>
  <c r="AV158" i="4" s="1"/>
  <c r="T152" i="4"/>
  <c r="AK953" i="4"/>
  <c r="AK129" i="4"/>
  <c r="AH946" i="4"/>
  <c r="AK946" i="4"/>
  <c r="X133" i="4"/>
  <c r="Y571" i="4"/>
  <c r="X571" i="4"/>
  <c r="V924" i="4"/>
  <c r="Z84" i="4"/>
  <c r="AO59" i="4"/>
  <c r="AU59" i="4" s="1"/>
  <c r="AJ946" i="4"/>
  <c r="AC61" i="4"/>
  <c r="AO61" i="4" s="1"/>
  <c r="AU61" i="4" s="1"/>
  <c r="U792" i="4"/>
  <c r="V792" i="4"/>
  <c r="W792" i="4" s="1"/>
  <c r="V668" i="4"/>
  <c r="U668" i="4"/>
  <c r="V628" i="4"/>
  <c r="U628" i="4"/>
  <c r="V121" i="4"/>
  <c r="W121" i="4" s="1"/>
  <c r="U121" i="4"/>
  <c r="E35" i="2"/>
  <c r="N35" i="2" s="1"/>
  <c r="G35" i="2"/>
  <c r="P35" i="2" s="1"/>
  <c r="F35" i="2"/>
  <c r="O35" i="2" s="1"/>
  <c r="I34" i="3" s="1"/>
  <c r="V820" i="4"/>
  <c r="U820" i="4"/>
  <c r="U784" i="4"/>
  <c r="V784" i="4"/>
  <c r="U674" i="4"/>
  <c r="V674" i="4"/>
  <c r="V627" i="4"/>
  <c r="U627" i="4"/>
  <c r="V588" i="4"/>
  <c r="U588" i="4"/>
  <c r="U132" i="4"/>
  <c r="V132" i="4"/>
  <c r="V115" i="4"/>
  <c r="U115" i="4"/>
  <c r="T4" i="4"/>
  <c r="E159" i="2"/>
  <c r="N159" i="2" s="1"/>
  <c r="G159" i="2"/>
  <c r="P159" i="2" s="1"/>
  <c r="F159" i="2"/>
  <c r="O159" i="2" s="1"/>
  <c r="I158" i="3" s="1"/>
  <c r="G103" i="2"/>
  <c r="P103" i="2" s="1"/>
  <c r="F103" i="2"/>
  <c r="O103" i="2" s="1"/>
  <c r="I102" i="3" s="1"/>
  <c r="E103" i="2"/>
  <c r="N103" i="2" s="1"/>
  <c r="U758" i="4"/>
  <c r="V758" i="4"/>
  <c r="U734" i="4"/>
  <c r="V734" i="4"/>
  <c r="U726" i="4"/>
  <c r="V726" i="4"/>
  <c r="U701" i="4"/>
  <c r="V701" i="4"/>
  <c r="U650" i="4"/>
  <c r="V650" i="4"/>
  <c r="V587" i="4"/>
  <c r="U587" i="4"/>
  <c r="X128" i="4"/>
  <c r="Y128" i="4" s="1"/>
  <c r="T729" i="4"/>
  <c r="AC92" i="4"/>
  <c r="AO92" i="4" s="1"/>
  <c r="AU92" i="4" s="1"/>
  <c r="AI92" i="4"/>
  <c r="Z92" i="4"/>
  <c r="F177" i="2"/>
  <c r="O177" i="2" s="1"/>
  <c r="I176" i="3" s="1"/>
  <c r="G177" i="2"/>
  <c r="P177" i="2" s="1"/>
  <c r="E177" i="2"/>
  <c r="N177" i="2" s="1"/>
  <c r="F147" i="2"/>
  <c r="O147" i="2" s="1"/>
  <c r="I146" i="3" s="1"/>
  <c r="E147" i="2"/>
  <c r="N147" i="2" s="1"/>
  <c r="G147" i="2"/>
  <c r="P147" i="2" s="1"/>
  <c r="X776" i="4"/>
  <c r="Y776" i="4"/>
  <c r="H142" i="3"/>
  <c r="F142" i="3"/>
  <c r="F97" i="2"/>
  <c r="O97" i="2" s="1"/>
  <c r="I96" i="3" s="1"/>
  <c r="E97" i="2"/>
  <c r="N97" i="2" s="1"/>
  <c r="G97" i="2"/>
  <c r="P97" i="2" s="1"/>
  <c r="W727" i="4"/>
  <c r="G140" i="2"/>
  <c r="P140" i="2" s="1"/>
  <c r="F140" i="2"/>
  <c r="O140" i="2" s="1"/>
  <c r="I139" i="3" s="1"/>
  <c r="E140" i="2"/>
  <c r="N140" i="2" s="1"/>
  <c r="W808" i="4"/>
  <c r="S781" i="4"/>
  <c r="V718" i="4"/>
  <c r="U718" i="4"/>
  <c r="S653" i="4"/>
  <c r="U653" i="4" s="1"/>
  <c r="S645" i="4"/>
  <c r="U645" i="4" s="1"/>
  <c r="S629" i="4"/>
  <c r="V807" i="4"/>
  <c r="U807" i="4"/>
  <c r="U785" i="4"/>
  <c r="U741" i="4"/>
  <c r="V741" i="4"/>
  <c r="U621" i="4"/>
  <c r="V621" i="4"/>
  <c r="V566" i="4"/>
  <c r="U566" i="4"/>
  <c r="H114" i="3"/>
  <c r="F114" i="3"/>
  <c r="H23" i="3"/>
  <c r="F23" i="3"/>
  <c r="W810" i="4"/>
  <c r="U788" i="4"/>
  <c r="V788" i="4"/>
  <c r="V735" i="4"/>
  <c r="U735" i="4"/>
  <c r="U684" i="4"/>
  <c r="V684" i="4"/>
  <c r="U661" i="4"/>
  <c r="V661" i="4"/>
  <c r="W661" i="4" s="1"/>
  <c r="V614" i="4"/>
  <c r="U614" i="4"/>
  <c r="V595" i="4"/>
  <c r="U595" i="4"/>
  <c r="U533" i="4"/>
  <c r="V533" i="4"/>
  <c r="F127" i="3"/>
  <c r="H127" i="3"/>
  <c r="G105" i="2"/>
  <c r="P105" i="2" s="1"/>
  <c r="F105" i="2"/>
  <c r="O105" i="2" s="1"/>
  <c r="I104" i="3" s="1"/>
  <c r="E105" i="2"/>
  <c r="N105" i="2" s="1"/>
  <c r="E27" i="2"/>
  <c r="N27" i="2" s="1"/>
  <c r="F27" i="2"/>
  <c r="O27" i="2" s="1"/>
  <c r="I26" i="3" s="1"/>
  <c r="G27" i="2"/>
  <c r="P27" i="2" s="1"/>
  <c r="U623" i="4"/>
  <c r="V623" i="4"/>
  <c r="W623" i="4" s="1"/>
  <c r="V582" i="4"/>
  <c r="U582" i="4"/>
  <c r="V574" i="4"/>
  <c r="U574" i="4"/>
  <c r="E181" i="2"/>
  <c r="N181" i="2" s="1"/>
  <c r="G181" i="2"/>
  <c r="P181" i="2" s="1"/>
  <c r="F181" i="2"/>
  <c r="O181" i="2" s="1"/>
  <c r="I180" i="3" s="1"/>
  <c r="G25" i="2"/>
  <c r="P25" i="2" s="1"/>
  <c r="E25" i="2"/>
  <c r="N25" i="2" s="1"/>
  <c r="F25" i="2"/>
  <c r="O25" i="2" s="1"/>
  <c r="I24" i="3" s="1"/>
  <c r="T745" i="4"/>
  <c r="U954" i="4"/>
  <c r="V954" i="4"/>
  <c r="X725" i="4"/>
  <c r="Y725" i="4"/>
  <c r="X700" i="4"/>
  <c r="Y700" i="4"/>
  <c r="E117" i="2"/>
  <c r="N117" i="2" s="1"/>
  <c r="G117" i="2"/>
  <c r="P117" i="2" s="1"/>
  <c r="F117" i="2"/>
  <c r="O117" i="2" s="1"/>
  <c r="I116" i="3" s="1"/>
  <c r="F73" i="2"/>
  <c r="O73" i="2" s="1"/>
  <c r="I72" i="3" s="1"/>
  <c r="E73" i="2"/>
  <c r="N73" i="2" s="1"/>
  <c r="G73" i="2"/>
  <c r="P73" i="2" s="1"/>
  <c r="X141" i="4"/>
  <c r="Y141" i="4" s="1"/>
  <c r="AK141" i="4" s="1"/>
  <c r="U111" i="4"/>
  <c r="H47" i="3"/>
  <c r="F47" i="3"/>
  <c r="W778" i="4"/>
  <c r="X125" i="4"/>
  <c r="Y125" i="4" s="1"/>
  <c r="F121" i="2"/>
  <c r="O121" i="2" s="1"/>
  <c r="I120" i="3" s="1"/>
  <c r="E121" i="2"/>
  <c r="N121" i="2" s="1"/>
  <c r="G121" i="2"/>
  <c r="P121" i="2" s="1"/>
  <c r="F93" i="2"/>
  <c r="O93" i="2" s="1"/>
  <c r="I92" i="3" s="1"/>
  <c r="E93" i="2"/>
  <c r="N93" i="2" s="1"/>
  <c r="G93" i="2"/>
  <c r="P93" i="2" s="1"/>
  <c r="H83" i="3"/>
  <c r="F83" i="3"/>
  <c r="H54" i="3"/>
  <c r="F54" i="3"/>
  <c r="E49" i="2"/>
  <c r="N49" i="2" s="1"/>
  <c r="G49" i="2"/>
  <c r="P49" i="2" s="1"/>
  <c r="F49" i="2"/>
  <c r="O49" i="2" s="1"/>
  <c r="I48" i="3" s="1"/>
  <c r="V791" i="4"/>
  <c r="W791" i="4" s="1"/>
  <c r="F174" i="3"/>
  <c r="H174" i="3"/>
  <c r="G81" i="2"/>
  <c r="P81" i="2" s="1"/>
  <c r="F81" i="2"/>
  <c r="O81" i="2" s="1"/>
  <c r="I80" i="3" s="1"/>
  <c r="E81" i="2"/>
  <c r="N81" i="2" s="1"/>
  <c r="H95" i="3"/>
  <c r="F95" i="3"/>
  <c r="G79" i="2"/>
  <c r="P79" i="2" s="1"/>
  <c r="F79" i="2"/>
  <c r="O79" i="2" s="1"/>
  <c r="I78" i="3" s="1"/>
  <c r="E79" i="2"/>
  <c r="N79" i="2" s="1"/>
  <c r="T737" i="4"/>
  <c r="T813" i="4"/>
  <c r="H70" i="3"/>
  <c r="F70" i="3"/>
  <c r="G145" i="2"/>
  <c r="P145" i="2" s="1"/>
  <c r="F145" i="2"/>
  <c r="O145" i="2" s="1"/>
  <c r="I144" i="3" s="1"/>
  <c r="E145" i="2"/>
  <c r="N145" i="2" s="1"/>
  <c r="G125" i="2"/>
  <c r="P125" i="2" s="1"/>
  <c r="F125" i="2"/>
  <c r="O125" i="2" s="1"/>
  <c r="I124" i="3" s="1"/>
  <c r="E125" i="2"/>
  <c r="N125" i="2" s="1"/>
  <c r="G45" i="2"/>
  <c r="P45" i="2" s="1"/>
  <c r="F45" i="2"/>
  <c r="O45" i="2" s="1"/>
  <c r="I44" i="3" s="1"/>
  <c r="E45" i="2"/>
  <c r="N45" i="2" s="1"/>
  <c r="E8" i="2"/>
  <c r="N8" i="2" s="1"/>
  <c r="F8" i="2"/>
  <c r="O8" i="2" s="1"/>
  <c r="I7" i="3" s="1"/>
  <c r="G8" i="2"/>
  <c r="P8" i="2" s="1"/>
  <c r="S707" i="4"/>
  <c r="X85" i="4"/>
  <c r="Y85" i="4" s="1"/>
  <c r="AL59" i="4"/>
  <c r="AR59" i="4" s="1"/>
  <c r="AB145" i="4"/>
  <c r="AN145" i="4" s="1"/>
  <c r="AT145" i="4" s="1"/>
  <c r="AI946" i="4"/>
  <c r="AM184" i="4"/>
  <c r="AS184" i="4" s="1"/>
  <c r="U772" i="4"/>
  <c r="V772" i="4"/>
  <c r="S693" i="4"/>
  <c r="U662" i="4"/>
  <c r="V662" i="4"/>
  <c r="U618" i="4"/>
  <c r="V618" i="4"/>
  <c r="U586" i="4"/>
  <c r="V586" i="4"/>
  <c r="F44" i="2"/>
  <c r="O44" i="2" s="1"/>
  <c r="I43" i="3" s="1"/>
  <c r="E44" i="2"/>
  <c r="N44" i="2" s="1"/>
  <c r="G44" i="2"/>
  <c r="P44" i="2" s="1"/>
  <c r="F31" i="2"/>
  <c r="O31" i="2" s="1"/>
  <c r="I30" i="3" s="1"/>
  <c r="G31" i="2"/>
  <c r="P31" i="2" s="1"/>
  <c r="E31" i="2"/>
  <c r="N31" i="2" s="1"/>
  <c r="U782" i="4"/>
  <c r="V782" i="4"/>
  <c r="V759" i="4"/>
  <c r="W759" i="4" s="1"/>
  <c r="U759" i="4"/>
  <c r="S681" i="4"/>
  <c r="V671" i="4"/>
  <c r="U671" i="4"/>
  <c r="V649" i="4"/>
  <c r="U649" i="4"/>
  <c r="S575" i="4"/>
  <c r="U575" i="4" s="1"/>
  <c r="U553" i="4"/>
  <c r="V553" i="4"/>
  <c r="W111" i="4"/>
  <c r="X111" i="4" s="1"/>
  <c r="S4" i="4"/>
  <c r="G139" i="2"/>
  <c r="P139" i="2" s="1"/>
  <c r="F139" i="2"/>
  <c r="O139" i="2" s="1"/>
  <c r="I138" i="3" s="1"/>
  <c r="E139" i="2"/>
  <c r="N139" i="2" s="1"/>
  <c r="H107" i="3"/>
  <c r="F107" i="3"/>
  <c r="F99" i="2"/>
  <c r="O99" i="2" s="1"/>
  <c r="I98" i="3" s="1"/>
  <c r="E99" i="2"/>
  <c r="N99" i="2" s="1"/>
  <c r="G99" i="2"/>
  <c r="P99" i="2" s="1"/>
  <c r="E15" i="2"/>
  <c r="N15" i="2" s="1"/>
  <c r="F15" i="2"/>
  <c r="O15" i="2" s="1"/>
  <c r="I14" i="3" s="1"/>
  <c r="G15" i="2"/>
  <c r="P15" i="2" s="1"/>
  <c r="V786" i="4"/>
  <c r="U786" i="4"/>
  <c r="U754" i="4"/>
  <c r="V754" i="4"/>
  <c r="S717" i="4"/>
  <c r="U717" i="4" s="1"/>
  <c r="V698" i="4"/>
  <c r="U698" i="4"/>
  <c r="W620" i="4"/>
  <c r="F183" i="2"/>
  <c r="O183" i="2" s="1"/>
  <c r="I182" i="3" s="1"/>
  <c r="E183" i="2"/>
  <c r="N183" i="2" s="1"/>
  <c r="G183" i="2"/>
  <c r="P183" i="2" s="1"/>
  <c r="F63" i="2"/>
  <c r="O63" i="2" s="1"/>
  <c r="I62" i="3" s="1"/>
  <c r="E63" i="2"/>
  <c r="N63" i="2" s="1"/>
  <c r="G63" i="2"/>
  <c r="P63" i="2" s="1"/>
  <c r="T777" i="4"/>
  <c r="V645" i="4"/>
  <c r="W645" i="4" s="1"/>
  <c r="AF92" i="4"/>
  <c r="AJ92" i="4"/>
  <c r="AG92" i="4"/>
  <c r="AB92" i="4"/>
  <c r="AN92" i="4" s="1"/>
  <c r="AT92" i="4" s="1"/>
  <c r="G179" i="2"/>
  <c r="P179" i="2" s="1"/>
  <c r="F179" i="2"/>
  <c r="O179" i="2" s="1"/>
  <c r="I178" i="3" s="1"/>
  <c r="E179" i="2"/>
  <c r="N179" i="2" s="1"/>
  <c r="S813" i="4"/>
  <c r="AI776" i="4"/>
  <c r="AG776" i="4"/>
  <c r="AK776" i="4"/>
  <c r="AF776" i="4"/>
  <c r="AH776" i="4"/>
  <c r="AJ776" i="4"/>
  <c r="W752" i="4"/>
  <c r="W728" i="4"/>
  <c r="W606" i="4"/>
  <c r="F135" i="3"/>
  <c r="H135" i="3"/>
  <c r="F126" i="3"/>
  <c r="H126" i="3"/>
  <c r="E65" i="2"/>
  <c r="N65" i="2" s="1"/>
  <c r="G65" i="2"/>
  <c r="P65" i="2" s="1"/>
  <c r="F65" i="2"/>
  <c r="O65" i="2" s="1"/>
  <c r="I64" i="3" s="1"/>
  <c r="F53" i="2"/>
  <c r="O53" i="2" s="1"/>
  <c r="I52" i="3" s="1"/>
  <c r="E53" i="2"/>
  <c r="N53" i="2" s="1"/>
  <c r="G53" i="2"/>
  <c r="P53" i="2" s="1"/>
  <c r="H38" i="3"/>
  <c r="F38" i="3"/>
  <c r="E20" i="2"/>
  <c r="N20" i="2" s="1"/>
  <c r="F20" i="2"/>
  <c r="O20" i="2" s="1"/>
  <c r="I19" i="3" s="1"/>
  <c r="G20" i="2"/>
  <c r="P20" i="2" s="1"/>
  <c r="S745" i="4"/>
  <c r="U745" i="4" s="1"/>
  <c r="V652" i="4"/>
  <c r="U652" i="4"/>
  <c r="E107" i="2"/>
  <c r="N107" i="2" s="1"/>
  <c r="G107" i="2"/>
  <c r="P107" i="2" s="1"/>
  <c r="F107" i="2"/>
  <c r="O107" i="2" s="1"/>
  <c r="I106" i="3" s="1"/>
  <c r="F39" i="3"/>
  <c r="H39" i="3"/>
  <c r="W806" i="4"/>
  <c r="S757" i="4"/>
  <c r="W736" i="4"/>
  <c r="W711" i="4"/>
  <c r="X612" i="4"/>
  <c r="Y612" i="4"/>
  <c r="AC612" i="4" s="1"/>
  <c r="W562" i="4"/>
  <c r="U800" i="4"/>
  <c r="V800" i="4"/>
  <c r="U615" i="4"/>
  <c r="V615" i="4"/>
  <c r="S593" i="4"/>
  <c r="U593" i="4" s="1"/>
  <c r="S555" i="4"/>
  <c r="U137" i="4"/>
  <c r="V137" i="4"/>
  <c r="U828" i="4"/>
  <c r="V828" i="4"/>
  <c r="U730" i="4"/>
  <c r="V730" i="4"/>
  <c r="W730" i="4" s="1"/>
  <c r="S697" i="4"/>
  <c r="U697" i="4" s="1"/>
  <c r="V658" i="4"/>
  <c r="U658" i="4"/>
  <c r="V610" i="4"/>
  <c r="U610" i="4"/>
  <c r="V578" i="4"/>
  <c r="U578" i="4"/>
  <c r="F33" i="2"/>
  <c r="O33" i="2" s="1"/>
  <c r="I32" i="3" s="1"/>
  <c r="G33" i="2"/>
  <c r="P33" i="2" s="1"/>
  <c r="E33" i="2"/>
  <c r="N33" i="2" s="1"/>
  <c r="V802" i="4"/>
  <c r="U802" i="4"/>
  <c r="V690" i="4"/>
  <c r="U690" i="4"/>
  <c r="V131" i="4"/>
  <c r="U131" i="4"/>
  <c r="G61" i="2"/>
  <c r="P61" i="2" s="1"/>
  <c r="F61" i="2"/>
  <c r="O61" i="2" s="1"/>
  <c r="I60" i="3" s="1"/>
  <c r="E61" i="2"/>
  <c r="N61" i="2" s="1"/>
  <c r="X143" i="4"/>
  <c r="Y143" i="4" s="1"/>
  <c r="AJ143" i="4" s="1"/>
  <c r="AG998" i="4"/>
  <c r="AI998" i="4"/>
  <c r="AK998" i="4"/>
  <c r="AF998" i="4"/>
  <c r="AJ998" i="4"/>
  <c r="AH998" i="4"/>
  <c r="T693" i="4"/>
  <c r="E168" i="2"/>
  <c r="N168" i="2" s="1"/>
  <c r="F168" i="2"/>
  <c r="O168" i="2" s="1"/>
  <c r="I167" i="3" s="1"/>
  <c r="G168" i="2"/>
  <c r="P168" i="2" s="1"/>
  <c r="AI725" i="4"/>
  <c r="AF725" i="4"/>
  <c r="AG725" i="4"/>
  <c r="AJ725" i="4"/>
  <c r="AH725" i="4"/>
  <c r="AK725" i="4"/>
  <c r="AG700" i="4"/>
  <c r="AF700" i="4"/>
  <c r="AK700" i="4"/>
  <c r="AJ700" i="4"/>
  <c r="AH700" i="4"/>
  <c r="AI700" i="4"/>
  <c r="W644" i="4"/>
  <c r="S569" i="4"/>
  <c r="U569" i="4" s="1"/>
  <c r="F133" i="2"/>
  <c r="O133" i="2" s="1"/>
  <c r="I132" i="3" s="1"/>
  <c r="E133" i="2"/>
  <c r="N133" i="2" s="1"/>
  <c r="G133" i="2"/>
  <c r="P133" i="2" s="1"/>
  <c r="F67" i="3"/>
  <c r="H67" i="3"/>
  <c r="E17" i="2"/>
  <c r="N17" i="2" s="1"/>
  <c r="F17" i="2"/>
  <c r="O17" i="2" s="1"/>
  <c r="I16" i="3" s="1"/>
  <c r="G17" i="2"/>
  <c r="P17" i="2" s="1"/>
  <c r="G12" i="2"/>
  <c r="P12" i="2" s="1"/>
  <c r="F12" i="2"/>
  <c r="O12" i="2" s="1"/>
  <c r="I11" i="3" s="1"/>
  <c r="E12" i="2"/>
  <c r="N12" i="2" s="1"/>
  <c r="W790" i="4"/>
  <c r="S733" i="4"/>
  <c r="W676" i="4"/>
  <c r="S625" i="4"/>
  <c r="S551" i="4"/>
  <c r="F134" i="3"/>
  <c r="H134" i="3"/>
  <c r="F86" i="3"/>
  <c r="H86" i="3"/>
  <c r="AI822" i="4"/>
  <c r="AK822" i="4"/>
  <c r="AF822" i="4"/>
  <c r="AJ822" i="4"/>
  <c r="AG822" i="4"/>
  <c r="AH822" i="4"/>
  <c r="S797" i="4"/>
  <c r="S685" i="4"/>
  <c r="U685" i="4" s="1"/>
  <c r="W596" i="4"/>
  <c r="AF571" i="4"/>
  <c r="AI571" i="4"/>
  <c r="AJ571" i="4"/>
  <c r="AG571" i="4"/>
  <c r="AK571" i="4"/>
  <c r="AH571" i="4"/>
  <c r="E163" i="2"/>
  <c r="N163" i="2" s="1"/>
  <c r="G163" i="2"/>
  <c r="P163" i="2" s="1"/>
  <c r="F163" i="2"/>
  <c r="O163" i="2" s="1"/>
  <c r="I162" i="3" s="1"/>
  <c r="E129" i="2"/>
  <c r="N129" i="2" s="1"/>
  <c r="G129" i="2"/>
  <c r="P129" i="2" s="1"/>
  <c r="F129" i="2"/>
  <c r="O129" i="2" s="1"/>
  <c r="I128" i="3" s="1"/>
  <c r="G101" i="2"/>
  <c r="P101" i="2" s="1"/>
  <c r="F101" i="2"/>
  <c r="O101" i="2" s="1"/>
  <c r="I100" i="3" s="1"/>
  <c r="E101" i="2"/>
  <c r="N101" i="2" s="1"/>
  <c r="F12" i="3"/>
  <c r="H12" i="3"/>
  <c r="W950" i="4"/>
  <c r="T681" i="4"/>
  <c r="G160" i="2"/>
  <c r="P160" i="2" s="1"/>
  <c r="E160" i="2"/>
  <c r="N160" i="2" s="1"/>
  <c r="F160" i="2"/>
  <c r="O160" i="2" s="1"/>
  <c r="I159" i="3" s="1"/>
  <c r="E4" i="2"/>
  <c r="N4" i="2" s="1"/>
  <c r="F4" i="2"/>
  <c r="O4" i="2" s="1"/>
  <c r="I3" i="3" s="1"/>
  <c r="G4" i="2"/>
  <c r="P4" i="2" s="1"/>
  <c r="H10" i="3"/>
  <c r="F10" i="3"/>
  <c r="G164" i="2"/>
  <c r="P164" i="2" s="1"/>
  <c r="F164" i="2"/>
  <c r="O164" i="2" s="1"/>
  <c r="I163" i="3" s="1"/>
  <c r="E164" i="2"/>
  <c r="N164" i="2" s="1"/>
  <c r="G152" i="2"/>
  <c r="P152" i="2" s="1"/>
  <c r="E152" i="2"/>
  <c r="N152" i="2" s="1"/>
  <c r="F152" i="2"/>
  <c r="O152" i="2" s="1"/>
  <c r="I151" i="3" s="1"/>
  <c r="G137" i="2"/>
  <c r="P137" i="2" s="1"/>
  <c r="F137" i="2"/>
  <c r="O137" i="2" s="1"/>
  <c r="I136" i="3" s="1"/>
  <c r="E137" i="2"/>
  <c r="N137" i="2" s="1"/>
  <c r="E112" i="2"/>
  <c r="N112" i="2" s="1"/>
  <c r="G112" i="2"/>
  <c r="P112" i="2" s="1"/>
  <c r="F112" i="2"/>
  <c r="O112" i="2" s="1"/>
  <c r="I111" i="3" s="1"/>
  <c r="H58" i="3"/>
  <c r="F58" i="3"/>
  <c r="T785" i="4"/>
  <c r="V785" i="4" s="1"/>
  <c r="W785" i="4" s="1"/>
  <c r="T821" i="4"/>
  <c r="V821" i="4" s="1"/>
  <c r="W821" i="4" s="1"/>
  <c r="V567" i="4"/>
  <c r="W567" i="4" s="1"/>
  <c r="T697" i="4"/>
  <c r="V697" i="4" s="1"/>
  <c r="W697" i="4" s="1"/>
  <c r="T633" i="4"/>
  <c r="G167" i="2"/>
  <c r="P167" i="2" s="1"/>
  <c r="F167" i="2"/>
  <c r="O167" i="2" s="1"/>
  <c r="I166" i="3" s="1"/>
  <c r="E167" i="2"/>
  <c r="N167" i="2" s="1"/>
  <c r="S811" i="4"/>
  <c r="T569" i="4"/>
  <c r="V569" i="4" s="1"/>
  <c r="W569" i="4" s="1"/>
  <c r="W708" i="4"/>
  <c r="T653" i="4"/>
  <c r="V653" i="4" s="1"/>
  <c r="W653" i="4" s="1"/>
  <c r="T593" i="4"/>
  <c r="V593" i="4" s="1"/>
  <c r="W593" i="4" s="1"/>
  <c r="W695" i="4"/>
  <c r="W983" i="4"/>
  <c r="AB981" i="4"/>
  <c r="U744" i="4"/>
  <c r="V744" i="4"/>
  <c r="W744" i="4" s="1"/>
  <c r="U539" i="4"/>
  <c r="V539" i="4"/>
  <c r="E155" i="2"/>
  <c r="N155" i="2" s="1"/>
  <c r="G155" i="2"/>
  <c r="P155" i="2" s="1"/>
  <c r="F155" i="2"/>
  <c r="O155" i="2" s="1"/>
  <c r="I154" i="3" s="1"/>
  <c r="G9" i="2"/>
  <c r="P9" i="2" s="1"/>
  <c r="F9" i="2"/>
  <c r="O9" i="2" s="1"/>
  <c r="I8" i="3" s="1"/>
  <c r="E9" i="2"/>
  <c r="N9" i="2" s="1"/>
  <c r="U798" i="4"/>
  <c r="V798" i="4"/>
  <c r="U716" i="4"/>
  <c r="V716" i="4"/>
  <c r="W716" i="4" s="1"/>
  <c r="S689" i="4"/>
  <c r="V598" i="4"/>
  <c r="U598" i="4"/>
  <c r="F36" i="2"/>
  <c r="O36" i="2" s="1"/>
  <c r="I35" i="3" s="1"/>
  <c r="E36" i="2"/>
  <c r="N36" i="2" s="1"/>
  <c r="G36" i="2"/>
  <c r="P36" i="2" s="1"/>
  <c r="U819" i="4"/>
  <c r="V819" i="4"/>
  <c r="W819" i="4" s="1"/>
  <c r="U746" i="4"/>
  <c r="V746" i="4"/>
  <c r="S729" i="4"/>
  <c r="U657" i="4"/>
  <c r="V657" i="4"/>
  <c r="V636" i="4"/>
  <c r="U636" i="4"/>
  <c r="W590" i="4"/>
  <c r="U556" i="4"/>
  <c r="V556" i="4"/>
  <c r="U116" i="4"/>
  <c r="V116" i="4"/>
  <c r="W116" i="4" s="1"/>
  <c r="X116" i="4" s="1"/>
  <c r="H131" i="3"/>
  <c r="F131" i="3"/>
  <c r="H71" i="3"/>
  <c r="F71" i="3"/>
  <c r="E21" i="2"/>
  <c r="N21" i="2" s="1"/>
  <c r="F21" i="2"/>
  <c r="O21" i="2" s="1"/>
  <c r="I20" i="3" s="1"/>
  <c r="G21" i="2"/>
  <c r="P21" i="2" s="1"/>
  <c r="AC106" i="4"/>
  <c r="Z106" i="4"/>
  <c r="AI106" i="4"/>
  <c r="AA106" i="4"/>
  <c r="AJ106" i="4"/>
  <c r="AD106" i="4"/>
  <c r="AK106" i="4"/>
  <c r="AB106" i="4"/>
  <c r="AE106" i="4"/>
  <c r="AQ106" i="4" s="1"/>
  <c r="AW106" i="4" s="1"/>
  <c r="AG106" i="4"/>
  <c r="X677" i="4"/>
  <c r="Y677" i="4"/>
  <c r="AM92" i="4"/>
  <c r="AS92" i="4" s="1"/>
  <c r="F119" i="3"/>
  <c r="H119" i="3"/>
  <c r="F63" i="3"/>
  <c r="H63" i="3"/>
  <c r="U812" i="4"/>
  <c r="V812" i="4"/>
  <c r="R781" i="4"/>
  <c r="T781" i="4"/>
  <c r="W626" i="4"/>
  <c r="X602" i="4"/>
  <c r="Y602" i="4"/>
  <c r="U796" i="4"/>
  <c r="V796" i="4"/>
  <c r="U637" i="4"/>
  <c r="V637" i="4"/>
  <c r="V611" i="4"/>
  <c r="W611" i="4" s="1"/>
  <c r="U611" i="4"/>
  <c r="H59" i="3"/>
  <c r="F59" i="3"/>
  <c r="U824" i="4"/>
  <c r="V824" i="4"/>
  <c r="U805" i="4"/>
  <c r="V805" i="4"/>
  <c r="U724" i="4"/>
  <c r="V724" i="4"/>
  <c r="U669" i="4"/>
  <c r="V669" i="4"/>
  <c r="E169" i="2"/>
  <c r="N169" i="2" s="1"/>
  <c r="G169" i="2"/>
  <c r="P169" i="2" s="1"/>
  <c r="F169" i="2"/>
  <c r="O169" i="2" s="1"/>
  <c r="I168" i="3" s="1"/>
  <c r="V827" i="4"/>
  <c r="U827" i="4"/>
  <c r="V799" i="4"/>
  <c r="U799" i="4"/>
  <c r="V743" i="4"/>
  <c r="U743" i="4"/>
  <c r="S577" i="4"/>
  <c r="U577" i="4" s="1"/>
  <c r="U564" i="4"/>
  <c r="V564" i="4"/>
  <c r="F66" i="3"/>
  <c r="H66" i="3"/>
  <c r="G52" i="2"/>
  <c r="P52" i="2" s="1"/>
  <c r="F52" i="2"/>
  <c r="O52" i="2" s="1"/>
  <c r="I51" i="3" s="1"/>
  <c r="E52" i="2"/>
  <c r="N52" i="2" s="1"/>
  <c r="T673" i="4"/>
  <c r="T757" i="4"/>
  <c r="T609" i="4"/>
  <c r="W702" i="4"/>
  <c r="X694" i="4"/>
  <c r="Y694" i="4"/>
  <c r="F90" i="3"/>
  <c r="H90" i="3"/>
  <c r="F57" i="2"/>
  <c r="O57" i="2" s="1"/>
  <c r="I56" i="3" s="1"/>
  <c r="E57" i="2"/>
  <c r="N57" i="2" s="1"/>
  <c r="G57" i="2"/>
  <c r="P57" i="2" s="1"/>
  <c r="X780" i="4"/>
  <c r="Y780" i="4"/>
  <c r="V641" i="4"/>
  <c r="U641" i="4"/>
  <c r="V633" i="4"/>
  <c r="U633" i="4"/>
  <c r="U617" i="4"/>
  <c r="V119" i="4"/>
  <c r="W119" i="4" s="1"/>
  <c r="H118" i="3"/>
  <c r="F118" i="3"/>
  <c r="F22" i="3"/>
  <c r="H22" i="3"/>
  <c r="U825" i="4"/>
  <c r="V825" i="4"/>
  <c r="X816" i="4"/>
  <c r="Y816" i="4"/>
  <c r="Y783" i="4"/>
  <c r="X783" i="4"/>
  <c r="U705" i="4"/>
  <c r="V705" i="4"/>
  <c r="Y639" i="4"/>
  <c r="X639" i="4"/>
  <c r="G148" i="2"/>
  <c r="P148" i="2" s="1"/>
  <c r="E148" i="2"/>
  <c r="N148" i="2" s="1"/>
  <c r="F148" i="2"/>
  <c r="O148" i="2" s="1"/>
  <c r="I147" i="3" s="1"/>
  <c r="E109" i="2"/>
  <c r="N109" i="2" s="1"/>
  <c r="G109" i="2"/>
  <c r="P109" i="2" s="1"/>
  <c r="F109" i="2"/>
  <c r="O109" i="2" s="1"/>
  <c r="I108" i="3" s="1"/>
  <c r="H31" i="3"/>
  <c r="F31" i="3"/>
  <c r="AH106" i="4"/>
  <c r="X519" i="4"/>
  <c r="V801" i="4"/>
  <c r="W801" i="4" s="1"/>
  <c r="T617" i="4"/>
  <c r="V617" i="4" s="1"/>
  <c r="G184" i="2"/>
  <c r="P184" i="2" s="1"/>
  <c r="F184" i="2"/>
  <c r="O184" i="2" s="1"/>
  <c r="I183" i="3" s="1"/>
  <c r="E184" i="2"/>
  <c r="N184" i="2" s="1"/>
  <c r="T577" i="4"/>
  <c r="V577" i="4" s="1"/>
  <c r="W577" i="4" s="1"/>
  <c r="U344" i="4"/>
  <c r="V344" i="4"/>
  <c r="G180" i="2"/>
  <c r="P180" i="2" s="1"/>
  <c r="F180" i="2"/>
  <c r="O180" i="2" s="1"/>
  <c r="I179" i="3" s="1"/>
  <c r="E180" i="2"/>
  <c r="N180" i="2" s="1"/>
  <c r="T817" i="4"/>
  <c r="T707" i="4"/>
  <c r="T559" i="4"/>
  <c r="V559" i="4" s="1"/>
  <c r="W559" i="4" s="1"/>
  <c r="T685" i="4"/>
  <c r="V685" i="4" s="1"/>
  <c r="W685" i="4" s="1"/>
  <c r="V127" i="4"/>
  <c r="W127" i="4" s="1"/>
  <c r="X127" i="4" s="1"/>
  <c r="Y127" i="4" s="1"/>
  <c r="AA127" i="4" s="1"/>
  <c r="V565" i="4"/>
  <c r="W565" i="4" s="1"/>
  <c r="V775" i="4"/>
  <c r="U775" i="4"/>
  <c r="V670" i="4"/>
  <c r="U670" i="4"/>
  <c r="U634" i="4"/>
  <c r="V634" i="4"/>
  <c r="U613" i="4"/>
  <c r="U570" i="4"/>
  <c r="V570" i="4"/>
  <c r="U777" i="4"/>
  <c r="V777" i="4"/>
  <c r="U678" i="4"/>
  <c r="V678" i="4"/>
  <c r="U663" i="4"/>
  <c r="V663" i="4"/>
  <c r="U635" i="4"/>
  <c r="V635" i="4"/>
  <c r="W635" i="4" s="1"/>
  <c r="V572" i="4"/>
  <c r="U572" i="4"/>
  <c r="U525" i="4"/>
  <c r="V525" i="4"/>
  <c r="W525" i="4" s="1"/>
  <c r="F171" i="2"/>
  <c r="O171" i="2" s="1"/>
  <c r="I170" i="3" s="1"/>
  <c r="E171" i="2"/>
  <c r="N171" i="2" s="1"/>
  <c r="G171" i="2"/>
  <c r="P171" i="2" s="1"/>
  <c r="G123" i="2"/>
  <c r="P123" i="2" s="1"/>
  <c r="F123" i="2"/>
  <c r="O123" i="2" s="1"/>
  <c r="I122" i="3" s="1"/>
  <c r="E123" i="2"/>
  <c r="N123" i="2" s="1"/>
  <c r="E89" i="2"/>
  <c r="N89" i="2" s="1"/>
  <c r="G89" i="2"/>
  <c r="P89" i="2" s="1"/>
  <c r="F89" i="2"/>
  <c r="O89" i="2" s="1"/>
  <c r="I88" i="3" s="1"/>
  <c r="F75" i="2"/>
  <c r="O75" i="2" s="1"/>
  <c r="I74" i="3" s="1"/>
  <c r="E75" i="2"/>
  <c r="N75" i="2" s="1"/>
  <c r="G75" i="2"/>
  <c r="P75" i="2" s="1"/>
  <c r="E29" i="2"/>
  <c r="N29" i="2" s="1"/>
  <c r="F29" i="2"/>
  <c r="O29" i="2" s="1"/>
  <c r="I28" i="3" s="1"/>
  <c r="G29" i="2"/>
  <c r="P29" i="2" s="1"/>
  <c r="V770" i="4"/>
  <c r="U770" i="4"/>
  <c r="V740" i="4"/>
  <c r="W740" i="4" s="1"/>
  <c r="U740" i="4"/>
  <c r="V714" i="4"/>
  <c r="U714" i="4"/>
  <c r="U654" i="4"/>
  <c r="V654" i="4"/>
  <c r="U631" i="4"/>
  <c r="V631" i="4"/>
  <c r="H115" i="3"/>
  <c r="F115" i="3"/>
  <c r="F87" i="3"/>
  <c r="H87" i="3"/>
  <c r="X977" i="4"/>
  <c r="Y977" i="4"/>
  <c r="AE848" i="4"/>
  <c r="Z848" i="4"/>
  <c r="AD848" i="4"/>
  <c r="AG848" i="4"/>
  <c r="AK848" i="4"/>
  <c r="AU848" i="4"/>
  <c r="AT848" i="4"/>
  <c r="AJ848" i="4"/>
  <c r="AF848" i="4"/>
  <c r="AA848" i="4"/>
  <c r="AV848" i="4"/>
  <c r="AC848" i="4"/>
  <c r="AI848" i="4"/>
  <c r="AW848" i="4"/>
  <c r="AH848" i="4"/>
  <c r="AN848" i="4" s="1"/>
  <c r="AS848" i="4"/>
  <c r="T689" i="4"/>
  <c r="T613" i="4"/>
  <c r="V613" i="4" s="1"/>
  <c r="W613" i="4" s="1"/>
  <c r="X709" i="4"/>
  <c r="Y709" i="4"/>
  <c r="AE92" i="4"/>
  <c r="AQ92" i="4" s="1"/>
  <c r="AW92" i="4" s="1"/>
  <c r="AD92" i="4"/>
  <c r="AP92" i="4" s="1"/>
  <c r="AV92" i="4" s="1"/>
  <c r="W774" i="4"/>
  <c r="U737" i="4"/>
  <c r="V737" i="4"/>
  <c r="W737" i="4" s="1"/>
  <c r="U609" i="4"/>
  <c r="V609" i="4"/>
  <c r="V597" i="4"/>
  <c r="U597" i="4"/>
  <c r="W549" i="4"/>
  <c r="U112" i="4"/>
  <c r="V112" i="4"/>
  <c r="F151" i="2"/>
  <c r="O151" i="2" s="1"/>
  <c r="I150" i="3" s="1"/>
  <c r="E151" i="2"/>
  <c r="N151" i="2" s="1"/>
  <c r="G151" i="2"/>
  <c r="P151" i="2" s="1"/>
  <c r="F130" i="3"/>
  <c r="H130" i="3"/>
  <c r="F77" i="2"/>
  <c r="O77" i="2" s="1"/>
  <c r="I76" i="3" s="1"/>
  <c r="E77" i="2"/>
  <c r="N77" i="2" s="1"/>
  <c r="G77" i="2"/>
  <c r="P77" i="2" s="1"/>
  <c r="G51" i="2"/>
  <c r="P51" i="2" s="1"/>
  <c r="F51" i="2"/>
  <c r="O51" i="2" s="1"/>
  <c r="I50" i="3" s="1"/>
  <c r="E51" i="2"/>
  <c r="N51" i="2" s="1"/>
  <c r="G16" i="2"/>
  <c r="P16" i="2" s="1"/>
  <c r="F16" i="2"/>
  <c r="O16" i="2" s="1"/>
  <c r="I15" i="3" s="1"/>
  <c r="E16" i="2"/>
  <c r="N16" i="2" s="1"/>
  <c r="U756" i="4"/>
  <c r="V756" i="4"/>
  <c r="Y719" i="4"/>
  <c r="X719" i="4"/>
  <c r="V601" i="4"/>
  <c r="U601" i="4"/>
  <c r="E124" i="2"/>
  <c r="N124" i="2" s="1"/>
  <c r="G124" i="2"/>
  <c r="P124" i="2" s="1"/>
  <c r="F124" i="2"/>
  <c r="O124" i="2" s="1"/>
  <c r="I123" i="3" s="1"/>
  <c r="F113" i="2"/>
  <c r="O113" i="2" s="1"/>
  <c r="I112" i="3" s="1"/>
  <c r="E113" i="2"/>
  <c r="N113" i="2" s="1"/>
  <c r="G113" i="2"/>
  <c r="P113" i="2" s="1"/>
  <c r="E83" i="2"/>
  <c r="N83" i="2" s="1"/>
  <c r="G83" i="2"/>
  <c r="P83" i="2" s="1"/>
  <c r="F83" i="2"/>
  <c r="O83" i="2" s="1"/>
  <c r="I82" i="3" s="1"/>
  <c r="F55" i="3"/>
  <c r="H55" i="3"/>
  <c r="U794" i="4"/>
  <c r="V794" i="4"/>
  <c r="X760" i="4"/>
  <c r="Y760" i="4"/>
  <c r="AB760" i="4" s="1"/>
  <c r="V732" i="4"/>
  <c r="U732" i="4"/>
  <c r="W642" i="4"/>
  <c r="X136" i="4"/>
  <c r="Y136" i="4" s="1"/>
  <c r="U673" i="4"/>
  <c r="V673" i="4"/>
  <c r="W673" i="4" s="1"/>
  <c r="V603" i="4"/>
  <c r="U603" i="4"/>
  <c r="T555" i="4"/>
  <c r="H46" i="3"/>
  <c r="F46" i="3"/>
  <c r="F41" i="2"/>
  <c r="O41" i="2" s="1"/>
  <c r="I40" i="3" s="1"/>
  <c r="E41" i="2"/>
  <c r="N41" i="2" s="1"/>
  <c r="G41" i="2"/>
  <c r="P41" i="2" s="1"/>
  <c r="U748" i="4"/>
  <c r="V748" i="4"/>
  <c r="V710" i="4"/>
  <c r="U710" i="4"/>
  <c r="V686" i="4"/>
  <c r="U686" i="4"/>
  <c r="V666" i="4"/>
  <c r="U666" i="4"/>
  <c r="V630" i="4"/>
  <c r="U630" i="4"/>
  <c r="U117" i="4"/>
  <c r="V117" i="4"/>
  <c r="W117" i="4" s="1"/>
  <c r="X117" i="4" s="1"/>
  <c r="V647" i="4"/>
  <c r="U647" i="4"/>
  <c r="V541" i="4"/>
  <c r="W541" i="4" s="1"/>
  <c r="G176" i="2"/>
  <c r="P176" i="2" s="1"/>
  <c r="E176" i="2"/>
  <c r="N176" i="2" s="1"/>
  <c r="F176" i="2"/>
  <c r="O176" i="2" s="1"/>
  <c r="I175" i="3" s="1"/>
  <c r="E69" i="2"/>
  <c r="N69" i="2" s="1"/>
  <c r="G69" i="2"/>
  <c r="P69" i="2" s="1"/>
  <c r="F69" i="2"/>
  <c r="O69" i="2" s="1"/>
  <c r="I68" i="3" s="1"/>
  <c r="T629" i="4"/>
  <c r="R829" i="4"/>
  <c r="T829" i="4"/>
  <c r="AG580" i="4"/>
  <c r="AF580" i="4"/>
  <c r="AK580" i="4"/>
  <c r="AH580" i="4"/>
  <c r="AJ580" i="4"/>
  <c r="AI580" i="4"/>
  <c r="H94" i="3"/>
  <c r="F94" i="3"/>
  <c r="F6" i="3"/>
  <c r="H6" i="3"/>
  <c r="U817" i="4"/>
  <c r="V817" i="4"/>
  <c r="U809" i="4"/>
  <c r="V809" i="4"/>
  <c r="S793" i="4"/>
  <c r="AI780" i="4"/>
  <c r="AG780" i="4"/>
  <c r="AK780" i="4"/>
  <c r="AF780" i="4"/>
  <c r="AJ780" i="4"/>
  <c r="AH780" i="4"/>
  <c r="W646" i="4"/>
  <c r="T551" i="4"/>
  <c r="H75" i="3"/>
  <c r="F75" i="3"/>
  <c r="AI816" i="4"/>
  <c r="AG816" i="4"/>
  <c r="AF816" i="4"/>
  <c r="AK816" i="4"/>
  <c r="AJ816" i="4"/>
  <c r="AH816" i="4"/>
  <c r="X789" i="4"/>
  <c r="Y789" i="4"/>
  <c r="W682" i="4"/>
  <c r="X599" i="4"/>
  <c r="Y599" i="4"/>
  <c r="AG579" i="4"/>
  <c r="AJ579" i="4"/>
  <c r="AK579" i="4"/>
  <c r="AF579" i="4"/>
  <c r="AI579" i="4"/>
  <c r="AH579" i="4"/>
  <c r="E157" i="2"/>
  <c r="N157" i="2" s="1"/>
  <c r="F157" i="2"/>
  <c r="O157" i="2" s="1"/>
  <c r="I156" i="3" s="1"/>
  <c r="G157" i="2"/>
  <c r="P157" i="2" s="1"/>
  <c r="AF106" i="4"/>
  <c r="T733" i="4"/>
  <c r="V751" i="4"/>
  <c r="W751" i="4" s="1"/>
  <c r="F42" i="3"/>
  <c r="H42" i="3"/>
  <c r="T575" i="4"/>
  <c r="V575" i="4" s="1"/>
  <c r="W575" i="4" s="1"/>
  <c r="H110" i="3"/>
  <c r="F110" i="3"/>
  <c r="H18" i="3"/>
  <c r="F18" i="3"/>
  <c r="W851" i="4"/>
  <c r="T811" i="4"/>
  <c r="E161" i="2"/>
  <c r="N161" i="2" s="1"/>
  <c r="G161" i="2"/>
  <c r="P161" i="2" s="1"/>
  <c r="F161" i="2"/>
  <c r="O161" i="2" s="1"/>
  <c r="I160" i="3" s="1"/>
  <c r="X185" i="4"/>
  <c r="Y185" i="4" s="1"/>
  <c r="AA185" i="4" s="1"/>
  <c r="E172" i="2"/>
  <c r="N172" i="2" s="1"/>
  <c r="G172" i="2"/>
  <c r="P172" i="2" s="1"/>
  <c r="F172" i="2"/>
  <c r="O172" i="2" s="1"/>
  <c r="I171" i="3" s="1"/>
  <c r="V561" i="4"/>
  <c r="W561" i="4" s="1"/>
  <c r="T717" i="4"/>
  <c r="V717" i="4" s="1"/>
  <c r="W717" i="4" s="1"/>
  <c r="V535" i="4"/>
  <c r="W535" i="4" s="1"/>
  <c r="T585" i="4"/>
  <c r="V585" i="4" s="1"/>
  <c r="W585" i="4" s="1"/>
  <c r="AK6" i="4"/>
  <c r="AD6" i="4"/>
  <c r="AH6" i="4"/>
  <c r="Z6" i="4"/>
  <c r="AE6" i="4"/>
  <c r="AG6" i="4"/>
  <c r="AA6" i="4"/>
  <c r="AI6" i="4"/>
  <c r="AF6" i="4"/>
  <c r="AB6" i="4"/>
  <c r="AJ6" i="4"/>
  <c r="AC6" i="4"/>
  <c r="AM158" i="4"/>
  <c r="AS158" i="4" s="1"/>
  <c r="W691" i="4"/>
  <c r="W779" i="4"/>
  <c r="W114" i="4"/>
  <c r="V508" i="4"/>
  <c r="W924" i="4"/>
  <c r="W767" i="4"/>
  <c r="AD178" i="4"/>
  <c r="AE178" i="4"/>
  <c r="AK178" i="4"/>
  <c r="AB178" i="4"/>
  <c r="AG178" i="4"/>
  <c r="AC178" i="4"/>
  <c r="AA178" i="4"/>
  <c r="AJ178" i="4"/>
  <c r="AI178" i="4"/>
  <c r="AH178" i="4"/>
  <c r="Z178" i="4"/>
  <c r="AL178" i="4" s="1"/>
  <c r="AR178" i="4" s="1"/>
  <c r="AN59" i="4"/>
  <c r="AT59" i="4" s="1"/>
  <c r="AC607" i="4"/>
  <c r="Z607" i="4"/>
  <c r="AA607" i="4"/>
  <c r="AF607" i="4"/>
  <c r="AI607" i="4"/>
  <c r="AB607" i="4"/>
  <c r="AD607" i="4"/>
  <c r="AJ607" i="4"/>
  <c r="AG607" i="4"/>
  <c r="AE607" i="4"/>
  <c r="AK607" i="4"/>
  <c r="AH607" i="4"/>
  <c r="AT607" i="4"/>
  <c r="AS607" i="4"/>
  <c r="AV607" i="4"/>
  <c r="AU607" i="4"/>
  <c r="AW607" i="4"/>
  <c r="AB687" i="4"/>
  <c r="AC687" i="4"/>
  <c r="AH687" i="4"/>
  <c r="Z687" i="4"/>
  <c r="AE687" i="4"/>
  <c r="AK687" i="4"/>
  <c r="AF687" i="4"/>
  <c r="AT687" i="4"/>
  <c r="AU687" i="4"/>
  <c r="AV687" i="4"/>
  <c r="AJ687" i="4"/>
  <c r="AD687" i="4"/>
  <c r="AI687" i="4"/>
  <c r="AS687" i="4"/>
  <c r="AW687" i="4"/>
  <c r="AA687" i="4"/>
  <c r="AG687" i="4"/>
  <c r="X703" i="4"/>
  <c r="Y703" i="4"/>
  <c r="AP749" i="4"/>
  <c r="AJ145" i="4"/>
  <c r="AF145" i="4"/>
  <c r="AE145" i="4"/>
  <c r="W843" i="4"/>
  <c r="AE946" i="4"/>
  <c r="AQ946" i="4" s="1"/>
  <c r="Z946" i="4"/>
  <c r="AL946" i="4" s="1"/>
  <c r="AA946" i="4"/>
  <c r="AM946" i="4" s="1"/>
  <c r="AD946" i="4"/>
  <c r="AP946" i="4" s="1"/>
  <c r="AC946" i="4"/>
  <c r="AO946" i="4" s="1"/>
  <c r="AB946" i="4"/>
  <c r="AN946" i="4" s="1"/>
  <c r="AV946" i="4"/>
  <c r="AU946" i="4"/>
  <c r="AW946" i="4"/>
  <c r="AT946" i="4"/>
  <c r="AS946" i="4"/>
  <c r="AF972" i="4"/>
  <c r="AH972" i="4"/>
  <c r="AJ972" i="4"/>
  <c r="Z972" i="4"/>
  <c r="AG972" i="4"/>
  <c r="AA972" i="4"/>
  <c r="AD972" i="4"/>
  <c r="AP972" i="4" s="1"/>
  <c r="AK972" i="4"/>
  <c r="AI972" i="4"/>
  <c r="AC972" i="4"/>
  <c r="AB972" i="4"/>
  <c r="AN972" i="4" s="1"/>
  <c r="AW972" i="4"/>
  <c r="AU972" i="4"/>
  <c r="AE972" i="4"/>
  <c r="AS972" i="4"/>
  <c r="AT972" i="4"/>
  <c r="AV972" i="4"/>
  <c r="AA605" i="4"/>
  <c r="AM605" i="4" s="1"/>
  <c r="AB605" i="4"/>
  <c r="AN605" i="4" s="1"/>
  <c r="Z605" i="4"/>
  <c r="AL605" i="4" s="1"/>
  <c r="AE605" i="4"/>
  <c r="AQ605" i="4" s="1"/>
  <c r="AC605" i="4"/>
  <c r="AO605" i="4" s="1"/>
  <c r="AD605" i="4"/>
  <c r="AP605" i="4" s="1"/>
  <c r="AV605" i="4"/>
  <c r="AT605" i="4"/>
  <c r="AS605" i="4"/>
  <c r="AW605" i="4"/>
  <c r="AU605" i="4"/>
  <c r="AQ61" i="4"/>
  <c r="AW61" i="4" s="1"/>
  <c r="AC981" i="4"/>
  <c r="AE981" i="4"/>
  <c r="AA981" i="4"/>
  <c r="AD981" i="4"/>
  <c r="AU981" i="4"/>
  <c r="AK981" i="4"/>
  <c r="AQ981" i="4" s="1"/>
  <c r="AH981" i="4"/>
  <c r="AN981" i="4" s="1"/>
  <c r="AG981" i="4"/>
  <c r="AW981" i="4"/>
  <c r="Z981" i="4"/>
  <c r="AT981" i="4"/>
  <c r="AF981" i="4"/>
  <c r="AI981" i="4"/>
  <c r="AO981" i="4" s="1"/>
  <c r="AJ981" i="4"/>
  <c r="AV981" i="4"/>
  <c r="AS981" i="4"/>
  <c r="V104" i="4"/>
  <c r="U104" i="4"/>
  <c r="S47" i="4"/>
  <c r="W747" i="4"/>
  <c r="AE84" i="4"/>
  <c r="AD84" i="4"/>
  <c r="AK84" i="4"/>
  <c r="Y68" i="4"/>
  <c r="AA68" i="4" s="1"/>
  <c r="X695" i="4"/>
  <c r="Y695" i="4"/>
  <c r="AH127" i="4"/>
  <c r="AD127" i="4"/>
  <c r="AI127" i="4"/>
  <c r="Z127" i="4"/>
  <c r="AC127" i="4"/>
  <c r="AB127" i="4"/>
  <c r="AG127" i="4"/>
  <c r="AM127" i="4" s="1"/>
  <c r="AS127" i="4" s="1"/>
  <c r="AE127" i="4"/>
  <c r="AF127" i="4"/>
  <c r="AK127" i="4"/>
  <c r="AJ127" i="4"/>
  <c r="W999" i="4"/>
  <c r="AL145" i="4"/>
  <c r="AR145" i="4" s="1"/>
  <c r="G5" i="2"/>
  <c r="P5" i="2" s="1"/>
  <c r="F5" i="2"/>
  <c r="O5" i="2" s="1"/>
  <c r="I4" i="3" s="1"/>
  <c r="E5" i="2"/>
  <c r="N5" i="2" s="1"/>
  <c r="X863" i="4"/>
  <c r="Y863" i="4"/>
  <c r="X90" i="4"/>
  <c r="W975" i="4"/>
  <c r="AI68" i="4"/>
  <c r="AN61" i="4"/>
  <c r="AT61" i="4" s="1"/>
  <c r="U425" i="4"/>
  <c r="V550" i="4"/>
  <c r="W584" i="4"/>
  <c r="S721" i="4"/>
  <c r="X594" i="4"/>
  <c r="Y594" i="4"/>
  <c r="G59" i="4"/>
  <c r="E59" i="4"/>
  <c r="I59" i="4" s="1"/>
  <c r="L60" i="2" s="1"/>
  <c r="F59" i="4"/>
  <c r="J59" i="4" s="1"/>
  <c r="M60" i="2" s="1"/>
  <c r="D59" i="4"/>
  <c r="H59" i="4" s="1"/>
  <c r="K60" i="2" s="1"/>
  <c r="AP59" i="4"/>
  <c r="AV59" i="4" s="1"/>
  <c r="AK695" i="4"/>
  <c r="AH695" i="4"/>
  <c r="AF695" i="4"/>
  <c r="AI695" i="4"/>
  <c r="AJ695" i="4"/>
  <c r="AG695" i="4"/>
  <c r="G186" i="2"/>
  <c r="P186" i="2" s="1"/>
  <c r="E186" i="2"/>
  <c r="N186" i="2" s="1"/>
  <c r="F186" i="2"/>
  <c r="O186" i="2" s="1"/>
  <c r="I185" i="3" s="1"/>
  <c r="X33" i="4"/>
  <c r="Y33" i="4" s="1"/>
  <c r="AD145" i="4"/>
  <c r="AP145" i="4" s="1"/>
  <c r="AV145" i="4" s="1"/>
  <c r="AA145" i="4"/>
  <c r="AM145" i="4" s="1"/>
  <c r="AS145" i="4" s="1"/>
  <c r="AK145" i="4"/>
  <c r="AI163" i="4"/>
  <c r="Z163" i="4"/>
  <c r="AH163" i="4"/>
  <c r="AK163" i="4"/>
  <c r="AD163" i="4"/>
  <c r="AP163" i="4" s="1"/>
  <c r="AV163" i="4" s="1"/>
  <c r="AB163" i="4"/>
  <c r="AF163" i="4"/>
  <c r="AA163" i="4"/>
  <c r="AE163" i="4"/>
  <c r="AC163" i="4"/>
  <c r="AG163" i="4"/>
  <c r="X70" i="4"/>
  <c r="Y70" i="4" s="1"/>
  <c r="AA527" i="4"/>
  <c r="AM527" i="4" s="1"/>
  <c r="AB527" i="4"/>
  <c r="AN527" i="4" s="1"/>
  <c r="AE527" i="4"/>
  <c r="AQ527" i="4" s="1"/>
  <c r="AC527" i="4"/>
  <c r="AO527" i="4" s="1"/>
  <c r="AD527" i="4"/>
  <c r="AP527" i="4" s="1"/>
  <c r="AT527" i="4"/>
  <c r="AV527" i="4"/>
  <c r="AS527" i="4"/>
  <c r="AW527" i="4"/>
  <c r="AU527" i="4"/>
  <c r="AG68" i="4"/>
  <c r="AH68" i="4"/>
  <c r="AL61" i="4"/>
  <c r="AR61" i="4" s="1"/>
  <c r="F165" i="2"/>
  <c r="O165" i="2" s="1"/>
  <c r="I164" i="3" s="1"/>
  <c r="E165" i="2"/>
  <c r="N165" i="2" s="1"/>
  <c r="G165" i="2"/>
  <c r="P165" i="2" s="1"/>
  <c r="F149" i="2"/>
  <c r="O149" i="2" s="1"/>
  <c r="I148" i="3" s="1"/>
  <c r="E149" i="2"/>
  <c r="N149" i="2" s="1"/>
  <c r="G149" i="2"/>
  <c r="P149" i="2" s="1"/>
  <c r="V323" i="4"/>
  <c r="V380" i="4"/>
  <c r="W380" i="4" s="1"/>
  <c r="W731" i="4"/>
  <c r="Z100" i="4"/>
  <c r="AG84" i="4"/>
  <c r="X51" i="4"/>
  <c r="Y51" i="4" s="1"/>
  <c r="X611" i="4"/>
  <c r="Y611" i="4"/>
  <c r="X679" i="4"/>
  <c r="Y679" i="4"/>
  <c r="AA930" i="4"/>
  <c r="AH930" i="4"/>
  <c r="AF930" i="4"/>
  <c r="AU930" i="4"/>
  <c r="Z930" i="4"/>
  <c r="AB930" i="4"/>
  <c r="AE930" i="4"/>
  <c r="AJ930" i="4"/>
  <c r="AD930" i="4"/>
  <c r="AG930" i="4"/>
  <c r="AI930" i="4"/>
  <c r="AO930" i="4" s="1"/>
  <c r="AK930" i="4"/>
  <c r="AV930" i="4"/>
  <c r="AS930" i="4"/>
  <c r="AT930" i="4"/>
  <c r="AW930" i="4"/>
  <c r="G158" i="2"/>
  <c r="P158" i="2" s="1"/>
  <c r="F158" i="2"/>
  <c r="O158" i="2" s="1"/>
  <c r="I157" i="3" s="1"/>
  <c r="E158" i="2"/>
  <c r="N158" i="2" s="1"/>
  <c r="G10" i="2"/>
  <c r="P10" i="2" s="1"/>
  <c r="F10" i="2"/>
  <c r="O10" i="2" s="1"/>
  <c r="I9" i="3" s="1"/>
  <c r="E10" i="2"/>
  <c r="N10" i="2" s="1"/>
  <c r="AF916" i="4"/>
  <c r="AG916" i="4"/>
  <c r="AE916" i="4"/>
  <c r="Z916" i="4"/>
  <c r="AJ916" i="4"/>
  <c r="AA916" i="4"/>
  <c r="AM916" i="4" s="1"/>
  <c r="AB916" i="4"/>
  <c r="AT916" i="4"/>
  <c r="AI916" i="4"/>
  <c r="AS916" i="4"/>
  <c r="AD916" i="4"/>
  <c r="AU916" i="4"/>
  <c r="AW916" i="4"/>
  <c r="AC916" i="4"/>
  <c r="AV916" i="4"/>
  <c r="AK916" i="4"/>
  <c r="AH916" i="4"/>
  <c r="AO145" i="4"/>
  <c r="AU145" i="4" s="1"/>
  <c r="X983" i="4"/>
  <c r="Y983" i="4"/>
  <c r="G174" i="2"/>
  <c r="P174" i="2" s="1"/>
  <c r="E174" i="2"/>
  <c r="N174" i="2" s="1"/>
  <c r="F174" i="2"/>
  <c r="O174" i="2" s="1"/>
  <c r="I173" i="3" s="1"/>
  <c r="E153" i="2"/>
  <c r="N153" i="2" s="1"/>
  <c r="F153" i="2"/>
  <c r="O153" i="2" s="1"/>
  <c r="I152" i="3" s="1"/>
  <c r="G153" i="2"/>
  <c r="P153" i="2" s="1"/>
  <c r="X86" i="4"/>
  <c r="Y86" i="4" s="1"/>
  <c r="AD86" i="4" s="1"/>
  <c r="G166" i="2"/>
  <c r="P166" i="2" s="1"/>
  <c r="F166" i="2"/>
  <c r="O166" i="2" s="1"/>
  <c r="I165" i="3" s="1"/>
  <c r="E166" i="2"/>
  <c r="N166" i="2" s="1"/>
  <c r="G150" i="2"/>
  <c r="P150" i="2" s="1"/>
  <c r="E150" i="2"/>
  <c r="N150" i="2" s="1"/>
  <c r="F150" i="2"/>
  <c r="O150" i="2" s="1"/>
  <c r="I149" i="3" s="1"/>
  <c r="AJ68" i="4"/>
  <c r="AK68" i="4"/>
  <c r="AO184" i="4"/>
  <c r="AU184" i="4" s="1"/>
  <c r="AH118" i="4"/>
  <c r="AK118" i="4"/>
  <c r="AA118" i="4"/>
  <c r="AG118" i="4"/>
  <c r="AF118" i="4"/>
  <c r="AB118" i="4"/>
  <c r="Z118" i="4"/>
  <c r="AD118" i="4"/>
  <c r="AJ118" i="4"/>
  <c r="AB826" i="4"/>
  <c r="AD826" i="4"/>
  <c r="AE826" i="4"/>
  <c r="Z826" i="4"/>
  <c r="AA826" i="4"/>
  <c r="AS826" i="4"/>
  <c r="AI826" i="4"/>
  <c r="AO826" i="4" s="1"/>
  <c r="AH826" i="4"/>
  <c r="AW826" i="4"/>
  <c r="AK826" i="4"/>
  <c r="AU826" i="4"/>
  <c r="AJ826" i="4"/>
  <c r="AF826" i="4"/>
  <c r="AL826" i="4" s="1"/>
  <c r="AG826" i="4"/>
  <c r="AV826" i="4"/>
  <c r="AT826" i="4"/>
  <c r="Y146" i="4"/>
  <c r="Z146" i="4" s="1"/>
  <c r="AB939" i="4"/>
  <c r="AW939" i="4"/>
  <c r="AC939" i="4"/>
  <c r="AV939" i="4"/>
  <c r="AT939" i="4"/>
  <c r="AJ939" i="4"/>
  <c r="AA939" i="4"/>
  <c r="AH939" i="4"/>
  <c r="AF939" i="4"/>
  <c r="AG939" i="4"/>
  <c r="AE939" i="4"/>
  <c r="AK939" i="4"/>
  <c r="AI939" i="4"/>
  <c r="AD939" i="4"/>
  <c r="AP939" i="4" s="1"/>
  <c r="Z939" i="4"/>
  <c r="AU939" i="4"/>
  <c r="AS939" i="4"/>
  <c r="H69" i="3"/>
  <c r="F69" i="3"/>
  <c r="W395" i="4"/>
  <c r="W406" i="4"/>
  <c r="W576" i="4"/>
  <c r="W468" i="4"/>
  <c r="V451" i="4"/>
  <c r="W399" i="4"/>
  <c r="V251" i="4"/>
  <c r="V337" i="4"/>
  <c r="AM53" i="4"/>
  <c r="AS53" i="4" s="1"/>
  <c r="AL932" i="4"/>
  <c r="S990" i="4"/>
  <c r="V768" i="4"/>
  <c r="W768" i="4" s="1"/>
  <c r="T521" i="4"/>
  <c r="V521" i="4" s="1"/>
  <c r="T507" i="4"/>
  <c r="W179" i="4"/>
  <c r="W160" i="4"/>
  <c r="AP110" i="4"/>
  <c r="AV110" i="4" s="1"/>
  <c r="AM110" i="4"/>
  <c r="AS110" i="4" s="1"/>
  <c r="W643" i="4"/>
  <c r="AH963" i="4"/>
  <c r="AJ963" i="4"/>
  <c r="W991" i="4"/>
  <c r="S67" i="4"/>
  <c r="W157" i="4"/>
  <c r="W979" i="4"/>
  <c r="V378" i="4"/>
  <c r="W378" i="4" s="1"/>
  <c r="X378" i="4" s="1"/>
  <c r="Y378" i="4" s="1"/>
  <c r="AA378" i="4" s="1"/>
  <c r="T928" i="4"/>
  <c r="T531" i="4"/>
  <c r="AJ988" i="4"/>
  <c r="AI988" i="4"/>
  <c r="W909" i="4"/>
  <c r="AB984" i="4"/>
  <c r="AF953" i="4"/>
  <c r="AJ953" i="4"/>
  <c r="W973" i="4"/>
  <c r="AA814" i="4"/>
  <c r="AE814" i="4"/>
  <c r="Z814" i="4"/>
  <c r="AD814" i="4"/>
  <c r="AC814" i="4"/>
  <c r="AB814" i="4"/>
  <c r="AK814" i="4"/>
  <c r="AF814" i="4"/>
  <c r="AJ814" i="4"/>
  <c r="AT814" i="4"/>
  <c r="AW814" i="4"/>
  <c r="AG814" i="4"/>
  <c r="AM814" i="4" s="1"/>
  <c r="AV814" i="4"/>
  <c r="AH814" i="4"/>
  <c r="AS814" i="4"/>
  <c r="AI814" i="4"/>
  <c r="AU814" i="4"/>
  <c r="H99" i="3"/>
  <c r="F99" i="3"/>
  <c r="AH129" i="4"/>
  <c r="AI129" i="4"/>
  <c r="AC129" i="4"/>
  <c r="AF100" i="4"/>
  <c r="AI100" i="4"/>
  <c r="AK100" i="4"/>
  <c r="AL84" i="4"/>
  <c r="AR84" i="4" s="1"/>
  <c r="AC750" i="4"/>
  <c r="AD750" i="4"/>
  <c r="AE750" i="4"/>
  <c r="AB750" i="4"/>
  <c r="AA750" i="4"/>
  <c r="Z750" i="4"/>
  <c r="AW750" i="4"/>
  <c r="AF750" i="4"/>
  <c r="AG750" i="4"/>
  <c r="AJ750" i="4"/>
  <c r="AP750" i="4" s="1"/>
  <c r="AT750" i="4"/>
  <c r="AS750" i="4"/>
  <c r="AV750" i="4"/>
  <c r="AH750" i="4"/>
  <c r="AU750" i="4"/>
  <c r="AK750" i="4"/>
  <c r="AI750" i="4"/>
  <c r="G393" i="2"/>
  <c r="P393" i="2" s="1"/>
  <c r="E393" i="2"/>
  <c r="N393" i="2" s="1"/>
  <c r="F393" i="2"/>
  <c r="O393" i="2" s="1"/>
  <c r="I401" i="3" s="1"/>
  <c r="AJ146" i="4"/>
  <c r="H91" i="3"/>
  <c r="F91" i="3"/>
  <c r="F437" i="2"/>
  <c r="O437" i="2" s="1"/>
  <c r="I445" i="3" s="1"/>
  <c r="G437" i="2"/>
  <c r="P437" i="2" s="1"/>
  <c r="E437" i="2"/>
  <c r="N437" i="2" s="1"/>
  <c r="V879" i="4"/>
  <c r="W879" i="4" s="1"/>
  <c r="AD898" i="4"/>
  <c r="AJ898" i="4"/>
  <c r="AF898" i="4"/>
  <c r="AE898" i="4"/>
  <c r="AC898" i="4"/>
  <c r="AS898" i="4"/>
  <c r="AI898" i="4"/>
  <c r="AH898" i="4"/>
  <c r="Z898" i="4"/>
  <c r="AB898" i="4"/>
  <c r="AK898" i="4"/>
  <c r="AU898" i="4"/>
  <c r="AG898" i="4"/>
  <c r="AW898" i="4"/>
  <c r="AV898" i="4"/>
  <c r="AT898" i="4"/>
  <c r="AH241" i="4"/>
  <c r="AJ241" i="4"/>
  <c r="V540" i="4"/>
  <c r="V432" i="4"/>
  <c r="W432" i="4" s="1"/>
  <c r="AG241" i="4"/>
  <c r="AI241" i="4"/>
  <c r="AD241" i="4"/>
  <c r="V546" i="4"/>
  <c r="W448" i="4"/>
  <c r="W480" i="4"/>
  <c r="W532" i="4"/>
  <c r="W408" i="4"/>
  <c r="U508" i="4"/>
  <c r="U458" i="4"/>
  <c r="V427" i="4"/>
  <c r="W427" i="4" s="1"/>
  <c r="X427" i="4" s="1"/>
  <c r="Y427" i="4" s="1"/>
  <c r="AQ182" i="4"/>
  <c r="AW182" i="4" s="1"/>
  <c r="AO182" i="4"/>
  <c r="AU182" i="4" s="1"/>
  <c r="AL182" i="4"/>
  <c r="AR182" i="4" s="1"/>
  <c r="AP28" i="4"/>
  <c r="AV28" i="4" s="1"/>
  <c r="AG963" i="4"/>
  <c r="AK963" i="4"/>
  <c r="S928" i="4"/>
  <c r="AQ164" i="4"/>
  <c r="AW164" i="4" s="1"/>
  <c r="AP164" i="4"/>
  <c r="AV164" i="4" s="1"/>
  <c r="AK988" i="4"/>
  <c r="AI953" i="4"/>
  <c r="AH953" i="4"/>
  <c r="AQ129" i="4"/>
  <c r="AW129" i="4" s="1"/>
  <c r="AL100" i="4"/>
  <c r="AR100" i="4" s="1"/>
  <c r="AC874" i="4"/>
  <c r="Z874" i="4"/>
  <c r="AB874" i="4"/>
  <c r="AK874" i="4"/>
  <c r="AU874" i="4"/>
  <c r="AJ874" i="4"/>
  <c r="AF874" i="4"/>
  <c r="AT874" i="4"/>
  <c r="AW874" i="4"/>
  <c r="AG874" i="4"/>
  <c r="AV874" i="4"/>
  <c r="AS874" i="4"/>
  <c r="AI874" i="4"/>
  <c r="AO874" i="4" s="1"/>
  <c r="AH874" i="4"/>
  <c r="AA874" i="4"/>
  <c r="AD874" i="4"/>
  <c r="AE874" i="4"/>
  <c r="F27" i="3"/>
  <c r="H27" i="3"/>
  <c r="AN84" i="4"/>
  <c r="AT84" i="4" s="1"/>
  <c r="AC894" i="4"/>
  <c r="AE894" i="4"/>
  <c r="AD894" i="4"/>
  <c r="AA894" i="4"/>
  <c r="Z894" i="4"/>
  <c r="AB894" i="4"/>
  <c r="AG894" i="4"/>
  <c r="AJ894" i="4"/>
  <c r="AU894" i="4"/>
  <c r="AS894" i="4"/>
  <c r="AV894" i="4"/>
  <c r="AF894" i="4"/>
  <c r="AL894" i="4" s="1"/>
  <c r="AK894" i="4"/>
  <c r="AI894" i="4"/>
  <c r="AW894" i="4"/>
  <c r="AH894" i="4"/>
  <c r="AT894" i="4"/>
  <c r="W180" i="4"/>
  <c r="Z638" i="4"/>
  <c r="AD638" i="4"/>
  <c r="AG638" i="4"/>
  <c r="AV638" i="4"/>
  <c r="AH638" i="4"/>
  <c r="AS638" i="4"/>
  <c r="AI638" i="4"/>
  <c r="AT638" i="4"/>
  <c r="AK638" i="4"/>
  <c r="AF638" i="4"/>
  <c r="AU638" i="4"/>
  <c r="AJ638" i="4"/>
  <c r="AW638" i="4"/>
  <c r="AA638" i="4"/>
  <c r="AM638" i="4" s="1"/>
  <c r="AC638" i="4"/>
  <c r="AO638" i="4" s="1"/>
  <c r="AB638" i="4"/>
  <c r="AE638" i="4"/>
  <c r="AQ638" i="4" s="1"/>
  <c r="AI146" i="4"/>
  <c r="F79" i="3"/>
  <c r="H79" i="3"/>
  <c r="F103" i="3"/>
  <c r="H103" i="3"/>
  <c r="G184" i="4"/>
  <c r="F184" i="4"/>
  <c r="J184" i="4" s="1"/>
  <c r="M185" i="2" s="1"/>
  <c r="AM129" i="4"/>
  <c r="AS129" i="4" s="1"/>
  <c r="AO100" i="4"/>
  <c r="AU100" i="4" s="1"/>
  <c r="AC241" i="4"/>
  <c r="V486" i="4"/>
  <c r="W486" i="4" s="1"/>
  <c r="AE241" i="4"/>
  <c r="AA241" i="4"/>
  <c r="AK241" i="4"/>
  <c r="W460" i="4"/>
  <c r="U381" i="4"/>
  <c r="W381" i="4" s="1"/>
  <c r="X381" i="4" s="1"/>
  <c r="Y381" i="4" s="1"/>
  <c r="W502" i="4"/>
  <c r="W401" i="4"/>
  <c r="W386" i="4"/>
  <c r="V418" i="4"/>
  <c r="W418" i="4" s="1"/>
  <c r="X418" i="4" s="1"/>
  <c r="Y418" i="4" s="1"/>
  <c r="V359" i="4"/>
  <c r="W421" i="4"/>
  <c r="V231" i="4"/>
  <c r="U282" i="4"/>
  <c r="W282" i="4" s="1"/>
  <c r="X282" i="4" s="1"/>
  <c r="Y282" i="4" s="1"/>
  <c r="W221" i="4"/>
  <c r="W388" i="4"/>
  <c r="AQ6" i="4"/>
  <c r="AW6" i="4" s="1"/>
  <c r="W933" i="4"/>
  <c r="W969" i="4"/>
  <c r="W927" i="4"/>
  <c r="W929" i="4"/>
  <c r="W945" i="4"/>
  <c r="T990" i="4"/>
  <c r="T964" i="4"/>
  <c r="S521" i="4"/>
  <c r="S507" i="4"/>
  <c r="E184" i="4"/>
  <c r="I184" i="4" s="1"/>
  <c r="L185" i="2" s="1"/>
  <c r="W967" i="4"/>
  <c r="W835" i="4"/>
  <c r="W171" i="4"/>
  <c r="X171" i="4" s="1"/>
  <c r="W8" i="4"/>
  <c r="S531" i="4"/>
  <c r="W495" i="4"/>
  <c r="S491" i="4"/>
  <c r="W18" i="4"/>
  <c r="U632" i="4"/>
  <c r="U696" i="4"/>
  <c r="W98" i="4"/>
  <c r="AB988" i="4"/>
  <c r="AN988" i="4" s="1"/>
  <c r="AE742" i="4"/>
  <c r="AC742" i="4"/>
  <c r="AD742" i="4"/>
  <c r="AB742" i="4"/>
  <c r="Z742" i="4"/>
  <c r="AA742" i="4"/>
  <c r="AS742" i="4"/>
  <c r="AI742" i="4"/>
  <c r="AT742" i="4"/>
  <c r="AK742" i="4"/>
  <c r="AH742" i="4"/>
  <c r="AJ742" i="4"/>
  <c r="AP742" i="4" s="1"/>
  <c r="AU742" i="4"/>
  <c r="AW742" i="4"/>
  <c r="AG742" i="4"/>
  <c r="AV742" i="4"/>
  <c r="AF742" i="4"/>
  <c r="AE886" i="4"/>
  <c r="AA886" i="4"/>
  <c r="Z886" i="4"/>
  <c r="AC886" i="4"/>
  <c r="AD886" i="4"/>
  <c r="AB886" i="4"/>
  <c r="AG886" i="4"/>
  <c r="AJ886" i="4"/>
  <c r="AU886" i="4"/>
  <c r="AS886" i="4"/>
  <c r="AV886" i="4"/>
  <c r="AF886" i="4"/>
  <c r="AK886" i="4"/>
  <c r="AQ886" i="4" s="1"/>
  <c r="AI886" i="4"/>
  <c r="AW886" i="4"/>
  <c r="AH886" i="4"/>
  <c r="AT886" i="4"/>
  <c r="W982" i="4"/>
  <c r="H21" i="3"/>
  <c r="F21" i="3"/>
  <c r="E185" i="2"/>
  <c r="N185" i="2" s="1"/>
  <c r="F185" i="2"/>
  <c r="O185" i="2" s="1"/>
  <c r="I184" i="3" s="1"/>
  <c r="G185" i="2"/>
  <c r="P185" i="2" s="1"/>
  <c r="E405" i="2"/>
  <c r="N405" i="2" s="1"/>
  <c r="F405" i="2"/>
  <c r="O405" i="2" s="1"/>
  <c r="I413" i="3" s="1"/>
  <c r="G405" i="2"/>
  <c r="P405" i="2" s="1"/>
  <c r="AB129" i="4"/>
  <c r="AN129" i="4" s="1"/>
  <c r="AT129" i="4" s="1"/>
  <c r="Z129" i="4"/>
  <c r="AL129" i="4" s="1"/>
  <c r="AR129" i="4" s="1"/>
  <c r="AE100" i="4"/>
  <c r="AQ100" i="4" s="1"/>
  <c r="AW100" i="4" s="1"/>
  <c r="AJ100" i="4"/>
  <c r="AP100" i="4" s="1"/>
  <c r="AV100" i="4" s="1"/>
  <c r="AB100" i="4"/>
  <c r="AN100" i="4" s="1"/>
  <c r="AT100" i="4" s="1"/>
  <c r="AA898" i="4"/>
  <c r="AQ84" i="4"/>
  <c r="AW84" i="4" s="1"/>
  <c r="AP84" i="4"/>
  <c r="AV84" i="4" s="1"/>
  <c r="AM84" i="4"/>
  <c r="AS84" i="4" s="1"/>
  <c r="E173" i="2"/>
  <c r="N173" i="2" s="1"/>
  <c r="G173" i="2"/>
  <c r="P173" i="2" s="1"/>
  <c r="F173" i="2"/>
  <c r="O173" i="2" s="1"/>
  <c r="I172" i="3" s="1"/>
  <c r="AI762" i="4"/>
  <c r="AU762" i="4"/>
  <c r="AT762" i="4"/>
  <c r="AW762" i="4"/>
  <c r="AS762" i="4"/>
  <c r="AV762" i="4"/>
  <c r="AA762" i="4"/>
  <c r="Z762" i="4"/>
  <c r="AJ762" i="4"/>
  <c r="AB762" i="4"/>
  <c r="AK762" i="4"/>
  <c r="AG762" i="4"/>
  <c r="AE762" i="4"/>
  <c r="AF762" i="4"/>
  <c r="AH762" i="4"/>
  <c r="AD762" i="4"/>
  <c r="AC762" i="4"/>
  <c r="AO762" i="4" s="1"/>
  <c r="AG146" i="4"/>
  <c r="AH146" i="4"/>
  <c r="W108" i="4"/>
  <c r="AB183" i="4"/>
  <c r="AC183" i="4"/>
  <c r="AK183" i="4"/>
  <c r="AE183" i="4"/>
  <c r="AF183" i="4"/>
  <c r="AA183" i="4"/>
  <c r="AI183" i="4"/>
  <c r="AJ183" i="4"/>
  <c r="AG183" i="4"/>
  <c r="AD183" i="4"/>
  <c r="Z183" i="4"/>
  <c r="AH183" i="4"/>
  <c r="AE118" i="4"/>
  <c r="AI118" i="4"/>
  <c r="AC118" i="4"/>
  <c r="AM38" i="4"/>
  <c r="AS38" i="4" s="1"/>
  <c r="G28" i="4"/>
  <c r="F28" i="4"/>
  <c r="J28" i="4" s="1"/>
  <c r="M29" i="2" s="1"/>
  <c r="D28" i="4"/>
  <c r="H28" i="4" s="1"/>
  <c r="K29" i="2" s="1"/>
  <c r="E28" i="4"/>
  <c r="I28" i="4" s="1"/>
  <c r="L29" i="2" s="1"/>
  <c r="X576" i="4"/>
  <c r="Y576" i="4"/>
  <c r="AC576" i="4" s="1"/>
  <c r="Y122" i="4"/>
  <c r="AC122" i="4" s="1"/>
  <c r="AO6" i="4"/>
  <c r="AU6" i="4" s="1"/>
  <c r="AN109" i="4"/>
  <c r="AT109" i="4" s="1"/>
  <c r="X55" i="4"/>
  <c r="X174" i="4"/>
  <c r="Y174" i="4" s="1"/>
  <c r="Y14" i="4"/>
  <c r="AD14" i="4" s="1"/>
  <c r="W550" i="4"/>
  <c r="W385" i="4"/>
  <c r="W469" i="4"/>
  <c r="X469" i="4" s="1"/>
  <c r="Y469" i="4" s="1"/>
  <c r="AP38" i="4"/>
  <c r="AV38" i="4" s="1"/>
  <c r="AM169" i="4"/>
  <c r="AS169" i="4" s="1"/>
  <c r="AN182" i="4"/>
  <c r="AT182" i="4" s="1"/>
  <c r="AM182" i="4"/>
  <c r="AS182" i="4" s="1"/>
  <c r="U990" i="4"/>
  <c r="V990" i="4"/>
  <c r="U876" i="4"/>
  <c r="V876" i="4"/>
  <c r="X768" i="4"/>
  <c r="Y768" i="4"/>
  <c r="V761" i="4"/>
  <c r="U761" i="4"/>
  <c r="X179" i="4"/>
  <c r="X160" i="4"/>
  <c r="Y160" i="4" s="1"/>
  <c r="AI160" i="4" s="1"/>
  <c r="X643" i="4"/>
  <c r="Y643" i="4"/>
  <c r="X168" i="4"/>
  <c r="Y168" i="4" s="1"/>
  <c r="U568" i="4"/>
  <c r="V568" i="4"/>
  <c r="X967" i="4"/>
  <c r="Y967" i="4"/>
  <c r="F84" i="3"/>
  <c r="H84" i="3"/>
  <c r="X991" i="4"/>
  <c r="Y991" i="4"/>
  <c r="V763" i="4"/>
  <c r="U763" i="4"/>
  <c r="V493" i="4"/>
  <c r="U493" i="4"/>
  <c r="U67" i="4"/>
  <c r="U17" i="4"/>
  <c r="V17" i="4"/>
  <c r="Y976" i="4"/>
  <c r="X976" i="4"/>
  <c r="Y835" i="4"/>
  <c r="X835" i="4"/>
  <c r="X157" i="4"/>
  <c r="U592" i="4"/>
  <c r="V592" i="4"/>
  <c r="W592" i="4" s="1"/>
  <c r="U656" i="4"/>
  <c r="V656" i="4"/>
  <c r="X8" i="4"/>
  <c r="Y8" i="4" s="1"/>
  <c r="AG891" i="4"/>
  <c r="AC891" i="4"/>
  <c r="AB891" i="4"/>
  <c r="AT891" i="4"/>
  <c r="AE891" i="4"/>
  <c r="AJ891" i="4"/>
  <c r="AS891" i="4"/>
  <c r="AF891" i="4"/>
  <c r="AK891" i="4"/>
  <c r="AW891" i="4"/>
  <c r="AU891" i="4"/>
  <c r="AA891" i="4"/>
  <c r="AD891" i="4"/>
  <c r="AP891" i="4" s="1"/>
  <c r="Z891" i="4"/>
  <c r="AH891" i="4"/>
  <c r="AI891" i="4"/>
  <c r="AV891" i="4"/>
  <c r="AH907" i="4"/>
  <c r="AD907" i="4"/>
  <c r="AE907" i="4"/>
  <c r="AB907" i="4"/>
  <c r="AN907" i="4" s="1"/>
  <c r="AS907" i="4"/>
  <c r="AK907" i="4"/>
  <c r="Z907" i="4"/>
  <c r="AJ907" i="4"/>
  <c r="AI907" i="4"/>
  <c r="AF907" i="4"/>
  <c r="AW907" i="4"/>
  <c r="AV907" i="4"/>
  <c r="AC907" i="4"/>
  <c r="AO907" i="4" s="1"/>
  <c r="AA907" i="4"/>
  <c r="AG907" i="4"/>
  <c r="AU907" i="4"/>
  <c r="AT907" i="4"/>
  <c r="V326" i="4"/>
  <c r="U326" i="4"/>
  <c r="U660" i="4"/>
  <c r="V660" i="4"/>
  <c r="S523" i="4"/>
  <c r="U176" i="4"/>
  <c r="V176" i="4"/>
  <c r="W176" i="4" s="1"/>
  <c r="U152" i="4"/>
  <c r="V152" i="4"/>
  <c r="U13" i="4"/>
  <c r="V13" i="4"/>
  <c r="W13" i="4" s="1"/>
  <c r="X13" i="4" s="1"/>
  <c r="X978" i="4"/>
  <c r="Y978" i="4"/>
  <c r="X675" i="4"/>
  <c r="Y675" i="4"/>
  <c r="X795" i="4"/>
  <c r="Y795" i="4"/>
  <c r="X584" i="4"/>
  <c r="Y584" i="4"/>
  <c r="AD903" i="4"/>
  <c r="AF903" i="4"/>
  <c r="AI903" i="4"/>
  <c r="Z903" i="4"/>
  <c r="AE903" i="4"/>
  <c r="AK903" i="4"/>
  <c r="AC903" i="4"/>
  <c r="AO903" i="4" s="1"/>
  <c r="AV903" i="4"/>
  <c r="AW903" i="4"/>
  <c r="AT903" i="4"/>
  <c r="AJ903" i="4"/>
  <c r="AB903" i="4"/>
  <c r="AH903" i="4"/>
  <c r="AS903" i="4"/>
  <c r="AA903" i="4"/>
  <c r="AG903" i="4"/>
  <c r="AU903" i="4"/>
  <c r="T491" i="4"/>
  <c r="AB107" i="4"/>
  <c r="AF107" i="4"/>
  <c r="X909" i="4"/>
  <c r="Y909" i="4"/>
  <c r="AD65" i="4"/>
  <c r="AC65" i="4"/>
  <c r="AF65" i="4"/>
  <c r="AG103" i="4"/>
  <c r="AJ103" i="4"/>
  <c r="AD103" i="4"/>
  <c r="Z103" i="4"/>
  <c r="V600" i="4"/>
  <c r="W600" i="4" s="1"/>
  <c r="V632" i="4"/>
  <c r="W632" i="4" s="1"/>
  <c r="V664" i="4"/>
  <c r="W664" i="4" s="1"/>
  <c r="V696" i="4"/>
  <c r="W696" i="4" s="1"/>
  <c r="T921" i="4"/>
  <c r="AN53" i="4"/>
  <c r="AT53" i="4" s="1"/>
  <c r="W943" i="4"/>
  <c r="U338" i="4"/>
  <c r="AP169" i="4"/>
  <c r="AV169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S964" i="4"/>
  <c r="T926" i="4"/>
  <c r="AJ768" i="4"/>
  <c r="AH768" i="4"/>
  <c r="AI768" i="4"/>
  <c r="AG768" i="4"/>
  <c r="AK768" i="4"/>
  <c r="AF768" i="4"/>
  <c r="W12" i="4"/>
  <c r="F26" i="4"/>
  <c r="J26" i="4" s="1"/>
  <c r="M27" i="2" s="1"/>
  <c r="G26" i="4"/>
  <c r="D26" i="4"/>
  <c r="H26" i="4" s="1"/>
  <c r="K27" i="2" s="1"/>
  <c r="E26" i="4"/>
  <c r="I26" i="4" s="1"/>
  <c r="L27" i="2" s="1"/>
  <c r="AL110" i="4"/>
  <c r="AR110" i="4" s="1"/>
  <c r="AQ28" i="4"/>
  <c r="AW28" i="4" s="1"/>
  <c r="X102" i="4"/>
  <c r="Y102" i="4" s="1"/>
  <c r="W651" i="4"/>
  <c r="W683" i="4"/>
  <c r="W715" i="4"/>
  <c r="W787" i="4"/>
  <c r="AH967" i="4"/>
  <c r="AK967" i="4"/>
  <c r="AG967" i="4"/>
  <c r="AJ967" i="4"/>
  <c r="AF967" i="4"/>
  <c r="AI967" i="4"/>
  <c r="F36" i="3"/>
  <c r="H36" i="3"/>
  <c r="H61" i="3"/>
  <c r="F61" i="3"/>
  <c r="H140" i="3"/>
  <c r="F140" i="3"/>
  <c r="AH991" i="4"/>
  <c r="AJ991" i="4"/>
  <c r="AG991" i="4"/>
  <c r="AF991" i="4"/>
  <c r="AK991" i="4"/>
  <c r="AI991" i="4"/>
  <c r="T936" i="4"/>
  <c r="V882" i="4"/>
  <c r="U882" i="4"/>
  <c r="S769" i="4"/>
  <c r="T766" i="4"/>
  <c r="U489" i="4"/>
  <c r="V489" i="4"/>
  <c r="U162" i="4"/>
  <c r="V162" i="4"/>
  <c r="W123" i="4"/>
  <c r="T67" i="4"/>
  <c r="V67" i="4" s="1"/>
  <c r="W67" i="4" s="1"/>
  <c r="V15" i="4"/>
  <c r="U15" i="4"/>
  <c r="AL158" i="4"/>
  <c r="AR158" i="4" s="1"/>
  <c r="AO158" i="4"/>
  <c r="AU158" i="4" s="1"/>
  <c r="F125" i="3"/>
  <c r="H125" i="3"/>
  <c r="W755" i="4"/>
  <c r="U608" i="4"/>
  <c r="V608" i="4"/>
  <c r="U672" i="4"/>
  <c r="V672" i="4"/>
  <c r="AK885" i="4"/>
  <c r="V970" i="4"/>
  <c r="U970" i="4"/>
  <c r="T956" i="4"/>
  <c r="S937" i="4"/>
  <c r="U928" i="4"/>
  <c r="V928" i="4"/>
  <c r="T925" i="4"/>
  <c r="S881" i="4"/>
  <c r="W878" i="4"/>
  <c r="U173" i="4"/>
  <c r="V173" i="4"/>
  <c r="S46" i="4"/>
  <c r="G164" i="4"/>
  <c r="D164" i="4"/>
  <c r="H164" i="4" s="1"/>
  <c r="K165" i="2" s="1"/>
  <c r="E164" i="4"/>
  <c r="I164" i="4" s="1"/>
  <c r="L165" i="2" s="1"/>
  <c r="F164" i="4"/>
  <c r="J164" i="4" s="1"/>
  <c r="M165" i="2" s="1"/>
  <c r="AM164" i="4"/>
  <c r="AS164" i="4" s="1"/>
  <c r="X697" i="4"/>
  <c r="Y697" i="4"/>
  <c r="X76" i="4"/>
  <c r="Y76" i="4" s="1"/>
  <c r="AK584" i="4"/>
  <c r="AJ584" i="4"/>
  <c r="AH584" i="4"/>
  <c r="AI584" i="4"/>
  <c r="AF584" i="4"/>
  <c r="AG584" i="4"/>
  <c r="AE107" i="4"/>
  <c r="AG107" i="4"/>
  <c r="AA107" i="4"/>
  <c r="AM107" i="4" s="1"/>
  <c r="AS107" i="4" s="1"/>
  <c r="AC107" i="4"/>
  <c r="AI909" i="4"/>
  <c r="AF909" i="4"/>
  <c r="AK909" i="4"/>
  <c r="AG909" i="4"/>
  <c r="AJ909" i="4"/>
  <c r="AH909" i="4"/>
  <c r="T804" i="4"/>
  <c r="U721" i="4"/>
  <c r="V721" i="4"/>
  <c r="T503" i="4"/>
  <c r="AG122" i="4"/>
  <c r="AH122" i="4"/>
  <c r="AF122" i="4"/>
  <c r="AK122" i="4"/>
  <c r="AJ122" i="4"/>
  <c r="AI122" i="4"/>
  <c r="AF14" i="4"/>
  <c r="AJ14" i="4"/>
  <c r="AI14" i="4"/>
  <c r="AH14" i="4"/>
  <c r="AG14" i="4"/>
  <c r="AK14" i="4"/>
  <c r="AE65" i="4"/>
  <c r="AQ65" i="4" s="1"/>
  <c r="AW65" i="4" s="1"/>
  <c r="Z65" i="4"/>
  <c r="AL65" i="4" s="1"/>
  <c r="AR65" i="4" s="1"/>
  <c r="AA65" i="4"/>
  <c r="AH65" i="4"/>
  <c r="AC988" i="4"/>
  <c r="AO988" i="4" s="1"/>
  <c r="Z988" i="4"/>
  <c r="AL988" i="4" s="1"/>
  <c r="AA988" i="4"/>
  <c r="AM988" i="4" s="1"/>
  <c r="AE988" i="4"/>
  <c r="AQ988" i="4" s="1"/>
  <c r="AT988" i="4"/>
  <c r="AD988" i="4"/>
  <c r="AP988" i="4" s="1"/>
  <c r="AS988" i="4"/>
  <c r="AV988" i="4"/>
  <c r="AU988" i="4"/>
  <c r="AW988" i="4"/>
  <c r="AD963" i="4"/>
  <c r="AP963" i="4" s="1"/>
  <c r="AC963" i="4"/>
  <c r="AO963" i="4" s="1"/>
  <c r="Z963" i="4"/>
  <c r="AL963" i="4" s="1"/>
  <c r="AA963" i="4"/>
  <c r="AM963" i="4" s="1"/>
  <c r="AB963" i="4"/>
  <c r="AN963" i="4" s="1"/>
  <c r="AE963" i="4"/>
  <c r="AQ963" i="4" s="1"/>
  <c r="AS963" i="4"/>
  <c r="AV963" i="4"/>
  <c r="AU963" i="4"/>
  <c r="AW963" i="4"/>
  <c r="AT963" i="4"/>
  <c r="AI103" i="4"/>
  <c r="AO103" i="4" s="1"/>
  <c r="AU103" i="4" s="1"/>
  <c r="AE103" i="4"/>
  <c r="X747" i="4"/>
  <c r="Y747" i="4"/>
  <c r="T769" i="4"/>
  <c r="AD855" i="4"/>
  <c r="AF855" i="4"/>
  <c r="AI855" i="4"/>
  <c r="Z855" i="4"/>
  <c r="AE855" i="4"/>
  <c r="AK855" i="4"/>
  <c r="AC855" i="4"/>
  <c r="AO855" i="4" s="1"/>
  <c r="AW855" i="4"/>
  <c r="AT855" i="4"/>
  <c r="AJ855" i="4"/>
  <c r="AB855" i="4"/>
  <c r="AH855" i="4"/>
  <c r="AU855" i="4"/>
  <c r="AV855" i="4"/>
  <c r="AA855" i="4"/>
  <c r="AG855" i="4"/>
  <c r="AS855" i="4"/>
  <c r="AP182" i="4"/>
  <c r="AV182" i="4" s="1"/>
  <c r="U922" i="4"/>
  <c r="V922" i="4"/>
  <c r="U765" i="4"/>
  <c r="V765" i="4"/>
  <c r="U521" i="4"/>
  <c r="U507" i="4"/>
  <c r="V507" i="4"/>
  <c r="U177" i="4"/>
  <c r="V177" i="4"/>
  <c r="U47" i="4"/>
  <c r="X986" i="4"/>
  <c r="Y986" i="4"/>
  <c r="AQ110" i="4"/>
  <c r="AW110" i="4" s="1"/>
  <c r="X167" i="4"/>
  <c r="Y167" i="4" s="1"/>
  <c r="H143" i="3"/>
  <c r="F143" i="3"/>
  <c r="X513" i="4"/>
  <c r="Y513" i="4" s="1"/>
  <c r="V965" i="4"/>
  <c r="U965" i="4"/>
  <c r="U955" i="4"/>
  <c r="V955" i="4"/>
  <c r="U931" i="4"/>
  <c r="V931" i="4"/>
  <c r="V766" i="4"/>
  <c r="U766" i="4"/>
  <c r="V161" i="4"/>
  <c r="U161" i="4"/>
  <c r="V58" i="4"/>
  <c r="U58" i="4"/>
  <c r="V25" i="4"/>
  <c r="U25" i="4"/>
  <c r="Y171" i="4"/>
  <c r="AD171" i="4" s="1"/>
  <c r="F121" i="3"/>
  <c r="H121" i="3"/>
  <c r="U560" i="4"/>
  <c r="V560" i="4"/>
  <c r="W560" i="4" s="1"/>
  <c r="U624" i="4"/>
  <c r="V624" i="4"/>
  <c r="U688" i="4"/>
  <c r="V688" i="4"/>
  <c r="W688" i="4" s="1"/>
  <c r="Y979" i="4"/>
  <c r="X979" i="4"/>
  <c r="AB885" i="4"/>
  <c r="AC885" i="4"/>
  <c r="AD885" i="4"/>
  <c r="AJ885" i="4"/>
  <c r="AA885" i="4"/>
  <c r="AH885" i="4"/>
  <c r="AF885" i="4"/>
  <c r="AI885" i="4"/>
  <c r="AE885" i="4"/>
  <c r="AQ885" i="4" s="1"/>
  <c r="AS885" i="4"/>
  <c r="AW885" i="4"/>
  <c r="AG885" i="4"/>
  <c r="AU885" i="4"/>
  <c r="Z885" i="4"/>
  <c r="AL885" i="4" s="1"/>
  <c r="AT885" i="4"/>
  <c r="AV885" i="4"/>
  <c r="H155" i="3"/>
  <c r="F155" i="3"/>
  <c r="T937" i="4"/>
  <c r="V723" i="4"/>
  <c r="U723" i="4"/>
  <c r="U531" i="4"/>
  <c r="V531" i="4"/>
  <c r="X495" i="4"/>
  <c r="U491" i="4"/>
  <c r="V491" i="4"/>
  <c r="U48" i="4"/>
  <c r="V48" i="4"/>
  <c r="T46" i="4"/>
  <c r="U16" i="4"/>
  <c r="V16" i="4"/>
  <c r="W16" i="4" s="1"/>
  <c r="X16" i="4" s="1"/>
  <c r="AP118" i="4"/>
  <c r="AV118" i="4" s="1"/>
  <c r="X845" i="4"/>
  <c r="Y845" i="4"/>
  <c r="X659" i="4"/>
  <c r="Y659" i="4"/>
  <c r="X691" i="4"/>
  <c r="Y691" i="4"/>
  <c r="X779" i="4"/>
  <c r="Y779" i="4"/>
  <c r="X114" i="4"/>
  <c r="Y114" i="4" s="1"/>
  <c r="AD919" i="4"/>
  <c r="AF919" i="4"/>
  <c r="AI919" i="4"/>
  <c r="Z919" i="4"/>
  <c r="AE919" i="4"/>
  <c r="AK919" i="4"/>
  <c r="AB919" i="4"/>
  <c r="AH919" i="4"/>
  <c r="AS919" i="4"/>
  <c r="AW919" i="4"/>
  <c r="AA919" i="4"/>
  <c r="AG919" i="4"/>
  <c r="AC919" i="4"/>
  <c r="AJ919" i="4"/>
  <c r="AT919" i="4"/>
  <c r="AU919" i="4"/>
  <c r="AV919" i="4"/>
  <c r="X98" i="4"/>
  <c r="AH107" i="4"/>
  <c r="AK107" i="4"/>
  <c r="Z107" i="4"/>
  <c r="AL107" i="4" s="1"/>
  <c r="AR107" i="4" s="1"/>
  <c r="Y924" i="4"/>
  <c r="X924" i="4"/>
  <c r="Y767" i="4"/>
  <c r="X767" i="4"/>
  <c r="AB65" i="4"/>
  <c r="AN65" i="4" s="1"/>
  <c r="AT65" i="4" s="1"/>
  <c r="AI65" i="4"/>
  <c r="AG65" i="4"/>
  <c r="AJ65" i="4"/>
  <c r="AF103" i="4"/>
  <c r="AA103" i="4"/>
  <c r="AM103" i="4" s="1"/>
  <c r="AS103" i="4" s="1"/>
  <c r="AB103" i="4"/>
  <c r="X563" i="4"/>
  <c r="Y563" i="4"/>
  <c r="W861" i="4"/>
  <c r="V616" i="4"/>
  <c r="W616" i="4" s="1"/>
  <c r="V648" i="4"/>
  <c r="W648" i="4" s="1"/>
  <c r="V680" i="4"/>
  <c r="W680" i="4" s="1"/>
  <c r="V712" i="4"/>
  <c r="W712" i="4" s="1"/>
  <c r="U394" i="4"/>
  <c r="V394" i="4"/>
  <c r="X973" i="4"/>
  <c r="Y973" i="4"/>
  <c r="AD953" i="4"/>
  <c r="AP953" i="4" s="1"/>
  <c r="AC953" i="4"/>
  <c r="AO953" i="4" s="1"/>
  <c r="Z953" i="4"/>
  <c r="AL953" i="4" s="1"/>
  <c r="AA953" i="4"/>
  <c r="AM953" i="4" s="1"/>
  <c r="AB953" i="4"/>
  <c r="AN953" i="4" s="1"/>
  <c r="AU953" i="4"/>
  <c r="AE953" i="4"/>
  <c r="AQ953" i="4" s="1"/>
  <c r="AW953" i="4"/>
  <c r="AT953" i="4"/>
  <c r="AS953" i="4"/>
  <c r="AV953" i="4"/>
  <c r="U958" i="4"/>
  <c r="V958" i="4"/>
  <c r="S926" i="4"/>
  <c r="W880" i="4"/>
  <c r="S877" i="4"/>
  <c r="U877" i="4" s="1"/>
  <c r="U764" i="4"/>
  <c r="V764" i="4"/>
  <c r="U54" i="4"/>
  <c r="V54" i="4"/>
  <c r="T47" i="4"/>
  <c r="V47" i="4" s="1"/>
  <c r="W47" i="4" s="1"/>
  <c r="F64" i="4"/>
  <c r="J64" i="4" s="1"/>
  <c r="M65" i="2" s="1"/>
  <c r="E64" i="4"/>
  <c r="I64" i="4" s="1"/>
  <c r="L65" i="2" s="1"/>
  <c r="G64" i="4"/>
  <c r="D64" i="4"/>
  <c r="H64" i="4" s="1"/>
  <c r="K65" i="2" s="1"/>
  <c r="X974" i="4"/>
  <c r="Y974" i="4"/>
  <c r="Y96" i="4"/>
  <c r="AB96" i="4" s="1"/>
  <c r="AN110" i="4"/>
  <c r="AT110" i="4" s="1"/>
  <c r="AF643" i="4"/>
  <c r="AI643" i="4"/>
  <c r="AK643" i="4"/>
  <c r="AJ643" i="4"/>
  <c r="AH643" i="4"/>
  <c r="AG643" i="4"/>
  <c r="AO28" i="4"/>
  <c r="AU28" i="4" s="1"/>
  <c r="AM28" i="4"/>
  <c r="AS28" i="4" s="1"/>
  <c r="Y134" i="4"/>
  <c r="AC134" i="4" s="1"/>
  <c r="W667" i="4"/>
  <c r="W699" i="4"/>
  <c r="W771" i="4"/>
  <c r="W803" i="4"/>
  <c r="W720" i="4"/>
  <c r="X665" i="4"/>
  <c r="Y665" i="4"/>
  <c r="H161" i="3"/>
  <c r="F161" i="3"/>
  <c r="S936" i="4"/>
  <c r="S921" i="4"/>
  <c r="V921" i="4" s="1"/>
  <c r="V875" i="4"/>
  <c r="U875" i="4"/>
  <c r="U497" i="4"/>
  <c r="V497" i="4"/>
  <c r="U175" i="4"/>
  <c r="V175" i="4"/>
  <c r="W138" i="4"/>
  <c r="V56" i="4"/>
  <c r="U56" i="4"/>
  <c r="U24" i="4"/>
  <c r="V24" i="4"/>
  <c r="AQ158" i="4"/>
  <c r="AW158" i="4" s="1"/>
  <c r="X980" i="4"/>
  <c r="Y980" i="4"/>
  <c r="AH96" i="4"/>
  <c r="AF96" i="4"/>
  <c r="AI835" i="4"/>
  <c r="AH835" i="4"/>
  <c r="AJ835" i="4"/>
  <c r="AF835" i="4"/>
  <c r="AG835" i="4"/>
  <c r="AK835" i="4"/>
  <c r="W148" i="4"/>
  <c r="AG171" i="4"/>
  <c r="AI171" i="4"/>
  <c r="AK171" i="4"/>
  <c r="AF171" i="4"/>
  <c r="AH171" i="4"/>
  <c r="AJ171" i="4"/>
  <c r="AF994" i="4"/>
  <c r="AC994" i="4"/>
  <c r="AI994" i="4"/>
  <c r="AB994" i="4"/>
  <c r="Z994" i="4"/>
  <c r="AL994" i="4" s="1"/>
  <c r="AA994" i="4"/>
  <c r="AH994" i="4"/>
  <c r="AJ994" i="4"/>
  <c r="AG994" i="4"/>
  <c r="AE994" i="4"/>
  <c r="AD994" i="4"/>
  <c r="AV994" i="4"/>
  <c r="AW994" i="4"/>
  <c r="AT994" i="4"/>
  <c r="AK994" i="4"/>
  <c r="AU994" i="4"/>
  <c r="AS994" i="4"/>
  <c r="W739" i="4"/>
  <c r="U640" i="4"/>
  <c r="V640" i="4"/>
  <c r="U704" i="4"/>
  <c r="V704" i="4"/>
  <c r="T877" i="4"/>
  <c r="V877" i="4" s="1"/>
  <c r="W877" i="4" s="1"/>
  <c r="U1001" i="4"/>
  <c r="V1001" i="4"/>
  <c r="S956" i="4"/>
  <c r="S925" i="4"/>
  <c r="W883" i="4"/>
  <c r="T881" i="4"/>
  <c r="V722" i="4"/>
  <c r="U722" i="4"/>
  <c r="T523" i="4"/>
  <c r="V139" i="4"/>
  <c r="W139" i="4" s="1"/>
  <c r="U139" i="4"/>
  <c r="V34" i="4"/>
  <c r="U34" i="4"/>
  <c r="AN164" i="4"/>
  <c r="AT164" i="4" s="1"/>
  <c r="AC934" i="4"/>
  <c r="AO934" i="4" s="1"/>
  <c r="AB934" i="4"/>
  <c r="AN934" i="4" s="1"/>
  <c r="AE934" i="4"/>
  <c r="AQ934" i="4" s="1"/>
  <c r="Z934" i="4"/>
  <c r="AL934" i="4" s="1"/>
  <c r="AA934" i="4"/>
  <c r="AM934" i="4" s="1"/>
  <c r="AD934" i="4"/>
  <c r="AP934" i="4" s="1"/>
  <c r="AT934" i="4"/>
  <c r="AU934" i="4"/>
  <c r="AV934" i="4"/>
  <c r="AW934" i="4"/>
  <c r="AS934" i="4"/>
  <c r="AJ845" i="4"/>
  <c r="AI845" i="4"/>
  <c r="AK845" i="4"/>
  <c r="AH845" i="4"/>
  <c r="AG845" i="4"/>
  <c r="AF845" i="4"/>
  <c r="AC529" i="4"/>
  <c r="AO529" i="4" s="1"/>
  <c r="Z529" i="4"/>
  <c r="AL529" i="4" s="1"/>
  <c r="AE529" i="4"/>
  <c r="AQ529" i="4" s="1"/>
  <c r="AB529" i="4"/>
  <c r="AN529" i="4" s="1"/>
  <c r="AA529" i="4"/>
  <c r="AM529" i="4" s="1"/>
  <c r="AD529" i="4"/>
  <c r="AP529" i="4" s="1"/>
  <c r="AV529" i="4"/>
  <c r="AW529" i="4"/>
  <c r="AT529" i="4"/>
  <c r="AS529" i="4"/>
  <c r="AU529" i="4"/>
  <c r="AI795" i="4"/>
  <c r="AF795" i="4"/>
  <c r="AJ795" i="4"/>
  <c r="AK795" i="4"/>
  <c r="AH795" i="4"/>
  <c r="AG795" i="4"/>
  <c r="AJ107" i="4"/>
  <c r="AP107" i="4" s="1"/>
  <c r="AV107" i="4" s="1"/>
  <c r="AI107" i="4"/>
  <c r="W948" i="4"/>
  <c r="S804" i="4"/>
  <c r="AH767" i="4"/>
  <c r="AF767" i="4"/>
  <c r="AI767" i="4"/>
  <c r="AJ767" i="4"/>
  <c r="AG767" i="4"/>
  <c r="AK767" i="4"/>
  <c r="U503" i="4"/>
  <c r="V503" i="4"/>
  <c r="X57" i="4"/>
  <c r="Y57" i="4" s="1"/>
  <c r="AC984" i="4"/>
  <c r="Z984" i="4"/>
  <c r="AE984" i="4"/>
  <c r="AD984" i="4"/>
  <c r="AV984" i="4"/>
  <c r="AA984" i="4"/>
  <c r="AS984" i="4"/>
  <c r="AW984" i="4"/>
  <c r="AT984" i="4"/>
  <c r="AU984" i="4"/>
  <c r="AK103" i="4"/>
  <c r="AH103" i="4"/>
  <c r="AF563" i="4"/>
  <c r="AI563" i="4"/>
  <c r="AJ563" i="4"/>
  <c r="AG563" i="4"/>
  <c r="AK563" i="4"/>
  <c r="AH563" i="4"/>
  <c r="X731" i="4"/>
  <c r="Y731" i="4"/>
  <c r="AI576" i="4"/>
  <c r="AO576" i="4" s="1"/>
  <c r="AG576" i="4"/>
  <c r="AK576" i="4"/>
  <c r="AF576" i="4"/>
  <c r="AJ576" i="4"/>
  <c r="AH576" i="4"/>
  <c r="W995" i="4"/>
  <c r="AH973" i="4"/>
  <c r="AG973" i="4"/>
  <c r="AF973" i="4"/>
  <c r="AK973" i="4"/>
  <c r="AI973" i="4"/>
  <c r="AJ973" i="4"/>
  <c r="AG69" i="4"/>
  <c r="AF69" i="4"/>
  <c r="AJ69" i="4"/>
  <c r="AK69" i="4"/>
  <c r="AH69" i="4"/>
  <c r="AI69" i="4"/>
  <c r="AF39" i="4"/>
  <c r="AK39" i="4"/>
  <c r="AH39" i="4"/>
  <c r="AJ39" i="4"/>
  <c r="AG39" i="4"/>
  <c r="AI39" i="4"/>
  <c r="E360" i="2"/>
  <c r="N360" i="2" s="1"/>
  <c r="F360" i="2"/>
  <c r="O360" i="2" s="1"/>
  <c r="I368" i="3" s="1"/>
  <c r="G360" i="2"/>
  <c r="P360" i="2" s="1"/>
  <c r="E261" i="2"/>
  <c r="N261" i="2" s="1"/>
  <c r="F261" i="2"/>
  <c r="O261" i="2" s="1"/>
  <c r="I260" i="3" s="1"/>
  <c r="G261" i="2"/>
  <c r="P261" i="2" s="1"/>
  <c r="G231" i="2"/>
  <c r="P231" i="2" s="1"/>
  <c r="E231" i="2"/>
  <c r="N231" i="2" s="1"/>
  <c r="F231" i="2"/>
  <c r="O231" i="2" s="1"/>
  <c r="I230" i="3" s="1"/>
  <c r="E233" i="2"/>
  <c r="N233" i="2" s="1"/>
  <c r="F233" i="2"/>
  <c r="O233" i="2" s="1"/>
  <c r="I232" i="3" s="1"/>
  <c r="G233" i="2"/>
  <c r="P233" i="2" s="1"/>
  <c r="E245" i="2"/>
  <c r="N245" i="2" s="1"/>
  <c r="F245" i="2"/>
  <c r="O245" i="2" s="1"/>
  <c r="I244" i="3" s="1"/>
  <c r="G245" i="2"/>
  <c r="P245" i="2" s="1"/>
  <c r="E265" i="2"/>
  <c r="N265" i="2" s="1"/>
  <c r="F265" i="2"/>
  <c r="O265" i="2" s="1"/>
  <c r="I264" i="3" s="1"/>
  <c r="G265" i="2"/>
  <c r="P265" i="2" s="1"/>
  <c r="E217" i="2"/>
  <c r="N217" i="2" s="1"/>
  <c r="F217" i="2"/>
  <c r="O217" i="2" s="1"/>
  <c r="G217" i="2"/>
  <c r="P217" i="2" s="1"/>
  <c r="E213" i="2"/>
  <c r="N213" i="2" s="1"/>
  <c r="F213" i="2"/>
  <c r="O213" i="2" s="1"/>
  <c r="I212" i="3" s="1"/>
  <c r="G213" i="2"/>
  <c r="P213" i="2" s="1"/>
  <c r="I308" i="3"/>
  <c r="G275" i="2"/>
  <c r="P275" i="2" s="1"/>
  <c r="E275" i="2"/>
  <c r="N275" i="2" s="1"/>
  <c r="F275" i="2"/>
  <c r="O275" i="2" s="1"/>
  <c r="I274" i="3" s="1"/>
  <c r="E331" i="2"/>
  <c r="N331" i="2" s="1"/>
  <c r="F331" i="2"/>
  <c r="O331" i="2" s="1"/>
  <c r="I339" i="3" s="1"/>
  <c r="G331" i="2"/>
  <c r="P331" i="2" s="1"/>
  <c r="F341" i="2"/>
  <c r="O341" i="2" s="1"/>
  <c r="I349" i="3" s="1"/>
  <c r="G341" i="2"/>
  <c r="P341" i="2" s="1"/>
  <c r="E341" i="2"/>
  <c r="N341" i="2" s="1"/>
  <c r="E286" i="2"/>
  <c r="N286" i="2" s="1"/>
  <c r="F286" i="2"/>
  <c r="O286" i="2" s="1"/>
  <c r="I285" i="3" s="1"/>
  <c r="G286" i="2"/>
  <c r="P286" i="2" s="1"/>
  <c r="F299" i="2"/>
  <c r="O299" i="2" s="1"/>
  <c r="I304" i="3" s="1"/>
  <c r="G299" i="2"/>
  <c r="P299" i="2" s="1"/>
  <c r="E299" i="2"/>
  <c r="N299" i="2" s="1"/>
  <c r="G271" i="2"/>
  <c r="P271" i="2" s="1"/>
  <c r="E271" i="2"/>
  <c r="N271" i="2" s="1"/>
  <c r="F271" i="2"/>
  <c r="O271" i="2" s="1"/>
  <c r="I270" i="3" s="1"/>
  <c r="E359" i="2"/>
  <c r="N359" i="2" s="1"/>
  <c r="F359" i="2"/>
  <c r="O359" i="2" s="1"/>
  <c r="I367" i="3" s="1"/>
  <c r="G359" i="2"/>
  <c r="P359" i="2" s="1"/>
  <c r="F306" i="2"/>
  <c r="O306" i="2" s="1"/>
  <c r="I314" i="3" s="1"/>
  <c r="G306" i="2"/>
  <c r="P306" i="2" s="1"/>
  <c r="E306" i="2"/>
  <c r="N306" i="2" s="1"/>
  <c r="E355" i="2"/>
  <c r="N355" i="2" s="1"/>
  <c r="F355" i="2"/>
  <c r="O355" i="2" s="1"/>
  <c r="I363" i="3" s="1"/>
  <c r="G355" i="2"/>
  <c r="P355" i="2" s="1"/>
  <c r="F353" i="2"/>
  <c r="O353" i="2" s="1"/>
  <c r="I361" i="3" s="1"/>
  <c r="G353" i="2"/>
  <c r="P353" i="2" s="1"/>
  <c r="E353" i="2"/>
  <c r="N353" i="2" s="1"/>
  <c r="F246" i="2"/>
  <c r="O246" i="2" s="1"/>
  <c r="I245" i="3" s="1"/>
  <c r="G246" i="2"/>
  <c r="P246" i="2" s="1"/>
  <c r="E246" i="2"/>
  <c r="N246" i="2" s="1"/>
  <c r="F302" i="2"/>
  <c r="O302" i="2" s="1"/>
  <c r="I307" i="3" s="1"/>
  <c r="G302" i="2"/>
  <c r="P302" i="2" s="1"/>
  <c r="E302" i="2"/>
  <c r="N302" i="2" s="1"/>
  <c r="E356" i="2"/>
  <c r="N356" i="2" s="1"/>
  <c r="F356" i="2"/>
  <c r="O356" i="2" s="1"/>
  <c r="I364" i="3" s="1"/>
  <c r="G356" i="2"/>
  <c r="P356" i="2" s="1"/>
  <c r="G297" i="2"/>
  <c r="P297" i="2" s="1"/>
  <c r="F297" i="2"/>
  <c r="O297" i="2" s="1"/>
  <c r="I296" i="3" s="1"/>
  <c r="E297" i="2"/>
  <c r="N297" i="2" s="1"/>
  <c r="G259" i="2"/>
  <c r="P259" i="2" s="1"/>
  <c r="E259" i="2"/>
  <c r="N259" i="2" s="1"/>
  <c r="F259" i="2"/>
  <c r="O259" i="2" s="1"/>
  <c r="I258" i="3" s="1"/>
  <c r="E249" i="2"/>
  <c r="N249" i="2" s="1"/>
  <c r="F249" i="2"/>
  <c r="O249" i="2" s="1"/>
  <c r="I248" i="3" s="1"/>
  <c r="G249" i="2"/>
  <c r="P249" i="2" s="1"/>
  <c r="E351" i="2"/>
  <c r="N351" i="2" s="1"/>
  <c r="F351" i="2"/>
  <c r="O351" i="2" s="1"/>
  <c r="I359" i="3" s="1"/>
  <c r="G351" i="2"/>
  <c r="P351" i="2" s="1"/>
  <c r="E456" i="2"/>
  <c r="N456" i="2" s="1"/>
  <c r="F456" i="2"/>
  <c r="O456" i="2" s="1"/>
  <c r="I464" i="3" s="1"/>
  <c r="G456" i="2"/>
  <c r="P456" i="2" s="1"/>
  <c r="E427" i="2"/>
  <c r="N427" i="2" s="1"/>
  <c r="F427" i="2"/>
  <c r="O427" i="2" s="1"/>
  <c r="I435" i="3" s="1"/>
  <c r="G427" i="2"/>
  <c r="P427" i="2" s="1"/>
  <c r="E408" i="2"/>
  <c r="N408" i="2" s="1"/>
  <c r="F408" i="2"/>
  <c r="O408" i="2" s="1"/>
  <c r="I416" i="3" s="1"/>
  <c r="G408" i="2"/>
  <c r="P408" i="2" s="1"/>
  <c r="G387" i="2"/>
  <c r="P387" i="2" s="1"/>
  <c r="E387" i="2"/>
  <c r="N387" i="2" s="1"/>
  <c r="F387" i="2"/>
  <c r="O387" i="2" s="1"/>
  <c r="I395" i="3" s="1"/>
  <c r="F420" i="2"/>
  <c r="O420" i="2" s="1"/>
  <c r="I428" i="3" s="1"/>
  <c r="G420" i="2"/>
  <c r="P420" i="2" s="1"/>
  <c r="E420" i="2"/>
  <c r="N420" i="2" s="1"/>
  <c r="E435" i="2"/>
  <c r="N435" i="2" s="1"/>
  <c r="F435" i="2"/>
  <c r="O435" i="2" s="1"/>
  <c r="I443" i="3" s="1"/>
  <c r="G435" i="2"/>
  <c r="P435" i="2" s="1"/>
  <c r="E452" i="2"/>
  <c r="N452" i="2" s="1"/>
  <c r="F452" i="2"/>
  <c r="O452" i="2" s="1"/>
  <c r="I460" i="3" s="1"/>
  <c r="G452" i="2"/>
  <c r="P452" i="2" s="1"/>
  <c r="E455" i="2"/>
  <c r="N455" i="2" s="1"/>
  <c r="F455" i="2"/>
  <c r="O455" i="2" s="1"/>
  <c r="I463" i="3" s="1"/>
  <c r="G455" i="2"/>
  <c r="P455" i="2" s="1"/>
  <c r="E448" i="2"/>
  <c r="N448" i="2" s="1"/>
  <c r="F448" i="2"/>
  <c r="O448" i="2" s="1"/>
  <c r="I456" i="3" s="1"/>
  <c r="G448" i="2"/>
  <c r="P448" i="2" s="1"/>
  <c r="G428" i="2"/>
  <c r="P428" i="2" s="1"/>
  <c r="E428" i="2"/>
  <c r="N428" i="2" s="1"/>
  <c r="F428" i="2"/>
  <c r="O428" i="2" s="1"/>
  <c r="I436" i="3" s="1"/>
  <c r="E380" i="2"/>
  <c r="N380" i="2" s="1"/>
  <c r="F380" i="2"/>
  <c r="O380" i="2" s="1"/>
  <c r="I388" i="3" s="1"/>
  <c r="G380" i="2"/>
  <c r="P380" i="2" s="1"/>
  <c r="G346" i="2"/>
  <c r="P346" i="2" s="1"/>
  <c r="E346" i="2"/>
  <c r="N346" i="2" s="1"/>
  <c r="F346" i="2"/>
  <c r="O346" i="2" s="1"/>
  <c r="I354" i="3" s="1"/>
  <c r="E289" i="2"/>
  <c r="N289" i="2" s="1"/>
  <c r="F289" i="2"/>
  <c r="O289" i="2" s="1"/>
  <c r="I288" i="3" s="1"/>
  <c r="G289" i="2"/>
  <c r="P289" i="2" s="1"/>
  <c r="E291" i="2"/>
  <c r="N291" i="2" s="1"/>
  <c r="F291" i="2"/>
  <c r="O291" i="2" s="1"/>
  <c r="I290" i="3" s="1"/>
  <c r="G291" i="2"/>
  <c r="P291" i="2" s="1"/>
  <c r="E323" i="2"/>
  <c r="N323" i="2" s="1"/>
  <c r="F323" i="2"/>
  <c r="O323" i="2" s="1"/>
  <c r="I331" i="3" s="1"/>
  <c r="G323" i="2"/>
  <c r="P323" i="2" s="1"/>
  <c r="G285" i="2"/>
  <c r="P285" i="2" s="1"/>
  <c r="F285" i="2"/>
  <c r="O285" i="2" s="1"/>
  <c r="I284" i="3" s="1"/>
  <c r="E285" i="2"/>
  <c r="N285" i="2" s="1"/>
  <c r="G322" i="2"/>
  <c r="P322" i="2" s="1"/>
  <c r="E322" i="2"/>
  <c r="N322" i="2" s="1"/>
  <c r="F322" i="2"/>
  <c r="O322" i="2" s="1"/>
  <c r="I330" i="3" s="1"/>
  <c r="E319" i="2"/>
  <c r="N319" i="2" s="1"/>
  <c r="F319" i="2"/>
  <c r="O319" i="2" s="1"/>
  <c r="I327" i="3" s="1"/>
  <c r="G319" i="2"/>
  <c r="P319" i="2" s="1"/>
  <c r="E284" i="2"/>
  <c r="N284" i="2" s="1"/>
  <c r="F284" i="2"/>
  <c r="O284" i="2" s="1"/>
  <c r="I283" i="3" s="1"/>
  <c r="G284" i="2"/>
  <c r="P284" i="2" s="1"/>
  <c r="E229" i="2"/>
  <c r="N229" i="2" s="1"/>
  <c r="F229" i="2"/>
  <c r="O229" i="2" s="1"/>
  <c r="I228" i="3" s="1"/>
  <c r="G229" i="2"/>
  <c r="P229" i="2" s="1"/>
  <c r="I302" i="3"/>
  <c r="F254" i="2"/>
  <c r="O254" i="2" s="1"/>
  <c r="I253" i="3" s="1"/>
  <c r="G254" i="2"/>
  <c r="P254" i="2" s="1"/>
  <c r="E254" i="2"/>
  <c r="N254" i="2" s="1"/>
  <c r="E240" i="2"/>
  <c r="N240" i="2" s="1"/>
  <c r="F240" i="2"/>
  <c r="O240" i="2" s="1"/>
  <c r="I239" i="3" s="1"/>
  <c r="G240" i="2"/>
  <c r="P240" i="2" s="1"/>
  <c r="V301" i="4"/>
  <c r="G421" i="2"/>
  <c r="P421" i="2" s="1"/>
  <c r="E421" i="2"/>
  <c r="N421" i="2" s="1"/>
  <c r="F421" i="2"/>
  <c r="O421" i="2" s="1"/>
  <c r="I429" i="3" s="1"/>
  <c r="F382" i="2"/>
  <c r="O382" i="2" s="1"/>
  <c r="I390" i="3" s="1"/>
  <c r="G382" i="2"/>
  <c r="P382" i="2" s="1"/>
  <c r="E382" i="2"/>
  <c r="N382" i="2" s="1"/>
  <c r="AQ405" i="4"/>
  <c r="AW405" i="4" s="1"/>
  <c r="F309" i="2"/>
  <c r="O309" i="2" s="1"/>
  <c r="I317" i="3" s="1"/>
  <c r="G309" i="2"/>
  <c r="P309" i="2" s="1"/>
  <c r="E309" i="2"/>
  <c r="N309" i="2" s="1"/>
  <c r="G390" i="2"/>
  <c r="P390" i="2" s="1"/>
  <c r="E390" i="2"/>
  <c r="N390" i="2" s="1"/>
  <c r="F390" i="2"/>
  <c r="O390" i="2" s="1"/>
  <c r="I398" i="3" s="1"/>
  <c r="AP6" i="4"/>
  <c r="AV6" i="4" s="1"/>
  <c r="AO109" i="4"/>
  <c r="AU109" i="4" s="1"/>
  <c r="X933" i="4"/>
  <c r="Y933" i="4"/>
  <c r="F461" i="3"/>
  <c r="H461" i="3"/>
  <c r="F322" i="3"/>
  <c r="H322" i="3"/>
  <c r="H382" i="3"/>
  <c r="F382" i="3"/>
  <c r="F425" i="3"/>
  <c r="H425" i="3"/>
  <c r="F340" i="3"/>
  <c r="H340" i="3"/>
  <c r="AN38" i="4"/>
  <c r="AT38" i="4" s="1"/>
  <c r="AQ53" i="4"/>
  <c r="AW53" i="4" s="1"/>
  <c r="X943" i="4"/>
  <c r="Y943" i="4"/>
  <c r="AP45" i="4"/>
  <c r="AV45" i="4" s="1"/>
  <c r="AL45" i="4"/>
  <c r="AR45" i="4" s="1"/>
  <c r="AK77" i="4"/>
  <c r="AC77" i="4"/>
  <c r="AF77" i="4"/>
  <c r="AL169" i="4"/>
  <c r="AR169" i="4" s="1"/>
  <c r="AN932" i="4"/>
  <c r="AP932" i="4"/>
  <c r="V923" i="4"/>
  <c r="U923" i="4"/>
  <c r="F377" i="3"/>
  <c r="H377" i="3"/>
  <c r="F341" i="3"/>
  <c r="H341" i="3"/>
  <c r="H406" i="3"/>
  <c r="F406" i="3"/>
  <c r="F366" i="3"/>
  <c r="H366" i="3"/>
  <c r="H271" i="3"/>
  <c r="F271" i="3"/>
  <c r="F324" i="3"/>
  <c r="H324" i="3"/>
  <c r="AA151" i="4"/>
  <c r="AC151" i="4"/>
  <c r="AJ151" i="4"/>
  <c r="AH511" i="4"/>
  <c r="AC511" i="4"/>
  <c r="AI511" i="4"/>
  <c r="AG511" i="4"/>
  <c r="AA511" i="4"/>
  <c r="AD511" i="4"/>
  <c r="AB511" i="4"/>
  <c r="AK511" i="4"/>
  <c r="AE511" i="4"/>
  <c r="AF511" i="4"/>
  <c r="Z511" i="4"/>
  <c r="AJ511" i="4"/>
  <c r="F358" i="3"/>
  <c r="H358" i="3"/>
  <c r="H195" i="3"/>
  <c r="F195" i="3"/>
  <c r="H320" i="3"/>
  <c r="F320" i="3"/>
  <c r="E348" i="2"/>
  <c r="N348" i="2" s="1"/>
  <c r="F348" i="2"/>
  <c r="O348" i="2" s="1"/>
  <c r="I356" i="3" s="1"/>
  <c r="G348" i="2"/>
  <c r="P348" i="2" s="1"/>
  <c r="E189" i="2"/>
  <c r="N189" i="2" s="1"/>
  <c r="F189" i="2"/>
  <c r="O189" i="2" s="1"/>
  <c r="I188" i="3" s="1"/>
  <c r="G189" i="2"/>
  <c r="P189" i="2" s="1"/>
  <c r="F227" i="2"/>
  <c r="O227" i="2" s="1"/>
  <c r="I226" i="3" s="1"/>
  <c r="G227" i="2"/>
  <c r="P227" i="2" s="1"/>
  <c r="E227" i="2"/>
  <c r="N227" i="2" s="1"/>
  <c r="E209" i="2"/>
  <c r="N209" i="2" s="1"/>
  <c r="F209" i="2"/>
  <c r="O209" i="2" s="1"/>
  <c r="I208" i="3" s="1"/>
  <c r="G209" i="2"/>
  <c r="P209" i="2" s="1"/>
  <c r="E328" i="2"/>
  <c r="N328" i="2" s="1"/>
  <c r="F328" i="2"/>
  <c r="O328" i="2" s="1"/>
  <c r="I336" i="3" s="1"/>
  <c r="G328" i="2"/>
  <c r="P328" i="2" s="1"/>
  <c r="E201" i="2"/>
  <c r="N201" i="2" s="1"/>
  <c r="F201" i="2"/>
  <c r="O201" i="2" s="1"/>
  <c r="I200" i="3" s="1"/>
  <c r="G201" i="2"/>
  <c r="P201" i="2" s="1"/>
  <c r="E193" i="2"/>
  <c r="N193" i="2" s="1"/>
  <c r="F193" i="2"/>
  <c r="O193" i="2" s="1"/>
  <c r="I192" i="3" s="1"/>
  <c r="G193" i="2"/>
  <c r="P193" i="2" s="1"/>
  <c r="F203" i="2"/>
  <c r="O203" i="2" s="1"/>
  <c r="I202" i="3" s="1"/>
  <c r="G203" i="2"/>
  <c r="P203" i="2" s="1"/>
  <c r="E203" i="2"/>
  <c r="N203" i="2" s="1"/>
  <c r="F195" i="2"/>
  <c r="O195" i="2" s="1"/>
  <c r="I194" i="3" s="1"/>
  <c r="G195" i="2"/>
  <c r="P195" i="2" s="1"/>
  <c r="E195" i="2"/>
  <c r="N195" i="2" s="1"/>
  <c r="E190" i="2"/>
  <c r="N190" i="2" s="1"/>
  <c r="F190" i="2"/>
  <c r="O190" i="2" s="1"/>
  <c r="I189" i="3" s="1"/>
  <c r="G190" i="2"/>
  <c r="P190" i="2" s="1"/>
  <c r="E188" i="2"/>
  <c r="N188" i="2" s="1"/>
  <c r="F188" i="2"/>
  <c r="O188" i="2" s="1"/>
  <c r="I187" i="3" s="1"/>
  <c r="G188" i="2"/>
  <c r="P188" i="2" s="1"/>
  <c r="F215" i="2"/>
  <c r="O215" i="2" s="1"/>
  <c r="I214" i="3" s="1"/>
  <c r="G215" i="2"/>
  <c r="P215" i="2" s="1"/>
  <c r="E215" i="2"/>
  <c r="N215" i="2" s="1"/>
  <c r="E205" i="2"/>
  <c r="N205" i="2" s="1"/>
  <c r="F205" i="2"/>
  <c r="O205" i="2" s="1"/>
  <c r="I204" i="3" s="1"/>
  <c r="G205" i="2"/>
  <c r="P205" i="2" s="1"/>
  <c r="F199" i="2"/>
  <c r="O199" i="2" s="1"/>
  <c r="I198" i="3" s="1"/>
  <c r="G199" i="2"/>
  <c r="P199" i="2" s="1"/>
  <c r="E199" i="2"/>
  <c r="N199" i="2" s="1"/>
  <c r="G255" i="2"/>
  <c r="P255" i="2" s="1"/>
  <c r="E255" i="2"/>
  <c r="N255" i="2" s="1"/>
  <c r="F255" i="2"/>
  <c r="O255" i="2" s="1"/>
  <c r="I254" i="3" s="1"/>
  <c r="G247" i="2"/>
  <c r="P247" i="2" s="1"/>
  <c r="E247" i="2"/>
  <c r="N247" i="2" s="1"/>
  <c r="F247" i="2"/>
  <c r="O247" i="2" s="1"/>
  <c r="I246" i="3" s="1"/>
  <c r="F219" i="2"/>
  <c r="O219" i="2" s="1"/>
  <c r="I218" i="3" s="1"/>
  <c r="G219" i="2"/>
  <c r="P219" i="2" s="1"/>
  <c r="E219" i="2"/>
  <c r="N219" i="2" s="1"/>
  <c r="E347" i="2"/>
  <c r="N347" i="2" s="1"/>
  <c r="F347" i="2"/>
  <c r="O347" i="2" s="1"/>
  <c r="I355" i="3" s="1"/>
  <c r="G347" i="2"/>
  <c r="P347" i="2" s="1"/>
  <c r="F238" i="2"/>
  <c r="O238" i="2" s="1"/>
  <c r="I237" i="3" s="1"/>
  <c r="G238" i="2"/>
  <c r="P238" i="2" s="1"/>
  <c r="E238" i="2"/>
  <c r="N238" i="2" s="1"/>
  <c r="E222" i="2"/>
  <c r="N222" i="2" s="1"/>
  <c r="F222" i="2"/>
  <c r="O222" i="2" s="1"/>
  <c r="I221" i="3" s="1"/>
  <c r="G222" i="2"/>
  <c r="P222" i="2" s="1"/>
  <c r="E308" i="2"/>
  <c r="N308" i="2" s="1"/>
  <c r="F308" i="2"/>
  <c r="O308" i="2" s="1"/>
  <c r="I316" i="3" s="1"/>
  <c r="G308" i="2"/>
  <c r="P308" i="2" s="1"/>
  <c r="E253" i="2"/>
  <c r="N253" i="2" s="1"/>
  <c r="F253" i="2"/>
  <c r="O253" i="2" s="1"/>
  <c r="I252" i="3" s="1"/>
  <c r="G253" i="2"/>
  <c r="P253" i="2" s="1"/>
  <c r="V297" i="4"/>
  <c r="E294" i="2"/>
  <c r="N294" i="2" s="1"/>
  <c r="F294" i="2"/>
  <c r="O294" i="2" s="1"/>
  <c r="I293" i="3" s="1"/>
  <c r="G294" i="2"/>
  <c r="P294" i="2" s="1"/>
  <c r="G307" i="2"/>
  <c r="P307" i="2" s="1"/>
  <c r="E307" i="2"/>
  <c r="N307" i="2" s="1"/>
  <c r="F307" i="2"/>
  <c r="O307" i="2" s="1"/>
  <c r="I315" i="3" s="1"/>
  <c r="G267" i="2"/>
  <c r="P267" i="2" s="1"/>
  <c r="E267" i="2"/>
  <c r="N267" i="2" s="1"/>
  <c r="F267" i="2"/>
  <c r="O267" i="2" s="1"/>
  <c r="I266" i="3" s="1"/>
  <c r="F337" i="2"/>
  <c r="O337" i="2" s="1"/>
  <c r="I345" i="3" s="1"/>
  <c r="G337" i="2"/>
  <c r="P337" i="2" s="1"/>
  <c r="E337" i="2"/>
  <c r="N337" i="2" s="1"/>
  <c r="I310" i="3"/>
  <c r="E187" i="2"/>
  <c r="N187" i="2" s="1"/>
  <c r="F187" i="2"/>
  <c r="O187" i="2" s="1"/>
  <c r="I186" i="3" s="1"/>
  <c r="G187" i="2"/>
  <c r="P187" i="2" s="1"/>
  <c r="F361" i="2"/>
  <c r="O361" i="2" s="1"/>
  <c r="I369" i="3" s="1"/>
  <c r="G361" i="2"/>
  <c r="P361" i="2" s="1"/>
  <c r="E361" i="2"/>
  <c r="N361" i="2" s="1"/>
  <c r="F329" i="2"/>
  <c r="O329" i="2" s="1"/>
  <c r="I337" i="3" s="1"/>
  <c r="G329" i="2"/>
  <c r="P329" i="2" s="1"/>
  <c r="E329" i="2"/>
  <c r="N329" i="2" s="1"/>
  <c r="F242" i="2"/>
  <c r="O242" i="2" s="1"/>
  <c r="G242" i="2"/>
  <c r="P242" i="2" s="1"/>
  <c r="E242" i="2"/>
  <c r="N242" i="2" s="1"/>
  <c r="E226" i="2"/>
  <c r="N226" i="2" s="1"/>
  <c r="F226" i="2"/>
  <c r="O226" i="2" s="1"/>
  <c r="I225" i="3" s="1"/>
  <c r="G226" i="2"/>
  <c r="P226" i="2" s="1"/>
  <c r="E447" i="2"/>
  <c r="N447" i="2" s="1"/>
  <c r="F447" i="2"/>
  <c r="O447" i="2" s="1"/>
  <c r="I455" i="3" s="1"/>
  <c r="G447" i="2"/>
  <c r="P447" i="2" s="1"/>
  <c r="E444" i="2"/>
  <c r="N444" i="2" s="1"/>
  <c r="F444" i="2"/>
  <c r="O444" i="2" s="1"/>
  <c r="I452" i="3" s="1"/>
  <c r="G444" i="2"/>
  <c r="P444" i="2" s="1"/>
  <c r="E431" i="2"/>
  <c r="N431" i="2" s="1"/>
  <c r="F431" i="2"/>
  <c r="O431" i="2" s="1"/>
  <c r="I439" i="3" s="1"/>
  <c r="G431" i="2"/>
  <c r="P431" i="2" s="1"/>
  <c r="E418" i="2"/>
  <c r="N418" i="2" s="1"/>
  <c r="F418" i="2"/>
  <c r="O418" i="2" s="1"/>
  <c r="I426" i="3" s="1"/>
  <c r="G418" i="2"/>
  <c r="P418" i="2" s="1"/>
  <c r="F412" i="2"/>
  <c r="O412" i="2" s="1"/>
  <c r="I420" i="3" s="1"/>
  <c r="G412" i="2"/>
  <c r="P412" i="2" s="1"/>
  <c r="E412" i="2"/>
  <c r="N412" i="2" s="1"/>
  <c r="E436" i="2"/>
  <c r="N436" i="2" s="1"/>
  <c r="F436" i="2"/>
  <c r="O436" i="2" s="1"/>
  <c r="I444" i="3" s="1"/>
  <c r="G436" i="2"/>
  <c r="P436" i="2" s="1"/>
  <c r="E388" i="2"/>
  <c r="N388" i="2" s="1"/>
  <c r="F388" i="2"/>
  <c r="O388" i="2" s="1"/>
  <c r="I396" i="3" s="1"/>
  <c r="G388" i="2"/>
  <c r="P388" i="2" s="1"/>
  <c r="E439" i="2"/>
  <c r="N439" i="2" s="1"/>
  <c r="F439" i="2"/>
  <c r="O439" i="2" s="1"/>
  <c r="I447" i="3" s="1"/>
  <c r="G439" i="2"/>
  <c r="P439" i="2" s="1"/>
  <c r="E376" i="2"/>
  <c r="N376" i="2" s="1"/>
  <c r="F376" i="2"/>
  <c r="O376" i="2" s="1"/>
  <c r="I384" i="3" s="1"/>
  <c r="G376" i="2"/>
  <c r="P376" i="2" s="1"/>
  <c r="E368" i="2"/>
  <c r="N368" i="2" s="1"/>
  <c r="F368" i="2"/>
  <c r="O368" i="2" s="1"/>
  <c r="I376" i="3" s="1"/>
  <c r="G368" i="2"/>
  <c r="P368" i="2" s="1"/>
  <c r="E432" i="2"/>
  <c r="N432" i="2" s="1"/>
  <c r="F432" i="2"/>
  <c r="O432" i="2" s="1"/>
  <c r="G432" i="2"/>
  <c r="P432" i="2" s="1"/>
  <c r="E426" i="2"/>
  <c r="N426" i="2" s="1"/>
  <c r="F426" i="2"/>
  <c r="O426" i="2" s="1"/>
  <c r="I434" i="3" s="1"/>
  <c r="G426" i="2"/>
  <c r="P426" i="2" s="1"/>
  <c r="G407" i="2"/>
  <c r="P407" i="2" s="1"/>
  <c r="E407" i="2"/>
  <c r="N407" i="2" s="1"/>
  <c r="F407" i="2"/>
  <c r="O407" i="2" s="1"/>
  <c r="I415" i="3" s="1"/>
  <c r="G395" i="2"/>
  <c r="P395" i="2" s="1"/>
  <c r="E395" i="2"/>
  <c r="N395" i="2" s="1"/>
  <c r="F395" i="2"/>
  <c r="O395" i="2" s="1"/>
  <c r="I403" i="3" s="1"/>
  <c r="E411" i="2"/>
  <c r="N411" i="2" s="1"/>
  <c r="F411" i="2"/>
  <c r="O411" i="2" s="1"/>
  <c r="I419" i="3" s="1"/>
  <c r="G411" i="2"/>
  <c r="P411" i="2" s="1"/>
  <c r="V398" i="4"/>
  <c r="W398" i="4" s="1"/>
  <c r="X398" i="4" s="1"/>
  <c r="Y398" i="4" s="1"/>
  <c r="E311" i="2"/>
  <c r="N311" i="2" s="1"/>
  <c r="F311" i="2"/>
  <c r="O311" i="2" s="1"/>
  <c r="I319" i="3" s="1"/>
  <c r="G311" i="2"/>
  <c r="P311" i="2" s="1"/>
  <c r="G277" i="2"/>
  <c r="P277" i="2" s="1"/>
  <c r="E277" i="2"/>
  <c r="N277" i="2" s="1"/>
  <c r="F277" i="2"/>
  <c r="O277" i="2" s="1"/>
  <c r="I276" i="3" s="1"/>
  <c r="E248" i="2"/>
  <c r="N248" i="2" s="1"/>
  <c r="F248" i="2"/>
  <c r="O248" i="2" s="1"/>
  <c r="I247" i="3" s="1"/>
  <c r="G248" i="2"/>
  <c r="P248" i="2" s="1"/>
  <c r="E236" i="2"/>
  <c r="N236" i="2" s="1"/>
  <c r="F236" i="2"/>
  <c r="O236" i="2" s="1"/>
  <c r="I235" i="3" s="1"/>
  <c r="G236" i="2"/>
  <c r="P236" i="2" s="1"/>
  <c r="F304" i="2"/>
  <c r="O304" i="2" s="1"/>
  <c r="I312" i="3" s="1"/>
  <c r="G304" i="2"/>
  <c r="P304" i="2" s="1"/>
  <c r="E304" i="2"/>
  <c r="N304" i="2" s="1"/>
  <c r="E241" i="2"/>
  <c r="N241" i="2" s="1"/>
  <c r="F241" i="2"/>
  <c r="O241" i="2" s="1"/>
  <c r="I240" i="3" s="1"/>
  <c r="G241" i="2"/>
  <c r="P241" i="2" s="1"/>
  <c r="G220" i="2"/>
  <c r="P220" i="2" s="1"/>
  <c r="E220" i="2"/>
  <c r="N220" i="2" s="1"/>
  <c r="F220" i="2"/>
  <c r="O220" i="2" s="1"/>
  <c r="I219" i="3" s="1"/>
  <c r="F298" i="2"/>
  <c r="O298" i="2" s="1"/>
  <c r="I303" i="3" s="1"/>
  <c r="G298" i="2"/>
  <c r="P298" i="2" s="1"/>
  <c r="E298" i="2"/>
  <c r="N298" i="2" s="1"/>
  <c r="F278" i="2"/>
  <c r="O278" i="2" s="1"/>
  <c r="I277" i="3" s="1"/>
  <c r="G278" i="2"/>
  <c r="P278" i="2" s="1"/>
  <c r="E278" i="2"/>
  <c r="N278" i="2" s="1"/>
  <c r="G216" i="2"/>
  <c r="P216" i="2" s="1"/>
  <c r="E216" i="2"/>
  <c r="N216" i="2" s="1"/>
  <c r="F216" i="2"/>
  <c r="O216" i="2" s="1"/>
  <c r="I215" i="3" s="1"/>
  <c r="G208" i="2"/>
  <c r="P208" i="2" s="1"/>
  <c r="E208" i="2"/>
  <c r="N208" i="2" s="1"/>
  <c r="F208" i="2"/>
  <c r="O208" i="2" s="1"/>
  <c r="I207" i="3" s="1"/>
  <c r="F191" i="2"/>
  <c r="O191" i="2" s="1"/>
  <c r="I190" i="3" s="1"/>
  <c r="G191" i="2"/>
  <c r="P191" i="2" s="1"/>
  <c r="E191" i="2"/>
  <c r="N191" i="2" s="1"/>
  <c r="E373" i="2"/>
  <c r="N373" i="2" s="1"/>
  <c r="F373" i="2"/>
  <c r="O373" i="2" s="1"/>
  <c r="I381" i="3" s="1"/>
  <c r="G373" i="2"/>
  <c r="P373" i="2" s="1"/>
  <c r="G367" i="2"/>
  <c r="P367" i="2" s="1"/>
  <c r="E367" i="2"/>
  <c r="N367" i="2" s="1"/>
  <c r="F367" i="2"/>
  <c r="O367" i="2" s="1"/>
  <c r="I375" i="3" s="1"/>
  <c r="F386" i="2"/>
  <c r="O386" i="2" s="1"/>
  <c r="I394" i="3" s="1"/>
  <c r="G386" i="2"/>
  <c r="P386" i="2" s="1"/>
  <c r="E386" i="2"/>
  <c r="N386" i="2" s="1"/>
  <c r="AN6" i="4"/>
  <c r="AT6" i="4" s="1"/>
  <c r="AM109" i="4"/>
  <c r="AS109" i="4" s="1"/>
  <c r="AK933" i="4"/>
  <c r="AH933" i="4"/>
  <c r="AJ933" i="4"/>
  <c r="AI933" i="4"/>
  <c r="AF933" i="4"/>
  <c r="AG933" i="4"/>
  <c r="H374" i="3"/>
  <c r="F374" i="3"/>
  <c r="F437" i="3"/>
  <c r="H437" i="3"/>
  <c r="H334" i="3"/>
  <c r="F334" i="3"/>
  <c r="F294" i="3"/>
  <c r="H294" i="3"/>
  <c r="F291" i="3"/>
  <c r="H291" i="3"/>
  <c r="F360" i="3"/>
  <c r="H360" i="3"/>
  <c r="AO53" i="4"/>
  <c r="AU53" i="4" s="1"/>
  <c r="AP53" i="4"/>
  <c r="AV53" i="4" s="1"/>
  <c r="AO43" i="4"/>
  <c r="AU43" i="4" s="1"/>
  <c r="AQ43" i="4"/>
  <c r="AW43" i="4" s="1"/>
  <c r="AM43" i="4"/>
  <c r="AS43" i="4" s="1"/>
  <c r="F405" i="3"/>
  <c r="H405" i="3"/>
  <c r="F275" i="3"/>
  <c r="H275" i="3"/>
  <c r="V2" i="4"/>
  <c r="W2" i="4" s="1"/>
  <c r="U2" i="4"/>
  <c r="AN45" i="4"/>
  <c r="AT45" i="4" s="1"/>
  <c r="AO849" i="4"/>
  <c r="AQ849" i="4"/>
  <c r="AM849" i="4"/>
  <c r="AE77" i="4"/>
  <c r="AQ77" i="4" s="1"/>
  <c r="AW77" i="4" s="1"/>
  <c r="Z77" i="4"/>
  <c r="AL77" i="4" s="1"/>
  <c r="AR77" i="4" s="1"/>
  <c r="AG77" i="4"/>
  <c r="AM77" i="4" s="1"/>
  <c r="AS77" i="4" s="1"/>
  <c r="AQ932" i="4"/>
  <c r="AO932" i="4"/>
  <c r="AM932" i="4"/>
  <c r="H465" i="3"/>
  <c r="F465" i="3"/>
  <c r="F453" i="3"/>
  <c r="H453" i="3"/>
  <c r="G450" i="2"/>
  <c r="P450" i="2" s="1"/>
  <c r="E450" i="2"/>
  <c r="N450" i="2" s="1"/>
  <c r="F450" i="2"/>
  <c r="O450" i="2" s="1"/>
  <c r="I458" i="3" s="1"/>
  <c r="H378" i="3"/>
  <c r="F378" i="3"/>
  <c r="H409" i="3"/>
  <c r="F409" i="3"/>
  <c r="H352" i="3"/>
  <c r="F352" i="3"/>
  <c r="AD151" i="4"/>
  <c r="AP151" i="4" s="1"/>
  <c r="AV151" i="4" s="1"/>
  <c r="AB151" i="4"/>
  <c r="Z151" i="4"/>
  <c r="AG151" i="4"/>
  <c r="H262" i="3"/>
  <c r="F262" i="3"/>
  <c r="E336" i="2"/>
  <c r="N336" i="2" s="1"/>
  <c r="F336" i="2"/>
  <c r="O336" i="2" s="1"/>
  <c r="I344" i="3" s="1"/>
  <c r="G336" i="2"/>
  <c r="P336" i="2" s="1"/>
  <c r="E324" i="2"/>
  <c r="N324" i="2" s="1"/>
  <c r="F324" i="2"/>
  <c r="O324" i="2" s="1"/>
  <c r="I332" i="3" s="1"/>
  <c r="G324" i="2"/>
  <c r="P324" i="2" s="1"/>
  <c r="E257" i="2"/>
  <c r="N257" i="2" s="1"/>
  <c r="F257" i="2"/>
  <c r="O257" i="2" s="1"/>
  <c r="I256" i="3" s="1"/>
  <c r="G257" i="2"/>
  <c r="P257" i="2" s="1"/>
  <c r="E214" i="2"/>
  <c r="N214" i="2" s="1"/>
  <c r="F214" i="2"/>
  <c r="O214" i="2" s="1"/>
  <c r="I213" i="3" s="1"/>
  <c r="G214" i="2"/>
  <c r="P214" i="2" s="1"/>
  <c r="E206" i="2"/>
  <c r="N206" i="2" s="1"/>
  <c r="F206" i="2"/>
  <c r="O206" i="2" s="1"/>
  <c r="I205" i="3" s="1"/>
  <c r="G206" i="2"/>
  <c r="P206" i="2" s="1"/>
  <c r="E198" i="2"/>
  <c r="N198" i="2" s="1"/>
  <c r="F198" i="2"/>
  <c r="O198" i="2" s="1"/>
  <c r="I197" i="3" s="1"/>
  <c r="G198" i="2"/>
  <c r="P198" i="2" s="1"/>
  <c r="E202" i="2"/>
  <c r="N202" i="2" s="1"/>
  <c r="F202" i="2"/>
  <c r="O202" i="2" s="1"/>
  <c r="I201" i="3" s="1"/>
  <c r="G202" i="2"/>
  <c r="P202" i="2" s="1"/>
  <c r="E194" i="2"/>
  <c r="N194" i="2" s="1"/>
  <c r="F194" i="2"/>
  <c r="O194" i="2" s="1"/>
  <c r="I193" i="3" s="1"/>
  <c r="G194" i="2"/>
  <c r="P194" i="2" s="1"/>
  <c r="F258" i="2"/>
  <c r="O258" i="2" s="1"/>
  <c r="I257" i="3" s="1"/>
  <c r="G258" i="2"/>
  <c r="P258" i="2" s="1"/>
  <c r="E258" i="2"/>
  <c r="N258" i="2" s="1"/>
  <c r="E340" i="2"/>
  <c r="N340" i="2" s="1"/>
  <c r="F340" i="2"/>
  <c r="O340" i="2" s="1"/>
  <c r="I348" i="3" s="1"/>
  <c r="G340" i="2"/>
  <c r="P340" i="2" s="1"/>
  <c r="F357" i="2"/>
  <c r="O357" i="2" s="1"/>
  <c r="I365" i="3" s="1"/>
  <c r="G357" i="2"/>
  <c r="P357" i="2" s="1"/>
  <c r="E357" i="2"/>
  <c r="N357" i="2" s="1"/>
  <c r="F325" i="2"/>
  <c r="O325" i="2" s="1"/>
  <c r="I333" i="3" s="1"/>
  <c r="G325" i="2"/>
  <c r="P325" i="2" s="1"/>
  <c r="E325" i="2"/>
  <c r="N325" i="2" s="1"/>
  <c r="E305" i="2"/>
  <c r="N305" i="2" s="1"/>
  <c r="F305" i="2"/>
  <c r="O305" i="2" s="1"/>
  <c r="I313" i="3" s="1"/>
  <c r="G305" i="2"/>
  <c r="P305" i="2" s="1"/>
  <c r="F321" i="2"/>
  <c r="O321" i="2" s="1"/>
  <c r="I329" i="3" s="1"/>
  <c r="G321" i="2"/>
  <c r="P321" i="2" s="1"/>
  <c r="E321" i="2"/>
  <c r="N321" i="2" s="1"/>
  <c r="G287" i="2"/>
  <c r="P287" i="2" s="1"/>
  <c r="E287" i="2"/>
  <c r="N287" i="2" s="1"/>
  <c r="F287" i="2"/>
  <c r="O287" i="2" s="1"/>
  <c r="I286" i="3" s="1"/>
  <c r="E327" i="2"/>
  <c r="N327" i="2" s="1"/>
  <c r="F327" i="2"/>
  <c r="O327" i="2" s="1"/>
  <c r="I335" i="3" s="1"/>
  <c r="G327" i="2"/>
  <c r="P327" i="2" s="1"/>
  <c r="I309" i="3"/>
  <c r="I301" i="3"/>
  <c r="F234" i="2"/>
  <c r="O234" i="2" s="1"/>
  <c r="I233" i="3" s="1"/>
  <c r="G234" i="2"/>
  <c r="P234" i="2" s="1"/>
  <c r="E234" i="2"/>
  <c r="N234" i="2" s="1"/>
  <c r="E264" i="2"/>
  <c r="N264" i="2" s="1"/>
  <c r="F264" i="2"/>
  <c r="O264" i="2" s="1"/>
  <c r="I263" i="3" s="1"/>
  <c r="G264" i="2"/>
  <c r="P264" i="2" s="1"/>
  <c r="E252" i="2"/>
  <c r="N252" i="2" s="1"/>
  <c r="F252" i="2"/>
  <c r="O252" i="2" s="1"/>
  <c r="I251" i="3" s="1"/>
  <c r="G252" i="2"/>
  <c r="P252" i="2" s="1"/>
  <c r="I300" i="3"/>
  <c r="G283" i="2"/>
  <c r="P283" i="2" s="1"/>
  <c r="F283" i="2"/>
  <c r="O283" i="2" s="1"/>
  <c r="I282" i="3" s="1"/>
  <c r="E283" i="2"/>
  <c r="N283" i="2" s="1"/>
  <c r="G279" i="2"/>
  <c r="P279" i="2" s="1"/>
  <c r="F279" i="2"/>
  <c r="O279" i="2" s="1"/>
  <c r="I278" i="3" s="1"/>
  <c r="E279" i="2"/>
  <c r="N279" i="2" s="1"/>
  <c r="F300" i="2"/>
  <c r="O300" i="2" s="1"/>
  <c r="I305" i="3" s="1"/>
  <c r="G300" i="2"/>
  <c r="P300" i="2" s="1"/>
  <c r="E300" i="2"/>
  <c r="N300" i="2" s="1"/>
  <c r="E290" i="2"/>
  <c r="N290" i="2" s="1"/>
  <c r="F290" i="2"/>
  <c r="O290" i="2" s="1"/>
  <c r="I289" i="3" s="1"/>
  <c r="G290" i="2"/>
  <c r="P290" i="2" s="1"/>
  <c r="G442" i="2"/>
  <c r="P442" i="2" s="1"/>
  <c r="E442" i="2"/>
  <c r="N442" i="2" s="1"/>
  <c r="F442" i="2"/>
  <c r="O442" i="2" s="1"/>
  <c r="I450" i="3" s="1"/>
  <c r="G403" i="2"/>
  <c r="P403" i="2" s="1"/>
  <c r="E403" i="2"/>
  <c r="N403" i="2" s="1"/>
  <c r="F403" i="2"/>
  <c r="O403" i="2" s="1"/>
  <c r="I411" i="3" s="1"/>
  <c r="E396" i="2"/>
  <c r="N396" i="2" s="1"/>
  <c r="F396" i="2"/>
  <c r="O396" i="2" s="1"/>
  <c r="I404" i="3" s="1"/>
  <c r="G396" i="2"/>
  <c r="P396" i="2" s="1"/>
  <c r="E384" i="2"/>
  <c r="N384" i="2" s="1"/>
  <c r="F384" i="2"/>
  <c r="O384" i="2" s="1"/>
  <c r="I392" i="3" s="1"/>
  <c r="G384" i="2"/>
  <c r="P384" i="2" s="1"/>
  <c r="E419" i="2"/>
  <c r="N419" i="2" s="1"/>
  <c r="F419" i="2"/>
  <c r="O419" i="2" s="1"/>
  <c r="I427" i="3" s="1"/>
  <c r="G419" i="2"/>
  <c r="P419" i="2" s="1"/>
  <c r="G379" i="2"/>
  <c r="P379" i="2" s="1"/>
  <c r="E379" i="2"/>
  <c r="N379" i="2" s="1"/>
  <c r="F379" i="2"/>
  <c r="O379" i="2" s="1"/>
  <c r="I387" i="3" s="1"/>
  <c r="F392" i="2"/>
  <c r="O392" i="2" s="1"/>
  <c r="I400" i="3" s="1"/>
  <c r="G392" i="2"/>
  <c r="P392" i="2" s="1"/>
  <c r="E392" i="2"/>
  <c r="N392" i="2" s="1"/>
  <c r="E423" i="2"/>
  <c r="N423" i="2" s="1"/>
  <c r="F423" i="2"/>
  <c r="O423" i="2" s="1"/>
  <c r="I431" i="3" s="1"/>
  <c r="G423" i="2"/>
  <c r="P423" i="2" s="1"/>
  <c r="E415" i="2"/>
  <c r="N415" i="2" s="1"/>
  <c r="F415" i="2"/>
  <c r="O415" i="2" s="1"/>
  <c r="I423" i="3" s="1"/>
  <c r="G415" i="2"/>
  <c r="P415" i="2" s="1"/>
  <c r="E451" i="2"/>
  <c r="N451" i="2" s="1"/>
  <c r="F451" i="2"/>
  <c r="O451" i="2" s="1"/>
  <c r="I459" i="3" s="1"/>
  <c r="G451" i="2"/>
  <c r="P451" i="2" s="1"/>
  <c r="E400" i="2"/>
  <c r="N400" i="2" s="1"/>
  <c r="F400" i="2"/>
  <c r="O400" i="2" s="1"/>
  <c r="I408" i="3" s="1"/>
  <c r="G400" i="2"/>
  <c r="P400" i="2" s="1"/>
  <c r="G383" i="2"/>
  <c r="P383" i="2" s="1"/>
  <c r="E383" i="2"/>
  <c r="N383" i="2" s="1"/>
  <c r="F383" i="2"/>
  <c r="O383" i="2" s="1"/>
  <c r="I391" i="3" s="1"/>
  <c r="G371" i="2"/>
  <c r="P371" i="2" s="1"/>
  <c r="E371" i="2"/>
  <c r="N371" i="2" s="1"/>
  <c r="F371" i="2"/>
  <c r="O371" i="2" s="1"/>
  <c r="I379" i="3" s="1"/>
  <c r="G399" i="2"/>
  <c r="P399" i="2" s="1"/>
  <c r="E399" i="2"/>
  <c r="N399" i="2" s="1"/>
  <c r="F399" i="2"/>
  <c r="O399" i="2" s="1"/>
  <c r="I407" i="3" s="1"/>
  <c r="I299" i="3"/>
  <c r="F266" i="2"/>
  <c r="O266" i="2" s="1"/>
  <c r="I265" i="3" s="1"/>
  <c r="G266" i="2"/>
  <c r="P266" i="2" s="1"/>
  <c r="E266" i="2"/>
  <c r="N266" i="2" s="1"/>
  <c r="E237" i="2"/>
  <c r="N237" i="2" s="1"/>
  <c r="F237" i="2"/>
  <c r="O237" i="2" s="1"/>
  <c r="I236" i="3" s="1"/>
  <c r="G237" i="2"/>
  <c r="P237" i="2" s="1"/>
  <c r="E244" i="2"/>
  <c r="N244" i="2" s="1"/>
  <c r="F244" i="2"/>
  <c r="O244" i="2" s="1"/>
  <c r="I243" i="3" s="1"/>
  <c r="G244" i="2"/>
  <c r="P244" i="2" s="1"/>
  <c r="F303" i="2"/>
  <c r="O303" i="2" s="1"/>
  <c r="I311" i="3" s="1"/>
  <c r="G303" i="2"/>
  <c r="P303" i="2" s="1"/>
  <c r="E303" i="2"/>
  <c r="N303" i="2" s="1"/>
  <c r="E269" i="2"/>
  <c r="N269" i="2" s="1"/>
  <c r="F269" i="2"/>
  <c r="O269" i="2" s="1"/>
  <c r="I268" i="3" s="1"/>
  <c r="G269" i="2"/>
  <c r="P269" i="2" s="1"/>
  <c r="E228" i="2"/>
  <c r="N228" i="2" s="1"/>
  <c r="F228" i="2"/>
  <c r="O228" i="2" s="1"/>
  <c r="I227" i="3" s="1"/>
  <c r="G228" i="2"/>
  <c r="P228" i="2" s="1"/>
  <c r="G200" i="2"/>
  <c r="P200" i="2" s="1"/>
  <c r="E200" i="2"/>
  <c r="N200" i="2" s="1"/>
  <c r="F200" i="2"/>
  <c r="O200" i="2" s="1"/>
  <c r="I199" i="3" s="1"/>
  <c r="F389" i="2"/>
  <c r="O389" i="2" s="1"/>
  <c r="I397" i="3" s="1"/>
  <c r="G389" i="2"/>
  <c r="P389" i="2" s="1"/>
  <c r="E389" i="2"/>
  <c r="N389" i="2" s="1"/>
  <c r="AM405" i="4"/>
  <c r="AS405" i="4" s="1"/>
  <c r="E422" i="2"/>
  <c r="N422" i="2" s="1"/>
  <c r="F422" i="2"/>
  <c r="O422" i="2" s="1"/>
  <c r="I430" i="3" s="1"/>
  <c r="G422" i="2"/>
  <c r="P422" i="2" s="1"/>
  <c r="AM6" i="4"/>
  <c r="AS6" i="4" s="1"/>
  <c r="AQ109" i="4"/>
  <c r="AW109" i="4" s="1"/>
  <c r="AL109" i="4"/>
  <c r="AR109" i="4" s="1"/>
  <c r="V959" i="4"/>
  <c r="U959" i="4"/>
  <c r="U949" i="4"/>
  <c r="V949" i="4"/>
  <c r="U348" i="4"/>
  <c r="V348" i="4"/>
  <c r="AJ509" i="4"/>
  <c r="H417" i="3"/>
  <c r="F417" i="3"/>
  <c r="F373" i="3"/>
  <c r="H373" i="3"/>
  <c r="F346" i="3"/>
  <c r="H346" i="3"/>
  <c r="F442" i="3"/>
  <c r="H442" i="3"/>
  <c r="H441" i="3"/>
  <c r="F441" i="3"/>
  <c r="H279" i="3"/>
  <c r="F279" i="3"/>
  <c r="AL53" i="4"/>
  <c r="AR53" i="4" s="1"/>
  <c r="AN43" i="4"/>
  <c r="AT43" i="4" s="1"/>
  <c r="AL43" i="4"/>
  <c r="AR43" i="4" s="1"/>
  <c r="Y153" i="4"/>
  <c r="AF153" i="4" s="1"/>
  <c r="U951" i="4"/>
  <c r="V951" i="4"/>
  <c r="W957" i="4"/>
  <c r="V338" i="4"/>
  <c r="W338" i="4" s="1"/>
  <c r="X338" i="4" s="1"/>
  <c r="Y338" i="4" s="1"/>
  <c r="H206" i="3"/>
  <c r="F206" i="3"/>
  <c r="F410" i="3"/>
  <c r="H410" i="3"/>
  <c r="F269" i="3"/>
  <c r="H269" i="3"/>
  <c r="AQ45" i="4"/>
  <c r="AW45" i="4" s="1"/>
  <c r="X130" i="4"/>
  <c r="AP849" i="4"/>
  <c r="AN849" i="4"/>
  <c r="AL849" i="4"/>
  <c r="AB77" i="4"/>
  <c r="AH77" i="4"/>
  <c r="AD77" i="4"/>
  <c r="AJ153" i="4"/>
  <c r="H350" i="3"/>
  <c r="F350" i="3"/>
  <c r="F211" i="3"/>
  <c r="H211" i="3"/>
  <c r="F372" i="3"/>
  <c r="H372" i="3"/>
  <c r="AE151" i="4"/>
  <c r="AQ151" i="4" s="1"/>
  <c r="AW151" i="4" s="1"/>
  <c r="AH151" i="4"/>
  <c r="AI151" i="4"/>
  <c r="X569" i="4"/>
  <c r="Y569" i="4"/>
  <c r="H389" i="3"/>
  <c r="F389" i="3"/>
  <c r="H222" i="3"/>
  <c r="F222" i="3"/>
  <c r="H338" i="3"/>
  <c r="F338" i="3"/>
  <c r="F393" i="3"/>
  <c r="H393" i="3"/>
  <c r="H402" i="3"/>
  <c r="F402" i="3"/>
  <c r="F295" i="3"/>
  <c r="H295" i="3"/>
  <c r="W540" i="4"/>
  <c r="G235" i="2"/>
  <c r="P235" i="2" s="1"/>
  <c r="E235" i="2"/>
  <c r="N235" i="2" s="1"/>
  <c r="F235" i="2"/>
  <c r="O235" i="2" s="1"/>
  <c r="I234" i="3" s="1"/>
  <c r="G192" i="2"/>
  <c r="P192" i="2" s="1"/>
  <c r="E192" i="2"/>
  <c r="N192" i="2" s="1"/>
  <c r="F192" i="2"/>
  <c r="O192" i="2" s="1"/>
  <c r="I191" i="3" s="1"/>
  <c r="G204" i="2"/>
  <c r="P204" i="2" s="1"/>
  <c r="E204" i="2"/>
  <c r="N204" i="2" s="1"/>
  <c r="F204" i="2"/>
  <c r="O204" i="2" s="1"/>
  <c r="I203" i="3" s="1"/>
  <c r="E218" i="2"/>
  <c r="N218" i="2" s="1"/>
  <c r="F218" i="2"/>
  <c r="O218" i="2" s="1"/>
  <c r="I217" i="3" s="1"/>
  <c r="G218" i="2"/>
  <c r="P218" i="2" s="1"/>
  <c r="E210" i="2"/>
  <c r="N210" i="2" s="1"/>
  <c r="F210" i="2"/>
  <c r="O210" i="2" s="1"/>
  <c r="I209" i="3" s="1"/>
  <c r="G210" i="2"/>
  <c r="P210" i="2" s="1"/>
  <c r="E268" i="2"/>
  <c r="N268" i="2" s="1"/>
  <c r="F268" i="2"/>
  <c r="O268" i="2" s="1"/>
  <c r="I267" i="3" s="1"/>
  <c r="G268" i="2"/>
  <c r="P268" i="2" s="1"/>
  <c r="G293" i="2"/>
  <c r="P293" i="2" s="1"/>
  <c r="F293" i="2"/>
  <c r="O293" i="2" s="1"/>
  <c r="I292" i="3" s="1"/>
  <c r="E293" i="2"/>
  <c r="N293" i="2" s="1"/>
  <c r="E363" i="2"/>
  <c r="N363" i="2" s="1"/>
  <c r="F363" i="2"/>
  <c r="O363" i="2" s="1"/>
  <c r="I371" i="3" s="1"/>
  <c r="G363" i="2"/>
  <c r="P363" i="2" s="1"/>
  <c r="E282" i="2"/>
  <c r="N282" i="2" s="1"/>
  <c r="G282" i="2"/>
  <c r="P282" i="2" s="1"/>
  <c r="F282" i="2"/>
  <c r="O282" i="2" s="1"/>
  <c r="I281" i="3" s="1"/>
  <c r="G243" i="2"/>
  <c r="P243" i="2" s="1"/>
  <c r="E243" i="2"/>
  <c r="N243" i="2" s="1"/>
  <c r="F243" i="2"/>
  <c r="O243" i="2" s="1"/>
  <c r="I242" i="3" s="1"/>
  <c r="E343" i="2"/>
  <c r="N343" i="2" s="1"/>
  <c r="F343" i="2"/>
  <c r="O343" i="2" s="1"/>
  <c r="I351" i="3" s="1"/>
  <c r="G343" i="2"/>
  <c r="P343" i="2" s="1"/>
  <c r="F317" i="2"/>
  <c r="O317" i="2" s="1"/>
  <c r="I325" i="3" s="1"/>
  <c r="G317" i="2"/>
  <c r="P317" i="2" s="1"/>
  <c r="E317" i="2"/>
  <c r="N317" i="2" s="1"/>
  <c r="F250" i="2"/>
  <c r="O250" i="2" s="1"/>
  <c r="I249" i="3" s="1"/>
  <c r="G250" i="2"/>
  <c r="P250" i="2" s="1"/>
  <c r="E250" i="2"/>
  <c r="N250" i="2" s="1"/>
  <c r="G251" i="2"/>
  <c r="P251" i="2" s="1"/>
  <c r="E251" i="2"/>
  <c r="N251" i="2" s="1"/>
  <c r="F251" i="2"/>
  <c r="O251" i="2" s="1"/>
  <c r="I250" i="3" s="1"/>
  <c r="G239" i="2"/>
  <c r="P239" i="2" s="1"/>
  <c r="E239" i="2"/>
  <c r="N239" i="2" s="1"/>
  <c r="F239" i="2"/>
  <c r="O239" i="2" s="1"/>
  <c r="I238" i="3" s="1"/>
  <c r="E339" i="2"/>
  <c r="N339" i="2" s="1"/>
  <c r="F339" i="2"/>
  <c r="O339" i="2" s="1"/>
  <c r="I347" i="3" s="1"/>
  <c r="G339" i="2"/>
  <c r="P339" i="2" s="1"/>
  <c r="F313" i="2"/>
  <c r="O313" i="2" s="1"/>
  <c r="I321" i="3" s="1"/>
  <c r="G313" i="2"/>
  <c r="P313" i="2" s="1"/>
  <c r="E313" i="2"/>
  <c r="N313" i="2" s="1"/>
  <c r="F230" i="2"/>
  <c r="O230" i="2" s="1"/>
  <c r="I229" i="3" s="1"/>
  <c r="G230" i="2"/>
  <c r="P230" i="2" s="1"/>
  <c r="E230" i="2"/>
  <c r="N230" i="2" s="1"/>
  <c r="E221" i="2"/>
  <c r="N221" i="2" s="1"/>
  <c r="F221" i="2"/>
  <c r="O221" i="2" s="1"/>
  <c r="I220" i="3" s="1"/>
  <c r="G221" i="2"/>
  <c r="P221" i="2" s="1"/>
  <c r="E335" i="2"/>
  <c r="N335" i="2" s="1"/>
  <c r="F335" i="2"/>
  <c r="O335" i="2" s="1"/>
  <c r="I343" i="3" s="1"/>
  <c r="G335" i="2"/>
  <c r="P335" i="2" s="1"/>
  <c r="F345" i="2"/>
  <c r="O345" i="2" s="1"/>
  <c r="I353" i="3" s="1"/>
  <c r="G345" i="2"/>
  <c r="P345" i="2" s="1"/>
  <c r="E345" i="2"/>
  <c r="N345" i="2" s="1"/>
  <c r="E406" i="2"/>
  <c r="N406" i="2" s="1"/>
  <c r="F406" i="2"/>
  <c r="O406" i="2" s="1"/>
  <c r="I414" i="3" s="1"/>
  <c r="G406" i="2"/>
  <c r="P406" i="2" s="1"/>
  <c r="G375" i="2"/>
  <c r="P375" i="2" s="1"/>
  <c r="E375" i="2"/>
  <c r="N375" i="2" s="1"/>
  <c r="F375" i="2"/>
  <c r="O375" i="2" s="1"/>
  <c r="I383" i="3" s="1"/>
  <c r="E404" i="2"/>
  <c r="N404" i="2" s="1"/>
  <c r="F404" i="2"/>
  <c r="O404" i="2" s="1"/>
  <c r="I412" i="3" s="1"/>
  <c r="G404" i="2"/>
  <c r="P404" i="2" s="1"/>
  <c r="F424" i="2"/>
  <c r="O424" i="2" s="1"/>
  <c r="I432" i="3" s="1"/>
  <c r="G424" i="2"/>
  <c r="P424" i="2" s="1"/>
  <c r="E424" i="2"/>
  <c r="N424" i="2" s="1"/>
  <c r="F416" i="2"/>
  <c r="O416" i="2" s="1"/>
  <c r="I424" i="3" s="1"/>
  <c r="G416" i="2"/>
  <c r="P416" i="2" s="1"/>
  <c r="E416" i="2"/>
  <c r="N416" i="2" s="1"/>
  <c r="E443" i="2"/>
  <c r="N443" i="2" s="1"/>
  <c r="F443" i="2"/>
  <c r="O443" i="2" s="1"/>
  <c r="G443" i="2"/>
  <c r="P443" i="2" s="1"/>
  <c r="E440" i="2"/>
  <c r="N440" i="2" s="1"/>
  <c r="F440" i="2"/>
  <c r="O440" i="2" s="1"/>
  <c r="I448" i="3" s="1"/>
  <c r="G440" i="2"/>
  <c r="P440" i="2" s="1"/>
  <c r="AE379" i="4"/>
  <c r="E225" i="2"/>
  <c r="N225" i="2" s="1"/>
  <c r="F225" i="2"/>
  <c r="O225" i="2" s="1"/>
  <c r="I224" i="3" s="1"/>
  <c r="G225" i="2"/>
  <c r="P225" i="2" s="1"/>
  <c r="G334" i="2"/>
  <c r="P334" i="2" s="1"/>
  <c r="E334" i="2"/>
  <c r="N334" i="2" s="1"/>
  <c r="F334" i="2"/>
  <c r="O334" i="2" s="1"/>
  <c r="I342" i="3" s="1"/>
  <c r="F262" i="2"/>
  <c r="O262" i="2" s="1"/>
  <c r="I261" i="3" s="1"/>
  <c r="G262" i="2"/>
  <c r="P262" i="2" s="1"/>
  <c r="E262" i="2"/>
  <c r="N262" i="2" s="1"/>
  <c r="G224" i="2"/>
  <c r="P224" i="2" s="1"/>
  <c r="E224" i="2"/>
  <c r="N224" i="2" s="1"/>
  <c r="F224" i="2"/>
  <c r="O224" i="2" s="1"/>
  <c r="I223" i="3" s="1"/>
  <c r="E197" i="2"/>
  <c r="N197" i="2" s="1"/>
  <c r="F197" i="2"/>
  <c r="O197" i="2" s="1"/>
  <c r="I196" i="3" s="1"/>
  <c r="G197" i="2"/>
  <c r="P197" i="2" s="1"/>
  <c r="E232" i="2"/>
  <c r="N232" i="2" s="1"/>
  <c r="F232" i="2"/>
  <c r="O232" i="2" s="1"/>
  <c r="I231" i="3" s="1"/>
  <c r="G232" i="2"/>
  <c r="P232" i="2" s="1"/>
  <c r="E273" i="2"/>
  <c r="N273" i="2" s="1"/>
  <c r="F273" i="2"/>
  <c r="O273" i="2" s="1"/>
  <c r="I272" i="3" s="1"/>
  <c r="G273" i="2"/>
  <c r="P273" i="2" s="1"/>
  <c r="E260" i="2"/>
  <c r="N260" i="2" s="1"/>
  <c r="F260" i="2"/>
  <c r="O260" i="2" s="1"/>
  <c r="I259" i="3" s="1"/>
  <c r="G260" i="2"/>
  <c r="P260" i="2" s="1"/>
  <c r="G318" i="2"/>
  <c r="P318" i="2" s="1"/>
  <c r="E318" i="2"/>
  <c r="N318" i="2" s="1"/>
  <c r="F318" i="2"/>
  <c r="O318" i="2" s="1"/>
  <c r="I326" i="3" s="1"/>
  <c r="F211" i="2"/>
  <c r="O211" i="2" s="1"/>
  <c r="I210" i="3" s="1"/>
  <c r="G211" i="2"/>
  <c r="P211" i="2" s="1"/>
  <c r="E211" i="2"/>
  <c r="N211" i="2" s="1"/>
  <c r="E315" i="2"/>
  <c r="N315" i="2" s="1"/>
  <c r="F315" i="2"/>
  <c r="O315" i="2" s="1"/>
  <c r="I323" i="3" s="1"/>
  <c r="G315" i="2"/>
  <c r="P315" i="2" s="1"/>
  <c r="E288" i="2"/>
  <c r="N288" i="2" s="1"/>
  <c r="F288" i="2"/>
  <c r="O288" i="2" s="1"/>
  <c r="I287" i="3" s="1"/>
  <c r="G288" i="2"/>
  <c r="P288" i="2" s="1"/>
  <c r="V422" i="4"/>
  <c r="W422" i="4" s="1"/>
  <c r="G430" i="2"/>
  <c r="P430" i="2" s="1"/>
  <c r="E430" i="2"/>
  <c r="N430" i="2" s="1"/>
  <c r="F430" i="2"/>
  <c r="O430" i="2" s="1"/>
  <c r="I438" i="3" s="1"/>
  <c r="E410" i="2"/>
  <c r="N410" i="2" s="1"/>
  <c r="F410" i="2"/>
  <c r="O410" i="2" s="1"/>
  <c r="I418" i="3" s="1"/>
  <c r="G410" i="2"/>
  <c r="P410" i="2" s="1"/>
  <c r="AL6" i="4"/>
  <c r="AR6" i="4" s="1"/>
  <c r="D165" i="4"/>
  <c r="H165" i="4" s="1"/>
  <c r="K166" i="2" s="1"/>
  <c r="F165" i="4"/>
  <c r="J165" i="4" s="1"/>
  <c r="M166" i="2" s="1"/>
  <c r="G165" i="4"/>
  <c r="E165" i="4"/>
  <c r="I165" i="4" s="1"/>
  <c r="L166" i="2" s="1"/>
  <c r="U935" i="4"/>
  <c r="V935" i="4"/>
  <c r="X565" i="4"/>
  <c r="Y565" i="4"/>
  <c r="AB887" i="4"/>
  <c r="AC887" i="4"/>
  <c r="AH887" i="4"/>
  <c r="AA887" i="4"/>
  <c r="AJ887" i="4"/>
  <c r="AG887" i="4"/>
  <c r="AD887" i="4"/>
  <c r="AP887" i="4" s="1"/>
  <c r="AI887" i="4"/>
  <c r="AE887" i="4"/>
  <c r="AT887" i="4"/>
  <c r="AW887" i="4"/>
  <c r="AF887" i="4"/>
  <c r="Z887" i="4"/>
  <c r="AK887" i="4"/>
  <c r="AS887" i="4"/>
  <c r="AU887" i="4"/>
  <c r="AV887" i="4"/>
  <c r="Z509" i="4"/>
  <c r="AI509" i="4"/>
  <c r="AE509" i="4"/>
  <c r="AA509" i="4"/>
  <c r="AD509" i="4"/>
  <c r="AG509" i="4"/>
  <c r="AK509" i="4"/>
  <c r="AB509" i="4"/>
  <c r="AF509" i="4"/>
  <c r="AC509" i="4"/>
  <c r="AH509" i="4"/>
  <c r="H449" i="3"/>
  <c r="F449" i="3"/>
  <c r="H433" i="3"/>
  <c r="F433" i="3"/>
  <c r="H318" i="3"/>
  <c r="F318" i="3"/>
  <c r="H298" i="3"/>
  <c r="F298" i="3"/>
  <c r="H454" i="3"/>
  <c r="F454" i="3"/>
  <c r="F2" i="3"/>
  <c r="H2" i="3"/>
  <c r="AD153" i="4"/>
  <c r="AP153" i="4" s="1"/>
  <c r="AV153" i="4" s="1"/>
  <c r="AC153" i="4"/>
  <c r="Z153" i="4"/>
  <c r="AA153" i="4"/>
  <c r="AB153" i="4"/>
  <c r="AE153" i="4"/>
  <c r="AK943" i="4"/>
  <c r="AI943" i="4"/>
  <c r="AJ943" i="4"/>
  <c r="AG943" i="4"/>
  <c r="AF943" i="4"/>
  <c r="AH943" i="4"/>
  <c r="H280" i="3"/>
  <c r="F280" i="3"/>
  <c r="F306" i="3"/>
  <c r="H306" i="3"/>
  <c r="F422" i="3"/>
  <c r="H422" i="3"/>
  <c r="H386" i="3"/>
  <c r="F386" i="3"/>
  <c r="H328" i="3"/>
  <c r="F328" i="3"/>
  <c r="AG120" i="4"/>
  <c r="AI120" i="4"/>
  <c r="AA120" i="4"/>
  <c r="AC120" i="4"/>
  <c r="AF120" i="4"/>
  <c r="AE120" i="4"/>
  <c r="Z120" i="4"/>
  <c r="AB120" i="4"/>
  <c r="AD120" i="4"/>
  <c r="AH120" i="4"/>
  <c r="AJ120" i="4"/>
  <c r="AK120" i="4"/>
  <c r="AJ77" i="4"/>
  <c r="AI77" i="4"/>
  <c r="AI153" i="4"/>
  <c r="X969" i="4"/>
  <c r="Y969" i="4"/>
  <c r="X927" i="4"/>
  <c r="Y927" i="4"/>
  <c r="X929" i="4"/>
  <c r="Y929" i="4"/>
  <c r="H362" i="3"/>
  <c r="F362" i="3"/>
  <c r="F446" i="3"/>
  <c r="H446" i="3"/>
  <c r="F255" i="3"/>
  <c r="H255" i="3"/>
  <c r="W3" i="4"/>
  <c r="AF151" i="4"/>
  <c r="Z69" i="4"/>
  <c r="AL69" i="4" s="1"/>
  <c r="AR69" i="4" s="1"/>
  <c r="AC69" i="4"/>
  <c r="AO69" i="4" s="1"/>
  <c r="AU69" i="4" s="1"/>
  <c r="AB69" i="4"/>
  <c r="AN69" i="4" s="1"/>
  <c r="AT69" i="4" s="1"/>
  <c r="AE69" i="4"/>
  <c r="AQ69" i="4" s="1"/>
  <c r="AW69" i="4" s="1"/>
  <c r="AD69" i="4"/>
  <c r="AP69" i="4" s="1"/>
  <c r="AV69" i="4" s="1"/>
  <c r="AA69" i="4"/>
  <c r="AM69" i="4" s="1"/>
  <c r="AS69" i="4" s="1"/>
  <c r="AD39" i="4"/>
  <c r="AP39" i="4" s="1"/>
  <c r="AV39" i="4" s="1"/>
  <c r="AA39" i="4"/>
  <c r="AM39" i="4" s="1"/>
  <c r="AS39" i="4" s="1"/>
  <c r="Z39" i="4"/>
  <c r="AL39" i="4" s="1"/>
  <c r="AR39" i="4" s="1"/>
  <c r="AE39" i="4"/>
  <c r="AQ39" i="4" s="1"/>
  <c r="AW39" i="4" s="1"/>
  <c r="AB39" i="4"/>
  <c r="AN39" i="4" s="1"/>
  <c r="AT39" i="4" s="1"/>
  <c r="AC39" i="4"/>
  <c r="AO39" i="4" s="1"/>
  <c r="AU39" i="4" s="1"/>
  <c r="X945" i="4"/>
  <c r="Y945" i="4"/>
  <c r="F421" i="3"/>
  <c r="H421" i="3"/>
  <c r="F385" i="3"/>
  <c r="H385" i="3"/>
  <c r="F273" i="3"/>
  <c r="H273" i="3"/>
  <c r="H462" i="3"/>
  <c r="F462" i="3"/>
  <c r="H399" i="3"/>
  <c r="F399" i="3"/>
  <c r="I455" i="11"/>
  <c r="J433" i="11"/>
  <c r="I433" i="11"/>
  <c r="J801" i="11"/>
  <c r="I801" i="11"/>
  <c r="I769" i="11"/>
  <c r="I449" i="11"/>
  <c r="J449" i="11"/>
  <c r="J884" i="11"/>
  <c r="I884" i="11"/>
  <c r="J684" i="11"/>
  <c r="J453" i="11"/>
  <c r="I453" i="11"/>
  <c r="J809" i="11"/>
  <c r="I809" i="11"/>
  <c r="J541" i="11"/>
  <c r="I619" i="11"/>
  <c r="I803" i="11"/>
  <c r="J803" i="11"/>
  <c r="J482" i="11"/>
  <c r="I482" i="11"/>
  <c r="I629" i="11"/>
  <c r="J812" i="11"/>
  <c r="I812" i="11"/>
  <c r="J797" i="11"/>
  <c r="I797" i="11"/>
  <c r="J990" i="11"/>
  <c r="J574" i="11"/>
  <c r="I574" i="11"/>
  <c r="J511" i="11"/>
  <c r="J494" i="11"/>
  <c r="I529" i="11"/>
  <c r="J529" i="11"/>
  <c r="J460" i="11"/>
  <c r="I460" i="11"/>
  <c r="I576" i="11"/>
  <c r="J576" i="11"/>
  <c r="I555" i="11"/>
  <c r="J555" i="11"/>
  <c r="J634" i="11"/>
  <c r="I634" i="11"/>
  <c r="J543" i="11"/>
  <c r="I590" i="11"/>
  <c r="J590" i="11"/>
  <c r="I541" i="11"/>
  <c r="I630" i="11"/>
  <c r="J630" i="11"/>
  <c r="J527" i="11"/>
  <c r="I981" i="11"/>
  <c r="I545" i="11"/>
  <c r="J545" i="11"/>
  <c r="J464" i="11"/>
  <c r="I464" i="11"/>
  <c r="J603" i="11"/>
  <c r="I603" i="11"/>
  <c r="J443" i="11"/>
  <c r="J611" i="11"/>
  <c r="I611" i="11"/>
  <c r="I647" i="11"/>
  <c r="J647" i="11"/>
  <c r="J592" i="11"/>
  <c r="I592" i="11"/>
  <c r="I806" i="11"/>
  <c r="J806" i="11"/>
  <c r="J588" i="11"/>
  <c r="I588" i="11"/>
  <c r="I581" i="11"/>
  <c r="J581" i="11"/>
  <c r="I615" i="11"/>
  <c r="J615" i="11"/>
  <c r="I450" i="11"/>
  <c r="J450" i="11"/>
  <c r="J755" i="11"/>
  <c r="I755" i="11"/>
  <c r="J509" i="11"/>
  <c r="I509" i="11"/>
  <c r="I872" i="11"/>
  <c r="J872" i="11"/>
  <c r="J617" i="11"/>
  <c r="I617" i="11"/>
  <c r="J492" i="11"/>
  <c r="I492" i="11"/>
  <c r="I448" i="11"/>
  <c r="J448" i="11"/>
  <c r="J560" i="11"/>
  <c r="I560" i="11"/>
  <c r="I891" i="11"/>
  <c r="J891" i="11"/>
  <c r="J486" i="11"/>
  <c r="I486" i="11"/>
  <c r="I747" i="11"/>
  <c r="J747" i="11"/>
  <c r="J513" i="11"/>
  <c r="I513" i="11"/>
  <c r="J445" i="11"/>
  <c r="I445" i="11"/>
  <c r="I441" i="11"/>
  <c r="J441" i="11"/>
  <c r="I454" i="11"/>
  <c r="J454" i="11"/>
  <c r="J447" i="11"/>
  <c r="I447" i="11"/>
  <c r="I759" i="11"/>
  <c r="J759" i="11"/>
  <c r="J556" i="11"/>
  <c r="I556" i="11"/>
  <c r="J547" i="11"/>
  <c r="I547" i="11"/>
  <c r="I620" i="11"/>
  <c r="J620" i="11"/>
  <c r="I462" i="11"/>
  <c r="J462" i="11"/>
  <c r="J458" i="11"/>
  <c r="I458" i="11"/>
  <c r="I745" i="11"/>
  <c r="J745" i="11"/>
  <c r="J685" i="11"/>
  <c r="I685" i="11"/>
  <c r="I683" i="11"/>
  <c r="J683" i="11"/>
  <c r="I497" i="11"/>
  <c r="J497" i="11"/>
  <c r="I654" i="11"/>
  <c r="J654" i="11"/>
  <c r="J826" i="11"/>
  <c r="I826" i="11"/>
  <c r="J637" i="11"/>
  <c r="I783" i="11"/>
  <c r="J783" i="11"/>
  <c r="I495" i="11"/>
  <c r="J495" i="11"/>
  <c r="I652" i="11"/>
  <c r="I711" i="11"/>
  <c r="J711" i="11"/>
  <c r="I465" i="11"/>
  <c r="J465" i="11"/>
  <c r="I678" i="11"/>
  <c r="J678" i="11"/>
  <c r="I842" i="11"/>
  <c r="J842" i="11"/>
  <c r="I689" i="11"/>
  <c r="J689" i="11"/>
  <c r="J831" i="11"/>
  <c r="I831" i="11"/>
  <c r="I618" i="11"/>
  <c r="J618" i="11"/>
  <c r="I927" i="11"/>
  <c r="J927" i="11"/>
  <c r="J687" i="11"/>
  <c r="I687" i="11"/>
  <c r="I503" i="11"/>
  <c r="J503" i="11"/>
  <c r="I650" i="11"/>
  <c r="J650" i="11"/>
  <c r="J638" i="11"/>
  <c r="I638" i="11"/>
  <c r="I608" i="11"/>
  <c r="J608" i="11"/>
  <c r="J439" i="11"/>
  <c r="I439" i="11"/>
  <c r="I691" i="11"/>
  <c r="J691" i="11"/>
  <c r="J785" i="11"/>
  <c r="I785" i="11"/>
  <c r="I413" i="11"/>
  <c r="J413" i="11"/>
  <c r="I993" i="11"/>
  <c r="J993" i="11"/>
  <c r="J736" i="11"/>
  <c r="I736" i="11"/>
  <c r="I771" i="11"/>
  <c r="J771" i="11"/>
  <c r="J844" i="11"/>
  <c r="I844" i="11"/>
  <c r="J461" i="11"/>
  <c r="I461" i="11"/>
  <c r="I463" i="11"/>
  <c r="J463" i="11"/>
  <c r="I411" i="11"/>
  <c r="J411" i="11"/>
  <c r="I996" i="11"/>
  <c r="I605" i="11"/>
  <c r="J605" i="11"/>
  <c r="J716" i="11"/>
  <c r="I716" i="11"/>
  <c r="I775" i="11"/>
  <c r="J775" i="11"/>
  <c r="I777" i="11"/>
  <c r="J777" i="11"/>
  <c r="J607" i="11"/>
  <c r="I607" i="11"/>
  <c r="J493" i="11"/>
  <c r="I493" i="11"/>
  <c r="I467" i="11"/>
  <c r="J467" i="11"/>
  <c r="I437" i="11"/>
  <c r="J437" i="11"/>
  <c r="J656" i="11"/>
  <c r="I656" i="11"/>
  <c r="J712" i="11"/>
  <c r="I958" i="11"/>
  <c r="J958" i="11"/>
  <c r="J977" i="11"/>
  <c r="I820" i="11"/>
  <c r="J820" i="11"/>
  <c r="J668" i="11"/>
  <c r="I668" i="11"/>
  <c r="I878" i="11"/>
  <c r="J878" i="11"/>
  <c r="I551" i="11"/>
  <c r="J551" i="11"/>
  <c r="J909" i="11"/>
  <c r="I909" i="11"/>
  <c r="J675" i="11"/>
  <c r="I675" i="11"/>
  <c r="I779" i="11"/>
  <c r="J779" i="11"/>
  <c r="I954" i="11"/>
  <c r="J954" i="11"/>
  <c r="I802" i="11"/>
  <c r="J802" i="11"/>
  <c r="J679" i="11"/>
  <c r="I679" i="11"/>
  <c r="J856" i="11"/>
  <c r="I856" i="11"/>
  <c r="I712" i="11"/>
  <c r="I885" i="11"/>
  <c r="J885" i="11"/>
  <c r="I767" i="11"/>
  <c r="J767" i="11"/>
  <c r="J699" i="11"/>
  <c r="I699" i="11"/>
  <c r="I124" i="11"/>
  <c r="J601" i="11"/>
  <c r="J981" i="11"/>
  <c r="I540" i="11"/>
  <c r="J540" i="11"/>
  <c r="I632" i="11"/>
  <c r="J632" i="11"/>
  <c r="I575" i="11"/>
  <c r="J575" i="11"/>
  <c r="I883" i="11"/>
  <c r="J883" i="11"/>
  <c r="I523" i="11"/>
  <c r="J523" i="11"/>
  <c r="J635" i="11"/>
  <c r="I635" i="11"/>
  <c r="I676" i="11"/>
  <c r="J676" i="11"/>
  <c r="I532" i="11"/>
  <c r="J532" i="11"/>
  <c r="I923" i="11"/>
  <c r="J923" i="11"/>
  <c r="J640" i="11"/>
  <c r="I640" i="11"/>
  <c r="I910" i="11"/>
  <c r="J910" i="11"/>
  <c r="I804" i="11"/>
  <c r="J804" i="11"/>
  <c r="I994" i="11"/>
  <c r="J836" i="11"/>
  <c r="I836" i="11"/>
  <c r="J852" i="11"/>
  <c r="I852" i="11"/>
  <c r="J787" i="11"/>
  <c r="I787" i="11"/>
  <c r="J680" i="11"/>
  <c r="I680" i="11"/>
  <c r="J972" i="11"/>
  <c r="I972" i="11"/>
  <c r="I796" i="11"/>
  <c r="J796" i="11"/>
  <c r="I727" i="11"/>
  <c r="J727" i="11"/>
  <c r="J538" i="11"/>
  <c r="I538" i="11"/>
  <c r="I636" i="11"/>
  <c r="J636" i="11"/>
  <c r="I735" i="11"/>
  <c r="J735" i="11"/>
  <c r="J706" i="11"/>
  <c r="J996" i="11"/>
  <c r="J570" i="11"/>
  <c r="I570" i="11"/>
  <c r="I979" i="11"/>
  <c r="J979" i="11"/>
  <c r="J639" i="11"/>
  <c r="I639" i="11"/>
  <c r="I943" i="11"/>
  <c r="J943" i="11"/>
  <c r="J763" i="11"/>
  <c r="I763" i="11"/>
  <c r="I729" i="11"/>
  <c r="I986" i="11"/>
  <c r="J986" i="11"/>
  <c r="I1000" i="11"/>
  <c r="J1000" i="11"/>
  <c r="J858" i="11"/>
  <c r="I858" i="11"/>
  <c r="I743" i="11"/>
  <c r="J743" i="11"/>
  <c r="I983" i="11"/>
  <c r="J983" i="11"/>
  <c r="I800" i="11"/>
  <c r="J800" i="11"/>
  <c r="J895" i="11"/>
  <c r="I895" i="11"/>
  <c r="I739" i="11"/>
  <c r="J739" i="11"/>
  <c r="I697" i="11"/>
  <c r="J697" i="11"/>
  <c r="I589" i="11"/>
  <c r="J589" i="11"/>
  <c r="I798" i="11"/>
  <c r="J798" i="11"/>
  <c r="I521" i="11"/>
  <c r="J521" i="11"/>
  <c r="I568" i="11"/>
  <c r="J568" i="11"/>
  <c r="J526" i="11"/>
  <c r="I526" i="11"/>
  <c r="I879" i="11"/>
  <c r="J879" i="11"/>
  <c r="J553" i="11"/>
  <c r="I553" i="11"/>
  <c r="J751" i="11"/>
  <c r="I751" i="11"/>
  <c r="I942" i="11"/>
  <c r="J942" i="11"/>
  <c r="I839" i="11"/>
  <c r="J839" i="11"/>
  <c r="D81" i="8"/>
  <c r="L81" i="8" s="1"/>
  <c r="E81" i="8"/>
  <c r="M81" i="8" s="1"/>
  <c r="E89" i="8"/>
  <c r="M89" i="8" s="1"/>
  <c r="D89" i="8"/>
  <c r="L89" i="8" s="1"/>
  <c r="D71" i="8"/>
  <c r="L71" i="8" s="1"/>
  <c r="E71" i="8"/>
  <c r="M71" i="8" s="1"/>
  <c r="D165" i="8"/>
  <c r="L165" i="8" s="1"/>
  <c r="E165" i="8"/>
  <c r="M165" i="8" s="1"/>
  <c r="D57" i="8"/>
  <c r="L57" i="8" s="1"/>
  <c r="E57" i="8"/>
  <c r="M57" i="8" s="1"/>
  <c r="E103" i="8"/>
  <c r="M103" i="8" s="1"/>
  <c r="D103" i="8"/>
  <c r="L103" i="8" s="1"/>
  <c r="D55" i="8"/>
  <c r="L55" i="8" s="1"/>
  <c r="E55" i="8"/>
  <c r="M55" i="8" s="1"/>
  <c r="D29" i="8"/>
  <c r="L29" i="8" s="1"/>
  <c r="E29" i="8"/>
  <c r="M29" i="8" s="1"/>
  <c r="D197" i="8"/>
  <c r="L197" i="8" s="1"/>
  <c r="E197" i="8"/>
  <c r="M197" i="8" s="1"/>
  <c r="D181" i="8"/>
  <c r="L181" i="8" s="1"/>
  <c r="E181" i="8"/>
  <c r="M181" i="8" s="1"/>
  <c r="E161" i="8"/>
  <c r="M161" i="8" s="1"/>
  <c r="D161" i="8"/>
  <c r="L161" i="8" s="1"/>
  <c r="D119" i="8"/>
  <c r="L119" i="8" s="1"/>
  <c r="E119" i="8"/>
  <c r="M119" i="8" s="1"/>
  <c r="D73" i="8"/>
  <c r="L73" i="8" s="1"/>
  <c r="E73" i="8"/>
  <c r="M73" i="8" s="1"/>
  <c r="E39" i="8"/>
  <c r="M39" i="8" s="1"/>
  <c r="D39" i="8"/>
  <c r="L39" i="8" s="1"/>
  <c r="D157" i="8"/>
  <c r="L157" i="8" s="1"/>
  <c r="E157" i="8"/>
  <c r="M157" i="8" s="1"/>
  <c r="D187" i="8"/>
  <c r="L187" i="8" s="1"/>
  <c r="E187" i="8"/>
  <c r="M187" i="8" s="1"/>
  <c r="E159" i="8"/>
  <c r="M159" i="8" s="1"/>
  <c r="D159" i="8"/>
  <c r="L159" i="8" s="1"/>
  <c r="D131" i="8"/>
  <c r="L131" i="8" s="1"/>
  <c r="E131" i="8"/>
  <c r="M131" i="8" s="1"/>
  <c r="D7" i="8"/>
  <c r="L7" i="8" s="1"/>
  <c r="E7" i="8"/>
  <c r="M7" i="8" s="1"/>
  <c r="D101" i="8"/>
  <c r="L101" i="8" s="1"/>
  <c r="E101" i="8"/>
  <c r="M101" i="8" s="1"/>
  <c r="D47" i="8"/>
  <c r="L47" i="8" s="1"/>
  <c r="E47" i="8"/>
  <c r="M47" i="8" s="1"/>
  <c r="D143" i="8"/>
  <c r="L143" i="8" s="1"/>
  <c r="E143" i="8"/>
  <c r="M143" i="8" s="1"/>
  <c r="E9" i="8"/>
  <c r="M9" i="8" s="1"/>
  <c r="D9" i="8"/>
  <c r="L9" i="8" s="1"/>
  <c r="E140" i="8"/>
  <c r="M140" i="8" s="1"/>
  <c r="D140" i="8"/>
  <c r="L140" i="8" s="1"/>
  <c r="D112" i="8"/>
  <c r="L112" i="8" s="1"/>
  <c r="E112" i="8"/>
  <c r="M112" i="8" s="1"/>
  <c r="E13" i="8"/>
  <c r="M13" i="8" s="1"/>
  <c r="D13" i="8"/>
  <c r="L13" i="8" s="1"/>
  <c r="D34" i="8"/>
  <c r="L34" i="8" s="1"/>
  <c r="E34" i="8"/>
  <c r="M34" i="8" s="1"/>
  <c r="D72" i="8"/>
  <c r="L72" i="8" s="1"/>
  <c r="E72" i="8"/>
  <c r="M72" i="8" s="1"/>
  <c r="D202" i="8"/>
  <c r="L202" i="8" s="1"/>
  <c r="E202" i="8"/>
  <c r="M202" i="8" s="1"/>
  <c r="D272" i="8"/>
  <c r="L272" i="8" s="1"/>
  <c r="E272" i="8"/>
  <c r="M272" i="8" s="1"/>
  <c r="D216" i="8"/>
  <c r="L216" i="8" s="1"/>
  <c r="E216" i="8"/>
  <c r="M216" i="8" s="1"/>
  <c r="D226" i="8"/>
  <c r="L226" i="8" s="1"/>
  <c r="E226" i="8"/>
  <c r="M226" i="8" s="1"/>
  <c r="E195" i="8"/>
  <c r="M195" i="8" s="1"/>
  <c r="D195" i="8"/>
  <c r="L195" i="8" s="1"/>
  <c r="D258" i="8"/>
  <c r="L258" i="8" s="1"/>
  <c r="E258" i="8"/>
  <c r="M258" i="8" s="1"/>
  <c r="E236" i="8"/>
  <c r="M236" i="8" s="1"/>
  <c r="D236" i="8"/>
  <c r="L236" i="8" s="1"/>
  <c r="D200" i="8"/>
  <c r="L200" i="8" s="1"/>
  <c r="E200" i="8"/>
  <c r="M200" i="8" s="1"/>
  <c r="E222" i="8"/>
  <c r="M222" i="8" s="1"/>
  <c r="D222" i="8"/>
  <c r="L222" i="8" s="1"/>
  <c r="D124" i="8"/>
  <c r="L124" i="8" s="1"/>
  <c r="E124" i="8"/>
  <c r="M124" i="8" s="1"/>
  <c r="D121" i="8"/>
  <c r="L121" i="8" s="1"/>
  <c r="E121" i="8"/>
  <c r="M121" i="8" s="1"/>
  <c r="E199" i="8"/>
  <c r="M199" i="8" s="1"/>
  <c r="D199" i="8"/>
  <c r="L199" i="8" s="1"/>
  <c r="E191" i="8"/>
  <c r="M191" i="8" s="1"/>
  <c r="D191" i="8"/>
  <c r="L191" i="8" s="1"/>
  <c r="D190" i="8"/>
  <c r="L190" i="8" s="1"/>
  <c r="E190" i="8"/>
  <c r="M190" i="8" s="1"/>
  <c r="D24" i="8"/>
  <c r="L24" i="8" s="1"/>
  <c r="E24" i="8"/>
  <c r="M24" i="8" s="1"/>
  <c r="E110" i="8"/>
  <c r="M110" i="8" s="1"/>
  <c r="D110" i="8"/>
  <c r="L110" i="8" s="1"/>
  <c r="E21" i="8"/>
  <c r="M21" i="8" s="1"/>
  <c r="D21" i="8"/>
  <c r="L21" i="8" s="1"/>
  <c r="D50" i="8"/>
  <c r="L50" i="8" s="1"/>
  <c r="E50" i="8"/>
  <c r="M50" i="8" s="1"/>
  <c r="E66" i="8"/>
  <c r="M66" i="8" s="1"/>
  <c r="D66" i="8"/>
  <c r="L66" i="8" s="1"/>
  <c r="E20" i="8"/>
  <c r="M20" i="8" s="1"/>
  <c r="D20" i="8"/>
  <c r="L20" i="8" s="1"/>
  <c r="D12" i="8"/>
  <c r="L12" i="8" s="1"/>
  <c r="E12" i="8"/>
  <c r="M12" i="8" s="1"/>
  <c r="D46" i="8"/>
  <c r="L46" i="8" s="1"/>
  <c r="E46" i="8"/>
  <c r="M46" i="8" s="1"/>
  <c r="E239" i="8"/>
  <c r="M239" i="8" s="1"/>
  <c r="D239" i="8"/>
  <c r="L239" i="8" s="1"/>
  <c r="D249" i="8"/>
  <c r="L249" i="8" s="1"/>
  <c r="E249" i="8"/>
  <c r="M249" i="8" s="1"/>
  <c r="D248" i="8"/>
  <c r="L248" i="8" s="1"/>
  <c r="E248" i="8"/>
  <c r="M248" i="8" s="1"/>
  <c r="E241" i="8"/>
  <c r="M241" i="8" s="1"/>
  <c r="D241" i="8"/>
  <c r="L241" i="8" s="1"/>
  <c r="D220" i="8"/>
  <c r="L220" i="8" s="1"/>
  <c r="E220" i="8"/>
  <c r="M220" i="8" s="1"/>
  <c r="J900" i="11"/>
  <c r="I900" i="11"/>
  <c r="J857" i="11"/>
  <c r="I857" i="11"/>
  <c r="I624" i="11"/>
  <c r="J624" i="11"/>
  <c r="I961" i="11"/>
  <c r="J961" i="11"/>
  <c r="I904" i="11"/>
  <c r="J904" i="11"/>
  <c r="J896" i="11"/>
  <c r="I896" i="11"/>
  <c r="E260" i="8"/>
  <c r="M260" i="8" s="1"/>
  <c r="D260" i="8"/>
  <c r="L260" i="8" s="1"/>
  <c r="I837" i="11"/>
  <c r="J837" i="11"/>
  <c r="J780" i="11"/>
  <c r="I780" i="11"/>
  <c r="J641" i="11"/>
  <c r="I641" i="11"/>
  <c r="I609" i="11"/>
  <c r="J609" i="11"/>
  <c r="J552" i="11"/>
  <c r="I552" i="11"/>
  <c r="I935" i="11"/>
  <c r="J935" i="11"/>
  <c r="I564" i="11"/>
  <c r="J564" i="11"/>
  <c r="J941" i="11"/>
  <c r="I941" i="11"/>
  <c r="I932" i="11"/>
  <c r="J932" i="11"/>
  <c r="I760" i="11"/>
  <c r="J760" i="11"/>
  <c r="I936" i="11"/>
  <c r="J936" i="11"/>
  <c r="J921" i="11"/>
  <c r="I921" i="11"/>
  <c r="E268" i="8"/>
  <c r="M268" i="8" s="1"/>
  <c r="D268" i="8"/>
  <c r="L268" i="8" s="1"/>
  <c r="I984" i="11"/>
  <c r="J984" i="11"/>
  <c r="I515" i="11"/>
  <c r="J401" i="11"/>
  <c r="I401" i="11"/>
  <c r="J385" i="11"/>
  <c r="I385" i="11"/>
  <c r="J369" i="11"/>
  <c r="I369" i="11"/>
  <c r="J353" i="11"/>
  <c r="I353" i="11"/>
  <c r="J367" i="11"/>
  <c r="I367" i="11"/>
  <c r="J916" i="11"/>
  <c r="I916" i="11"/>
  <c r="J399" i="11"/>
  <c r="I399" i="11"/>
  <c r="I873" i="11"/>
  <c r="J873" i="11"/>
  <c r="I841" i="11"/>
  <c r="J841" i="11"/>
  <c r="J744" i="11"/>
  <c r="I744" i="11"/>
  <c r="J627" i="11"/>
  <c r="I627" i="11"/>
  <c r="J593" i="11"/>
  <c r="I593" i="11"/>
  <c r="I945" i="11"/>
  <c r="J945" i="11"/>
  <c r="I531" i="11"/>
  <c r="J531" i="11"/>
  <c r="J813" i="11"/>
  <c r="I813" i="11"/>
  <c r="I740" i="11"/>
  <c r="J740" i="11"/>
  <c r="I892" i="11"/>
  <c r="J892" i="11"/>
  <c r="I957" i="11"/>
  <c r="J957" i="11"/>
  <c r="J776" i="11"/>
  <c r="I776" i="11"/>
  <c r="J572" i="11"/>
  <c r="I572" i="11"/>
  <c r="I525" i="11"/>
  <c r="J525" i="11"/>
  <c r="J937" i="11"/>
  <c r="I937" i="11"/>
  <c r="J669" i="11"/>
  <c r="I669" i="11"/>
  <c r="I947" i="11"/>
  <c r="J947" i="11"/>
  <c r="D135" i="8"/>
  <c r="L135" i="8" s="1"/>
  <c r="E135" i="8"/>
  <c r="M135" i="8" s="1"/>
  <c r="D59" i="8"/>
  <c r="L59" i="8" s="1"/>
  <c r="E59" i="8"/>
  <c r="M59" i="8" s="1"/>
  <c r="E87" i="8"/>
  <c r="M87" i="8" s="1"/>
  <c r="D87" i="8"/>
  <c r="L87" i="8" s="1"/>
  <c r="D41" i="8"/>
  <c r="L41" i="8" s="1"/>
  <c r="E41" i="8"/>
  <c r="M41" i="8" s="1"/>
  <c r="E127" i="8"/>
  <c r="M127" i="8" s="1"/>
  <c r="D127" i="8"/>
  <c r="L127" i="8" s="1"/>
  <c r="E149" i="8"/>
  <c r="M149" i="8" s="1"/>
  <c r="D149" i="8"/>
  <c r="L149" i="8" s="1"/>
  <c r="D43" i="8"/>
  <c r="L43" i="8" s="1"/>
  <c r="E43" i="8"/>
  <c r="M43" i="8" s="1"/>
  <c r="E193" i="8"/>
  <c r="M193" i="8" s="1"/>
  <c r="D193" i="8"/>
  <c r="L193" i="8" s="1"/>
  <c r="D65" i="8"/>
  <c r="L65" i="8" s="1"/>
  <c r="E65" i="8"/>
  <c r="M65" i="8" s="1"/>
  <c r="D171" i="8"/>
  <c r="L171" i="8" s="1"/>
  <c r="E171" i="8"/>
  <c r="M171" i="8" s="1"/>
  <c r="D151" i="8"/>
  <c r="L151" i="8" s="1"/>
  <c r="E151" i="8"/>
  <c r="M151" i="8" s="1"/>
  <c r="E175" i="8"/>
  <c r="M175" i="8" s="1"/>
  <c r="D175" i="8"/>
  <c r="L175" i="8" s="1"/>
  <c r="D95" i="8"/>
  <c r="L95" i="8" s="1"/>
  <c r="E95" i="8"/>
  <c r="M95" i="8" s="1"/>
  <c r="D79" i="8"/>
  <c r="L79" i="8" s="1"/>
  <c r="E79" i="8"/>
  <c r="M79" i="8" s="1"/>
  <c r="E31" i="8"/>
  <c r="M31" i="8" s="1"/>
  <c r="D31" i="8"/>
  <c r="L31" i="8" s="1"/>
  <c r="E177" i="8"/>
  <c r="M177" i="8" s="1"/>
  <c r="D177" i="8"/>
  <c r="L177" i="8" s="1"/>
  <c r="D64" i="8"/>
  <c r="L64" i="8" s="1"/>
  <c r="E64" i="8"/>
  <c r="M64" i="8" s="1"/>
  <c r="D28" i="8"/>
  <c r="L28" i="8" s="1"/>
  <c r="E28" i="8"/>
  <c r="M28" i="8" s="1"/>
  <c r="D48" i="8"/>
  <c r="L48" i="8" s="1"/>
  <c r="E48" i="8"/>
  <c r="M48" i="8" s="1"/>
  <c r="D11" i="8"/>
  <c r="L11" i="8" s="1"/>
  <c r="E11" i="8"/>
  <c r="M11" i="8" s="1"/>
  <c r="E18" i="8"/>
  <c r="M18" i="8" s="1"/>
  <c r="D18" i="8"/>
  <c r="L18" i="8" s="1"/>
  <c r="E256" i="8"/>
  <c r="M256" i="8" s="1"/>
  <c r="D256" i="8"/>
  <c r="L256" i="8" s="1"/>
  <c r="D232" i="8"/>
  <c r="L232" i="8" s="1"/>
  <c r="E232" i="8"/>
  <c r="M232" i="8" s="1"/>
  <c r="D223" i="8"/>
  <c r="L223" i="8" s="1"/>
  <c r="E223" i="8"/>
  <c r="M223" i="8" s="1"/>
  <c r="D252" i="8"/>
  <c r="L252" i="8" s="1"/>
  <c r="E252" i="8"/>
  <c r="M252" i="8" s="1"/>
  <c r="D208" i="8"/>
  <c r="L208" i="8" s="1"/>
  <c r="E208" i="8"/>
  <c r="M208" i="8" s="1"/>
  <c r="E184" i="8"/>
  <c r="M184" i="8" s="1"/>
  <c r="D184" i="8"/>
  <c r="L184" i="8" s="1"/>
  <c r="D210" i="8"/>
  <c r="L210" i="8" s="1"/>
  <c r="E210" i="8"/>
  <c r="M210" i="8" s="1"/>
  <c r="D259" i="8"/>
  <c r="L259" i="8" s="1"/>
  <c r="E259" i="8"/>
  <c r="M259" i="8" s="1"/>
  <c r="D102" i="8"/>
  <c r="L102" i="8" s="1"/>
  <c r="E102" i="8"/>
  <c r="M102" i="8" s="1"/>
  <c r="D139" i="8"/>
  <c r="L139" i="8" s="1"/>
  <c r="E139" i="8"/>
  <c r="M139" i="8" s="1"/>
  <c r="D56" i="8"/>
  <c r="L56" i="8" s="1"/>
  <c r="E56" i="8"/>
  <c r="M56" i="8" s="1"/>
  <c r="D75" i="8"/>
  <c r="L75" i="8" s="1"/>
  <c r="E75" i="8"/>
  <c r="M75" i="8" s="1"/>
  <c r="D126" i="8"/>
  <c r="L126" i="8" s="1"/>
  <c r="E126" i="8"/>
  <c r="M126" i="8" s="1"/>
  <c r="D183" i="8"/>
  <c r="L183" i="8" s="1"/>
  <c r="E183" i="8"/>
  <c r="M183" i="8" s="1"/>
  <c r="E170" i="8"/>
  <c r="M170" i="8" s="1"/>
  <c r="D170" i="8"/>
  <c r="L170" i="8" s="1"/>
  <c r="E4" i="8"/>
  <c r="M4" i="8" s="1"/>
  <c r="D4" i="8"/>
  <c r="L4" i="8" s="1"/>
  <c r="D58" i="8"/>
  <c r="L58" i="8" s="1"/>
  <c r="E58" i="8"/>
  <c r="M58" i="8" s="1"/>
  <c r="D19" i="8"/>
  <c r="L19" i="8" s="1"/>
  <c r="E19" i="8"/>
  <c r="M19" i="8" s="1"/>
  <c r="D74" i="8"/>
  <c r="L74" i="8" s="1"/>
  <c r="E74" i="8"/>
  <c r="M74" i="8" s="1"/>
  <c r="D99" i="8"/>
  <c r="L99" i="8" s="1"/>
  <c r="E99" i="8"/>
  <c r="M99" i="8" s="1"/>
  <c r="D80" i="8"/>
  <c r="L80" i="8" s="1"/>
  <c r="E80" i="8"/>
  <c r="M80" i="8" s="1"/>
  <c r="E90" i="8"/>
  <c r="M90" i="8" s="1"/>
  <c r="D90" i="8"/>
  <c r="L90" i="8" s="1"/>
  <c r="E253" i="8"/>
  <c r="M253" i="8" s="1"/>
  <c r="D253" i="8"/>
  <c r="L253" i="8" s="1"/>
  <c r="D234" i="8"/>
  <c r="L234" i="8" s="1"/>
  <c r="E234" i="8"/>
  <c r="M234" i="8" s="1"/>
  <c r="D243" i="8"/>
  <c r="L243" i="8" s="1"/>
  <c r="E243" i="8"/>
  <c r="M243" i="8" s="1"/>
  <c r="D224" i="8"/>
  <c r="L224" i="8" s="1"/>
  <c r="E224" i="8"/>
  <c r="M224" i="8" s="1"/>
  <c r="J949" i="11"/>
  <c r="I949" i="11"/>
  <c r="J933" i="11"/>
  <c r="I933" i="11"/>
  <c r="I924" i="11"/>
  <c r="J924" i="11"/>
  <c r="J817" i="11"/>
  <c r="I817" i="11"/>
  <c r="I853" i="11"/>
  <c r="J853" i="11"/>
  <c r="I821" i="11"/>
  <c r="J821" i="11"/>
  <c r="I793" i="11"/>
  <c r="J793" i="11"/>
  <c r="I718" i="11"/>
  <c r="J718" i="11"/>
  <c r="I694" i="11"/>
  <c r="J694" i="11"/>
  <c r="I558" i="11"/>
  <c r="J558" i="11"/>
  <c r="I887" i="11"/>
  <c r="J887" i="11"/>
  <c r="I577" i="11"/>
  <c r="J577" i="11"/>
  <c r="J569" i="11"/>
  <c r="I569" i="11"/>
  <c r="I992" i="11"/>
  <c r="J992" i="11"/>
  <c r="J860" i="11"/>
  <c r="I860" i="11"/>
  <c r="J756" i="11"/>
  <c r="I756" i="11"/>
  <c r="J542" i="11"/>
  <c r="I542" i="11"/>
  <c r="J980" i="11"/>
  <c r="I980" i="11"/>
  <c r="J955" i="11"/>
  <c r="I955" i="11"/>
  <c r="I931" i="11"/>
  <c r="J931" i="11"/>
  <c r="J395" i="11"/>
  <c r="I395" i="11"/>
  <c r="J363" i="11"/>
  <c r="I363" i="11"/>
  <c r="J405" i="11"/>
  <c r="I405" i="11"/>
  <c r="J389" i="11"/>
  <c r="I389" i="11"/>
  <c r="J373" i="11"/>
  <c r="I373" i="11"/>
  <c r="J357" i="11"/>
  <c r="I357" i="11"/>
  <c r="J906" i="11"/>
  <c r="I906" i="11"/>
  <c r="J948" i="11"/>
  <c r="I948" i="11"/>
  <c r="J833" i="11"/>
  <c r="I833" i="11"/>
  <c r="J612" i="11"/>
  <c r="I612" i="11"/>
  <c r="I960" i="11"/>
  <c r="J960" i="11"/>
  <c r="J897" i="11"/>
  <c r="I897" i="11"/>
  <c r="J880" i="11"/>
  <c r="I880" i="11"/>
  <c r="J764" i="11"/>
  <c r="I764" i="11"/>
  <c r="I855" i="11"/>
  <c r="J855" i="11"/>
  <c r="I827" i="11"/>
  <c r="J827" i="11"/>
  <c r="J874" i="11"/>
  <c r="I874" i="11"/>
  <c r="I578" i="11"/>
  <c r="J578" i="11"/>
  <c r="J952" i="11"/>
  <c r="I952" i="11"/>
  <c r="E264" i="8"/>
  <c r="M264" i="8" s="1"/>
  <c r="D264" i="8"/>
  <c r="L264" i="8" s="1"/>
  <c r="J772" i="11"/>
  <c r="I772" i="11"/>
  <c r="J544" i="11"/>
  <c r="I544" i="11"/>
  <c r="I963" i="11"/>
  <c r="J963" i="11"/>
  <c r="I823" i="11"/>
  <c r="J823" i="11"/>
  <c r="J387" i="11"/>
  <c r="I387" i="11"/>
  <c r="J355" i="11"/>
  <c r="I355" i="11"/>
  <c r="D185" i="8"/>
  <c r="L185" i="8" s="1"/>
  <c r="E185" i="8"/>
  <c r="M185" i="8" s="1"/>
  <c r="D169" i="8"/>
  <c r="L169" i="8" s="1"/>
  <c r="E169" i="8"/>
  <c r="M169" i="8" s="1"/>
  <c r="D153" i="8"/>
  <c r="L153" i="8" s="1"/>
  <c r="E153" i="8"/>
  <c r="M153" i="8" s="1"/>
  <c r="D115" i="8"/>
  <c r="L115" i="8" s="1"/>
  <c r="E115" i="8"/>
  <c r="M115" i="8" s="1"/>
  <c r="D179" i="8"/>
  <c r="L179" i="8" s="1"/>
  <c r="E179" i="8"/>
  <c r="M179" i="8" s="1"/>
  <c r="D113" i="8"/>
  <c r="L113" i="8" s="1"/>
  <c r="E113" i="8"/>
  <c r="M113" i="8" s="1"/>
  <c r="D33" i="8"/>
  <c r="L33" i="8" s="1"/>
  <c r="E33" i="8"/>
  <c r="M33" i="8" s="1"/>
  <c r="E105" i="8"/>
  <c r="M105" i="8" s="1"/>
  <c r="D105" i="8"/>
  <c r="L105" i="8" s="1"/>
  <c r="D155" i="8"/>
  <c r="L155" i="8" s="1"/>
  <c r="E155" i="8"/>
  <c r="M155" i="8" s="1"/>
  <c r="E111" i="8"/>
  <c r="M111" i="8" s="1"/>
  <c r="D111" i="8"/>
  <c r="L111" i="8" s="1"/>
  <c r="D63" i="8"/>
  <c r="L63" i="8" s="1"/>
  <c r="E63" i="8"/>
  <c r="M63" i="8" s="1"/>
  <c r="D37" i="8"/>
  <c r="L37" i="8" s="1"/>
  <c r="E37" i="8"/>
  <c r="M37" i="8" s="1"/>
  <c r="D167" i="8"/>
  <c r="L167" i="8" s="1"/>
  <c r="E167" i="8"/>
  <c r="M167" i="8" s="1"/>
  <c r="D107" i="8"/>
  <c r="L107" i="8" s="1"/>
  <c r="E107" i="8"/>
  <c r="M107" i="8" s="1"/>
  <c r="D92" i="8"/>
  <c r="L92" i="8" s="1"/>
  <c r="E92" i="8"/>
  <c r="M92" i="8" s="1"/>
  <c r="E23" i="8"/>
  <c r="M23" i="8" s="1"/>
  <c r="D23" i="8"/>
  <c r="L23" i="8" s="1"/>
  <c r="D44" i="8"/>
  <c r="L44" i="8" s="1"/>
  <c r="E44" i="8"/>
  <c r="M44" i="8" s="1"/>
  <c r="D120" i="8"/>
  <c r="L120" i="8" s="1"/>
  <c r="E120" i="8"/>
  <c r="M120" i="8" s="1"/>
  <c r="D96" i="8"/>
  <c r="L96" i="8" s="1"/>
  <c r="E96" i="8"/>
  <c r="M96" i="8" s="1"/>
  <c r="D42" i="8"/>
  <c r="L42" i="8" s="1"/>
  <c r="E42" i="8"/>
  <c r="M42" i="8" s="1"/>
  <c r="D146" i="8"/>
  <c r="L146" i="8" s="1"/>
  <c r="E146" i="8"/>
  <c r="M146" i="8" s="1"/>
  <c r="E8" i="8"/>
  <c r="M8" i="8" s="1"/>
  <c r="D8" i="8"/>
  <c r="L8" i="8" s="1"/>
  <c r="D270" i="8"/>
  <c r="L270" i="8" s="1"/>
  <c r="E270" i="8"/>
  <c r="M270" i="8" s="1"/>
  <c r="D242" i="8"/>
  <c r="L242" i="8" s="1"/>
  <c r="E242" i="8"/>
  <c r="M242" i="8" s="1"/>
  <c r="E196" i="8"/>
  <c r="M196" i="8" s="1"/>
  <c r="D196" i="8"/>
  <c r="L196" i="8" s="1"/>
  <c r="D238" i="8"/>
  <c r="L238" i="8" s="1"/>
  <c r="E238" i="8"/>
  <c r="M238" i="8" s="1"/>
  <c r="D218" i="8"/>
  <c r="L218" i="8" s="1"/>
  <c r="E218" i="8"/>
  <c r="M218" i="8" s="1"/>
  <c r="D204" i="8"/>
  <c r="L204" i="8" s="1"/>
  <c r="E204" i="8"/>
  <c r="M204" i="8" s="1"/>
  <c r="D245" i="8"/>
  <c r="L245" i="8" s="1"/>
  <c r="E245" i="8"/>
  <c r="M245" i="8" s="1"/>
  <c r="D246" i="8"/>
  <c r="L246" i="8" s="1"/>
  <c r="E246" i="8"/>
  <c r="M246" i="8" s="1"/>
  <c r="E212" i="8"/>
  <c r="M212" i="8" s="1"/>
  <c r="D212" i="8"/>
  <c r="L212" i="8" s="1"/>
  <c r="E142" i="8"/>
  <c r="M142" i="8" s="1"/>
  <c r="D142" i="8"/>
  <c r="L142" i="8" s="1"/>
  <c r="D36" i="8"/>
  <c r="L36" i="8" s="1"/>
  <c r="E36" i="8"/>
  <c r="M36" i="8" s="1"/>
  <c r="E6" i="8"/>
  <c r="M6" i="8" s="1"/>
  <c r="D6" i="8"/>
  <c r="L6" i="8" s="1"/>
  <c r="D172" i="8"/>
  <c r="L172" i="8" s="1"/>
  <c r="E172" i="8"/>
  <c r="M172" i="8" s="1"/>
  <c r="D76" i="8"/>
  <c r="L76" i="8" s="1"/>
  <c r="E76" i="8"/>
  <c r="M76" i="8" s="1"/>
  <c r="E166" i="8"/>
  <c r="M166" i="8" s="1"/>
  <c r="D166" i="8"/>
  <c r="L166" i="8" s="1"/>
  <c r="D25" i="8"/>
  <c r="L25" i="8" s="1"/>
  <c r="E25" i="8"/>
  <c r="M25" i="8" s="1"/>
  <c r="E147" i="8"/>
  <c r="M147" i="8" s="1"/>
  <c r="D147" i="8"/>
  <c r="L147" i="8" s="1"/>
  <c r="D158" i="8"/>
  <c r="L158" i="8" s="1"/>
  <c r="E158" i="8"/>
  <c r="M158" i="8" s="1"/>
  <c r="D77" i="8"/>
  <c r="L77" i="8" s="1"/>
  <c r="E77" i="8"/>
  <c r="M77" i="8" s="1"/>
  <c r="D51" i="8"/>
  <c r="L51" i="8" s="1"/>
  <c r="E51" i="8"/>
  <c r="M51" i="8" s="1"/>
  <c r="E15" i="8"/>
  <c r="M15" i="8" s="1"/>
  <c r="D15" i="8"/>
  <c r="L15" i="8" s="1"/>
  <c r="D61" i="8"/>
  <c r="L61" i="8" s="1"/>
  <c r="E61" i="8"/>
  <c r="M61" i="8" s="1"/>
  <c r="D97" i="8"/>
  <c r="L97" i="8" s="1"/>
  <c r="E97" i="8"/>
  <c r="M97" i="8" s="1"/>
  <c r="E244" i="8"/>
  <c r="M244" i="8" s="1"/>
  <c r="D244" i="8"/>
  <c r="L244" i="8" s="1"/>
  <c r="D221" i="8"/>
  <c r="L221" i="8" s="1"/>
  <c r="E221" i="8"/>
  <c r="M221" i="8" s="1"/>
  <c r="D254" i="8"/>
  <c r="L254" i="8" s="1"/>
  <c r="E254" i="8"/>
  <c r="M254" i="8" s="1"/>
  <c r="D176" i="8"/>
  <c r="L176" i="8" s="1"/>
  <c r="E176" i="8"/>
  <c r="M176" i="8" s="1"/>
  <c r="D273" i="8"/>
  <c r="L273" i="8" s="1"/>
  <c r="E273" i="8"/>
  <c r="M273" i="8" s="1"/>
  <c r="E215" i="8"/>
  <c r="M215" i="8" s="1"/>
  <c r="D215" i="8"/>
  <c r="L215" i="8" s="1"/>
  <c r="I708" i="11"/>
  <c r="J708" i="11"/>
  <c r="J580" i="11"/>
  <c r="I580" i="11"/>
  <c r="I908" i="11"/>
  <c r="J908" i="11"/>
  <c r="I867" i="11"/>
  <c r="J867" i="11"/>
  <c r="J533" i="11"/>
  <c r="I533" i="11"/>
  <c r="I748" i="11"/>
  <c r="J748" i="11"/>
  <c r="I989" i="11"/>
  <c r="J989" i="11"/>
  <c r="I959" i="11"/>
  <c r="J959" i="11"/>
  <c r="J795" i="11"/>
  <c r="I795" i="11"/>
  <c r="J964" i="11"/>
  <c r="I964" i="11"/>
  <c r="I901" i="11"/>
  <c r="J901" i="11"/>
  <c r="J907" i="11"/>
  <c r="I907" i="11"/>
  <c r="I732" i="11"/>
  <c r="J732" i="11"/>
  <c r="J681" i="11"/>
  <c r="I681" i="11"/>
  <c r="J598" i="11"/>
  <c r="I598" i="11"/>
  <c r="I953" i="11"/>
  <c r="J953" i="11"/>
  <c r="J391" i="11"/>
  <c r="I391" i="11"/>
  <c r="I999" i="11"/>
  <c r="J999" i="11"/>
  <c r="I995" i="11"/>
  <c r="J995" i="11"/>
  <c r="J978" i="11"/>
  <c r="I978" i="11"/>
  <c r="J877" i="11"/>
  <c r="I877" i="11"/>
  <c r="I658" i="11"/>
  <c r="J658" i="11"/>
  <c r="I899" i="11"/>
  <c r="J899" i="11"/>
  <c r="J409" i="11"/>
  <c r="I409" i="11"/>
  <c r="J393" i="11"/>
  <c r="I393" i="11"/>
  <c r="J377" i="11"/>
  <c r="I377" i="11"/>
  <c r="J361" i="11"/>
  <c r="I361" i="11"/>
  <c r="I917" i="11"/>
  <c r="J917" i="11"/>
  <c r="I956" i="11"/>
  <c r="J956" i="11"/>
  <c r="I520" i="11"/>
  <c r="J520" i="11"/>
  <c r="I825" i="11"/>
  <c r="J825" i="11"/>
  <c r="I768" i="11"/>
  <c r="J768" i="11"/>
  <c r="J583" i="11"/>
  <c r="I583" i="11"/>
  <c r="I969" i="11"/>
  <c r="J969" i="11"/>
  <c r="J913" i="11"/>
  <c r="I913" i="11"/>
  <c r="J407" i="11"/>
  <c r="I407" i="11"/>
  <c r="J829" i="11"/>
  <c r="I829" i="11"/>
  <c r="J704" i="11"/>
  <c r="I704" i="11"/>
  <c r="J621" i="11"/>
  <c r="I621" i="11"/>
  <c r="I985" i="11"/>
  <c r="J985" i="11"/>
  <c r="I951" i="11"/>
  <c r="J951" i="11"/>
  <c r="I919" i="11"/>
  <c r="J919" i="11"/>
  <c r="I940" i="11"/>
  <c r="J940" i="11"/>
  <c r="I886" i="11"/>
  <c r="J886" i="11"/>
  <c r="I505" i="11"/>
  <c r="J505" i="11"/>
  <c r="J970" i="11"/>
  <c r="I970" i="11"/>
  <c r="I869" i="11"/>
  <c r="J869" i="11"/>
  <c r="I539" i="11"/>
  <c r="J539" i="11"/>
  <c r="I915" i="11"/>
  <c r="J915" i="11"/>
  <c r="I851" i="11"/>
  <c r="J851" i="11"/>
  <c r="D49" i="8"/>
  <c r="L49" i="8" s="1"/>
  <c r="E49" i="8"/>
  <c r="M49" i="8" s="1"/>
  <c r="E173" i="8"/>
  <c r="M173" i="8" s="1"/>
  <c r="D173" i="8"/>
  <c r="L173" i="8" s="1"/>
  <c r="D27" i="8"/>
  <c r="L27" i="8" s="1"/>
  <c r="E27" i="8"/>
  <c r="M27" i="8" s="1"/>
  <c r="D123" i="8"/>
  <c r="L123" i="8" s="1"/>
  <c r="E123" i="8"/>
  <c r="M123" i="8" s="1"/>
  <c r="E69" i="8"/>
  <c r="M69" i="8" s="1"/>
  <c r="D69" i="8"/>
  <c r="L69" i="8" s="1"/>
  <c r="E26" i="8"/>
  <c r="M26" i="8" s="1"/>
  <c r="D26" i="8"/>
  <c r="L26" i="8" s="1"/>
  <c r="E168" i="8"/>
  <c r="M168" i="8" s="1"/>
  <c r="D168" i="8"/>
  <c r="L168" i="8" s="1"/>
  <c r="E104" i="8"/>
  <c r="M104" i="8" s="1"/>
  <c r="D104" i="8"/>
  <c r="L104" i="8" s="1"/>
  <c r="D163" i="8"/>
  <c r="L163" i="8" s="1"/>
  <c r="E163" i="8"/>
  <c r="M163" i="8" s="1"/>
  <c r="D152" i="8"/>
  <c r="L152" i="8" s="1"/>
  <c r="E152" i="8"/>
  <c r="M152" i="8" s="1"/>
  <c r="D141" i="8"/>
  <c r="L141" i="8" s="1"/>
  <c r="E141" i="8"/>
  <c r="M141" i="8" s="1"/>
  <c r="D154" i="8"/>
  <c r="L154" i="8" s="1"/>
  <c r="E154" i="8"/>
  <c r="M154" i="8" s="1"/>
  <c r="D262" i="8"/>
  <c r="L262" i="8" s="1"/>
  <c r="E262" i="8"/>
  <c r="M262" i="8" s="1"/>
  <c r="D214" i="8"/>
  <c r="L214" i="8" s="1"/>
  <c r="E214" i="8"/>
  <c r="M214" i="8" s="1"/>
  <c r="D240" i="8"/>
  <c r="L240" i="8" s="1"/>
  <c r="E240" i="8"/>
  <c r="M240" i="8" s="1"/>
  <c r="E230" i="8"/>
  <c r="M230" i="8" s="1"/>
  <c r="D230" i="8"/>
  <c r="L230" i="8" s="1"/>
  <c r="D192" i="8"/>
  <c r="L192" i="8" s="1"/>
  <c r="E192" i="8"/>
  <c r="M192" i="8" s="1"/>
  <c r="D269" i="8"/>
  <c r="L269" i="8" s="1"/>
  <c r="E269" i="8"/>
  <c r="M269" i="8" s="1"/>
  <c r="D213" i="8"/>
  <c r="L213" i="8" s="1"/>
  <c r="E213" i="8"/>
  <c r="M213" i="8" s="1"/>
  <c r="E53" i="8"/>
  <c r="M53" i="8" s="1"/>
  <c r="D53" i="8"/>
  <c r="L53" i="8" s="1"/>
  <c r="D86" i="8"/>
  <c r="L86" i="8" s="1"/>
  <c r="E86" i="8"/>
  <c r="M86" i="8" s="1"/>
  <c r="D108" i="8"/>
  <c r="L108" i="8" s="1"/>
  <c r="E108" i="8"/>
  <c r="M108" i="8" s="1"/>
  <c r="D160" i="8"/>
  <c r="L160" i="8" s="1"/>
  <c r="E160" i="8"/>
  <c r="M160" i="8" s="1"/>
  <c r="D174" i="8"/>
  <c r="L174" i="8" s="1"/>
  <c r="E174" i="8"/>
  <c r="M174" i="8" s="1"/>
  <c r="D136" i="8"/>
  <c r="L136" i="8" s="1"/>
  <c r="E136" i="8"/>
  <c r="M136" i="8" s="1"/>
  <c r="D84" i="8"/>
  <c r="L84" i="8" s="1"/>
  <c r="E84" i="8"/>
  <c r="M84" i="8" s="1"/>
  <c r="E52" i="8"/>
  <c r="M52" i="8" s="1"/>
  <c r="D52" i="8"/>
  <c r="L52" i="8" s="1"/>
  <c r="D117" i="8"/>
  <c r="L117" i="8" s="1"/>
  <c r="E117" i="8"/>
  <c r="M117" i="8" s="1"/>
  <c r="E67" i="8"/>
  <c r="M67" i="8" s="1"/>
  <c r="D67" i="8"/>
  <c r="L67" i="8" s="1"/>
  <c r="D116" i="8"/>
  <c r="L116" i="8" s="1"/>
  <c r="E116" i="8"/>
  <c r="M116" i="8" s="1"/>
  <c r="D10" i="8"/>
  <c r="L10" i="8" s="1"/>
  <c r="E10" i="8"/>
  <c r="M10" i="8" s="1"/>
  <c r="D22" i="8"/>
  <c r="L22" i="8" s="1"/>
  <c r="E22" i="8"/>
  <c r="M22" i="8" s="1"/>
  <c r="E78" i="8"/>
  <c r="M78" i="8" s="1"/>
  <c r="D78" i="8"/>
  <c r="L78" i="8" s="1"/>
  <c r="D209" i="8"/>
  <c r="L209" i="8" s="1"/>
  <c r="E209" i="8"/>
  <c r="M209" i="8" s="1"/>
  <c r="I973" i="11"/>
  <c r="J973" i="11"/>
  <c r="J784" i="11"/>
  <c r="I784" i="11"/>
  <c r="J752" i="11"/>
  <c r="I752" i="11"/>
  <c r="J594" i="11"/>
  <c r="I594" i="11"/>
  <c r="J944" i="11"/>
  <c r="I944" i="11"/>
  <c r="I929" i="11"/>
  <c r="J929" i="11"/>
  <c r="J528" i="11"/>
  <c r="I528" i="11"/>
  <c r="J375" i="11"/>
  <c r="I375" i="11"/>
  <c r="J903" i="11"/>
  <c r="I903" i="11"/>
  <c r="I843" i="11"/>
  <c r="J843" i="11"/>
  <c r="J610" i="11"/>
  <c r="I610" i="11"/>
  <c r="J383" i="11"/>
  <c r="I383" i="11"/>
  <c r="I988" i="11"/>
  <c r="J988" i="11"/>
  <c r="I868" i="11"/>
  <c r="J868" i="11"/>
  <c r="I549" i="11"/>
  <c r="J549" i="11"/>
  <c r="I835" i="11"/>
  <c r="J835" i="11"/>
  <c r="J379" i="11"/>
  <c r="I379" i="11"/>
  <c r="J397" i="11"/>
  <c r="I397" i="11"/>
  <c r="J381" i="11"/>
  <c r="I381" i="11"/>
  <c r="I365" i="11"/>
  <c r="J365" i="11"/>
  <c r="I974" i="11"/>
  <c r="J974" i="11"/>
  <c r="J888" i="11"/>
  <c r="I888" i="11"/>
  <c r="I849" i="11"/>
  <c r="J849" i="11"/>
  <c r="I805" i="11"/>
  <c r="J805" i="11"/>
  <c r="I700" i="11"/>
  <c r="J700" i="11"/>
  <c r="J645" i="11"/>
  <c r="I645" i="11"/>
  <c r="J928" i="11"/>
  <c r="I928" i="11"/>
  <c r="J862" i="11"/>
  <c r="I862" i="11"/>
  <c r="I845" i="11"/>
  <c r="J845" i="11"/>
  <c r="J562" i="11"/>
  <c r="I562" i="11"/>
  <c r="I557" i="11"/>
  <c r="J557" i="11"/>
  <c r="K255" i="11"/>
  <c r="M255" i="11" s="1"/>
  <c r="H247" i="8" s="1"/>
  <c r="L255" i="11"/>
  <c r="N255" i="11" s="1"/>
  <c r="I247" i="8" s="1"/>
  <c r="I622" i="11"/>
  <c r="J622" i="11"/>
  <c r="I965" i="11"/>
  <c r="J965" i="11"/>
  <c r="I925" i="11"/>
  <c r="J925" i="11"/>
  <c r="J893" i="11"/>
  <c r="I893" i="11"/>
  <c r="J662" i="11"/>
  <c r="I662" i="11"/>
  <c r="I920" i="11"/>
  <c r="J920" i="11"/>
  <c r="J359" i="11"/>
  <c r="I359" i="11"/>
  <c r="I905" i="11"/>
  <c r="J905" i="11"/>
  <c r="J403" i="11"/>
  <c r="I403" i="11"/>
  <c r="J371" i="11"/>
  <c r="I371" i="11"/>
  <c r="K240" i="11"/>
  <c r="M240" i="11" s="1"/>
  <c r="H232" i="8" s="1"/>
  <c r="L240" i="11"/>
  <c r="N240" i="11" s="1"/>
  <c r="I232" i="8" s="1"/>
  <c r="K132" i="11"/>
  <c r="M132" i="11" s="1"/>
  <c r="H124" i="8" s="1"/>
  <c r="L132" i="11"/>
  <c r="N132" i="11" s="1"/>
  <c r="I124" i="8" s="1"/>
  <c r="K176" i="11"/>
  <c r="M176" i="11" s="1"/>
  <c r="H168" i="8" s="1"/>
  <c r="L153" i="11"/>
  <c r="N153" i="11" s="1"/>
  <c r="I145" i="8" s="1"/>
  <c r="K253" i="11"/>
  <c r="M253" i="11" s="1"/>
  <c r="H245" i="8" s="1"/>
  <c r="L253" i="11"/>
  <c r="N253" i="11" s="1"/>
  <c r="I245" i="8" s="1"/>
  <c r="K247" i="11"/>
  <c r="M247" i="11" s="1"/>
  <c r="H239" i="8" s="1"/>
  <c r="L247" i="11"/>
  <c r="N247" i="11" s="1"/>
  <c r="I239" i="8" s="1"/>
  <c r="L242" i="11"/>
  <c r="N242" i="11" s="1"/>
  <c r="I234" i="8" s="1"/>
  <c r="K242" i="11"/>
  <c r="M242" i="11" s="1"/>
  <c r="H234" i="8" s="1"/>
  <c r="L178" i="11"/>
  <c r="N178" i="11" s="1"/>
  <c r="I170" i="8" s="1"/>
  <c r="L262" i="11"/>
  <c r="N262" i="11" s="1"/>
  <c r="I254" i="8" s="1"/>
  <c r="K262" i="11"/>
  <c r="M262" i="11" s="1"/>
  <c r="H254" i="8" s="1"/>
  <c r="K229" i="11"/>
  <c r="M229" i="11" s="1"/>
  <c r="H221" i="8" s="1"/>
  <c r="L229" i="11"/>
  <c r="N229" i="11" s="1"/>
  <c r="I221" i="8" s="1"/>
  <c r="K246" i="11"/>
  <c r="M246" i="11" s="1"/>
  <c r="H238" i="8" s="1"/>
  <c r="L246" i="11"/>
  <c r="N246" i="11" s="1"/>
  <c r="I238" i="8" s="1"/>
  <c r="L280" i="11"/>
  <c r="N280" i="11" s="1"/>
  <c r="I272" i="8" s="1"/>
  <c r="K280" i="11"/>
  <c r="M280" i="11" s="1"/>
  <c r="H272" i="8" s="1"/>
  <c r="L265" i="11"/>
  <c r="N265" i="11" s="1"/>
  <c r="I257" i="8" s="1"/>
  <c r="K265" i="11"/>
  <c r="M265" i="11" s="1"/>
  <c r="H257" i="8" s="1"/>
  <c r="X388" i="4"/>
  <c r="Z427" i="4"/>
  <c r="AA427" i="4"/>
  <c r="AI427" i="4"/>
  <c r="AB427" i="4"/>
  <c r="AC427" i="4"/>
  <c r="AE427" i="4"/>
  <c r="AK427" i="4"/>
  <c r="AD427" i="4"/>
  <c r="AP427" i="4" s="1"/>
  <c r="AV427" i="4" s="1"/>
  <c r="AJ427" i="4"/>
  <c r="AG427" i="4"/>
  <c r="AF427" i="4"/>
  <c r="AH427" i="4"/>
  <c r="U428" i="4"/>
  <c r="V428" i="4"/>
  <c r="W428" i="4" s="1"/>
  <c r="X428" i="4" s="1"/>
  <c r="U334" i="4"/>
  <c r="V334" i="4"/>
  <c r="U335" i="4"/>
  <c r="V425" i="4"/>
  <c r="W425" i="4" s="1"/>
  <c r="V349" i="4"/>
  <c r="W349" i="4" s="1"/>
  <c r="X349" i="4" s="1"/>
  <c r="Y349" i="4" s="1"/>
  <c r="AA349" i="4" s="1"/>
  <c r="U413" i="4"/>
  <c r="V413" i="4"/>
  <c r="U457" i="4"/>
  <c r="V457" i="4"/>
  <c r="Y433" i="4"/>
  <c r="AJ433" i="4" s="1"/>
  <c r="U318" i="4"/>
  <c r="V318" i="4"/>
  <c r="W318" i="4" s="1"/>
  <c r="W435" i="4"/>
  <c r="U437" i="4"/>
  <c r="V437" i="4"/>
  <c r="W337" i="4"/>
  <c r="U439" i="4"/>
  <c r="V439" i="4"/>
  <c r="U423" i="4"/>
  <c r="V423" i="4"/>
  <c r="W423" i="4" s="1"/>
  <c r="X423" i="4" s="1"/>
  <c r="Y423" i="4" s="1"/>
  <c r="AD423" i="4" s="1"/>
  <c r="U419" i="4"/>
  <c r="W419" i="4" s="1"/>
  <c r="X419" i="4" s="1"/>
  <c r="V350" i="4"/>
  <c r="W350" i="4" s="1"/>
  <c r="W414" i="4"/>
  <c r="W430" i="4"/>
  <c r="S402" i="4"/>
  <c r="U402" i="4" s="1"/>
  <c r="W383" i="4"/>
  <c r="AC379" i="4"/>
  <c r="U445" i="4"/>
  <c r="V445" i="4"/>
  <c r="V335" i="4"/>
  <c r="W335" i="4" s="1"/>
  <c r="X335" i="4" s="1"/>
  <c r="Y335" i="4" s="1"/>
  <c r="AF335" i="4" s="1"/>
  <c r="U354" i="4"/>
  <c r="V354" i="4"/>
  <c r="W354" i="4" s="1"/>
  <c r="X354" i="4" s="1"/>
  <c r="V416" i="4"/>
  <c r="W416" i="4" s="1"/>
  <c r="V441" i="4"/>
  <c r="W441" i="4" s="1"/>
  <c r="X441" i="4" s="1"/>
  <c r="Y441" i="4" s="1"/>
  <c r="V393" i="4"/>
  <c r="U393" i="4"/>
  <c r="W426" i="4"/>
  <c r="L117" i="11"/>
  <c r="N117" i="11" s="1"/>
  <c r="K50" i="11"/>
  <c r="M50" i="11" s="1"/>
  <c r="H51" i="8" s="1"/>
  <c r="D3" i="8"/>
  <c r="L3" i="8" s="1"/>
  <c r="E3" i="8"/>
  <c r="M3" i="8" s="1"/>
  <c r="L28" i="11"/>
  <c r="N28" i="11" s="1"/>
  <c r="I29" i="8" s="1"/>
  <c r="U228" i="4"/>
  <c r="V228" i="4"/>
  <c r="V266" i="4"/>
  <c r="U266" i="4"/>
  <c r="V255" i="4"/>
  <c r="U255" i="4"/>
  <c r="U286" i="4"/>
  <c r="V286" i="4"/>
  <c r="V263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K115" i="11"/>
  <c r="M115" i="11" s="1"/>
  <c r="K169" i="11"/>
  <c r="M169" i="11" s="1"/>
  <c r="H161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H207" i="8" s="1"/>
  <c r="L215" i="11"/>
  <c r="N215" i="11" s="1"/>
  <c r="I207" i="8" s="1"/>
  <c r="V193" i="4"/>
  <c r="Y234" i="4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Y253" i="4"/>
  <c r="AA253" i="4" s="1"/>
  <c r="W192" i="4"/>
  <c r="X192" i="4" s="1"/>
  <c r="W209" i="4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I226" i="4"/>
  <c r="AK226" i="4"/>
  <c r="U301" i="4"/>
  <c r="W301" i="4" s="1"/>
  <c r="AD226" i="4"/>
  <c r="Z226" i="4"/>
  <c r="AC226" i="4"/>
  <c r="AE226" i="4"/>
  <c r="AH226" i="4"/>
  <c r="AG226" i="4"/>
  <c r="AB226" i="4"/>
  <c r="AF226" i="4"/>
  <c r="I216" i="3"/>
  <c r="L45" i="11"/>
  <c r="N45" i="11" s="1"/>
  <c r="I46" i="8" s="1"/>
  <c r="K45" i="11"/>
  <c r="M45" i="11" s="1"/>
  <c r="H46" i="8" s="1"/>
  <c r="X311" i="4"/>
  <c r="Y311" i="4" s="1"/>
  <c r="AF356" i="4"/>
  <c r="AG356" i="4"/>
  <c r="U269" i="4"/>
  <c r="Y290" i="4"/>
  <c r="AH290" i="4" s="1"/>
  <c r="AK356" i="4"/>
  <c r="W357" i="4"/>
  <c r="X357" i="4" s="1"/>
  <c r="U359" i="4"/>
  <c r="U275" i="4"/>
  <c r="V275" i="4"/>
  <c r="V217" i="4"/>
  <c r="W217" i="4" s="1"/>
  <c r="X217" i="4" s="1"/>
  <c r="Y217" i="4" s="1"/>
  <c r="V273" i="4"/>
  <c r="W273" i="4" s="1"/>
  <c r="Z245" i="4"/>
  <c r="AH245" i="4"/>
  <c r="AJ245" i="4"/>
  <c r="AP245" i="4" s="1"/>
  <c r="AV245" i="4" s="1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W309" i="4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Z253" i="4"/>
  <c r="W343" i="4"/>
  <c r="X343" i="4" s="1"/>
  <c r="W284" i="4"/>
  <c r="W359" i="4"/>
  <c r="W316" i="4"/>
  <c r="W447" i="4"/>
  <c r="X447" i="4" s="1"/>
  <c r="Y447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AF412" i="4"/>
  <c r="AL412" i="4" s="1"/>
  <c r="AR412" i="4" s="1"/>
  <c r="AH412" i="4"/>
  <c r="AI412" i="4"/>
  <c r="AD412" i="4"/>
  <c r="AA412" i="4"/>
  <c r="AJ412" i="4"/>
  <c r="AG412" i="4"/>
  <c r="AE412" i="4"/>
  <c r="AK412" i="4"/>
  <c r="AB412" i="4"/>
  <c r="AN412" i="4" s="1"/>
  <c r="AT412" i="4" s="1"/>
  <c r="AC412" i="4"/>
  <c r="U330" i="4"/>
  <c r="V330" i="4"/>
  <c r="W227" i="4"/>
  <c r="Z349" i="4"/>
  <c r="AC349" i="4"/>
  <c r="AL379" i="4"/>
  <c r="AR379" i="4" s="1"/>
  <c r="F379" i="4" s="1"/>
  <c r="J379" i="4" s="1"/>
  <c r="M371" i="2" s="1"/>
  <c r="U370" i="4"/>
  <c r="V370" i="4"/>
  <c r="V305" i="4"/>
  <c r="U305" i="4"/>
  <c r="V369" i="4"/>
  <c r="W369" i="4" s="1"/>
  <c r="X369" i="4" s="1"/>
  <c r="Y369" i="4" s="1"/>
  <c r="W466" i="4"/>
  <c r="AD483" i="4"/>
  <c r="AB483" i="4"/>
  <c r="AC483" i="4"/>
  <c r="AA483" i="4"/>
  <c r="Z483" i="4"/>
  <c r="AI483" i="4"/>
  <c r="AE483" i="4"/>
  <c r="AH483" i="4"/>
  <c r="AG483" i="4"/>
  <c r="AK483" i="4"/>
  <c r="AJ483" i="4"/>
  <c r="AF483" i="4"/>
  <c r="X421" i="4"/>
  <c r="Y421" i="4" s="1"/>
  <c r="V453" i="4"/>
  <c r="W453" i="4" s="1"/>
  <c r="X453" i="4" s="1"/>
  <c r="Y453" i="4" s="1"/>
  <c r="I484" i="3"/>
  <c r="I440" i="3"/>
  <c r="L267" i="11"/>
  <c r="N267" i="11" s="1"/>
  <c r="I259" i="8" s="1"/>
  <c r="K267" i="11"/>
  <c r="M267" i="11" s="1"/>
  <c r="H259" i="8" s="1"/>
  <c r="W451" i="4"/>
  <c r="X451" i="4" s="1"/>
  <c r="I451" i="3"/>
  <c r="L223" i="11"/>
  <c r="N223" i="11" s="1"/>
  <c r="I215" i="8" s="1"/>
  <c r="K223" i="11"/>
  <c r="M223" i="11" s="1"/>
  <c r="H215" i="8" s="1"/>
  <c r="L301" i="11"/>
  <c r="N301" i="11" s="1"/>
  <c r="K301" i="11"/>
  <c r="M301" i="11" s="1"/>
  <c r="L216" i="11"/>
  <c r="N216" i="11" s="1"/>
  <c r="I208" i="8" s="1"/>
  <c r="K216" i="11"/>
  <c r="M216" i="11" s="1"/>
  <c r="H208" i="8" s="1"/>
  <c r="K292" i="11"/>
  <c r="M292" i="11" s="1"/>
  <c r="L292" i="11"/>
  <c r="N292" i="11" s="1"/>
  <c r="L237" i="11"/>
  <c r="N237" i="11" s="1"/>
  <c r="I229" i="8" s="1"/>
  <c r="K237" i="11"/>
  <c r="M237" i="11" s="1"/>
  <c r="H229" i="8" s="1"/>
  <c r="K291" i="11"/>
  <c r="M291" i="11" s="1"/>
  <c r="L291" i="11"/>
  <c r="N291" i="11" s="1"/>
  <c r="L207" i="11"/>
  <c r="N207" i="11" s="1"/>
  <c r="I199" i="8" s="1"/>
  <c r="K207" i="11"/>
  <c r="M207" i="11" s="1"/>
  <c r="H199" i="8" s="1"/>
  <c r="I213" i="11"/>
  <c r="J213" i="11"/>
  <c r="I273" i="11"/>
  <c r="J273" i="11"/>
  <c r="L239" i="11"/>
  <c r="N239" i="11" s="1"/>
  <c r="I231" i="8" s="1"/>
  <c r="K239" i="11"/>
  <c r="M239" i="11" s="1"/>
  <c r="H231" i="8" s="1"/>
  <c r="K287" i="11"/>
  <c r="M287" i="11" s="1"/>
  <c r="L287" i="11"/>
  <c r="N287" i="11" s="1"/>
  <c r="L302" i="11"/>
  <c r="N302" i="11" s="1"/>
  <c r="K302" i="11"/>
  <c r="M302" i="11" s="1"/>
  <c r="K258" i="11"/>
  <c r="M258" i="11" s="1"/>
  <c r="H250" i="8" s="1"/>
  <c r="L258" i="11"/>
  <c r="N258" i="11" s="1"/>
  <c r="I250" i="8" s="1"/>
  <c r="L274" i="11"/>
  <c r="N274" i="11" s="1"/>
  <c r="I266" i="8" s="1"/>
  <c r="K274" i="11"/>
  <c r="M274" i="11" s="1"/>
  <c r="H266" i="8" s="1"/>
  <c r="K297" i="11"/>
  <c r="M297" i="11" s="1"/>
  <c r="L297" i="11"/>
  <c r="N297" i="11" s="1"/>
  <c r="K231" i="11"/>
  <c r="M231" i="11" s="1"/>
  <c r="H223" i="8" s="1"/>
  <c r="L231" i="11"/>
  <c r="N231" i="11" s="1"/>
  <c r="I223" i="8" s="1"/>
  <c r="L232" i="11"/>
  <c r="N232" i="11" s="1"/>
  <c r="I224" i="8" s="1"/>
  <c r="K232" i="11"/>
  <c r="M232" i="11" s="1"/>
  <c r="H224" i="8" s="1"/>
  <c r="L281" i="11"/>
  <c r="N281" i="11" s="1"/>
  <c r="I273" i="8" s="1"/>
  <c r="K281" i="11"/>
  <c r="M281" i="11" s="1"/>
  <c r="H273" i="8" s="1"/>
  <c r="L256" i="11"/>
  <c r="N256" i="11" s="1"/>
  <c r="I248" i="8" s="1"/>
  <c r="K256" i="11"/>
  <c r="M256" i="11" s="1"/>
  <c r="H248" i="8" s="1"/>
  <c r="L260" i="11"/>
  <c r="N260" i="11" s="1"/>
  <c r="I252" i="8" s="1"/>
  <c r="K260" i="11"/>
  <c r="M260" i="11" s="1"/>
  <c r="H252" i="8" s="1"/>
  <c r="K238" i="11"/>
  <c r="M238" i="11" s="1"/>
  <c r="H230" i="8" s="1"/>
  <c r="L238" i="11"/>
  <c r="N238" i="11" s="1"/>
  <c r="I230" i="8" s="1"/>
  <c r="L224" i="11"/>
  <c r="N224" i="11" s="1"/>
  <c r="I216" i="8" s="1"/>
  <c r="K224" i="11"/>
  <c r="M224" i="11" s="1"/>
  <c r="H216" i="8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I270" i="8" s="1"/>
  <c r="K278" i="11"/>
  <c r="M278" i="11" s="1"/>
  <c r="H270" i="8" s="1"/>
  <c r="K270" i="11"/>
  <c r="M270" i="11" s="1"/>
  <c r="H262" i="8" s="1"/>
  <c r="L270" i="11"/>
  <c r="N270" i="11" s="1"/>
  <c r="I262" i="8" s="1"/>
  <c r="K272" i="11"/>
  <c r="M272" i="11" s="1"/>
  <c r="H264" i="8" s="1"/>
  <c r="L272" i="11"/>
  <c r="N272" i="11" s="1"/>
  <c r="I264" i="8" s="1"/>
  <c r="L236" i="11"/>
  <c r="N236" i="11" s="1"/>
  <c r="I228" i="8" s="1"/>
  <c r="K236" i="11"/>
  <c r="M236" i="11" s="1"/>
  <c r="H228" i="8" s="1"/>
  <c r="L257" i="11"/>
  <c r="N257" i="11" s="1"/>
  <c r="I249" i="8" s="1"/>
  <c r="K257" i="11"/>
  <c r="M257" i="11" s="1"/>
  <c r="H249" i="8" s="1"/>
  <c r="L226" i="11"/>
  <c r="N226" i="11" s="1"/>
  <c r="I218" i="8" s="1"/>
  <c r="K226" i="11"/>
  <c r="M226" i="11" s="1"/>
  <c r="H218" i="8" s="1"/>
  <c r="L214" i="11"/>
  <c r="N214" i="11" s="1"/>
  <c r="I206" i="8" s="1"/>
  <c r="K214" i="11"/>
  <c r="M214" i="11" s="1"/>
  <c r="H206" i="8" s="1"/>
  <c r="L243" i="11"/>
  <c r="N243" i="11" s="1"/>
  <c r="I235" i="8" s="1"/>
  <c r="K243" i="11"/>
  <c r="M243" i="11" s="1"/>
  <c r="H235" i="8" s="1"/>
  <c r="K275" i="11"/>
  <c r="M275" i="11" s="1"/>
  <c r="H267" i="8" s="1"/>
  <c r="L275" i="11"/>
  <c r="N275" i="11" s="1"/>
  <c r="I267" i="8" s="1"/>
  <c r="K263" i="11"/>
  <c r="M263" i="11" s="1"/>
  <c r="H255" i="8" s="1"/>
  <c r="L263" i="11"/>
  <c r="N263" i="11" s="1"/>
  <c r="I255" i="8" s="1"/>
  <c r="L285" i="11"/>
  <c r="N285" i="11" s="1"/>
  <c r="K285" i="11"/>
  <c r="M285" i="11" s="1"/>
  <c r="K245" i="11"/>
  <c r="M245" i="11" s="1"/>
  <c r="H237" i="8" s="1"/>
  <c r="L245" i="11"/>
  <c r="N245" i="11" s="1"/>
  <c r="I237" i="8" s="1"/>
  <c r="L289" i="11"/>
  <c r="N289" i="11" s="1"/>
  <c r="K289" i="11"/>
  <c r="M289" i="11" s="1"/>
  <c r="J284" i="11"/>
  <c r="I284" i="11"/>
  <c r="L227" i="11"/>
  <c r="N227" i="11" s="1"/>
  <c r="I219" i="8" s="1"/>
  <c r="K227" i="11"/>
  <c r="M227" i="11" s="1"/>
  <c r="H219" i="8" s="1"/>
  <c r="K277" i="11"/>
  <c r="M277" i="11" s="1"/>
  <c r="H269" i="8" s="1"/>
  <c r="L277" i="11"/>
  <c r="N277" i="11" s="1"/>
  <c r="I269" i="8" s="1"/>
  <c r="L228" i="11"/>
  <c r="N228" i="11" s="1"/>
  <c r="I220" i="8" s="1"/>
  <c r="K228" i="11"/>
  <c r="M228" i="11" s="1"/>
  <c r="H220" i="8" s="1"/>
  <c r="K251" i="11"/>
  <c r="M251" i="11" s="1"/>
  <c r="H243" i="8" s="1"/>
  <c r="L251" i="11"/>
  <c r="N251" i="11" s="1"/>
  <c r="I243" i="8" s="1"/>
  <c r="L269" i="11"/>
  <c r="N269" i="11" s="1"/>
  <c r="I261" i="8" s="1"/>
  <c r="K269" i="11"/>
  <c r="M269" i="11" s="1"/>
  <c r="H261" i="8" s="1"/>
  <c r="L261" i="11"/>
  <c r="N261" i="11" s="1"/>
  <c r="I253" i="8" s="1"/>
  <c r="K261" i="11"/>
  <c r="M261" i="11" s="1"/>
  <c r="H253" i="8" s="1"/>
  <c r="L221" i="11"/>
  <c r="N221" i="11" s="1"/>
  <c r="I213" i="8" s="1"/>
  <c r="K221" i="11"/>
  <c r="M221" i="11" s="1"/>
  <c r="H213" i="8" s="1"/>
  <c r="K254" i="11"/>
  <c r="M254" i="11" s="1"/>
  <c r="H246" i="8" s="1"/>
  <c r="L254" i="11"/>
  <c r="N254" i="11" s="1"/>
  <c r="I246" i="8" s="1"/>
  <c r="L276" i="11"/>
  <c r="N276" i="11" s="1"/>
  <c r="I268" i="8" s="1"/>
  <c r="K276" i="11"/>
  <c r="M276" i="11" s="1"/>
  <c r="H268" i="8" s="1"/>
  <c r="K248" i="11"/>
  <c r="M248" i="11" s="1"/>
  <c r="H240" i="8" s="1"/>
  <c r="L248" i="11"/>
  <c r="N248" i="11" s="1"/>
  <c r="I240" i="8" s="1"/>
  <c r="L208" i="11"/>
  <c r="N208" i="11" s="1"/>
  <c r="I200" i="8" s="1"/>
  <c r="K208" i="11"/>
  <c r="M208" i="11" s="1"/>
  <c r="H200" i="8" s="1"/>
  <c r="L235" i="11"/>
  <c r="N235" i="11" s="1"/>
  <c r="I227" i="8" s="1"/>
  <c r="K235" i="11"/>
  <c r="M235" i="11" s="1"/>
  <c r="H227" i="8" s="1"/>
  <c r="K295" i="11"/>
  <c r="M295" i="11" s="1"/>
  <c r="L295" i="11"/>
  <c r="N295" i="11" s="1"/>
  <c r="K264" i="11"/>
  <c r="M264" i="11" s="1"/>
  <c r="H256" i="8" s="1"/>
  <c r="L264" i="11"/>
  <c r="N264" i="11" s="1"/>
  <c r="I256" i="8" s="1"/>
  <c r="I220" i="11"/>
  <c r="J220" i="11"/>
  <c r="L222" i="11"/>
  <c r="N222" i="11" s="1"/>
  <c r="I214" i="8" s="1"/>
  <c r="K222" i="11"/>
  <c r="M222" i="11" s="1"/>
  <c r="H214" i="8" s="1"/>
  <c r="L210" i="11"/>
  <c r="N210" i="11" s="1"/>
  <c r="I202" i="8" s="1"/>
  <c r="K210" i="11"/>
  <c r="M210" i="11" s="1"/>
  <c r="H202" i="8" s="1"/>
  <c r="K296" i="11"/>
  <c r="M296" i="11" s="1"/>
  <c r="L296" i="11"/>
  <c r="N296" i="11" s="1"/>
  <c r="L244" i="11"/>
  <c r="N244" i="11" s="1"/>
  <c r="I236" i="8" s="1"/>
  <c r="K244" i="11"/>
  <c r="M244" i="11" s="1"/>
  <c r="H236" i="8" s="1"/>
  <c r="K268" i="11"/>
  <c r="M268" i="11" s="1"/>
  <c r="H260" i="8" s="1"/>
  <c r="L268" i="11"/>
  <c r="N268" i="11" s="1"/>
  <c r="I260" i="8" s="1"/>
  <c r="K219" i="11"/>
  <c r="M219" i="11" s="1"/>
  <c r="H211" i="8" s="1"/>
  <c r="L219" i="11"/>
  <c r="N219" i="11" s="1"/>
  <c r="I211" i="8" s="1"/>
  <c r="K286" i="11"/>
  <c r="M286" i="11" s="1"/>
  <c r="L286" i="11"/>
  <c r="N286" i="11" s="1"/>
  <c r="K298" i="11"/>
  <c r="M298" i="11" s="1"/>
  <c r="L298" i="11"/>
  <c r="N298" i="11" s="1"/>
  <c r="X401" i="4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 s="1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F398" i="4"/>
  <c r="AI398" i="4"/>
  <c r="AJ398" i="4"/>
  <c r="AG398" i="4"/>
  <c r="AH398" i="4"/>
  <c r="AK398" i="4"/>
  <c r="X386" i="4"/>
  <c r="Y386" i="4" s="1"/>
  <c r="AG400" i="4"/>
  <c r="AH400" i="4"/>
  <c r="AI400" i="4"/>
  <c r="AK400" i="4"/>
  <c r="AJ400" i="4"/>
  <c r="AF400" i="4"/>
  <c r="W458" i="4"/>
  <c r="U461" i="4"/>
  <c r="V461" i="4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D379" i="4"/>
  <c r="AP379" i="4" s="1"/>
  <c r="AV379" i="4" s="1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G479" i="4"/>
  <c r="AE479" i="4"/>
  <c r="AV479" i="4"/>
  <c r="AK479" i="4"/>
  <c r="AF479" i="4"/>
  <c r="AI479" i="4"/>
  <c r="AB479" i="4"/>
  <c r="AH47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V402" i="4" s="1"/>
  <c r="W397" i="4"/>
  <c r="AQ379" i="4"/>
  <c r="AW379" i="4" s="1"/>
  <c r="Y443" i="4"/>
  <c r="AH443" i="4" s="1"/>
  <c r="AD398" i="4"/>
  <c r="AP398" i="4" s="1"/>
  <c r="AV398" i="4" s="1"/>
  <c r="Z398" i="4"/>
  <c r="AB398" i="4"/>
  <c r="AC398" i="4"/>
  <c r="AA398" i="4"/>
  <c r="AM398" i="4" s="1"/>
  <c r="AS398" i="4" s="1"/>
  <c r="AE398" i="4"/>
  <c r="U407" i="4"/>
  <c r="V407" i="4"/>
  <c r="U390" i="4"/>
  <c r="V390" i="4"/>
  <c r="AB411" i="4"/>
  <c r="AD411" i="4"/>
  <c r="AG411" i="4"/>
  <c r="AA411" i="4"/>
  <c r="AC411" i="4"/>
  <c r="AJ411" i="4"/>
  <c r="AE411" i="4"/>
  <c r="AF411" i="4"/>
  <c r="AH411" i="4"/>
  <c r="Z411" i="4"/>
  <c r="AI411" i="4"/>
  <c r="AK411" i="4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W453" i="4" s="1"/>
  <c r="AJ453" i="4"/>
  <c r="AI453" i="4"/>
  <c r="Z433" i="4"/>
  <c r="AL433" i="4" s="1"/>
  <c r="AR433" i="4" s="1"/>
  <c r="AC433" i="4"/>
  <c r="X387" i="4"/>
  <c r="Y387" i="4" s="1"/>
  <c r="AJ455" i="4"/>
  <c r="AI455" i="4"/>
  <c r="AK455" i="4"/>
  <c r="AH455" i="4"/>
  <c r="AD455" i="4"/>
  <c r="AP455" i="4" s="1"/>
  <c r="Z455" i="4"/>
  <c r="AF455" i="4"/>
  <c r="AC455" i="4"/>
  <c r="AE455" i="4"/>
  <c r="AB455" i="4"/>
  <c r="AG455" i="4"/>
  <c r="AA455" i="4"/>
  <c r="AV455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N379" i="4"/>
  <c r="AT379" i="4" s="1"/>
  <c r="X406" i="4"/>
  <c r="Y406" i="4" s="1"/>
  <c r="D405" i="4"/>
  <c r="H405" i="4" s="1"/>
  <c r="K397" i="2" s="1"/>
  <c r="E405" i="4"/>
  <c r="I405" i="4" s="1"/>
  <c r="L397" i="2" s="1"/>
  <c r="F405" i="4"/>
  <c r="J405" i="4" s="1"/>
  <c r="M397" i="2" s="1"/>
  <c r="G405" i="4"/>
  <c r="X420" i="4"/>
  <c r="Y451" i="4"/>
  <c r="AC451" i="4" s="1"/>
  <c r="X415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X385" i="4"/>
  <c r="Y385" i="4" s="1"/>
  <c r="AO379" i="4"/>
  <c r="AU379" i="4" s="1"/>
  <c r="AM379" i="4"/>
  <c r="AS379" i="4" s="1"/>
  <c r="Z485" i="4"/>
  <c r="AL485" i="4" s="1"/>
  <c r="AR485" i="4" s="1"/>
  <c r="AB485" i="4"/>
  <c r="AA485" i="4"/>
  <c r="AM485" i="4" s="1"/>
  <c r="AD485" i="4"/>
  <c r="AC485" i="4"/>
  <c r="AE485" i="4"/>
  <c r="AQ485" i="4" s="1"/>
  <c r="AW485" i="4" s="1"/>
  <c r="AS485" i="4"/>
  <c r="AA400" i="4"/>
  <c r="AB400" i="4"/>
  <c r="AN400" i="4" s="1"/>
  <c r="AT400" i="4" s="1"/>
  <c r="AC400" i="4"/>
  <c r="AO400" i="4" s="1"/>
  <c r="AD400" i="4"/>
  <c r="AE400" i="4"/>
  <c r="AQ400" i="4" s="1"/>
  <c r="AW400" i="4" s="1"/>
  <c r="Z400" i="4"/>
  <c r="AL400" i="4" s="1"/>
  <c r="AR400" i="4" s="1"/>
  <c r="AU400" i="4"/>
  <c r="I241" i="3"/>
  <c r="L188" i="11"/>
  <c r="N188" i="11" s="1"/>
  <c r="I180" i="8" s="1"/>
  <c r="K188" i="11"/>
  <c r="M188" i="11" s="1"/>
  <c r="H180" i="8" s="1"/>
  <c r="K126" i="11"/>
  <c r="M126" i="11" s="1"/>
  <c r="L126" i="11"/>
  <c r="N126" i="11" s="1"/>
  <c r="L157" i="11"/>
  <c r="N157" i="11" s="1"/>
  <c r="I149" i="8" s="1"/>
  <c r="K157" i="11"/>
  <c r="M157" i="11" s="1"/>
  <c r="H149" i="8" s="1"/>
  <c r="L68" i="11"/>
  <c r="N68" i="11" s="1"/>
  <c r="I69" i="8" s="1"/>
  <c r="K68" i="11"/>
  <c r="M68" i="11" s="1"/>
  <c r="H69" i="8" s="1"/>
  <c r="K133" i="11"/>
  <c r="M133" i="11" s="1"/>
  <c r="H125" i="8" s="1"/>
  <c r="L133" i="11"/>
  <c r="N133" i="11" s="1"/>
  <c r="I125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X315" i="4"/>
  <c r="Y315" i="4" s="1"/>
  <c r="AJ250" i="4"/>
  <c r="AG250" i="4"/>
  <c r="AI250" i="4"/>
  <c r="AK250" i="4"/>
  <c r="AH250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H253" i="4"/>
  <c r="AI253" i="4"/>
  <c r="X359" i="4"/>
  <c r="Y359" i="4" s="1"/>
  <c r="V295" i="4"/>
  <c r="U295" i="4"/>
  <c r="U362" i="4"/>
  <c r="V362" i="4"/>
  <c r="X309" i="4"/>
  <c r="Y309" i="4" s="1"/>
  <c r="AJ309" i="4" s="1"/>
  <c r="V233" i="4"/>
  <c r="U233" i="4"/>
  <c r="AJ247" i="4"/>
  <c r="X316" i="4"/>
  <c r="Y316" i="4" s="1"/>
  <c r="AM245" i="4"/>
  <c r="AS245" i="4" s="1"/>
  <c r="W341" i="4"/>
  <c r="Y333" i="4"/>
  <c r="AE333" i="4" s="1"/>
  <c r="U230" i="4"/>
  <c r="AF253" i="4"/>
  <c r="AE253" i="4"/>
  <c r="Y260" i="4"/>
  <c r="AC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Y302" i="4"/>
  <c r="AK302" i="4" s="1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AG335" i="4"/>
  <c r="AH335" i="4"/>
  <c r="AJ335" i="4"/>
  <c r="AE335" i="4"/>
  <c r="AD335" i="4"/>
  <c r="AE247" i="4"/>
  <c r="AF247" i="4"/>
  <c r="AC247" i="4"/>
  <c r="AI247" i="4"/>
  <c r="AH247" i="4"/>
  <c r="AN247" i="4" s="1"/>
  <c r="AT247" i="4" s="1"/>
  <c r="AD247" i="4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I32" i="8" s="1"/>
  <c r="K31" i="11"/>
  <c r="M31" i="11" s="1"/>
  <c r="H32" i="8" s="1"/>
  <c r="AJ217" i="4"/>
  <c r="AF217" i="4"/>
  <c r="AG217" i="4"/>
  <c r="Y213" i="4"/>
  <c r="Y203" i="4"/>
  <c r="AC203" i="4" s="1"/>
  <c r="Y187" i="4"/>
  <c r="AC187" i="4" s="1"/>
  <c r="X189" i="4"/>
  <c r="Y192" i="4"/>
  <c r="AI192" i="4" s="1"/>
  <c r="AH217" i="4"/>
  <c r="AK217" i="4"/>
  <c r="AI217" i="4"/>
  <c r="W198" i="4"/>
  <c r="X198" i="4" s="1"/>
  <c r="W215" i="4"/>
  <c r="W205" i="4"/>
  <c r="W197" i="4"/>
  <c r="AI187" i="4"/>
  <c r="W201" i="4"/>
  <c r="W199" i="4"/>
  <c r="W195" i="4"/>
  <c r="W200" i="4"/>
  <c r="W193" i="4"/>
  <c r="X193" i="4" s="1"/>
  <c r="X202" i="4"/>
  <c r="U216" i="4"/>
  <c r="V216" i="4"/>
  <c r="X341" i="4"/>
  <c r="Y341" i="4" s="1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C217" i="4"/>
  <c r="AB217" i="4"/>
  <c r="AE217" i="4"/>
  <c r="AQ217" i="4" s="1"/>
  <c r="AW217" i="4" s="1"/>
  <c r="Z217" i="4"/>
  <c r="AL217" i="4" s="1"/>
  <c r="AR217" i="4" s="1"/>
  <c r="AL253" i="4"/>
  <c r="AR253" i="4" s="1"/>
  <c r="Y357" i="4"/>
  <c r="Y276" i="4"/>
  <c r="AD276" i="4" s="1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AA333" i="4"/>
  <c r="AJ333" i="4"/>
  <c r="AD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S253" i="4" s="1"/>
  <c r="AD253" i="4"/>
  <c r="AC253" i="4"/>
  <c r="AJ253" i="4"/>
  <c r="AB253" i="4"/>
  <c r="AN253" i="4" s="1"/>
  <c r="AT253" i="4" s="1"/>
  <c r="W347" i="4"/>
  <c r="V327" i="4"/>
  <c r="U327" i="4"/>
  <c r="V319" i="4"/>
  <c r="U319" i="4"/>
  <c r="U299" i="4"/>
  <c r="V299" i="4"/>
  <c r="U331" i="4"/>
  <c r="V331" i="4"/>
  <c r="Z260" i="4"/>
  <c r="AE260" i="4"/>
  <c r="AG276" i="4"/>
  <c r="AF276" i="4"/>
  <c r="AH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74" i="8" s="1"/>
  <c r="L182" i="11"/>
  <c r="N182" i="11" s="1"/>
  <c r="I174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K123" i="11"/>
  <c r="M123" i="11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28" i="8" s="1"/>
  <c r="K136" i="11"/>
  <c r="M136" i="11" s="1"/>
  <c r="H128" i="8" s="1"/>
  <c r="L90" i="11"/>
  <c r="N90" i="11" s="1"/>
  <c r="I91" i="8" s="1"/>
  <c r="K90" i="11"/>
  <c r="M90" i="11" s="1"/>
  <c r="H91" i="8" s="1"/>
  <c r="L160" i="11"/>
  <c r="N160" i="11" s="1"/>
  <c r="I152" i="8" s="1"/>
  <c r="K160" i="11"/>
  <c r="M160" i="11" s="1"/>
  <c r="H152" i="8" s="1"/>
  <c r="I179" i="11"/>
  <c r="J179" i="11"/>
  <c r="K92" i="11"/>
  <c r="M92" i="11" s="1"/>
  <c r="H93" i="8" s="1"/>
  <c r="L92" i="11"/>
  <c r="N92" i="11" s="1"/>
  <c r="I93" i="8" s="1"/>
  <c r="L131" i="11"/>
  <c r="N131" i="11" s="1"/>
  <c r="I123" i="8" s="1"/>
  <c r="K131" i="11"/>
  <c r="M131" i="11" s="1"/>
  <c r="H123" i="8" s="1"/>
  <c r="L72" i="11"/>
  <c r="N72" i="11" s="1"/>
  <c r="I73" i="8" s="1"/>
  <c r="K72" i="11"/>
  <c r="M72" i="11" s="1"/>
  <c r="H73" i="8" s="1"/>
  <c r="K186" i="11"/>
  <c r="M186" i="11" s="1"/>
  <c r="H178" i="8" s="1"/>
  <c r="L186" i="11"/>
  <c r="N186" i="11" s="1"/>
  <c r="I178" i="8" s="1"/>
  <c r="L43" i="11"/>
  <c r="N43" i="11" s="1"/>
  <c r="I44" i="8" s="1"/>
  <c r="K43" i="11"/>
  <c r="M43" i="11" s="1"/>
  <c r="H44" i="8" s="1"/>
  <c r="L177" i="11"/>
  <c r="N177" i="11" s="1"/>
  <c r="I169" i="8" s="1"/>
  <c r="K177" i="11"/>
  <c r="M177" i="11" s="1"/>
  <c r="H169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46" i="8" s="1"/>
  <c r="K154" i="11"/>
  <c r="M154" i="11" s="1"/>
  <c r="H146" i="8" s="1"/>
  <c r="L125" i="11"/>
  <c r="N125" i="11" s="1"/>
  <c r="K125" i="11"/>
  <c r="M125" i="11" s="1"/>
  <c r="K138" i="11"/>
  <c r="M138" i="11" s="1"/>
  <c r="H130" i="8" s="1"/>
  <c r="L138" i="11"/>
  <c r="N138" i="11" s="1"/>
  <c r="I130" i="8" s="1"/>
  <c r="L151" i="11"/>
  <c r="N151" i="11" s="1"/>
  <c r="I143" i="8" s="1"/>
  <c r="K151" i="11"/>
  <c r="M151" i="11" s="1"/>
  <c r="H143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I186" i="8" s="1"/>
  <c r="K194" i="11"/>
  <c r="M194" i="11" s="1"/>
  <c r="H186" i="8" s="1"/>
  <c r="L181" i="11"/>
  <c r="N181" i="11" s="1"/>
  <c r="I173" i="8" s="1"/>
  <c r="K181" i="11"/>
  <c r="M181" i="11" s="1"/>
  <c r="H173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H193" i="8" s="1"/>
  <c r="L201" i="11"/>
  <c r="N201" i="11" s="1"/>
  <c r="I193" i="8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I181" i="8" s="1"/>
  <c r="K189" i="11"/>
  <c r="M189" i="11" s="1"/>
  <c r="H181" i="8" s="1"/>
  <c r="K159" i="11"/>
  <c r="M159" i="11" s="1"/>
  <c r="H151" i="8" s="1"/>
  <c r="L159" i="11"/>
  <c r="N159" i="11" s="1"/>
  <c r="I151" i="8" s="1"/>
  <c r="K141" i="11"/>
  <c r="M141" i="11" s="1"/>
  <c r="H133" i="8" s="1"/>
  <c r="L141" i="11"/>
  <c r="N141" i="11" s="1"/>
  <c r="I133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H183" i="8" s="1"/>
  <c r="L191" i="11"/>
  <c r="N191" i="11" s="1"/>
  <c r="I183" i="8" s="1"/>
  <c r="L146" i="11"/>
  <c r="N146" i="11" s="1"/>
  <c r="I138" i="8" s="1"/>
  <c r="K146" i="11"/>
  <c r="M146" i="11" s="1"/>
  <c r="H138" i="8" s="1"/>
  <c r="K163" i="11"/>
  <c r="M163" i="11" s="1"/>
  <c r="H155" i="8" s="1"/>
  <c r="L163" i="11"/>
  <c r="N163" i="11" s="1"/>
  <c r="I155" i="8" s="1"/>
  <c r="K128" i="11"/>
  <c r="M128" i="11" s="1"/>
  <c r="H120" i="8" s="1"/>
  <c r="L128" i="11"/>
  <c r="N128" i="11" s="1"/>
  <c r="I120" i="8" s="1"/>
  <c r="L98" i="11"/>
  <c r="N98" i="11" s="1"/>
  <c r="I99" i="8" s="1"/>
  <c r="K98" i="11"/>
  <c r="M98" i="11" s="1"/>
  <c r="H99" i="8" s="1"/>
  <c r="K197" i="11"/>
  <c r="M197" i="11" s="1"/>
  <c r="H189" i="8" s="1"/>
  <c r="L197" i="11"/>
  <c r="N197" i="11" s="1"/>
  <c r="I189" i="8" s="1"/>
  <c r="L119" i="11"/>
  <c r="N119" i="11" s="1"/>
  <c r="I114" i="8" s="1"/>
  <c r="K119" i="11"/>
  <c r="M119" i="11" s="1"/>
  <c r="H114" i="8" s="1"/>
  <c r="L202" i="11"/>
  <c r="N202" i="11" s="1"/>
  <c r="I194" i="8" s="1"/>
  <c r="K202" i="11"/>
  <c r="M202" i="11" s="1"/>
  <c r="H194" i="8" s="1"/>
  <c r="K156" i="11"/>
  <c r="M156" i="11" s="1"/>
  <c r="H148" i="8" s="1"/>
  <c r="L156" i="11"/>
  <c r="N156" i="11" s="1"/>
  <c r="I148" i="8" s="1"/>
  <c r="L206" i="11"/>
  <c r="N206" i="11" s="1"/>
  <c r="I198" i="8" s="1"/>
  <c r="K206" i="11"/>
  <c r="M206" i="11" s="1"/>
  <c r="H198" i="8" s="1"/>
  <c r="L173" i="11"/>
  <c r="N173" i="11" s="1"/>
  <c r="I165" i="8" s="1"/>
  <c r="K173" i="11"/>
  <c r="M173" i="11" s="1"/>
  <c r="H165" i="8" s="1"/>
  <c r="K118" i="11"/>
  <c r="M118" i="11" s="1"/>
  <c r="L118" i="11"/>
  <c r="N118" i="11" s="1"/>
  <c r="K129" i="11"/>
  <c r="M129" i="11" s="1"/>
  <c r="H121" i="8" s="1"/>
  <c r="L129" i="11"/>
  <c r="N129" i="11" s="1"/>
  <c r="I121" i="8" s="1"/>
  <c r="L195" i="11"/>
  <c r="N195" i="11" s="1"/>
  <c r="I187" i="8" s="1"/>
  <c r="K195" i="11"/>
  <c r="M195" i="11" s="1"/>
  <c r="H187" i="8" s="1"/>
  <c r="L114" i="11"/>
  <c r="N114" i="11" s="1"/>
  <c r="K114" i="11"/>
  <c r="M114" i="11" s="1"/>
  <c r="L187" i="11"/>
  <c r="N187" i="11" s="1"/>
  <c r="I179" i="8" s="1"/>
  <c r="K187" i="11"/>
  <c r="M187" i="11" s="1"/>
  <c r="H179" i="8" s="1"/>
  <c r="L81" i="11"/>
  <c r="N81" i="11" s="1"/>
  <c r="I82" i="8" s="1"/>
  <c r="K81" i="11"/>
  <c r="M81" i="11" s="1"/>
  <c r="H82" i="8" s="1"/>
  <c r="K183" i="11"/>
  <c r="M183" i="11" s="1"/>
  <c r="H175" i="8" s="1"/>
  <c r="L183" i="11"/>
  <c r="N183" i="11" s="1"/>
  <c r="I175" i="8" s="1"/>
  <c r="K124" i="11"/>
  <c r="M124" i="11" s="1"/>
  <c r="L124" i="11"/>
  <c r="N124" i="11" s="1"/>
  <c r="K71" i="11"/>
  <c r="M71" i="11" s="1"/>
  <c r="H72" i="8" s="1"/>
  <c r="L71" i="11"/>
  <c r="N71" i="11" s="1"/>
  <c r="I72" i="8" s="1"/>
  <c r="L198" i="11"/>
  <c r="N198" i="11" s="1"/>
  <c r="I190" i="8" s="1"/>
  <c r="K198" i="11"/>
  <c r="M198" i="11" s="1"/>
  <c r="H190" i="8" s="1"/>
  <c r="K205" i="11"/>
  <c r="M205" i="11" s="1"/>
  <c r="H197" i="8" s="1"/>
  <c r="L205" i="11"/>
  <c r="N205" i="11" s="1"/>
  <c r="I197" i="8" s="1"/>
  <c r="L162" i="11"/>
  <c r="N162" i="11" s="1"/>
  <c r="I154" i="8" s="1"/>
  <c r="K162" i="11"/>
  <c r="M162" i="11" s="1"/>
  <c r="H154" i="8" s="1"/>
  <c r="K137" i="11"/>
  <c r="M137" i="11" s="1"/>
  <c r="H129" i="8" s="1"/>
  <c r="L137" i="11"/>
  <c r="N137" i="11" s="1"/>
  <c r="I129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47" i="8" s="1"/>
  <c r="L155" i="11"/>
  <c r="N155" i="11" s="1"/>
  <c r="I147" i="8" s="1"/>
  <c r="L168" i="11"/>
  <c r="N168" i="11" s="1"/>
  <c r="I160" i="8" s="1"/>
  <c r="K168" i="11"/>
  <c r="M168" i="11" s="1"/>
  <c r="H160" i="8" s="1"/>
  <c r="L122" i="11"/>
  <c r="N122" i="11" s="1"/>
  <c r="I117" i="8" s="1"/>
  <c r="K122" i="11"/>
  <c r="M122" i="11" s="1"/>
  <c r="H117" i="8" s="1"/>
  <c r="L48" i="11"/>
  <c r="N48" i="11" s="1"/>
  <c r="I49" i="8" s="1"/>
  <c r="K48" i="11"/>
  <c r="M48" i="11" s="1"/>
  <c r="H49" i="8" s="1"/>
  <c r="L161" i="11"/>
  <c r="N161" i="11" s="1"/>
  <c r="I153" i="8" s="1"/>
  <c r="K161" i="11"/>
  <c r="M161" i="11" s="1"/>
  <c r="H153" i="8" s="1"/>
  <c r="L150" i="11"/>
  <c r="N150" i="11" s="1"/>
  <c r="I142" i="8" s="1"/>
  <c r="K150" i="11"/>
  <c r="M150" i="11" s="1"/>
  <c r="H142" i="8" s="1"/>
  <c r="K108" i="11"/>
  <c r="M108" i="11" s="1"/>
  <c r="H109" i="8" s="1"/>
  <c r="L108" i="11"/>
  <c r="N108" i="11" s="1"/>
  <c r="I109" i="8" s="1"/>
  <c r="L192" i="11"/>
  <c r="N192" i="11" s="1"/>
  <c r="I184" i="8" s="1"/>
  <c r="K192" i="11"/>
  <c r="M192" i="11" s="1"/>
  <c r="H184" i="8" s="1"/>
  <c r="K204" i="11"/>
  <c r="M204" i="11" s="1"/>
  <c r="H196" i="8" s="1"/>
  <c r="L204" i="11"/>
  <c r="N204" i="11" s="1"/>
  <c r="I196" i="8" s="1"/>
  <c r="L148" i="11"/>
  <c r="N148" i="11" s="1"/>
  <c r="I140" i="8" s="1"/>
  <c r="K148" i="11"/>
  <c r="M148" i="11" s="1"/>
  <c r="H140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H182" i="8" s="1"/>
  <c r="L190" i="11"/>
  <c r="N190" i="11" s="1"/>
  <c r="I182" i="8" s="1"/>
  <c r="K73" i="11"/>
  <c r="M73" i="11" s="1"/>
  <c r="H74" i="8" s="1"/>
  <c r="L73" i="11"/>
  <c r="N73" i="11" s="1"/>
  <c r="I74" i="8" s="1"/>
  <c r="L171" i="11"/>
  <c r="N171" i="11" s="1"/>
  <c r="I163" i="8" s="1"/>
  <c r="K171" i="11"/>
  <c r="M171" i="11" s="1"/>
  <c r="H163" i="8" s="1"/>
  <c r="L95" i="11"/>
  <c r="N95" i="11" s="1"/>
  <c r="I96" i="8" s="1"/>
  <c r="K95" i="11"/>
  <c r="M95" i="11" s="1"/>
  <c r="H96" i="8" s="1"/>
  <c r="L203" i="11"/>
  <c r="N203" i="11" s="1"/>
  <c r="I195" i="8" s="1"/>
  <c r="K203" i="11"/>
  <c r="M203" i="11" s="1"/>
  <c r="H195" i="8" s="1"/>
  <c r="L104" i="11"/>
  <c r="N104" i="11" s="1"/>
  <c r="I105" i="8" s="1"/>
  <c r="K104" i="11"/>
  <c r="M104" i="11" s="1"/>
  <c r="H105" i="8" s="1"/>
  <c r="L166" i="11"/>
  <c r="N166" i="11" s="1"/>
  <c r="I158" i="8" s="1"/>
  <c r="K166" i="11"/>
  <c r="M166" i="11" s="1"/>
  <c r="H158" i="8" s="1"/>
  <c r="L105" i="11"/>
  <c r="N105" i="11" s="1"/>
  <c r="I106" i="8" s="1"/>
  <c r="K105" i="11"/>
  <c r="M105" i="11" s="1"/>
  <c r="H106" i="8" s="1"/>
  <c r="K164" i="11"/>
  <c r="M164" i="11" s="1"/>
  <c r="H156" i="8" s="1"/>
  <c r="L164" i="11"/>
  <c r="N164" i="11" s="1"/>
  <c r="I156" i="8" s="1"/>
  <c r="K142" i="11"/>
  <c r="M142" i="11" s="1"/>
  <c r="H134" i="8" s="1"/>
  <c r="L142" i="11"/>
  <c r="N142" i="11" s="1"/>
  <c r="I134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H192" i="8" s="1"/>
  <c r="L200" i="11"/>
  <c r="N200" i="11" s="1"/>
  <c r="I192" i="8" s="1"/>
  <c r="K144" i="11"/>
  <c r="M144" i="11" s="1"/>
  <c r="H136" i="8" s="1"/>
  <c r="L144" i="11"/>
  <c r="N144" i="11" s="1"/>
  <c r="I136" i="8" s="1"/>
  <c r="L175" i="11"/>
  <c r="N175" i="11" s="1"/>
  <c r="I167" i="8" s="1"/>
  <c r="K175" i="11"/>
  <c r="M175" i="11" s="1"/>
  <c r="H167" i="8" s="1"/>
  <c r="K70" i="11"/>
  <c r="M70" i="11" s="1"/>
  <c r="H71" i="8" s="1"/>
  <c r="L70" i="11"/>
  <c r="N70" i="11" s="1"/>
  <c r="I71" i="8" s="1"/>
  <c r="L127" i="11"/>
  <c r="N127" i="11" s="1"/>
  <c r="I119" i="8" s="1"/>
  <c r="K127" i="11"/>
  <c r="M127" i="11" s="1"/>
  <c r="H119" i="8" s="1"/>
  <c r="K147" i="11"/>
  <c r="M147" i="11" s="1"/>
  <c r="H139" i="8" s="1"/>
  <c r="L147" i="11"/>
  <c r="N147" i="11" s="1"/>
  <c r="I139" i="8" s="1"/>
  <c r="K170" i="11"/>
  <c r="M170" i="11" s="1"/>
  <c r="H162" i="8" s="1"/>
  <c r="L170" i="11"/>
  <c r="N170" i="11" s="1"/>
  <c r="I162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37" i="8" s="1"/>
  <c r="K145" i="11"/>
  <c r="M145" i="11" s="1"/>
  <c r="H137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72" i="8" s="1"/>
  <c r="K180" i="11"/>
  <c r="M180" i="11" s="1"/>
  <c r="H172" i="8" s="1"/>
  <c r="K139" i="11"/>
  <c r="M139" i="11" s="1"/>
  <c r="H131" i="8" s="1"/>
  <c r="L139" i="11"/>
  <c r="N139" i="11" s="1"/>
  <c r="I131" i="8" s="1"/>
  <c r="K120" i="11"/>
  <c r="M120" i="11" s="1"/>
  <c r="H115" i="8" s="1"/>
  <c r="L120" i="11"/>
  <c r="N120" i="11" s="1"/>
  <c r="I115" i="8" s="1"/>
  <c r="K86" i="11"/>
  <c r="M86" i="11" s="1"/>
  <c r="H87" i="8" s="1"/>
  <c r="L86" i="11"/>
  <c r="N86" i="11" s="1"/>
  <c r="I87" i="8" s="1"/>
  <c r="L113" i="11"/>
  <c r="N113" i="11" s="1"/>
  <c r="K113" i="11"/>
  <c r="M113" i="11" s="1"/>
  <c r="L65" i="11"/>
  <c r="N65" i="11" s="1"/>
  <c r="I66" i="8" s="1"/>
  <c r="K65" i="11"/>
  <c r="M65" i="11" s="1"/>
  <c r="H66" i="8" s="1"/>
  <c r="L143" i="11"/>
  <c r="N143" i="11" s="1"/>
  <c r="I135" i="8" s="1"/>
  <c r="K143" i="11"/>
  <c r="M143" i="11" s="1"/>
  <c r="H135" i="8" s="1"/>
  <c r="L185" i="11"/>
  <c r="N185" i="11" s="1"/>
  <c r="I177" i="8" s="1"/>
  <c r="K185" i="11"/>
  <c r="M185" i="11" s="1"/>
  <c r="H177" i="8" s="1"/>
  <c r="L134" i="11"/>
  <c r="N134" i="11" s="1"/>
  <c r="I126" i="8" s="1"/>
  <c r="K134" i="11"/>
  <c r="M134" i="11" s="1"/>
  <c r="H126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0" i="8" s="1"/>
  <c r="L158" i="11"/>
  <c r="N158" i="11" s="1"/>
  <c r="I150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N241" i="4"/>
  <c r="AT241" i="4" s="1"/>
  <c r="AL241" i="4"/>
  <c r="AR241" i="4" s="1"/>
  <c r="AL245" i="4"/>
  <c r="AR245" i="4" s="1"/>
  <c r="AM369" i="4"/>
  <c r="AS369" i="4" s="1"/>
  <c r="X278" i="4"/>
  <c r="Y278" i="4" s="1"/>
  <c r="X318" i="4"/>
  <c r="Y318" i="4" s="1"/>
  <c r="AD191" i="4"/>
  <c r="AB191" i="4"/>
  <c r="Z191" i="4"/>
  <c r="AC191" i="4"/>
  <c r="AA191" i="4"/>
  <c r="AE191" i="4"/>
  <c r="Y262" i="4"/>
  <c r="AG262" i="4" s="1"/>
  <c r="X236" i="4"/>
  <c r="Y236" i="4" s="1"/>
  <c r="X314" i="4"/>
  <c r="Y314" i="4" s="1"/>
  <c r="AD314" i="4" s="1"/>
  <c r="AH191" i="4"/>
  <c r="AK190" i="4"/>
  <c r="AQ190" i="4" s="1"/>
  <c r="AW190" i="4" s="1"/>
  <c r="AB190" i="4"/>
  <c r="AI190" i="4"/>
  <c r="AC356" i="4"/>
  <c r="AE356" i="4"/>
  <c r="AQ356" i="4" s="1"/>
  <c r="AW356" i="4" s="1"/>
  <c r="Z356" i="4"/>
  <c r="AL356" i="4" s="1"/>
  <c r="AR356" i="4" s="1"/>
  <c r="AB356" i="4"/>
  <c r="AN356" i="4" s="1"/>
  <c r="AT356" i="4" s="1"/>
  <c r="AD356" i="4"/>
  <c r="AP356" i="4" s="1"/>
  <c r="AV356" i="4" s="1"/>
  <c r="AA356" i="4"/>
  <c r="AB336" i="4"/>
  <c r="Z336" i="4"/>
  <c r="AK336" i="4"/>
  <c r="AQ336" i="4" s="1"/>
  <c r="AW336" i="4" s="1"/>
  <c r="AD336" i="4"/>
  <c r="AC336" i="4"/>
  <c r="AH336" i="4"/>
  <c r="AF336" i="4"/>
  <c r="AI336" i="4"/>
  <c r="AG336" i="4"/>
  <c r="AA336" i="4"/>
  <c r="AJ336" i="4"/>
  <c r="AH270" i="4"/>
  <c r="AB270" i="4"/>
  <c r="AE270" i="4"/>
  <c r="AQ270" i="4" s="1"/>
  <c r="AW270" i="4" s="1"/>
  <c r="Z270" i="4"/>
  <c r="AD270" i="4"/>
  <c r="AA270" i="4"/>
  <c r="AC270" i="4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AA262" i="4"/>
  <c r="AC223" i="4"/>
  <c r="AO223" i="4" s="1"/>
  <c r="AU223" i="4" s="1"/>
  <c r="AE223" i="4"/>
  <c r="AA223" i="4"/>
  <c r="AB223" i="4"/>
  <c r="AD223" i="4"/>
  <c r="AG191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D358" i="4"/>
  <c r="AE358" i="4"/>
  <c r="AG358" i="4"/>
  <c r="AO245" i="4"/>
  <c r="AU245" i="4" s="1"/>
  <c r="X340" i="4"/>
  <c r="Y340" i="4" s="1"/>
  <c r="Z322" i="4"/>
  <c r="AB322" i="4"/>
  <c r="AN322" i="4" s="1"/>
  <c r="AT322" i="4" s="1"/>
  <c r="AD322" i="4"/>
  <c r="AA322" i="4"/>
  <c r="AM322" i="4" s="1"/>
  <c r="AS322" i="4" s="1"/>
  <c r="AC322" i="4"/>
  <c r="AE322" i="4"/>
  <c r="AE302" i="4"/>
  <c r="AF262" i="4"/>
  <c r="AF191" i="4"/>
  <c r="AI191" i="4"/>
  <c r="X306" i="4"/>
  <c r="Y306" i="4" s="1"/>
  <c r="AD190" i="4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Y355" i="4"/>
  <c r="AE355" i="4" s="1"/>
  <c r="AC250" i="4"/>
  <c r="Z250" i="4"/>
  <c r="AE250" i="4"/>
  <c r="AQ250" i="4" s="1"/>
  <c r="AW250" i="4" s="1"/>
  <c r="AD250" i="4"/>
  <c r="AB250" i="4"/>
  <c r="AA250" i="4"/>
  <c r="X310" i="4"/>
  <c r="Y310" i="4" s="1"/>
  <c r="X298" i="4"/>
  <c r="Y298" i="4" s="1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J191" i="4"/>
  <c r="AK191" i="4"/>
  <c r="X274" i="4"/>
  <c r="Y274" i="4" s="1"/>
  <c r="AA274" i="4" s="1"/>
  <c r="AJ302" i="4"/>
  <c r="AF190" i="4"/>
  <c r="AH190" i="4"/>
  <c r="AC207" i="4"/>
  <c r="AD207" i="4"/>
  <c r="AE207" i="4"/>
  <c r="AQ207" i="4" s="1"/>
  <c r="AW207" i="4" s="1"/>
  <c r="Z207" i="4"/>
  <c r="AA207" i="4"/>
  <c r="AB207" i="4"/>
  <c r="AN207" i="4" s="1"/>
  <c r="AT207" i="4" s="1"/>
  <c r="X448" i="4"/>
  <c r="Y448" i="4" s="1"/>
  <c r="X480" i="4"/>
  <c r="X532" i="4"/>
  <c r="Y532" i="4"/>
  <c r="X506" i="4"/>
  <c r="Y506" i="4"/>
  <c r="AG506" i="4" s="1"/>
  <c r="X408" i="4"/>
  <c r="Y408" i="4" s="1"/>
  <c r="Y492" i="4"/>
  <c r="X492" i="4"/>
  <c r="X410" i="4"/>
  <c r="Y410" i="4" s="1"/>
  <c r="X442" i="4"/>
  <c r="X436" i="4"/>
  <c r="Y436" i="4" s="1"/>
  <c r="X512" i="4"/>
  <c r="Y512" i="4"/>
  <c r="AI512" i="4" s="1"/>
  <c r="X460" i="4"/>
  <c r="Y460" i="4" s="1"/>
  <c r="X462" i="4"/>
  <c r="Y462" i="4" s="1"/>
  <c r="X432" i="4"/>
  <c r="Y432" i="4" s="1"/>
  <c r="X472" i="4"/>
  <c r="Y554" i="4"/>
  <c r="X554" i="4"/>
  <c r="AJ554" i="4" s="1"/>
  <c r="X494" i="4"/>
  <c r="Y494" i="4"/>
  <c r="X468" i="4"/>
  <c r="Y468" i="4" s="1"/>
  <c r="X486" i="4"/>
  <c r="X414" i="4"/>
  <c r="Y414" i="4" s="1"/>
  <c r="X446" i="4"/>
  <c r="X530" i="4"/>
  <c r="Y530" i="4"/>
  <c r="AJ530" i="4" s="1"/>
  <c r="AO241" i="4"/>
  <c r="AU241" i="4" s="1"/>
  <c r="V524" i="4"/>
  <c r="U524" i="4"/>
  <c r="X464" i="4"/>
  <c r="V520" i="4"/>
  <c r="U520" i="4"/>
  <c r="X540" i="4"/>
  <c r="Y540" i="4"/>
  <c r="AG540" i="4" s="1"/>
  <c r="U444" i="4"/>
  <c r="V444" i="4"/>
  <c r="U510" i="4"/>
  <c r="V510" i="4"/>
  <c r="U518" i="4"/>
  <c r="V518" i="4"/>
  <c r="X544" i="4"/>
  <c r="Y544" i="4"/>
  <c r="AJ544" i="4" s="1"/>
  <c r="X490" i="4"/>
  <c r="Y490" i="4"/>
  <c r="X466" i="4"/>
  <c r="Y466" i="4"/>
  <c r="AJ466" i="4" s="1"/>
  <c r="V450" i="4"/>
  <c r="U450" i="4"/>
  <c r="AO427" i="4"/>
  <c r="AU427" i="4" s="1"/>
  <c r="AN427" i="4"/>
  <c r="AT427" i="4" s="1"/>
  <c r="V474" i="4"/>
  <c r="U474" i="4"/>
  <c r="V498" i="4"/>
  <c r="U498" i="4"/>
  <c r="V522" i="4"/>
  <c r="U522" i="4"/>
  <c r="U438" i="4"/>
  <c r="V438" i="4"/>
  <c r="X502" i="4"/>
  <c r="Y502" i="4" s="1"/>
  <c r="AH502" i="4" s="1"/>
  <c r="X430" i="4"/>
  <c r="Y430" i="4" s="1"/>
  <c r="X550" i="4"/>
  <c r="AF550" i="4" s="1"/>
  <c r="Y550" i="4"/>
  <c r="AM241" i="4"/>
  <c r="AS241" i="4" s="1"/>
  <c r="AP241" i="4"/>
  <c r="AV241" i="4" s="1"/>
  <c r="W546" i="4"/>
  <c r="V482" i="4"/>
  <c r="U482" i="4"/>
  <c r="W552" i="4"/>
  <c r="V516" i="4"/>
  <c r="U516" i="4"/>
  <c r="AI540" i="4"/>
  <c r="AJ540" i="4"/>
  <c r="AN377" i="4"/>
  <c r="AT377" i="4" s="1"/>
  <c r="AO377" i="4"/>
  <c r="AU377" i="4" s="1"/>
  <c r="W508" i="4"/>
  <c r="V548" i="4"/>
  <c r="U548" i="4"/>
  <c r="AF544" i="4"/>
  <c r="AH544" i="4"/>
  <c r="AF466" i="4"/>
  <c r="W536" i="4"/>
  <c r="AM427" i="4"/>
  <c r="AS427" i="4" s="1"/>
  <c r="AL427" i="4"/>
  <c r="AR427" i="4" s="1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AL369" i="4"/>
  <c r="AR369" i="4" s="1"/>
  <c r="AF492" i="4"/>
  <c r="AI550" i="4"/>
  <c r="U476" i="4"/>
  <c r="V476" i="4"/>
  <c r="V456" i="4"/>
  <c r="U456" i="4"/>
  <c r="V504" i="4"/>
  <c r="U504" i="4"/>
  <c r="W538" i="4"/>
  <c r="V440" i="4"/>
  <c r="U440" i="4"/>
  <c r="AN245" i="4"/>
  <c r="AT245" i="4" s="1"/>
  <c r="V542" i="4"/>
  <c r="U542" i="4"/>
  <c r="V488" i="4"/>
  <c r="U488" i="4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G469" i="4"/>
  <c r="W434" i="4"/>
  <c r="X545" i="4"/>
  <c r="Y545" i="4"/>
  <c r="U528" i="4"/>
  <c r="V528" i="4"/>
  <c r="V424" i="4"/>
  <c r="U424" i="4"/>
  <c r="W534" i="4"/>
  <c r="U500" i="4"/>
  <c r="V500" i="4"/>
  <c r="W526" i="4"/>
  <c r="U452" i="4"/>
  <c r="V452" i="4"/>
  <c r="AM377" i="4"/>
  <c r="AS377" i="4" s="1"/>
  <c r="AG530" i="4"/>
  <c r="AK530" i="4"/>
  <c r="X458" i="4"/>
  <c r="Y458" i="4" s="1"/>
  <c r="AH532" i="4"/>
  <c r="AG494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K502" i="4" l="1"/>
  <c r="W496" i="4"/>
  <c r="AP509" i="4"/>
  <c r="AV509" i="4" s="1"/>
  <c r="AK495" i="4"/>
  <c r="AK466" i="4"/>
  <c r="AH490" i="4"/>
  <c r="AH494" i="4"/>
  <c r="AH512" i="4"/>
  <c r="AJ492" i="4"/>
  <c r="AJ506" i="4"/>
  <c r="AJ495" i="4"/>
  <c r="Y495" i="4"/>
  <c r="AP874" i="4"/>
  <c r="AO939" i="4"/>
  <c r="W869" i="4"/>
  <c r="AE142" i="4"/>
  <c r="W41" i="4"/>
  <c r="W74" i="4"/>
  <c r="X74" i="4" s="1"/>
  <c r="AE968" i="4"/>
  <c r="AK968" i="4"/>
  <c r="AF968" i="4"/>
  <c r="AT968" i="4"/>
  <c r="AB968" i="4"/>
  <c r="AI968" i="4"/>
  <c r="AH968" i="4"/>
  <c r="AS968" i="4"/>
  <c r="AD968" i="4"/>
  <c r="AJ968" i="4"/>
  <c r="AV968" i="4"/>
  <c r="AG968" i="4"/>
  <c r="Z968" i="4"/>
  <c r="AC968" i="4"/>
  <c r="AO968" i="4" s="1"/>
  <c r="AA968" i="4"/>
  <c r="AM968" i="4" s="1"/>
  <c r="AU968" i="4"/>
  <c r="AW968" i="4"/>
  <c r="W170" i="4"/>
  <c r="X170" i="4" s="1"/>
  <c r="Y170" i="4" s="1"/>
  <c r="U987" i="4"/>
  <c r="V987" i="4"/>
  <c r="AE38" i="4"/>
  <c r="AQ38" i="4" s="1"/>
  <c r="AW38" i="4" s="1"/>
  <c r="AF146" i="4"/>
  <c r="W533" i="4"/>
  <c r="W684" i="4"/>
  <c r="AB776" i="4"/>
  <c r="AN776" i="4" s="1"/>
  <c r="W674" i="4"/>
  <c r="W140" i="4"/>
  <c r="AQ44" i="4"/>
  <c r="AW44" i="4" s="1"/>
  <c r="W836" i="4"/>
  <c r="AB142" i="4"/>
  <c r="W20" i="4"/>
  <c r="X20" i="4" s="1"/>
  <c r="W7" i="4"/>
  <c r="X11" i="4"/>
  <c r="Y11" i="4"/>
  <c r="AI11" i="4" s="1"/>
  <c r="X713" i="4"/>
  <c r="Y713" i="4"/>
  <c r="AF38" i="4"/>
  <c r="AL38" i="4" s="1"/>
  <c r="AR38" i="4" s="1"/>
  <c r="W949" i="4"/>
  <c r="AM178" i="4"/>
  <c r="AS178" i="4" s="1"/>
  <c r="W738" i="4"/>
  <c r="W10" i="4"/>
  <c r="X10" i="4" s="1"/>
  <c r="W99" i="4"/>
  <c r="W22" i="4"/>
  <c r="Y889" i="4"/>
  <c r="X889" i="4"/>
  <c r="AA156" i="4"/>
  <c r="AE156" i="4"/>
  <c r="AK156" i="4"/>
  <c r="AG156" i="4"/>
  <c r="AM156" i="4" s="1"/>
  <c r="AS156" i="4" s="1"/>
  <c r="Z156" i="4"/>
  <c r="AL156" i="4" s="1"/>
  <c r="AR156" i="4" s="1"/>
  <c r="AC156" i="4"/>
  <c r="AO156" i="4" s="1"/>
  <c r="AU156" i="4" s="1"/>
  <c r="AI156" i="4"/>
  <c r="AH156" i="4"/>
  <c r="AB156" i="4"/>
  <c r="AN156" i="4" s="1"/>
  <c r="AT156" i="4" s="1"/>
  <c r="AF156" i="4"/>
  <c r="AJ156" i="4"/>
  <c r="AP156" i="4" s="1"/>
  <c r="AV156" i="4" s="1"/>
  <c r="X911" i="4"/>
  <c r="Y911" i="4"/>
  <c r="X9" i="4"/>
  <c r="X895" i="4"/>
  <c r="Y895" i="4"/>
  <c r="X622" i="4"/>
  <c r="Y622" i="4"/>
  <c r="X941" i="4"/>
  <c r="Y941" i="4"/>
  <c r="AI747" i="4"/>
  <c r="W173" i="4"/>
  <c r="W668" i="4"/>
  <c r="Y89" i="4"/>
  <c r="AG89" i="4" s="1"/>
  <c r="AB89" i="4"/>
  <c r="AJ89" i="4"/>
  <c r="AI89" i="4"/>
  <c r="Y5" i="4"/>
  <c r="AE5" i="4"/>
  <c r="X604" i="4"/>
  <c r="Y604" i="4"/>
  <c r="AA42" i="4"/>
  <c r="Z42" i="4"/>
  <c r="W931" i="4"/>
  <c r="W970" i="4"/>
  <c r="AM907" i="4"/>
  <c r="AL814" i="4"/>
  <c r="AQ939" i="4"/>
  <c r="AK146" i="4"/>
  <c r="W799" i="4"/>
  <c r="AH159" i="4"/>
  <c r="X985" i="4"/>
  <c r="Y985" i="4"/>
  <c r="X833" i="4"/>
  <c r="Y833" i="4"/>
  <c r="Y10" i="4"/>
  <c r="AA10" i="4" s="1"/>
  <c r="AB10" i="4"/>
  <c r="AD10" i="4"/>
  <c r="W517" i="4"/>
  <c r="X505" i="4"/>
  <c r="Y505" i="4" s="1"/>
  <c r="X41" i="4"/>
  <c r="Y41" i="4" s="1"/>
  <c r="X872" i="4"/>
  <c r="Y872" i="4"/>
  <c r="AB872" i="4" s="1"/>
  <c r="X753" i="4"/>
  <c r="Y753" i="4"/>
  <c r="AF60" i="4"/>
  <c r="AG60" i="4"/>
  <c r="W91" i="4"/>
  <c r="X7" i="4"/>
  <c r="Y7" i="4" s="1"/>
  <c r="AK532" i="4"/>
  <c r="W671" i="4"/>
  <c r="Z700" i="4"/>
  <c r="W621" i="4"/>
  <c r="AN44" i="4"/>
  <c r="AT44" i="4" s="1"/>
  <c r="AO44" i="4"/>
  <c r="AU44" i="4" s="1"/>
  <c r="W942" i="4"/>
  <c r="W989" i="4"/>
  <c r="AK159" i="4"/>
  <c r="AA60" i="4"/>
  <c r="AM60" i="4" s="1"/>
  <c r="AS60" i="4" s="1"/>
  <c r="AH166" i="4"/>
  <c r="AK166" i="4"/>
  <c r="AG166" i="4"/>
  <c r="AJ166" i="4"/>
  <c r="AP166" i="4" s="1"/>
  <c r="AV166" i="4" s="1"/>
  <c r="AE166" i="4"/>
  <c r="AC166" i="4"/>
  <c r="AF166" i="4"/>
  <c r="AI166" i="4"/>
  <c r="AB166" i="4"/>
  <c r="AN166" i="4" s="1"/>
  <c r="AT166" i="4" s="1"/>
  <c r="AA166" i="4"/>
  <c r="AM166" i="4" s="1"/>
  <c r="AS166" i="4" s="1"/>
  <c r="Z166" i="4"/>
  <c r="AL166" i="4" s="1"/>
  <c r="AR166" i="4" s="1"/>
  <c r="W79" i="4"/>
  <c r="X79" i="4" s="1"/>
  <c r="X21" i="4"/>
  <c r="Y21" i="4" s="1"/>
  <c r="AF21" i="4" s="1"/>
  <c r="W914" i="4"/>
  <c r="W105" i="4"/>
  <c r="X105" i="4" s="1"/>
  <c r="Y105" i="4" s="1"/>
  <c r="AI10" i="4"/>
  <c r="AF10" i="4"/>
  <c r="AG10" i="4"/>
  <c r="AH10" i="4"/>
  <c r="AJ10" i="4"/>
  <c r="AK10" i="4"/>
  <c r="X75" i="4"/>
  <c r="Y75" i="4"/>
  <c r="Y72" i="4"/>
  <c r="AH72" i="4" s="1"/>
  <c r="AB72" i="4"/>
  <c r="AN72" i="4" s="1"/>
  <c r="AT72" i="4" s="1"/>
  <c r="AG72" i="4"/>
  <c r="AI72" i="4"/>
  <c r="AA72" i="4"/>
  <c r="AM72" i="4" s="1"/>
  <c r="AS72" i="4" s="1"/>
  <c r="AC72" i="4"/>
  <c r="W32" i="4"/>
  <c r="AH60" i="4"/>
  <c r="Y871" i="4"/>
  <c r="X871" i="4"/>
  <c r="AP63" i="4"/>
  <c r="AV63" i="4" s="1"/>
  <c r="AL855" i="4"/>
  <c r="W647" i="4"/>
  <c r="W634" i="4"/>
  <c r="W564" i="4"/>
  <c r="W669" i="4"/>
  <c r="W805" i="4"/>
  <c r="AF612" i="4"/>
  <c r="Y83" i="4"/>
  <c r="AG83" i="4" s="1"/>
  <c r="AE83" i="4"/>
  <c r="AA83" i="4"/>
  <c r="AD83" i="4"/>
  <c r="Z83" i="4"/>
  <c r="AC83" i="4"/>
  <c r="Z60" i="4"/>
  <c r="AL60" i="4" s="1"/>
  <c r="AR60" i="4" s="1"/>
  <c r="AB60" i="4"/>
  <c r="AN60" i="4" s="1"/>
  <c r="AT60" i="4" s="1"/>
  <c r="AB31" i="4"/>
  <c r="AH31" i="4"/>
  <c r="AA31" i="4"/>
  <c r="Z31" i="4"/>
  <c r="AE31" i="4"/>
  <c r="AJ31" i="4"/>
  <c r="AC31" i="4"/>
  <c r="AO31" i="4" s="1"/>
  <c r="AU31" i="4" s="1"/>
  <c r="AF31" i="4"/>
  <c r="AG31" i="4"/>
  <c r="AK31" i="4"/>
  <c r="AD31" i="4"/>
  <c r="AP31" i="4" s="1"/>
  <c r="AV31" i="4" s="1"/>
  <c r="AI31" i="4"/>
  <c r="AD49" i="4"/>
  <c r="AC49" i="4"/>
  <c r="Z49" i="4"/>
  <c r="AA49" i="4"/>
  <c r="AJ49" i="4"/>
  <c r="AI49" i="4"/>
  <c r="AF49" i="4"/>
  <c r="AK49" i="4"/>
  <c r="AH49" i="4"/>
  <c r="AG49" i="4"/>
  <c r="AB49" i="4"/>
  <c r="AN49" i="4" s="1"/>
  <c r="AT49" i="4" s="1"/>
  <c r="AE49" i="4"/>
  <c r="AQ49" i="4" s="1"/>
  <c r="AW49" i="4" s="1"/>
  <c r="AA873" i="4"/>
  <c r="AG873" i="4"/>
  <c r="AH873" i="4"/>
  <c r="AW873" i="4"/>
  <c r="Z873" i="4"/>
  <c r="AC873" i="4"/>
  <c r="AJ873" i="4"/>
  <c r="AU873" i="4"/>
  <c r="AE873" i="4"/>
  <c r="AI873" i="4"/>
  <c r="AF873" i="4"/>
  <c r="AT873" i="4"/>
  <c r="AD873" i="4"/>
  <c r="AB873" i="4"/>
  <c r="AK873" i="4"/>
  <c r="AS873" i="4"/>
  <c r="AV873" i="4"/>
  <c r="AF147" i="4"/>
  <c r="AI147" i="4"/>
  <c r="AK147" i="4"/>
  <c r="AC147" i="4"/>
  <c r="AG147" i="4"/>
  <c r="AH147" i="4"/>
  <c r="AN147" i="4" s="1"/>
  <c r="AT147" i="4" s="1"/>
  <c r="AE147" i="4"/>
  <c r="AQ147" i="4" s="1"/>
  <c r="AW147" i="4" s="1"/>
  <c r="AD147" i="4"/>
  <c r="Z147" i="4"/>
  <c r="AL147" i="4" s="1"/>
  <c r="AR147" i="4" s="1"/>
  <c r="AA147" i="4"/>
  <c r="AJ147" i="4"/>
  <c r="X853" i="4"/>
  <c r="Y853" i="4"/>
  <c r="X62" i="4"/>
  <c r="Y62" i="4" s="1"/>
  <c r="X22" i="4"/>
  <c r="Y22" i="4"/>
  <c r="AC870" i="4"/>
  <c r="AD870" i="4"/>
  <c r="AV870" i="4"/>
  <c r="AW870" i="4"/>
  <c r="AS870" i="4"/>
  <c r="AE870" i="4"/>
  <c r="AH870" i="4"/>
  <c r="AK870" i="4"/>
  <c r="Z870" i="4"/>
  <c r="AG870" i="4"/>
  <c r="AT870" i="4"/>
  <c r="AF870" i="4"/>
  <c r="AB870" i="4"/>
  <c r="AN870" i="4" s="1"/>
  <c r="AJ870" i="4"/>
  <c r="AI870" i="4"/>
  <c r="AU870" i="4"/>
  <c r="AA870" i="4"/>
  <c r="AJ60" i="4"/>
  <c r="X30" i="4"/>
  <c r="Y30" i="4"/>
  <c r="Y78" i="4"/>
  <c r="AK78" i="4" s="1"/>
  <c r="AA78" i="4"/>
  <c r="AP638" i="4"/>
  <c r="W741" i="4"/>
  <c r="AB580" i="4"/>
  <c r="AN580" i="4" s="1"/>
  <c r="AM44" i="4"/>
  <c r="AS44" i="4" s="1"/>
  <c r="AP165" i="4"/>
  <c r="AV165" i="4" s="1"/>
  <c r="W155" i="4"/>
  <c r="X155" i="4" s="1"/>
  <c r="Y155" i="4" s="1"/>
  <c r="W473" i="4"/>
  <c r="W897" i="4"/>
  <c r="AG868" i="4"/>
  <c r="W837" i="4"/>
  <c r="W918" i="4"/>
  <c r="W515" i="4"/>
  <c r="AJ159" i="4"/>
  <c r="AP159" i="4" s="1"/>
  <c r="AV159" i="4" s="1"/>
  <c r="X80" i="4"/>
  <c r="Y80" i="4" s="1"/>
  <c r="AD80" i="4" s="1"/>
  <c r="W88" i="4"/>
  <c r="X88" i="4" s="1"/>
  <c r="AD60" i="4"/>
  <c r="AP60" i="4" s="1"/>
  <c r="AV60" i="4" s="1"/>
  <c r="AC60" i="4"/>
  <c r="AO60" i="4" s="1"/>
  <c r="AU60" i="4" s="1"/>
  <c r="X573" i="4"/>
  <c r="Y573" i="4"/>
  <c r="W87" i="4"/>
  <c r="X73" i="4"/>
  <c r="Y73" i="4" s="1"/>
  <c r="AI73" i="4" s="1"/>
  <c r="W966" i="4"/>
  <c r="Y27" i="4"/>
  <c r="AG27" i="4" s="1"/>
  <c r="Z27" i="4"/>
  <c r="W50" i="4"/>
  <c r="Z952" i="4"/>
  <c r="AI952" i="4"/>
  <c r="AG952" i="4"/>
  <c r="AU952" i="4"/>
  <c r="AD952" i="4"/>
  <c r="AJ952" i="4"/>
  <c r="AF952" i="4"/>
  <c r="AT952" i="4"/>
  <c r="AC952" i="4"/>
  <c r="AO952" i="4" s="1"/>
  <c r="AW952" i="4"/>
  <c r="AH952" i="4"/>
  <c r="AS952" i="4"/>
  <c r="AK952" i="4"/>
  <c r="AA952" i="4"/>
  <c r="AE952" i="4"/>
  <c r="AV952" i="4"/>
  <c r="AB952" i="4"/>
  <c r="Y19" i="4"/>
  <c r="Z19" i="4" s="1"/>
  <c r="AF22" i="4"/>
  <c r="AJ22" i="4"/>
  <c r="AH22" i="4"/>
  <c r="AG22" i="4"/>
  <c r="X82" i="4"/>
  <c r="W95" i="4"/>
  <c r="X66" i="4"/>
  <c r="Y66" i="4" s="1"/>
  <c r="AB66" i="4" s="1"/>
  <c r="AJ72" i="4"/>
  <c r="AK60" i="4"/>
  <c r="AQ60" i="4" s="1"/>
  <c r="AW60" i="4" s="1"/>
  <c r="W35" i="4"/>
  <c r="X35" i="4" s="1"/>
  <c r="AI78" i="4"/>
  <c r="AF78" i="4"/>
  <c r="AH78" i="4"/>
  <c r="AG78" i="4"/>
  <c r="AJ78" i="4"/>
  <c r="AM63" i="4"/>
  <c r="AS63" i="4" s="1"/>
  <c r="AL63" i="4"/>
  <c r="AR63" i="4" s="1"/>
  <c r="AE36" i="4"/>
  <c r="AQ36" i="4" s="1"/>
  <c r="AW36" i="4" s="1"/>
  <c r="AI36" i="4"/>
  <c r="AA36" i="4"/>
  <c r="AJ36" i="4"/>
  <c r="Z36" i="4"/>
  <c r="AG36" i="4"/>
  <c r="AC36" i="4"/>
  <c r="AO36" i="4" s="1"/>
  <c r="AU36" i="4" s="1"/>
  <c r="AH36" i="4"/>
  <c r="AD36" i="4"/>
  <c r="AF36" i="4"/>
  <c r="AB36" i="4"/>
  <c r="W637" i="4"/>
  <c r="AE677" i="4"/>
  <c r="W595" i="4"/>
  <c r="Y901" i="4"/>
  <c r="X901" i="4"/>
  <c r="X942" i="4"/>
  <c r="Y942" i="4"/>
  <c r="X150" i="4"/>
  <c r="Y150" i="4" s="1"/>
  <c r="AI150" i="4" s="1"/>
  <c r="X852" i="4"/>
  <c r="Y852" i="4"/>
  <c r="X93" i="4"/>
  <c r="Y93" i="4" s="1"/>
  <c r="AG93" i="4" s="1"/>
  <c r="AI499" i="4"/>
  <c r="AD499" i="4"/>
  <c r="AB499" i="4"/>
  <c r="AA499" i="4"/>
  <c r="AH499" i="4"/>
  <c r="AE499" i="4"/>
  <c r="AK499" i="4"/>
  <c r="AC499" i="4"/>
  <c r="Z499" i="4"/>
  <c r="AF499" i="4"/>
  <c r="AJ499" i="4"/>
  <c r="AG499" i="4"/>
  <c r="H85" i="3"/>
  <c r="F85" i="3"/>
  <c r="X869" i="4"/>
  <c r="Y869" i="4"/>
  <c r="AG869" i="4" s="1"/>
  <c r="AC94" i="4"/>
  <c r="Z94" i="4"/>
  <c r="AL94" i="4" s="1"/>
  <c r="AR94" i="4" s="1"/>
  <c r="AJ94" i="4"/>
  <c r="AH94" i="4"/>
  <c r="AK94" i="4"/>
  <c r="AD94" i="4"/>
  <c r="AP94" i="4" s="1"/>
  <c r="AV94" i="4" s="1"/>
  <c r="AA94" i="4"/>
  <c r="Y899" i="4"/>
  <c r="X899" i="4"/>
  <c r="X890" i="4"/>
  <c r="Y890" i="4"/>
  <c r="X842" i="4"/>
  <c r="Y842" i="4"/>
  <c r="Y97" i="4"/>
  <c r="AH97" i="4" s="1"/>
  <c r="X841" i="4"/>
  <c r="Y841" i="4"/>
  <c r="X896" i="4"/>
  <c r="Y896" i="4"/>
  <c r="Y831" i="4"/>
  <c r="X831" i="4"/>
  <c r="X591" i="4"/>
  <c r="Y591" i="4"/>
  <c r="H49" i="3"/>
  <c r="F49" i="3"/>
  <c r="Y918" i="4"/>
  <c r="X918" i="4"/>
  <c r="X902" i="4"/>
  <c r="Y902" i="4"/>
  <c r="F153" i="3"/>
  <c r="H153" i="3"/>
  <c r="W844" i="4"/>
  <c r="X818" i="4"/>
  <c r="Y818" i="4"/>
  <c r="AG135" i="4"/>
  <c r="AC135" i="4"/>
  <c r="AA135" i="4"/>
  <c r="AM135" i="4" s="1"/>
  <c r="AS135" i="4" s="1"/>
  <c r="Z135" i="4"/>
  <c r="AK135" i="4"/>
  <c r="AE135" i="4"/>
  <c r="AI135" i="4"/>
  <c r="AH135" i="4"/>
  <c r="AB135" i="4"/>
  <c r="AD135" i="4"/>
  <c r="AP135" i="4" s="1"/>
  <c r="AV135" i="4" s="1"/>
  <c r="AF135" i="4"/>
  <c r="AL135" i="4" s="1"/>
  <c r="AR135" i="4" s="1"/>
  <c r="X113" i="4"/>
  <c r="H33" i="3"/>
  <c r="F33" i="3"/>
  <c r="W487" i="4"/>
  <c r="W920" i="4"/>
  <c r="AC159" i="4"/>
  <c r="AO159" i="4" s="1"/>
  <c r="AU159" i="4" s="1"/>
  <c r="Z159" i="4"/>
  <c r="AA159" i="4"/>
  <c r="AC142" i="4"/>
  <c r="AO142" i="4" s="1"/>
  <c r="AU142" i="4" s="1"/>
  <c r="Z142" i="4"/>
  <c r="AL142" i="4" s="1"/>
  <c r="AR142" i="4" s="1"/>
  <c r="AQ226" i="4"/>
  <c r="AW226" i="4" s="1"/>
  <c r="W772" i="4"/>
  <c r="W788" i="4"/>
  <c r="Y971" i="4"/>
  <c r="X971" i="4"/>
  <c r="X862" i="4"/>
  <c r="Y862" i="4"/>
  <c r="Y830" i="4"/>
  <c r="X830" i="4"/>
  <c r="X940" i="4"/>
  <c r="Y940" i="4"/>
  <c r="W149" i="4"/>
  <c r="F29" i="3"/>
  <c r="H29" i="3"/>
  <c r="H113" i="3"/>
  <c r="F113" i="3"/>
  <c r="F65" i="3"/>
  <c r="H65" i="3"/>
  <c r="H133" i="3"/>
  <c r="F133" i="3"/>
  <c r="AB94" i="4"/>
  <c r="X838" i="4"/>
  <c r="Y838" i="4"/>
  <c r="AH841" i="4"/>
  <c r="AJ841" i="4"/>
  <c r="AG841" i="4"/>
  <c r="AI841" i="4"/>
  <c r="AK841" i="4"/>
  <c r="AF841" i="4"/>
  <c r="H129" i="3"/>
  <c r="F129" i="3"/>
  <c r="X840" i="4"/>
  <c r="Y840" i="4"/>
  <c r="H25" i="3"/>
  <c r="F25" i="3"/>
  <c r="H37" i="3"/>
  <c r="F37" i="3"/>
  <c r="U992" i="4"/>
  <c r="V992" i="4"/>
  <c r="H81" i="3"/>
  <c r="F81" i="3"/>
  <c r="Y847" i="4"/>
  <c r="X847" i="4"/>
  <c r="X583" i="4"/>
  <c r="Y583" i="4"/>
  <c r="F89" i="3"/>
  <c r="H89" i="3"/>
  <c r="AJ918" i="4"/>
  <c r="AG918" i="4"/>
  <c r="AK918" i="4"/>
  <c r="AI918" i="4"/>
  <c r="AF918" i="4"/>
  <c r="AH918" i="4"/>
  <c r="Y866" i="4"/>
  <c r="X866" i="4"/>
  <c r="W908" i="4"/>
  <c r="AP142" i="4"/>
  <c r="AV142" i="4" s="1"/>
  <c r="X101" i="4"/>
  <c r="Y101" i="4" s="1"/>
  <c r="AF101" i="4" s="1"/>
  <c r="F141" i="3"/>
  <c r="H141" i="3"/>
  <c r="W144" i="4"/>
  <c r="X912" i="4"/>
  <c r="Y912" i="4"/>
  <c r="X655" i="4"/>
  <c r="Y655" i="4"/>
  <c r="X961" i="4"/>
  <c r="Y961" i="4"/>
  <c r="X860" i="4"/>
  <c r="Y860" i="4"/>
  <c r="F53" i="3"/>
  <c r="H53" i="3"/>
  <c r="W865" i="4"/>
  <c r="X850" i="4"/>
  <c r="Y850" i="4"/>
  <c r="H45" i="3"/>
  <c r="F45" i="3"/>
  <c r="W858" i="4"/>
  <c r="AF37" i="4"/>
  <c r="AG37" i="4"/>
  <c r="AI37" i="4"/>
  <c r="AH37" i="4"/>
  <c r="AC37" i="4"/>
  <c r="AD37" i="4"/>
  <c r="AP37" i="4" s="1"/>
  <c r="AV37" i="4" s="1"/>
  <c r="AA37" i="4"/>
  <c r="AM37" i="4" s="1"/>
  <c r="AS37" i="4" s="1"/>
  <c r="AE37" i="4"/>
  <c r="Z37" i="4"/>
  <c r="AL37" i="4" s="1"/>
  <c r="AR37" i="4" s="1"/>
  <c r="AB37" i="4"/>
  <c r="AN37" i="4" s="1"/>
  <c r="AT37" i="4" s="1"/>
  <c r="AK37" i="4"/>
  <c r="W172" i="4"/>
  <c r="AK984" i="4"/>
  <c r="AQ984" i="4" s="1"/>
  <c r="AF984" i="4"/>
  <c r="AI984" i="4"/>
  <c r="AG984" i="4"/>
  <c r="AJ984" i="4"/>
  <c r="AP984" i="4" s="1"/>
  <c r="AH984" i="4"/>
  <c r="AF159" i="4"/>
  <c r="AE159" i="4"/>
  <c r="AQ159" i="4" s="1"/>
  <c r="AW159" i="4" s="1"/>
  <c r="AB159" i="4"/>
  <c r="AA142" i="4"/>
  <c r="AM142" i="4" s="1"/>
  <c r="AS142" i="4" s="1"/>
  <c r="AF502" i="4"/>
  <c r="AP333" i="4"/>
  <c r="AV333" i="4" s="1"/>
  <c r="AM984" i="4"/>
  <c r="AL984" i="4"/>
  <c r="W723" i="4"/>
  <c r="AF979" i="4"/>
  <c r="X501" i="4"/>
  <c r="Y501" i="4" s="1"/>
  <c r="X905" i="4"/>
  <c r="Y905" i="4"/>
  <c r="X834" i="4"/>
  <c r="Y834" i="4"/>
  <c r="X854" i="4"/>
  <c r="Y854" i="4"/>
  <c r="Y993" i="4"/>
  <c r="X993" i="4"/>
  <c r="W884" i="4"/>
  <c r="X471" i="4"/>
  <c r="Y471" i="4" s="1"/>
  <c r="AE471" i="4" s="1"/>
  <c r="H177" i="3"/>
  <c r="F177" i="3"/>
  <c r="AE94" i="4"/>
  <c r="AQ94" i="4" s="1"/>
  <c r="AW94" i="4" s="1"/>
  <c r="X23" i="4"/>
  <c r="Y23" i="4" s="1"/>
  <c r="AB23" i="4" s="1"/>
  <c r="Y431" i="4"/>
  <c r="AI431" i="4" s="1"/>
  <c r="AF431" i="4"/>
  <c r="AH431" i="4"/>
  <c r="AK431" i="4"/>
  <c r="AA431" i="4"/>
  <c r="X906" i="4"/>
  <c r="Y906" i="4"/>
  <c r="H137" i="3"/>
  <c r="F137" i="3"/>
  <c r="W773" i="4"/>
  <c r="X864" i="4"/>
  <c r="Y864" i="4"/>
  <c r="V1000" i="4"/>
  <c r="W1000" i="4" s="1"/>
  <c r="U1000" i="4"/>
  <c r="H101" i="3"/>
  <c r="F101" i="3"/>
  <c r="Y917" i="4"/>
  <c r="X917" i="4"/>
  <c r="F41" i="3"/>
  <c r="H41" i="3"/>
  <c r="W154" i="4"/>
  <c r="X154" i="4" s="1"/>
  <c r="W409" i="4"/>
  <c r="X409" i="4" s="1"/>
  <c r="F181" i="3"/>
  <c r="H181" i="3"/>
  <c r="W857" i="4"/>
  <c r="X944" i="4"/>
  <c r="Y944" i="4"/>
  <c r="AC944" i="4" s="1"/>
  <c r="V996" i="4"/>
  <c r="W996" i="4" s="1"/>
  <c r="Y839" i="4"/>
  <c r="X839" i="4"/>
  <c r="Y913" i="4"/>
  <c r="X913" i="4"/>
  <c r="AE29" i="4"/>
  <c r="AJ29" i="4"/>
  <c r="Z29" i="4"/>
  <c r="AF29" i="4"/>
  <c r="AA29" i="4"/>
  <c r="AC29" i="4"/>
  <c r="AD29" i="4"/>
  <c r="AP29" i="4" s="1"/>
  <c r="AV29" i="4" s="1"/>
  <c r="AG29" i="4"/>
  <c r="AK29" i="4"/>
  <c r="AB29" i="4"/>
  <c r="AH29" i="4"/>
  <c r="AI29" i="4"/>
  <c r="X515" i="4"/>
  <c r="W856" i="4"/>
  <c r="H73" i="3"/>
  <c r="F73" i="3"/>
  <c r="AG159" i="4"/>
  <c r="AQ142" i="4"/>
  <c r="AW142" i="4" s="1"/>
  <c r="AJ226" i="4"/>
  <c r="W266" i="4"/>
  <c r="X266" i="4" s="1"/>
  <c r="AO984" i="4"/>
  <c r="AN984" i="4"/>
  <c r="AC594" i="4"/>
  <c r="X915" i="4"/>
  <c r="Y915" i="4"/>
  <c r="AF942" i="4"/>
  <c r="F145" i="3"/>
  <c r="H145" i="3"/>
  <c r="X892" i="4"/>
  <c r="Y892" i="4"/>
  <c r="W888" i="4"/>
  <c r="X997" i="4"/>
  <c r="Y997" i="4"/>
  <c r="Y81" i="4"/>
  <c r="AB81" i="4" s="1"/>
  <c r="H93" i="3"/>
  <c r="F93" i="3"/>
  <c r="W867" i="4"/>
  <c r="AF869" i="4"/>
  <c r="AI94" i="4"/>
  <c r="AG94" i="4"/>
  <c r="Y557" i="4"/>
  <c r="X557" i="4"/>
  <c r="H105" i="3"/>
  <c r="F105" i="3"/>
  <c r="H117" i="3"/>
  <c r="F117" i="3"/>
  <c r="AA868" i="4"/>
  <c r="AM868" i="4" s="1"/>
  <c r="AU868" i="4"/>
  <c r="AS868" i="4"/>
  <c r="AD868" i="4"/>
  <c r="AE868" i="4"/>
  <c r="AF868" i="4"/>
  <c r="AT868" i="4"/>
  <c r="AI868" i="4"/>
  <c r="AK868" i="4"/>
  <c r="AW868" i="4"/>
  <c r="AB868" i="4"/>
  <c r="AC868" i="4"/>
  <c r="AO868" i="4" s="1"/>
  <c r="AJ868" i="4"/>
  <c r="AV868" i="4"/>
  <c r="AH868" i="4"/>
  <c r="Z868" i="4"/>
  <c r="AL868" i="4" s="1"/>
  <c r="W960" i="4"/>
  <c r="X900" i="4"/>
  <c r="Y900" i="4"/>
  <c r="Y836" i="4"/>
  <c r="X836" i="4"/>
  <c r="Y547" i="4"/>
  <c r="X547" i="4"/>
  <c r="X947" i="4"/>
  <c r="Y947" i="4"/>
  <c r="F97" i="3"/>
  <c r="H97" i="3"/>
  <c r="H109" i="3"/>
  <c r="F109" i="3"/>
  <c r="F5" i="3"/>
  <c r="H5" i="3"/>
  <c r="X832" i="4"/>
  <c r="Y832" i="4"/>
  <c r="X846" i="4"/>
  <c r="Y846" i="4"/>
  <c r="X893" i="4"/>
  <c r="Y893" i="4"/>
  <c r="H169" i="3"/>
  <c r="F169" i="3"/>
  <c r="AB904" i="4"/>
  <c r="AK904" i="4"/>
  <c r="AJ904" i="4"/>
  <c r="AW904" i="4"/>
  <c r="AA904" i="4"/>
  <c r="AS904" i="4"/>
  <c r="AF904" i="4"/>
  <c r="AI904" i="4"/>
  <c r="AH904" i="4"/>
  <c r="AD904" i="4"/>
  <c r="AU904" i="4"/>
  <c r="Z904" i="4"/>
  <c r="AG904" i="4"/>
  <c r="AM904" i="4" s="1"/>
  <c r="AC904" i="4"/>
  <c r="AO904" i="4" s="1"/>
  <c r="AT904" i="4"/>
  <c r="AE904" i="4"/>
  <c r="AV904" i="4"/>
  <c r="X181" i="4"/>
  <c r="AN159" i="4"/>
  <c r="AT159" i="4" s="1"/>
  <c r="AN142" i="4"/>
  <c r="AT142" i="4" s="1"/>
  <c r="E52" i="4"/>
  <c r="I52" i="4" s="1"/>
  <c r="L53" i="2" s="1"/>
  <c r="G52" i="4"/>
  <c r="F52" i="4"/>
  <c r="J52" i="4" s="1"/>
  <c r="M53" i="2" s="1"/>
  <c r="D52" i="4"/>
  <c r="H52" i="4" s="1"/>
  <c r="K53" i="2" s="1"/>
  <c r="W875" i="4"/>
  <c r="AN903" i="4"/>
  <c r="AL183" i="4"/>
  <c r="AR183" i="4" s="1"/>
  <c r="AP826" i="4"/>
  <c r="AB68" i="4"/>
  <c r="AQ972" i="4"/>
  <c r="W666" i="4"/>
  <c r="W732" i="4"/>
  <c r="W572" i="4"/>
  <c r="W641" i="4"/>
  <c r="W131" i="4"/>
  <c r="X131" i="4" s="1"/>
  <c r="Y131" i="4" s="1"/>
  <c r="W652" i="4"/>
  <c r="W553" i="4"/>
  <c r="W649" i="4"/>
  <c r="W618" i="4"/>
  <c r="W627" i="4"/>
  <c r="AM962" i="4"/>
  <c r="Y738" i="4"/>
  <c r="X738" i="4"/>
  <c r="Y910" i="4"/>
  <c r="X910" i="4"/>
  <c r="X140" i="4"/>
  <c r="Y140" i="4" s="1"/>
  <c r="AG140" i="4" s="1"/>
  <c r="X124" i="4"/>
  <c r="Y124" i="4" s="1"/>
  <c r="AE124" i="4" s="1"/>
  <c r="AH550" i="4"/>
  <c r="AP207" i="4"/>
  <c r="AV207" i="4" s="1"/>
  <c r="AP190" i="4"/>
  <c r="AV190" i="4" s="1"/>
  <c r="AG308" i="4"/>
  <c r="AD260" i="4"/>
  <c r="AH333" i="4"/>
  <c r="Z333" i="4"/>
  <c r="AI333" i="4"/>
  <c r="AQ253" i="4"/>
  <c r="AW253" i="4" s="1"/>
  <c r="AQ369" i="4"/>
  <c r="AW369" i="4" s="1"/>
  <c r="AM400" i="4"/>
  <c r="AS400" i="4" s="1"/>
  <c r="AO398" i="4"/>
  <c r="AU398" i="4" s="1"/>
  <c r="AP475" i="4"/>
  <c r="AV475" i="4" s="1"/>
  <c r="AQ475" i="4"/>
  <c r="AW475" i="4" s="1"/>
  <c r="D379" i="4"/>
  <c r="H379" i="4" s="1"/>
  <c r="K371" i="2" s="1"/>
  <c r="AG349" i="4"/>
  <c r="AM349" i="4" s="1"/>
  <c r="AS349" i="4" s="1"/>
  <c r="AB349" i="4"/>
  <c r="AI349" i="4"/>
  <c r="W393" i="4"/>
  <c r="X393" i="4" s="1"/>
  <c r="W672" i="4"/>
  <c r="W489" i="4"/>
  <c r="AP183" i="4"/>
  <c r="AV183" i="4" s="1"/>
  <c r="AL762" i="4"/>
  <c r="AL638" i="4"/>
  <c r="AQ874" i="4"/>
  <c r="AQ898" i="4"/>
  <c r="AP916" i="4"/>
  <c r="AN916" i="4"/>
  <c r="AO127" i="4"/>
  <c r="AU127" i="4" s="1"/>
  <c r="AO848" i="4"/>
  <c r="W678" i="4"/>
  <c r="W570" i="4"/>
  <c r="W344" i="4"/>
  <c r="X344" i="4" s="1"/>
  <c r="AF783" i="4"/>
  <c r="AC780" i="4"/>
  <c r="W807" i="4"/>
  <c r="AL527" i="4"/>
  <c r="AN962" i="4"/>
  <c r="AL962" i="4"/>
  <c r="W619" i="4"/>
  <c r="Y823" i="4"/>
  <c r="X823" i="4"/>
  <c r="W258" i="4"/>
  <c r="X258" i="4" s="1"/>
  <c r="AO52" i="4"/>
  <c r="AU52" i="4" s="1"/>
  <c r="AN165" i="4"/>
  <c r="AT165" i="4" s="1"/>
  <c r="AJ512" i="4"/>
  <c r="AF506" i="4"/>
  <c r="AM250" i="4"/>
  <c r="AS250" i="4" s="1"/>
  <c r="AQ322" i="4"/>
  <c r="AW322" i="4" s="1"/>
  <c r="AJ494" i="4"/>
  <c r="AH530" i="4"/>
  <c r="AF512" i="4"/>
  <c r="AI492" i="4"/>
  <c r="AI466" i="4"/>
  <c r="AK544" i="4"/>
  <c r="AK540" i="4"/>
  <c r="AE262" i="4"/>
  <c r="AP270" i="4"/>
  <c r="AV270" i="4" s="1"/>
  <c r="AB260" i="4"/>
  <c r="AG333" i="4"/>
  <c r="AC333" i="4"/>
  <c r="AB333" i="4"/>
  <c r="AP247" i="4"/>
  <c r="AV247" i="4" s="1"/>
  <c r="AP400" i="4"/>
  <c r="AV400" i="4" s="1"/>
  <c r="AO485" i="4"/>
  <c r="AU485" i="4" s="1"/>
  <c r="AN398" i="4"/>
  <c r="AT398" i="4" s="1"/>
  <c r="AN475" i="4"/>
  <c r="AT475" i="4" s="1"/>
  <c r="AD349" i="4"/>
  <c r="AK349" i="4"/>
  <c r="AF349" i="4"/>
  <c r="Y252" i="4"/>
  <c r="Z252" i="4" s="1"/>
  <c r="W269" i="4"/>
  <c r="X269" i="4" s="1"/>
  <c r="AO898" i="4"/>
  <c r="AQ814" i="4"/>
  <c r="AE146" i="4"/>
  <c r="AN118" i="4"/>
  <c r="AT118" i="4" s="1"/>
  <c r="W104" i="4"/>
  <c r="AJ599" i="4"/>
  <c r="W603" i="4"/>
  <c r="W586" i="4"/>
  <c r="W662" i="4"/>
  <c r="W566" i="4"/>
  <c r="W701" i="4"/>
  <c r="W734" i="4"/>
  <c r="AP129" i="4"/>
  <c r="AV129" i="4" s="1"/>
  <c r="AO962" i="4"/>
  <c r="X815" i="4"/>
  <c r="Y815" i="4"/>
  <c r="AF859" i="4"/>
  <c r="AD859" i="4"/>
  <c r="AK859" i="4"/>
  <c r="AU859" i="4"/>
  <c r="AC859" i="4"/>
  <c r="AA859" i="4"/>
  <c r="AB859" i="4"/>
  <c r="AT859" i="4"/>
  <c r="AE859" i="4"/>
  <c r="AG859" i="4"/>
  <c r="AI859" i="4"/>
  <c r="AJ859" i="4"/>
  <c r="AS859" i="4"/>
  <c r="Z859" i="4"/>
  <c r="AH859" i="4"/>
  <c r="AW859" i="4"/>
  <c r="AV859" i="4"/>
  <c r="X537" i="4"/>
  <c r="Y537" i="4"/>
  <c r="X692" i="4"/>
  <c r="Y692" i="4"/>
  <c r="AQ165" i="4"/>
  <c r="AW165" i="4" s="1"/>
  <c r="AK494" i="4"/>
  <c r="AO270" i="4"/>
  <c r="AU270" i="4" s="1"/>
  <c r="AA260" i="4"/>
  <c r="AF333" i="4"/>
  <c r="AK333" i="4"/>
  <c r="AQ398" i="4"/>
  <c r="AW398" i="4" s="1"/>
  <c r="AE349" i="4"/>
  <c r="AH349" i="4"/>
  <c r="AJ349" i="4"/>
  <c r="AL342" i="4"/>
  <c r="AR342" i="4" s="1"/>
  <c r="W624" i="4"/>
  <c r="AM891" i="4"/>
  <c r="AN183" i="4"/>
  <c r="AT183" i="4" s="1"/>
  <c r="AP762" i="4"/>
  <c r="AN638" i="4"/>
  <c r="AP898" i="4"/>
  <c r="AO129" i="4"/>
  <c r="AU129" i="4" s="1"/>
  <c r="W743" i="4"/>
  <c r="AQ962" i="4"/>
  <c r="AP962" i="4"/>
  <c r="Z938" i="4"/>
  <c r="AS938" i="4"/>
  <c r="AJ938" i="4"/>
  <c r="AU938" i="4"/>
  <c r="AC938" i="4"/>
  <c r="AE938" i="4"/>
  <c r="AF938" i="4"/>
  <c r="AV938" i="4"/>
  <c r="AD938" i="4"/>
  <c r="AH938" i="4"/>
  <c r="AB938" i="4"/>
  <c r="AT938" i="4"/>
  <c r="AI938" i="4"/>
  <c r="AK938" i="4"/>
  <c r="AG938" i="4"/>
  <c r="AM938" i="4" s="1"/>
  <c r="AW938" i="4"/>
  <c r="AP44" i="4"/>
  <c r="AV44" i="4" s="1"/>
  <c r="D44" i="4"/>
  <c r="H44" i="4" s="1"/>
  <c r="K45" i="2" s="1"/>
  <c r="F44" i="4"/>
  <c r="J44" i="4" s="1"/>
  <c r="M45" i="2" s="1"/>
  <c r="E44" i="4"/>
  <c r="I44" i="4" s="1"/>
  <c r="L45" i="2" s="1"/>
  <c r="G44" i="4"/>
  <c r="X581" i="4"/>
  <c r="Y581" i="4"/>
  <c r="X589" i="4"/>
  <c r="Y589" i="4"/>
  <c r="AI71" i="4"/>
  <c r="Z71" i="4"/>
  <c r="AL71" i="4" s="1"/>
  <c r="AR71" i="4" s="1"/>
  <c r="AC71" i="4"/>
  <c r="AE71" i="4"/>
  <c r="AK71" i="4"/>
  <c r="AG71" i="4"/>
  <c r="AJ71" i="4"/>
  <c r="AD71" i="4"/>
  <c r="AA71" i="4"/>
  <c r="AB71" i="4"/>
  <c r="AH71" i="4"/>
  <c r="AK42" i="4"/>
  <c r="AF42" i="4"/>
  <c r="AL42" i="4" s="1"/>
  <c r="AR42" i="4" s="1"/>
  <c r="AC42" i="4"/>
  <c r="AJ42" i="4"/>
  <c r="AG42" i="4"/>
  <c r="AM42" i="4" s="1"/>
  <c r="AS42" i="4" s="1"/>
  <c r="AH42" i="4"/>
  <c r="AI42" i="4"/>
  <c r="AB42" i="4"/>
  <c r="AD42" i="4"/>
  <c r="AP42" i="4" s="1"/>
  <c r="AV42" i="4" s="1"/>
  <c r="AE42" i="4"/>
  <c r="AG550" i="4"/>
  <c r="X751" i="4"/>
  <c r="Y751" i="4"/>
  <c r="Y613" i="4"/>
  <c r="X613" i="4"/>
  <c r="AK125" i="4"/>
  <c r="AJ125" i="4"/>
  <c r="AI125" i="4"/>
  <c r="AG125" i="4"/>
  <c r="AH125" i="4"/>
  <c r="AF125" i="4"/>
  <c r="AN509" i="4"/>
  <c r="AT509" i="4" s="1"/>
  <c r="Y785" i="4"/>
  <c r="X785" i="4"/>
  <c r="AQ919" i="4"/>
  <c r="AP919" i="4"/>
  <c r="AH779" i="4"/>
  <c r="AB171" i="4"/>
  <c r="W955" i="4"/>
  <c r="AA146" i="4"/>
  <c r="AQ930" i="4"/>
  <c r="AO163" i="4"/>
  <c r="AU163" i="4" s="1"/>
  <c r="AN163" i="4"/>
  <c r="AT163" i="4" s="1"/>
  <c r="AL163" i="4"/>
  <c r="AR163" i="4" s="1"/>
  <c r="AE68" i="4"/>
  <c r="X535" i="4"/>
  <c r="Y535" i="4"/>
  <c r="AE185" i="4"/>
  <c r="Z185" i="4"/>
  <c r="AJ185" i="4"/>
  <c r="AD185" i="4"/>
  <c r="AB185" i="4"/>
  <c r="AI185" i="4"/>
  <c r="AC185" i="4"/>
  <c r="AK185" i="4"/>
  <c r="AF185" i="4"/>
  <c r="H160" i="3"/>
  <c r="F160" i="3"/>
  <c r="AD789" i="4"/>
  <c r="AC789" i="4"/>
  <c r="AV789" i="4"/>
  <c r="AE789" i="4"/>
  <c r="AB789" i="4"/>
  <c r="AT789" i="4"/>
  <c r="AW789" i="4"/>
  <c r="AU789" i="4"/>
  <c r="AS789" i="4"/>
  <c r="Z789" i="4"/>
  <c r="AA789" i="4"/>
  <c r="X646" i="4"/>
  <c r="Y646" i="4"/>
  <c r="W809" i="4"/>
  <c r="Y117" i="4"/>
  <c r="AA117" i="4" s="1"/>
  <c r="X673" i="4"/>
  <c r="Y673" i="4"/>
  <c r="X642" i="4"/>
  <c r="Y642" i="4"/>
  <c r="AE760" i="4"/>
  <c r="AD760" i="4"/>
  <c r="AT760" i="4"/>
  <c r="AC760" i="4"/>
  <c r="Z760" i="4"/>
  <c r="AA760" i="4"/>
  <c r="AW760" i="4"/>
  <c r="AV760" i="4"/>
  <c r="AS760" i="4"/>
  <c r="AU760" i="4"/>
  <c r="H82" i="3"/>
  <c r="F82" i="3"/>
  <c r="W601" i="4"/>
  <c r="X737" i="4"/>
  <c r="Y737" i="4"/>
  <c r="X774" i="4"/>
  <c r="Y774" i="4"/>
  <c r="AB709" i="4"/>
  <c r="AJ709" i="4"/>
  <c r="AK709" i="4"/>
  <c r="AD709" i="4"/>
  <c r="AS709" i="4"/>
  <c r="AI709" i="4"/>
  <c r="AC709" i="4"/>
  <c r="AG709" i="4"/>
  <c r="AF709" i="4"/>
  <c r="AE709" i="4"/>
  <c r="Z709" i="4"/>
  <c r="AW709" i="4"/>
  <c r="AV709" i="4"/>
  <c r="AA709" i="4"/>
  <c r="AU709" i="4"/>
  <c r="AT709" i="4"/>
  <c r="AH709" i="4"/>
  <c r="AN709" i="4" s="1"/>
  <c r="AP848" i="4"/>
  <c r="W654" i="4"/>
  <c r="H74" i="3"/>
  <c r="F74" i="3"/>
  <c r="F88" i="3"/>
  <c r="H88" i="3"/>
  <c r="W775" i="4"/>
  <c r="H108" i="3"/>
  <c r="F108" i="3"/>
  <c r="W705" i="4"/>
  <c r="AB816" i="4"/>
  <c r="X119" i="4"/>
  <c r="Y119" i="4" s="1"/>
  <c r="AG119" i="4" s="1"/>
  <c r="W633" i="4"/>
  <c r="AB780" i="4"/>
  <c r="AN780" i="4" s="1"/>
  <c r="AD780" i="4"/>
  <c r="AP780" i="4" s="1"/>
  <c r="AT780" i="4"/>
  <c r="Z780" i="4"/>
  <c r="AL780" i="4" s="1"/>
  <c r="AU780" i="4"/>
  <c r="AA780" i="4"/>
  <c r="AM780" i="4" s="1"/>
  <c r="AS780" i="4"/>
  <c r="AE780" i="4"/>
  <c r="AQ780" i="4" s="1"/>
  <c r="AW780" i="4"/>
  <c r="AV780" i="4"/>
  <c r="Z602" i="4"/>
  <c r="AD602" i="4"/>
  <c r="AG602" i="4"/>
  <c r="AI602" i="4"/>
  <c r="AA602" i="4"/>
  <c r="AW602" i="4"/>
  <c r="AJ602" i="4"/>
  <c r="AV602" i="4"/>
  <c r="AH602" i="4"/>
  <c r="AE602" i="4"/>
  <c r="AU602" i="4"/>
  <c r="AF602" i="4"/>
  <c r="AT602" i="4"/>
  <c r="AB602" i="4"/>
  <c r="AC602" i="4"/>
  <c r="AK602" i="4"/>
  <c r="AS602" i="4"/>
  <c r="AO106" i="4"/>
  <c r="AU106" i="4" s="1"/>
  <c r="W556" i="4"/>
  <c r="W636" i="4"/>
  <c r="W746" i="4"/>
  <c r="W539" i="4"/>
  <c r="V811" i="4"/>
  <c r="U811" i="4"/>
  <c r="H163" i="3"/>
  <c r="F163" i="3"/>
  <c r="X950" i="4"/>
  <c r="Y950" i="4"/>
  <c r="H100" i="3"/>
  <c r="F100" i="3"/>
  <c r="H162" i="3"/>
  <c r="F162" i="3"/>
  <c r="X596" i="4"/>
  <c r="Y596" i="4"/>
  <c r="AI783" i="4"/>
  <c r="V797" i="4"/>
  <c r="U797" i="4"/>
  <c r="U625" i="4"/>
  <c r="V625" i="4"/>
  <c r="W625" i="4" s="1"/>
  <c r="U733" i="4"/>
  <c r="V733" i="4"/>
  <c r="H11" i="3"/>
  <c r="F11" i="3"/>
  <c r="X644" i="4"/>
  <c r="Y644" i="4"/>
  <c r="F60" i="3"/>
  <c r="H60" i="3"/>
  <c r="F32" i="3"/>
  <c r="H32" i="3"/>
  <c r="V555" i="4"/>
  <c r="U555" i="4"/>
  <c r="W800" i="4"/>
  <c r="X562" i="4"/>
  <c r="Y562" i="4"/>
  <c r="X736" i="4"/>
  <c r="Y736" i="4"/>
  <c r="X752" i="4"/>
  <c r="Y752" i="4"/>
  <c r="H178" i="3"/>
  <c r="F178" i="3"/>
  <c r="X620" i="4"/>
  <c r="Y620" i="4"/>
  <c r="W754" i="4"/>
  <c r="F98" i="3"/>
  <c r="H98" i="3"/>
  <c r="F138" i="3"/>
  <c r="H138" i="3"/>
  <c r="Y111" i="4"/>
  <c r="AD111" i="4" s="1"/>
  <c r="V681" i="4"/>
  <c r="U681" i="4"/>
  <c r="W782" i="4"/>
  <c r="U707" i="4"/>
  <c r="V707" i="4"/>
  <c r="AH185" i="4"/>
  <c r="H144" i="3"/>
  <c r="F144" i="3"/>
  <c r="H80" i="3"/>
  <c r="F80" i="3"/>
  <c r="H92" i="3"/>
  <c r="F92" i="3"/>
  <c r="AH599" i="4"/>
  <c r="AF599" i="4"/>
  <c r="AF789" i="4"/>
  <c r="AI789" i="4"/>
  <c r="AK111" i="4"/>
  <c r="AJ111" i="4"/>
  <c r="AF111" i="4"/>
  <c r="AI111" i="4"/>
  <c r="H72" i="3"/>
  <c r="F72" i="3"/>
  <c r="H116" i="3"/>
  <c r="F116" i="3"/>
  <c r="AA700" i="4"/>
  <c r="AM700" i="4" s="1"/>
  <c r="AB700" i="4"/>
  <c r="AN700" i="4" s="1"/>
  <c r="AE700" i="4"/>
  <c r="AQ700" i="4" s="1"/>
  <c r="AU700" i="4"/>
  <c r="AW700" i="4"/>
  <c r="AS700" i="4"/>
  <c r="AT700" i="4"/>
  <c r="AD700" i="4"/>
  <c r="AP700" i="4" s="1"/>
  <c r="AV700" i="4"/>
  <c r="AC700" i="4"/>
  <c r="AO700" i="4" s="1"/>
  <c r="W954" i="4"/>
  <c r="X623" i="4"/>
  <c r="Y623" i="4"/>
  <c r="F26" i="3"/>
  <c r="H26" i="3"/>
  <c r="Y661" i="4"/>
  <c r="X661" i="4"/>
  <c r="W735" i="4"/>
  <c r="X810" i="4"/>
  <c r="Y810" i="4"/>
  <c r="AH785" i="4"/>
  <c r="AJ785" i="4"/>
  <c r="AI785" i="4"/>
  <c r="AK785" i="4"/>
  <c r="AF785" i="4"/>
  <c r="AG785" i="4"/>
  <c r="AH612" i="4"/>
  <c r="AI612" i="4"/>
  <c r="AO612" i="4" s="1"/>
  <c r="W718" i="4"/>
  <c r="AI760" i="4"/>
  <c r="U781" i="4"/>
  <c r="V781" i="4"/>
  <c r="F146" i="3"/>
  <c r="H146" i="3"/>
  <c r="Y701" i="4"/>
  <c r="X701" i="4"/>
  <c r="X734" i="4"/>
  <c r="Y734" i="4"/>
  <c r="X627" i="4"/>
  <c r="Y627" i="4"/>
  <c r="X792" i="4"/>
  <c r="Y792" i="4"/>
  <c r="AA822" i="4"/>
  <c r="AC822" i="4"/>
  <c r="AO822" i="4" s="1"/>
  <c r="AD822" i="4"/>
  <c r="AS822" i="4"/>
  <c r="AT822" i="4"/>
  <c r="AW822" i="4"/>
  <c r="AU822" i="4"/>
  <c r="AV822" i="4"/>
  <c r="Z822" i="4"/>
  <c r="AL822" i="4" s="1"/>
  <c r="AE822" i="4"/>
  <c r="AQ822" i="4" s="1"/>
  <c r="Z171" i="4"/>
  <c r="AB146" i="4"/>
  <c r="AC68" i="4"/>
  <c r="AO178" i="4"/>
  <c r="AU178" i="4" s="1"/>
  <c r="X717" i="4"/>
  <c r="Y717" i="4"/>
  <c r="AN816" i="4"/>
  <c r="F68" i="3"/>
  <c r="H68" i="3"/>
  <c r="X541" i="4"/>
  <c r="Y541" i="4"/>
  <c r="AJ117" i="4"/>
  <c r="AG117" i="4"/>
  <c r="AI117" i="4"/>
  <c r="AK117" i="4"/>
  <c r="AF117" i="4"/>
  <c r="AH117" i="4"/>
  <c r="X666" i="4"/>
  <c r="Y666" i="4"/>
  <c r="W710" i="4"/>
  <c r="H40" i="3"/>
  <c r="F40" i="3"/>
  <c r="AI673" i="4"/>
  <c r="AJ673" i="4"/>
  <c r="AF673" i="4"/>
  <c r="AG673" i="4"/>
  <c r="AH673" i="4"/>
  <c r="AK673" i="4"/>
  <c r="Z719" i="4"/>
  <c r="AE719" i="4"/>
  <c r="AB719" i="4"/>
  <c r="AC719" i="4"/>
  <c r="AD719" i="4"/>
  <c r="AU719" i="4"/>
  <c r="AS719" i="4"/>
  <c r="AW719" i="4"/>
  <c r="AT719" i="4"/>
  <c r="AV719" i="4"/>
  <c r="AA719" i="4"/>
  <c r="AI719" i="4"/>
  <c r="AK719" i="4"/>
  <c r="AG719" i="4"/>
  <c r="AH719" i="4"/>
  <c r="AJ719" i="4"/>
  <c r="AF719" i="4"/>
  <c r="W756" i="4"/>
  <c r="W112" i="4"/>
  <c r="W597" i="4"/>
  <c r="AJ737" i="4"/>
  <c r="AG737" i="4"/>
  <c r="AF737" i="4"/>
  <c r="AK737" i="4"/>
  <c r="AI737" i="4"/>
  <c r="AH737" i="4"/>
  <c r="AM848" i="4"/>
  <c r="AL848" i="4"/>
  <c r="AE977" i="4"/>
  <c r="AC977" i="4"/>
  <c r="AW977" i="4"/>
  <c r="AU977" i="4"/>
  <c r="AS977" i="4"/>
  <c r="AV977" i="4"/>
  <c r="AT977" i="4"/>
  <c r="AB977" i="4"/>
  <c r="AA977" i="4"/>
  <c r="AD977" i="4"/>
  <c r="AP977" i="4" s="1"/>
  <c r="Z977" i="4"/>
  <c r="AF977" i="4"/>
  <c r="AH977" i="4"/>
  <c r="AG977" i="4"/>
  <c r="AJ977" i="4"/>
  <c r="AK977" i="4"/>
  <c r="AI977" i="4"/>
  <c r="X740" i="4"/>
  <c r="AF740" i="4" s="1"/>
  <c r="Y740" i="4"/>
  <c r="H122" i="3"/>
  <c r="F122" i="3"/>
  <c r="F170" i="3"/>
  <c r="H170" i="3"/>
  <c r="W663" i="4"/>
  <c r="W777" i="4"/>
  <c r="W670" i="4"/>
  <c r="H179" i="3"/>
  <c r="F179" i="3"/>
  <c r="AH519" i="4"/>
  <c r="AI519" i="4"/>
  <c r="AE519" i="4"/>
  <c r="AA519" i="4"/>
  <c r="AG519" i="4"/>
  <c r="AJ519" i="4"/>
  <c r="AD519" i="4"/>
  <c r="AC519" i="4"/>
  <c r="AK519" i="4"/>
  <c r="AB519" i="4"/>
  <c r="AN519" i="4" s="1"/>
  <c r="AT519" i="4" s="1"/>
  <c r="AF519" i="4"/>
  <c r="Z519" i="4"/>
  <c r="AL519" i="4" s="1"/>
  <c r="AR519" i="4" s="1"/>
  <c r="Z816" i="4"/>
  <c r="AL816" i="4" s="1"/>
  <c r="AC816" i="4"/>
  <c r="AO816" i="4" s="1"/>
  <c r="AT816" i="4"/>
  <c r="AA816" i="4"/>
  <c r="AM816" i="4" s="1"/>
  <c r="AE816" i="4"/>
  <c r="AQ816" i="4" s="1"/>
  <c r="AD816" i="4"/>
  <c r="AP816" i="4" s="1"/>
  <c r="AS816" i="4"/>
  <c r="AU816" i="4"/>
  <c r="AW816" i="4"/>
  <c r="AV816" i="4"/>
  <c r="W617" i="4"/>
  <c r="X799" i="4"/>
  <c r="Y799" i="4"/>
  <c r="W724" i="4"/>
  <c r="W796" i="4"/>
  <c r="W812" i="4"/>
  <c r="AP106" i="4"/>
  <c r="AV106" i="4" s="1"/>
  <c r="AL106" i="4"/>
  <c r="AR106" i="4" s="1"/>
  <c r="H20" i="3"/>
  <c r="F20" i="3"/>
  <c r="W657" i="4"/>
  <c r="F35" i="3"/>
  <c r="H35" i="3"/>
  <c r="U689" i="4"/>
  <c r="V689" i="4"/>
  <c r="W798" i="4"/>
  <c r="H166" i="3"/>
  <c r="F166" i="3"/>
  <c r="F111" i="3"/>
  <c r="H111" i="3"/>
  <c r="H159" i="3"/>
  <c r="F159" i="3"/>
  <c r="H128" i="3"/>
  <c r="F128" i="3"/>
  <c r="F16" i="3"/>
  <c r="H16" i="3"/>
  <c r="H132" i="3"/>
  <c r="F132" i="3"/>
  <c r="AC143" i="4"/>
  <c r="AK143" i="4"/>
  <c r="AF143" i="4"/>
  <c r="AD143" i="4"/>
  <c r="AP143" i="4" s="1"/>
  <c r="AV143" i="4" s="1"/>
  <c r="AH143" i="4"/>
  <c r="AG143" i="4"/>
  <c r="AA143" i="4"/>
  <c r="AM143" i="4" s="1"/>
  <c r="AS143" i="4" s="1"/>
  <c r="AB143" i="4"/>
  <c r="AI143" i="4"/>
  <c r="AE143" i="4"/>
  <c r="AQ143" i="4" s="1"/>
  <c r="AW143" i="4" s="1"/>
  <c r="Z143" i="4"/>
  <c r="AL143" i="4" s="1"/>
  <c r="AR143" i="4" s="1"/>
  <c r="W610" i="4"/>
  <c r="W828" i="4"/>
  <c r="U757" i="4"/>
  <c r="V757" i="4"/>
  <c r="W757" i="4" s="1"/>
  <c r="X652" i="4"/>
  <c r="Y652" i="4"/>
  <c r="H19" i="3"/>
  <c r="F19" i="3"/>
  <c r="F52" i="3"/>
  <c r="H52" i="3"/>
  <c r="F64" i="3"/>
  <c r="H64" i="3"/>
  <c r="W698" i="4"/>
  <c r="X553" i="4"/>
  <c r="Y553" i="4"/>
  <c r="X649" i="4"/>
  <c r="Y649" i="4"/>
  <c r="F30" i="3"/>
  <c r="H30" i="3"/>
  <c r="H43" i="3"/>
  <c r="F43" i="3"/>
  <c r="X618" i="4"/>
  <c r="Y618" i="4"/>
  <c r="U693" i="4"/>
  <c r="V693" i="4"/>
  <c r="W693" i="4" s="1"/>
  <c r="AG185" i="4"/>
  <c r="H124" i="3"/>
  <c r="F124" i="3"/>
  <c r="X791" i="4"/>
  <c r="Y791" i="4"/>
  <c r="AG599" i="4"/>
  <c r="AJ789" i="4"/>
  <c r="AG789" i="4"/>
  <c r="V745" i="4"/>
  <c r="W745" i="4" s="1"/>
  <c r="W574" i="4"/>
  <c r="AH623" i="4"/>
  <c r="AI623" i="4"/>
  <c r="AG623" i="4"/>
  <c r="AK623" i="4"/>
  <c r="AF623" i="4"/>
  <c r="AJ623" i="4"/>
  <c r="F104" i="3"/>
  <c r="H104" i="3"/>
  <c r="X595" i="4"/>
  <c r="Y595" i="4"/>
  <c r="AF661" i="4"/>
  <c r="AH661" i="4"/>
  <c r="AK661" i="4"/>
  <c r="AI661" i="4"/>
  <c r="AG661" i="4"/>
  <c r="AJ661" i="4"/>
  <c r="Y741" i="4"/>
  <c r="X741" i="4"/>
  <c r="V629" i="4"/>
  <c r="U629" i="4"/>
  <c r="AJ760" i="4"/>
  <c r="X727" i="4"/>
  <c r="Y727" i="4"/>
  <c r="AL92" i="4"/>
  <c r="AR92" i="4" s="1"/>
  <c r="W587" i="4"/>
  <c r="AI701" i="4"/>
  <c r="AJ701" i="4"/>
  <c r="AG701" i="4"/>
  <c r="AK701" i="4"/>
  <c r="AF701" i="4"/>
  <c r="AH701" i="4"/>
  <c r="W588" i="4"/>
  <c r="X674" i="4"/>
  <c r="Y674" i="4"/>
  <c r="W820" i="4"/>
  <c r="F34" i="3"/>
  <c r="H34" i="3"/>
  <c r="W628" i="4"/>
  <c r="AI792" i="4"/>
  <c r="AG792" i="4"/>
  <c r="AK792" i="4"/>
  <c r="AF792" i="4"/>
  <c r="AH792" i="4"/>
  <c r="AJ792" i="4"/>
  <c r="Z580" i="4"/>
  <c r="AL580" i="4" s="1"/>
  <c r="AA580" i="4"/>
  <c r="AM580" i="4" s="1"/>
  <c r="AE580" i="4"/>
  <c r="AT580" i="4"/>
  <c r="AS580" i="4"/>
  <c r="AC580" i="4"/>
  <c r="AO580" i="4" s="1"/>
  <c r="AV580" i="4"/>
  <c r="AU580" i="4"/>
  <c r="AW580" i="4"/>
  <c r="AD580" i="4"/>
  <c r="AP580" i="4" s="1"/>
  <c r="AK706" i="4"/>
  <c r="AJ706" i="4"/>
  <c r="AV706" i="4"/>
  <c r="AU706" i="4"/>
  <c r="AF706" i="4"/>
  <c r="Z706" i="4"/>
  <c r="AH706" i="4"/>
  <c r="AS706" i="4"/>
  <c r="AD706" i="4"/>
  <c r="AT706" i="4"/>
  <c r="AE706" i="4"/>
  <c r="AQ706" i="4" s="1"/>
  <c r="AI706" i="4"/>
  <c r="AW706" i="4"/>
  <c r="AC706" i="4"/>
  <c r="AO706" i="4" s="1"/>
  <c r="AB706" i="4"/>
  <c r="AN706" i="4" s="1"/>
  <c r="AG706" i="4"/>
  <c r="AA706" i="4"/>
  <c r="AM919" i="4"/>
  <c r="AN919" i="4"/>
  <c r="AA691" i="4"/>
  <c r="Z845" i="4"/>
  <c r="AC171" i="4"/>
  <c r="AH983" i="4"/>
  <c r="AQ916" i="4"/>
  <c r="AP930" i="4"/>
  <c r="AM930" i="4"/>
  <c r="AM163" i="4"/>
  <c r="AS163" i="4" s="1"/>
  <c r="AN127" i="4"/>
  <c r="AT127" i="4" s="1"/>
  <c r="Z68" i="4"/>
  <c r="AO972" i="4"/>
  <c r="AM972" i="4"/>
  <c r="AQ687" i="4"/>
  <c r="AQ607" i="4"/>
  <c r="F171" i="3"/>
  <c r="H171" i="3"/>
  <c r="X851" i="4"/>
  <c r="Y851" i="4"/>
  <c r="X682" i="4"/>
  <c r="Y682" i="4"/>
  <c r="W817" i="4"/>
  <c r="W630" i="4"/>
  <c r="W686" i="4"/>
  <c r="X732" i="4"/>
  <c r="AK732" i="4" s="1"/>
  <c r="Y732" i="4"/>
  <c r="W794" i="4"/>
  <c r="F112" i="3"/>
  <c r="H112" i="3"/>
  <c r="H123" i="3"/>
  <c r="F123" i="3"/>
  <c r="H50" i="3"/>
  <c r="F50" i="3"/>
  <c r="H76" i="3"/>
  <c r="F76" i="3"/>
  <c r="W609" i="4"/>
  <c r="AQ848" i="4"/>
  <c r="W631" i="4"/>
  <c r="W714" i="4"/>
  <c r="W770" i="4"/>
  <c r="F28" i="3"/>
  <c r="H28" i="3"/>
  <c r="X572" i="4"/>
  <c r="Y572" i="4"/>
  <c r="AG613" i="4"/>
  <c r="AF613" i="4"/>
  <c r="AH613" i="4"/>
  <c r="AJ613" i="4"/>
  <c r="AK613" i="4"/>
  <c r="AI613" i="4"/>
  <c r="X577" i="4"/>
  <c r="Y577" i="4"/>
  <c r="F147" i="3"/>
  <c r="H147" i="3"/>
  <c r="AH639" i="4"/>
  <c r="Z639" i="4"/>
  <c r="AB639" i="4"/>
  <c r="AV639" i="4"/>
  <c r="AJ639" i="4"/>
  <c r="AE639" i="4"/>
  <c r="AU639" i="4"/>
  <c r="AW639" i="4"/>
  <c r="AG639" i="4"/>
  <c r="AD639" i="4"/>
  <c r="AF639" i="4"/>
  <c r="AT639" i="4"/>
  <c r="AI639" i="4"/>
  <c r="AA639" i="4"/>
  <c r="AK639" i="4"/>
  <c r="AC639" i="4"/>
  <c r="AS639" i="4"/>
  <c r="Z783" i="4"/>
  <c r="AL783" i="4" s="1"/>
  <c r="AE783" i="4"/>
  <c r="AB783" i="4"/>
  <c r="AC783" i="4"/>
  <c r="AO783" i="4" s="1"/>
  <c r="AD783" i="4"/>
  <c r="AA783" i="4"/>
  <c r="AT783" i="4"/>
  <c r="AW783" i="4"/>
  <c r="AU783" i="4"/>
  <c r="AS783" i="4"/>
  <c r="AV783" i="4"/>
  <c r="W825" i="4"/>
  <c r="F56" i="3"/>
  <c r="H56" i="3"/>
  <c r="X702" i="4"/>
  <c r="Y702" i="4"/>
  <c r="AE702" i="4" s="1"/>
  <c r="H51" i="3"/>
  <c r="F51" i="3"/>
  <c r="F168" i="3"/>
  <c r="H168" i="3"/>
  <c r="W824" i="4"/>
  <c r="Y116" i="4"/>
  <c r="Z116" i="4" s="1"/>
  <c r="X590" i="4"/>
  <c r="Y590" i="4"/>
  <c r="Y819" i="4"/>
  <c r="X819" i="4"/>
  <c r="X716" i="4"/>
  <c r="Y716" i="4"/>
  <c r="H8" i="3"/>
  <c r="F8" i="3"/>
  <c r="X744" i="4"/>
  <c r="Y744" i="4"/>
  <c r="X593" i="4"/>
  <c r="Y593" i="4"/>
  <c r="X708" i="4"/>
  <c r="Y708" i="4"/>
  <c r="Y567" i="4"/>
  <c r="X567" i="4"/>
  <c r="F136" i="3"/>
  <c r="H136" i="3"/>
  <c r="F151" i="3"/>
  <c r="H151" i="3"/>
  <c r="AG783" i="4"/>
  <c r="AH783" i="4"/>
  <c r="AM822" i="4"/>
  <c r="W690" i="4"/>
  <c r="W802" i="4"/>
  <c r="Y730" i="4"/>
  <c r="X730" i="4"/>
  <c r="W137" i="4"/>
  <c r="X137" i="4" s="1"/>
  <c r="Y137" i="4" s="1"/>
  <c r="W615" i="4"/>
  <c r="AA612" i="4"/>
  <c r="AB612" i="4"/>
  <c r="AN612" i="4" s="1"/>
  <c r="AE612" i="4"/>
  <c r="AU612" i="4"/>
  <c r="Z612" i="4"/>
  <c r="AL612" i="4" s="1"/>
  <c r="AD612" i="4"/>
  <c r="AV612" i="4"/>
  <c r="AS612" i="4"/>
  <c r="AW612" i="4"/>
  <c r="AT612" i="4"/>
  <c r="X806" i="4"/>
  <c r="Y806" i="4"/>
  <c r="X606" i="4"/>
  <c r="Y606" i="4"/>
  <c r="F182" i="3"/>
  <c r="H182" i="3"/>
  <c r="W786" i="4"/>
  <c r="F14" i="3"/>
  <c r="H14" i="3"/>
  <c r="Y759" i="4"/>
  <c r="X759" i="4"/>
  <c r="AI759" i="4" s="1"/>
  <c r="AH618" i="4"/>
  <c r="AI618" i="4"/>
  <c r="AF618" i="4"/>
  <c r="AK618" i="4"/>
  <c r="AG618" i="4"/>
  <c r="AJ618" i="4"/>
  <c r="X772" i="4"/>
  <c r="Y772" i="4"/>
  <c r="H44" i="3"/>
  <c r="F44" i="3"/>
  <c r="H48" i="3"/>
  <c r="F48" i="3"/>
  <c r="AD125" i="4"/>
  <c r="AP125" i="4" s="1"/>
  <c r="AV125" i="4" s="1"/>
  <c r="Z125" i="4"/>
  <c r="AL125" i="4" s="1"/>
  <c r="AR125" i="4" s="1"/>
  <c r="AE125" i="4"/>
  <c r="AQ125" i="4" s="1"/>
  <c r="AW125" i="4" s="1"/>
  <c r="AB125" i="4"/>
  <c r="AN125" i="4" s="1"/>
  <c r="AT125" i="4" s="1"/>
  <c r="AA125" i="4"/>
  <c r="AM125" i="4" s="1"/>
  <c r="AS125" i="4" s="1"/>
  <c r="AC125" i="4"/>
  <c r="AO125" i="4" s="1"/>
  <c r="AU125" i="4" s="1"/>
  <c r="AH789" i="4"/>
  <c r="AE141" i="4"/>
  <c r="AQ141" i="4" s="1"/>
  <c r="AW141" i="4" s="1"/>
  <c r="AB141" i="4"/>
  <c r="Z141" i="4"/>
  <c r="AF141" i="4"/>
  <c r="AH141" i="4"/>
  <c r="AI141" i="4"/>
  <c r="AD141" i="4"/>
  <c r="AJ141" i="4"/>
  <c r="AA141" i="4"/>
  <c r="AG141" i="4"/>
  <c r="AC141" i="4"/>
  <c r="AO141" i="4" s="1"/>
  <c r="AU141" i="4" s="1"/>
  <c r="AW725" i="4"/>
  <c r="AB725" i="4"/>
  <c r="AN725" i="4" s="1"/>
  <c r="AS725" i="4"/>
  <c r="AT725" i="4"/>
  <c r="AV725" i="4"/>
  <c r="AU725" i="4"/>
  <c r="Z725" i="4"/>
  <c r="AL725" i="4" s="1"/>
  <c r="AC725" i="4"/>
  <c r="AO725" i="4" s="1"/>
  <c r="AE725" i="4"/>
  <c r="AQ725" i="4" s="1"/>
  <c r="AD725" i="4"/>
  <c r="AP725" i="4" s="1"/>
  <c r="AA725" i="4"/>
  <c r="AM725" i="4" s="1"/>
  <c r="W582" i="4"/>
  <c r="X533" i="4"/>
  <c r="Y533" i="4"/>
  <c r="X684" i="4"/>
  <c r="Y684" i="4"/>
  <c r="X788" i="4"/>
  <c r="Y788" i="4"/>
  <c r="AC788" i="4" s="1"/>
  <c r="X566" i="4"/>
  <c r="Y566" i="4"/>
  <c r="AI741" i="4"/>
  <c r="AF741" i="4"/>
  <c r="AK741" i="4"/>
  <c r="AG741" i="4"/>
  <c r="AJ741" i="4"/>
  <c r="AH741" i="4"/>
  <c r="X807" i="4"/>
  <c r="Y807" i="4"/>
  <c r="AK612" i="4"/>
  <c r="AG760" i="4"/>
  <c r="AH760" i="4"/>
  <c r="AN760" i="4" s="1"/>
  <c r="H139" i="3"/>
  <c r="F139" i="3"/>
  <c r="AC776" i="4"/>
  <c r="AO776" i="4" s="1"/>
  <c r="AT776" i="4"/>
  <c r="AA776" i="4"/>
  <c r="AM776" i="4" s="1"/>
  <c r="AU776" i="4"/>
  <c r="Z776" i="4"/>
  <c r="AL776" i="4" s="1"/>
  <c r="AE776" i="4"/>
  <c r="AQ776" i="4" s="1"/>
  <c r="AW776" i="4"/>
  <c r="AS776" i="4"/>
  <c r="AV776" i="4"/>
  <c r="AD776" i="4"/>
  <c r="AP776" i="4" s="1"/>
  <c r="H176" i="3"/>
  <c r="F176" i="3"/>
  <c r="W650" i="4"/>
  <c r="W726" i="4"/>
  <c r="W758" i="4"/>
  <c r="H102" i="3"/>
  <c r="F102" i="3"/>
  <c r="W115" i="4"/>
  <c r="Y133" i="4"/>
  <c r="AB133" i="4" s="1"/>
  <c r="AT579" i="4"/>
  <c r="AU579" i="4"/>
  <c r="AS579" i="4"/>
  <c r="AV579" i="4"/>
  <c r="AW579" i="4"/>
  <c r="AB579" i="4"/>
  <c r="AN579" i="4" s="1"/>
  <c r="AE579" i="4"/>
  <c r="AQ579" i="4" s="1"/>
  <c r="AD579" i="4"/>
  <c r="AP579" i="4" s="1"/>
  <c r="AA579" i="4"/>
  <c r="AM579" i="4" s="1"/>
  <c r="AC579" i="4"/>
  <c r="AO579" i="4" s="1"/>
  <c r="Z579" i="4"/>
  <c r="AL579" i="4" s="1"/>
  <c r="AU543" i="4"/>
  <c r="AS543" i="4"/>
  <c r="AT543" i="4"/>
  <c r="AV543" i="4"/>
  <c r="AW543" i="4"/>
  <c r="AA543" i="4"/>
  <c r="AI543" i="4"/>
  <c r="AJ543" i="4"/>
  <c r="AE543" i="4"/>
  <c r="AD543" i="4"/>
  <c r="AH543" i="4"/>
  <c r="AK543" i="4"/>
  <c r="AC543" i="4"/>
  <c r="AF543" i="4"/>
  <c r="AB543" i="4"/>
  <c r="AN543" i="4" s="1"/>
  <c r="Z543" i="4"/>
  <c r="AG543" i="4"/>
  <c r="AC998" i="4"/>
  <c r="AO998" i="4" s="1"/>
  <c r="Z998" i="4"/>
  <c r="AL998" i="4" s="1"/>
  <c r="AE998" i="4"/>
  <c r="AQ998" i="4" s="1"/>
  <c r="AB998" i="4"/>
  <c r="AN998" i="4" s="1"/>
  <c r="AV998" i="4"/>
  <c r="AW998" i="4"/>
  <c r="AU998" i="4"/>
  <c r="AA998" i="4"/>
  <c r="AM998" i="4" s="1"/>
  <c r="AT998" i="4"/>
  <c r="AS998" i="4"/>
  <c r="AD998" i="4"/>
  <c r="AP998" i="4" s="1"/>
  <c r="AC146" i="4"/>
  <c r="AM68" i="4"/>
  <c r="AS68" i="4" s="1"/>
  <c r="X585" i="4"/>
  <c r="Y585" i="4"/>
  <c r="Y561" i="4"/>
  <c r="X561" i="4"/>
  <c r="AM185" i="4"/>
  <c r="AS185" i="4" s="1"/>
  <c r="X575" i="4"/>
  <c r="Y575" i="4"/>
  <c r="H156" i="3"/>
  <c r="F156" i="3"/>
  <c r="AD599" i="4"/>
  <c r="AP599" i="4" s="1"/>
  <c r="AA599" i="4"/>
  <c r="AM599" i="4" s="1"/>
  <c r="AE599" i="4"/>
  <c r="AS599" i="4"/>
  <c r="AW599" i="4"/>
  <c r="AC599" i="4"/>
  <c r="AU599" i="4"/>
  <c r="AV599" i="4"/>
  <c r="AB599" i="4"/>
  <c r="AN599" i="4" s="1"/>
  <c r="Z599" i="4"/>
  <c r="AL599" i="4" s="1"/>
  <c r="AT599" i="4"/>
  <c r="U793" i="4"/>
  <c r="V793" i="4"/>
  <c r="AQ580" i="4"/>
  <c r="V829" i="4"/>
  <c r="U829" i="4"/>
  <c r="H175" i="3"/>
  <c r="F175" i="3"/>
  <c r="X647" i="4"/>
  <c r="Y647" i="4"/>
  <c r="W748" i="4"/>
  <c r="AC136" i="4"/>
  <c r="AG136" i="4"/>
  <c r="AH136" i="4"/>
  <c r="AI136" i="4"/>
  <c r="AF136" i="4"/>
  <c r="AK136" i="4"/>
  <c r="AD136" i="4"/>
  <c r="AA136" i="4"/>
  <c r="AE136" i="4"/>
  <c r="AB136" i="4"/>
  <c r="Z136" i="4"/>
  <c r="AJ136" i="4"/>
  <c r="H15" i="3"/>
  <c r="F15" i="3"/>
  <c r="F150" i="3"/>
  <c r="H150" i="3"/>
  <c r="X549" i="4"/>
  <c r="Y549" i="4"/>
  <c r="X525" i="4"/>
  <c r="Y525" i="4"/>
  <c r="Y635" i="4"/>
  <c r="X635" i="4"/>
  <c r="Y678" i="4"/>
  <c r="X678" i="4"/>
  <c r="X570" i="4"/>
  <c r="Y570" i="4"/>
  <c r="X634" i="4"/>
  <c r="Y634" i="4"/>
  <c r="Y685" i="4"/>
  <c r="X685" i="4"/>
  <c r="X559" i="4"/>
  <c r="Y559" i="4"/>
  <c r="F183" i="3"/>
  <c r="H183" i="3"/>
  <c r="X801" i="4"/>
  <c r="Y801" i="4"/>
  <c r="AO780" i="4"/>
  <c r="AA694" i="4"/>
  <c r="AC694" i="4"/>
  <c r="AJ694" i="4"/>
  <c r="AV694" i="4"/>
  <c r="AD694" i="4"/>
  <c r="AK694" i="4"/>
  <c r="AU694" i="4"/>
  <c r="AB694" i="4"/>
  <c r="AS694" i="4"/>
  <c r="AH694" i="4"/>
  <c r="AG694" i="4"/>
  <c r="AF694" i="4"/>
  <c r="Z694" i="4"/>
  <c r="AI694" i="4"/>
  <c r="AE694" i="4"/>
  <c r="AT694" i="4"/>
  <c r="AW694" i="4"/>
  <c r="X564" i="4"/>
  <c r="Y564" i="4"/>
  <c r="Y743" i="4"/>
  <c r="X743" i="4"/>
  <c r="W827" i="4"/>
  <c r="X669" i="4"/>
  <c r="Y669" i="4"/>
  <c r="X637" i="4"/>
  <c r="Y637" i="4"/>
  <c r="X626" i="4"/>
  <c r="Y626" i="4"/>
  <c r="AC677" i="4"/>
  <c r="AT677" i="4"/>
  <c r="AF677" i="4"/>
  <c r="AV677" i="4"/>
  <c r="AH677" i="4"/>
  <c r="AK677" i="4"/>
  <c r="AQ677" i="4" s="1"/>
  <c r="AI677" i="4"/>
  <c r="AU677" i="4"/>
  <c r="AG677" i="4"/>
  <c r="AB677" i="4"/>
  <c r="AJ677" i="4"/>
  <c r="AW677" i="4"/>
  <c r="Z677" i="4"/>
  <c r="AL677" i="4" s="1"/>
  <c r="AD677" i="4"/>
  <c r="AA677" i="4"/>
  <c r="AS677" i="4"/>
  <c r="AN106" i="4"/>
  <c r="AT106" i="4" s="1"/>
  <c r="AM106" i="4"/>
  <c r="AS106" i="4" s="1"/>
  <c r="AK116" i="4"/>
  <c r="AF116" i="4"/>
  <c r="AI116" i="4"/>
  <c r="AJ116" i="4"/>
  <c r="AH116" i="4"/>
  <c r="AG116" i="4"/>
  <c r="U729" i="4"/>
  <c r="V729" i="4"/>
  <c r="W598" i="4"/>
  <c r="AJ716" i="4"/>
  <c r="AH716" i="4"/>
  <c r="AI716" i="4"/>
  <c r="AG716" i="4"/>
  <c r="AF716" i="4"/>
  <c r="AK716" i="4"/>
  <c r="F154" i="3"/>
  <c r="H154" i="3"/>
  <c r="AK744" i="4"/>
  <c r="AH744" i="4"/>
  <c r="AJ744" i="4"/>
  <c r="AI744" i="4"/>
  <c r="AG744" i="4"/>
  <c r="AF744" i="4"/>
  <c r="Y653" i="4"/>
  <c r="X653" i="4"/>
  <c r="X821" i="4"/>
  <c r="Y821" i="4"/>
  <c r="F3" i="3"/>
  <c r="H3" i="3"/>
  <c r="AJ783" i="4"/>
  <c r="AK783" i="4"/>
  <c r="AP822" i="4"/>
  <c r="V551" i="4"/>
  <c r="U551" i="4"/>
  <c r="X676" i="4"/>
  <c r="Y676" i="4"/>
  <c r="X790" i="4"/>
  <c r="Y790" i="4"/>
  <c r="F167" i="3"/>
  <c r="H167" i="3"/>
  <c r="W578" i="4"/>
  <c r="W658" i="4"/>
  <c r="Y711" i="4"/>
  <c r="X711" i="4"/>
  <c r="H106" i="3"/>
  <c r="F106" i="3"/>
  <c r="X728" i="4"/>
  <c r="Y728" i="4"/>
  <c r="U813" i="4"/>
  <c r="V813" i="4"/>
  <c r="X645" i="4"/>
  <c r="Y645" i="4"/>
  <c r="H62" i="3"/>
  <c r="F62" i="3"/>
  <c r="AI717" i="4"/>
  <c r="AH717" i="4"/>
  <c r="AF717" i="4"/>
  <c r="AG717" i="4"/>
  <c r="AJ717" i="4"/>
  <c r="AK717" i="4"/>
  <c r="U4" i="4"/>
  <c r="V4" i="4"/>
  <c r="X671" i="4"/>
  <c r="Y671" i="4"/>
  <c r="Y586" i="4"/>
  <c r="X586" i="4"/>
  <c r="Y662" i="4"/>
  <c r="X662" i="4"/>
  <c r="AF772" i="4"/>
  <c r="AK772" i="4"/>
  <c r="AJ772" i="4"/>
  <c r="AG772" i="4"/>
  <c r="AI772" i="4"/>
  <c r="AH772" i="4"/>
  <c r="AC85" i="4"/>
  <c r="AE85" i="4"/>
  <c r="AA85" i="4"/>
  <c r="AK85" i="4"/>
  <c r="AB85" i="4"/>
  <c r="AD85" i="4"/>
  <c r="AH85" i="4"/>
  <c r="AG85" i="4"/>
  <c r="AI85" i="4"/>
  <c r="AF85" i="4"/>
  <c r="AJ85" i="4"/>
  <c r="Z85" i="4"/>
  <c r="F7" i="3"/>
  <c r="H7" i="3"/>
  <c r="H78" i="3"/>
  <c r="F78" i="3"/>
  <c r="F120" i="3"/>
  <c r="H120" i="3"/>
  <c r="AK599" i="4"/>
  <c r="AI599" i="4"/>
  <c r="X778" i="4"/>
  <c r="Y778" i="4"/>
  <c r="AK789" i="4"/>
  <c r="AL700" i="4"/>
  <c r="H24" i="3"/>
  <c r="F24" i="3"/>
  <c r="H180" i="3"/>
  <c r="F180" i="3"/>
  <c r="W614" i="4"/>
  <c r="AK684" i="4"/>
  <c r="AJ684" i="4"/>
  <c r="AH684" i="4"/>
  <c r="AI684" i="4"/>
  <c r="AG684" i="4"/>
  <c r="AF684" i="4"/>
  <c r="AI788" i="4"/>
  <c r="AO788" i="4" s="1"/>
  <c r="AG788" i="4"/>
  <c r="AK788" i="4"/>
  <c r="AF788" i="4"/>
  <c r="AJ788" i="4"/>
  <c r="AH788" i="4"/>
  <c r="X621" i="4"/>
  <c r="Y621" i="4"/>
  <c r="AJ612" i="4"/>
  <c r="AG612" i="4"/>
  <c r="AK653" i="4"/>
  <c r="AG653" i="4"/>
  <c r="AH653" i="4"/>
  <c r="AF760" i="4"/>
  <c r="AK760" i="4"/>
  <c r="X808" i="4"/>
  <c r="Y808" i="4"/>
  <c r="F96" i="3"/>
  <c r="H96" i="3"/>
  <c r="AF128" i="4"/>
  <c r="AA128" i="4"/>
  <c r="AJ128" i="4"/>
  <c r="AB128" i="4"/>
  <c r="AC128" i="4"/>
  <c r="AD128" i="4"/>
  <c r="AP128" i="4" s="1"/>
  <c r="AV128" i="4" s="1"/>
  <c r="AK128" i="4"/>
  <c r="AG128" i="4"/>
  <c r="Z128" i="4"/>
  <c r="AL128" i="4" s="1"/>
  <c r="AR128" i="4" s="1"/>
  <c r="AH128" i="4"/>
  <c r="AI128" i="4"/>
  <c r="AE128" i="4"/>
  <c r="F158" i="3"/>
  <c r="H158" i="3"/>
  <c r="W132" i="4"/>
  <c r="X132" i="4" s="1"/>
  <c r="AF627" i="4"/>
  <c r="AH627" i="4"/>
  <c r="AJ627" i="4"/>
  <c r="AI627" i="4"/>
  <c r="AK627" i="4"/>
  <c r="AG627" i="4"/>
  <c r="W784" i="4"/>
  <c r="X121" i="4"/>
  <c r="X668" i="4"/>
  <c r="Y668" i="4"/>
  <c r="AD571" i="4"/>
  <c r="AP571" i="4" s="1"/>
  <c r="AA571" i="4"/>
  <c r="AM571" i="4" s="1"/>
  <c r="Z571" i="4"/>
  <c r="AL571" i="4" s="1"/>
  <c r="AU571" i="4"/>
  <c r="AV571" i="4"/>
  <c r="AB571" i="4"/>
  <c r="AN571" i="4" s="1"/>
  <c r="AT571" i="4"/>
  <c r="AS571" i="4"/>
  <c r="AE571" i="4"/>
  <c r="AQ571" i="4" s="1"/>
  <c r="AW571" i="4"/>
  <c r="AC571" i="4"/>
  <c r="AO571" i="4" s="1"/>
  <c r="AB822" i="4"/>
  <c r="AN822" i="4" s="1"/>
  <c r="Y126" i="4"/>
  <c r="AD558" i="4"/>
  <c r="AG558" i="4"/>
  <c r="AJ558" i="4"/>
  <c r="AS558" i="4"/>
  <c r="AI558" i="4"/>
  <c r="AF558" i="4"/>
  <c r="AU558" i="4"/>
  <c r="AW558" i="4"/>
  <c r="AA558" i="4"/>
  <c r="AH558" i="4"/>
  <c r="AT558" i="4"/>
  <c r="AV558" i="4"/>
  <c r="AC558" i="4"/>
  <c r="AO558" i="4" s="1"/>
  <c r="Z558" i="4"/>
  <c r="AL558" i="4" s="1"/>
  <c r="AK558" i="4"/>
  <c r="AE558" i="4"/>
  <c r="AB558" i="4"/>
  <c r="AI490" i="4"/>
  <c r="W518" i="4"/>
  <c r="AE171" i="4"/>
  <c r="W162" i="4"/>
  <c r="X162" i="4" s="1"/>
  <c r="Z122" i="4"/>
  <c r="AM939" i="4"/>
  <c r="AD146" i="4"/>
  <c r="AL118" i="4"/>
  <c r="AR118" i="4" s="1"/>
  <c r="F173" i="3"/>
  <c r="H173" i="3"/>
  <c r="AO916" i="4"/>
  <c r="Z611" i="4"/>
  <c r="AB611" i="4"/>
  <c r="AD611" i="4"/>
  <c r="AC611" i="4"/>
  <c r="AE611" i="4"/>
  <c r="AA611" i="4"/>
  <c r="AS611" i="4"/>
  <c r="AW611" i="4"/>
  <c r="AU611" i="4"/>
  <c r="AV611" i="4"/>
  <c r="AT611" i="4"/>
  <c r="AF611" i="4"/>
  <c r="AH611" i="4"/>
  <c r="AK611" i="4"/>
  <c r="AJ611" i="4"/>
  <c r="AI611" i="4"/>
  <c r="AG611" i="4"/>
  <c r="E61" i="4"/>
  <c r="I61" i="4" s="1"/>
  <c r="L62" i="2" s="1"/>
  <c r="F61" i="4"/>
  <c r="J61" i="4" s="1"/>
  <c r="M62" i="2" s="1"/>
  <c r="G61" i="4"/>
  <c r="D61" i="4"/>
  <c r="H61" i="4" s="1"/>
  <c r="K62" i="2" s="1"/>
  <c r="AQ163" i="4"/>
  <c r="AW163" i="4" s="1"/>
  <c r="AE33" i="4"/>
  <c r="AJ33" i="4"/>
  <c r="Z33" i="4"/>
  <c r="AF33" i="4"/>
  <c r="AA33" i="4"/>
  <c r="AC33" i="4"/>
  <c r="AD33" i="4"/>
  <c r="AG33" i="4"/>
  <c r="AK33" i="4"/>
  <c r="AB33" i="4"/>
  <c r="AH33" i="4"/>
  <c r="AI33" i="4"/>
  <c r="AN68" i="4"/>
  <c r="AT68" i="4" s="1"/>
  <c r="AD68" i="4"/>
  <c r="AP68" i="4" s="1"/>
  <c r="AV68" i="4" s="1"/>
  <c r="AP981" i="4"/>
  <c r="AG983" i="4"/>
  <c r="AI983" i="4"/>
  <c r="AM687" i="4"/>
  <c r="AP687" i="4"/>
  <c r="AL687" i="4"/>
  <c r="AO607" i="4"/>
  <c r="AN178" i="4"/>
  <c r="AT178" i="4" s="1"/>
  <c r="AG492" i="4"/>
  <c r="AI506" i="4"/>
  <c r="AP335" i="4"/>
  <c r="AV335" i="4" s="1"/>
  <c r="AN465" i="4"/>
  <c r="AT465" i="4" s="1"/>
  <c r="AO467" i="4"/>
  <c r="AU467" i="4" s="1"/>
  <c r="AO919" i="4"/>
  <c r="W608" i="4"/>
  <c r="X608" i="4" s="1"/>
  <c r="W761" i="4"/>
  <c r="AE122" i="4"/>
  <c r="AO118" i="4"/>
  <c r="AU118" i="4" s="1"/>
  <c r="AO183" i="4"/>
  <c r="AU183" i="4" s="1"/>
  <c r="AL886" i="4"/>
  <c r="AN742" i="4"/>
  <c r="H165" i="3"/>
  <c r="F165" i="3"/>
  <c r="AE86" i="4"/>
  <c r="AA86" i="4"/>
  <c r="Z86" i="4"/>
  <c r="AB86" i="4"/>
  <c r="AC86" i="4"/>
  <c r="AJ86" i="4"/>
  <c r="AP86" i="4" s="1"/>
  <c r="AV86" i="4" s="1"/>
  <c r="AK86" i="4"/>
  <c r="AF86" i="4"/>
  <c r="AI86" i="4"/>
  <c r="AH86" i="4"/>
  <c r="AG86" i="4"/>
  <c r="F157" i="3"/>
  <c r="H157" i="3"/>
  <c r="AL930" i="4"/>
  <c r="AA70" i="4"/>
  <c r="AB70" i="4"/>
  <c r="AE70" i="4"/>
  <c r="AC70" i="4"/>
  <c r="Z70" i="4"/>
  <c r="AD70" i="4"/>
  <c r="AH70" i="4"/>
  <c r="AJ70" i="4"/>
  <c r="AF70" i="4"/>
  <c r="AI70" i="4"/>
  <c r="AK70" i="4"/>
  <c r="AG70" i="4"/>
  <c r="Y999" i="4"/>
  <c r="X999" i="4"/>
  <c r="AP127" i="4"/>
  <c r="AV127" i="4" s="1"/>
  <c r="Z695" i="4"/>
  <c r="AL695" i="4" s="1"/>
  <c r="AE695" i="4"/>
  <c r="AQ695" i="4" s="1"/>
  <c r="AT695" i="4"/>
  <c r="AB695" i="4"/>
  <c r="AN695" i="4" s="1"/>
  <c r="AC695" i="4"/>
  <c r="AO695" i="4" s="1"/>
  <c r="AW695" i="4"/>
  <c r="AD695" i="4"/>
  <c r="AP695" i="4" s="1"/>
  <c r="AS695" i="4"/>
  <c r="AV695" i="4"/>
  <c r="AA695" i="4"/>
  <c r="AM695" i="4" s="1"/>
  <c r="AU695" i="4"/>
  <c r="AQ68" i="4"/>
  <c r="AW68" i="4" s="1"/>
  <c r="AM981" i="4"/>
  <c r="AJ983" i="4"/>
  <c r="Y843" i="4"/>
  <c r="X843" i="4"/>
  <c r="F178" i="4"/>
  <c r="J178" i="4" s="1"/>
  <c r="M179" i="2" s="1"/>
  <c r="D178" i="4"/>
  <c r="H178" i="4" s="1"/>
  <c r="K179" i="2" s="1"/>
  <c r="G178" i="4"/>
  <c r="E178" i="4"/>
  <c r="I178" i="4" s="1"/>
  <c r="L179" i="2" s="1"/>
  <c r="AL511" i="4"/>
  <c r="AR511" i="4" s="1"/>
  <c r="AL939" i="4"/>
  <c r="AL146" i="4"/>
  <c r="AR146" i="4" s="1"/>
  <c r="G146" i="4" s="1"/>
  <c r="AM826" i="4"/>
  <c r="F152" i="3"/>
  <c r="H152" i="3"/>
  <c r="AL916" i="4"/>
  <c r="F9" i="3"/>
  <c r="H9" i="3"/>
  <c r="AN930" i="4"/>
  <c r="AI679" i="4"/>
  <c r="AB679" i="4"/>
  <c r="AG679" i="4"/>
  <c r="AS679" i="4"/>
  <c r="Z679" i="4"/>
  <c r="AH679" i="4"/>
  <c r="AW679" i="4"/>
  <c r="AJ679" i="4"/>
  <c r="AD679" i="4"/>
  <c r="AE679" i="4"/>
  <c r="AT679" i="4"/>
  <c r="AC679" i="4"/>
  <c r="AO679" i="4" s="1"/>
  <c r="AU679" i="4"/>
  <c r="AF679" i="4"/>
  <c r="AK679" i="4"/>
  <c r="AA679" i="4"/>
  <c r="AM679" i="4" s="1"/>
  <c r="AV679" i="4"/>
  <c r="F164" i="3"/>
  <c r="H164" i="3"/>
  <c r="H185" i="3"/>
  <c r="F185" i="3"/>
  <c r="Z594" i="4"/>
  <c r="AW594" i="4"/>
  <c r="AA594" i="4"/>
  <c r="AE594" i="4"/>
  <c r="AB594" i="4"/>
  <c r="AD594" i="4"/>
  <c r="AU594" i="4"/>
  <c r="AT594" i="4"/>
  <c r="AV594" i="4"/>
  <c r="AS594" i="4"/>
  <c r="AG594" i="4"/>
  <c r="AM594" i="4" s="1"/>
  <c r="AH594" i="4"/>
  <c r="AF594" i="4"/>
  <c r="AL594" i="4" s="1"/>
  <c r="AJ594" i="4"/>
  <c r="AK594" i="4"/>
  <c r="AQ594" i="4" s="1"/>
  <c r="AI594" i="4"/>
  <c r="AO594" i="4" s="1"/>
  <c r="X975" i="4"/>
  <c r="Y975" i="4"/>
  <c r="F4" i="3"/>
  <c r="H4" i="3"/>
  <c r="D145" i="4"/>
  <c r="H145" i="4" s="1"/>
  <c r="K146" i="2" s="1"/>
  <c r="E145" i="4"/>
  <c r="I145" i="4" s="1"/>
  <c r="L146" i="2" s="1"/>
  <c r="G145" i="4"/>
  <c r="F145" i="4"/>
  <c r="J145" i="4" s="1"/>
  <c r="M146" i="2" s="1"/>
  <c r="AO68" i="4"/>
  <c r="AU68" i="4" s="1"/>
  <c r="X104" i="4"/>
  <c r="AL981" i="4"/>
  <c r="AQ145" i="4"/>
  <c r="AW145" i="4" s="1"/>
  <c r="Z703" i="4"/>
  <c r="AE703" i="4"/>
  <c r="AT703" i="4"/>
  <c r="AU703" i="4"/>
  <c r="AW703" i="4"/>
  <c r="AV703" i="4"/>
  <c r="AS703" i="4"/>
  <c r="AB703" i="4"/>
  <c r="AF703" i="4"/>
  <c r="AL703" i="4" s="1"/>
  <c r="AG703" i="4"/>
  <c r="AC703" i="4"/>
  <c r="AI703" i="4"/>
  <c r="AH703" i="4"/>
  <c r="AA703" i="4"/>
  <c r="AM703" i="4" s="1"/>
  <c r="AD703" i="4"/>
  <c r="AJ703" i="4"/>
  <c r="AK703" i="4"/>
  <c r="AQ703" i="4" s="1"/>
  <c r="AO687" i="4"/>
  <c r="AP607" i="4"/>
  <c r="AM607" i="4"/>
  <c r="AQ178" i="4"/>
  <c r="AW178" i="4" s="1"/>
  <c r="AF68" i="4"/>
  <c r="AL68" i="4" s="1"/>
  <c r="AR68" i="4" s="1"/>
  <c r="AG554" i="4"/>
  <c r="AJ532" i="4"/>
  <c r="W882" i="4"/>
  <c r="Y882" i="4" s="1"/>
  <c r="AM742" i="4"/>
  <c r="AM894" i="4"/>
  <c r="AM874" i="4"/>
  <c r="AL874" i="4"/>
  <c r="AN874" i="4"/>
  <c r="AL898" i="4"/>
  <c r="F149" i="3"/>
  <c r="H149" i="3"/>
  <c r="AA983" i="4"/>
  <c r="AM983" i="4" s="1"/>
  <c r="AD983" i="4"/>
  <c r="AP983" i="4" s="1"/>
  <c r="Z983" i="4"/>
  <c r="AU983" i="4"/>
  <c r="AB983" i="4"/>
  <c r="AN983" i="4" s="1"/>
  <c r="AS983" i="4"/>
  <c r="AE983" i="4"/>
  <c r="AW983" i="4"/>
  <c r="AC983" i="4"/>
  <c r="AO983" i="4" s="1"/>
  <c r="AV983" i="4"/>
  <c r="AT983" i="4"/>
  <c r="AG51" i="4"/>
  <c r="AD51" i="4"/>
  <c r="AC51" i="4"/>
  <c r="Z51" i="4"/>
  <c r="AI51" i="4"/>
  <c r="AF51" i="4"/>
  <c r="AJ51" i="4"/>
  <c r="AK51" i="4"/>
  <c r="AE51" i="4"/>
  <c r="AB51" i="4"/>
  <c r="AN51" i="4" s="1"/>
  <c r="AT51" i="4" s="1"/>
  <c r="AA51" i="4"/>
  <c r="AM51" i="4" s="1"/>
  <c r="AS51" i="4" s="1"/>
  <c r="AH51" i="4"/>
  <c r="F148" i="3"/>
  <c r="H148" i="3"/>
  <c r="G163" i="4"/>
  <c r="F163" i="4"/>
  <c r="J163" i="4" s="1"/>
  <c r="M164" i="2" s="1"/>
  <c r="D163" i="4"/>
  <c r="H163" i="4" s="1"/>
  <c r="K164" i="2" s="1"/>
  <c r="E163" i="4"/>
  <c r="I163" i="4" s="1"/>
  <c r="L164" i="2" s="1"/>
  <c r="Y90" i="4"/>
  <c r="AD90" i="4" s="1"/>
  <c r="AA863" i="4"/>
  <c r="AD863" i="4"/>
  <c r="Z863" i="4"/>
  <c r="AW863" i="4"/>
  <c r="AS863" i="4"/>
  <c r="AB863" i="4"/>
  <c r="AE863" i="4"/>
  <c r="AU863" i="4"/>
  <c r="AV863" i="4"/>
  <c r="AT863" i="4"/>
  <c r="AC863" i="4"/>
  <c r="AJ863" i="4"/>
  <c r="AK863" i="4"/>
  <c r="AG863" i="4"/>
  <c r="AH863" i="4"/>
  <c r="AF863" i="4"/>
  <c r="AI863" i="4"/>
  <c r="AQ127" i="4"/>
  <c r="AW127" i="4" s="1"/>
  <c r="AL127" i="4"/>
  <c r="AR127" i="4" s="1"/>
  <c r="AL972" i="4"/>
  <c r="AF983" i="4"/>
  <c r="AK983" i="4"/>
  <c r="AN687" i="4"/>
  <c r="AN607" i="4"/>
  <c r="AL607" i="4"/>
  <c r="AP178" i="4"/>
  <c r="AV178" i="4" s="1"/>
  <c r="E146" i="4"/>
  <c r="I146" i="4" s="1"/>
  <c r="L147" i="2" s="1"/>
  <c r="AF731" i="4"/>
  <c r="W503" i="4"/>
  <c r="W640" i="4"/>
  <c r="X640" i="4" s="1"/>
  <c r="AN994" i="4"/>
  <c r="AC980" i="4"/>
  <c r="W56" i="4"/>
  <c r="W497" i="4"/>
  <c r="X497" i="4" s="1"/>
  <c r="W764" i="4"/>
  <c r="AI691" i="4"/>
  <c r="AM903" i="4"/>
  <c r="W660" i="4"/>
  <c r="AL891" i="4"/>
  <c r="E183" i="4"/>
  <c r="I183" i="4" s="1"/>
  <c r="L184" i="2" s="1"/>
  <c r="D183" i="4"/>
  <c r="H183" i="4" s="1"/>
  <c r="K184" i="2" s="1"/>
  <c r="G183" i="4"/>
  <c r="F183" i="4"/>
  <c r="J183" i="4" s="1"/>
  <c r="M184" i="2" s="1"/>
  <c r="AQ762" i="4"/>
  <c r="AO742" i="4"/>
  <c r="X18" i="4"/>
  <c r="Y18" i="4" s="1"/>
  <c r="AG18" i="4" s="1"/>
  <c r="X180" i="4"/>
  <c r="Y180" i="4" s="1"/>
  <c r="AH180" i="4" s="1"/>
  <c r="D100" i="4"/>
  <c r="H100" i="4" s="1"/>
  <c r="K101" i="2" s="1"/>
  <c r="G100" i="4"/>
  <c r="E100" i="4"/>
  <c r="I100" i="4" s="1"/>
  <c r="L101" i="2" s="1"/>
  <c r="F100" i="4"/>
  <c r="J100" i="4" s="1"/>
  <c r="M101" i="2" s="1"/>
  <c r="AN898" i="4"/>
  <c r="F445" i="3"/>
  <c r="H445" i="3"/>
  <c r="H401" i="3"/>
  <c r="F401" i="3"/>
  <c r="E84" i="4"/>
  <c r="I84" i="4" s="1"/>
  <c r="L85" i="2" s="1"/>
  <c r="D84" i="4"/>
  <c r="H84" i="4" s="1"/>
  <c r="K85" i="2" s="1"/>
  <c r="F84" i="4"/>
  <c r="J84" i="4" s="1"/>
  <c r="M85" i="2" s="1"/>
  <c r="G84" i="4"/>
  <c r="AN814" i="4"/>
  <c r="AN939" i="4"/>
  <c r="AO146" i="4"/>
  <c r="AU146" i="4" s="1"/>
  <c r="AQ118" i="4"/>
  <c r="AW118" i="4" s="1"/>
  <c r="AF494" i="4"/>
  <c r="AI532" i="4"/>
  <c r="AF532" i="4"/>
  <c r="AF530" i="4"/>
  <c r="AG512" i="4"/>
  <c r="AH554" i="4"/>
  <c r="AK554" i="4"/>
  <c r="W528" i="4"/>
  <c r="AJ550" i="4"/>
  <c r="AK492" i="4"/>
  <c r="AH492" i="4"/>
  <c r="AJ502" i="4"/>
  <c r="AH466" i="4"/>
  <c r="AF490" i="4"/>
  <c r="AG490" i="4"/>
  <c r="AI544" i="4"/>
  <c r="AH540" i="4"/>
  <c r="AF540" i="4"/>
  <c r="AH506" i="4"/>
  <c r="AK506" i="4"/>
  <c r="W522" i="4"/>
  <c r="Y446" i="4"/>
  <c r="AJ446" i="4" s="1"/>
  <c r="AN250" i="4"/>
  <c r="AT250" i="4" s="1"/>
  <c r="AG302" i="4"/>
  <c r="AA302" i="4"/>
  <c r="AP322" i="4"/>
  <c r="AV322" i="4" s="1"/>
  <c r="AI358" i="4"/>
  <c r="AH358" i="4"/>
  <c r="AB358" i="4"/>
  <c r="AO253" i="4"/>
  <c r="AU253" i="4" s="1"/>
  <c r="AK308" i="4"/>
  <c r="AP217" i="4"/>
  <c r="AV217" i="4" s="1"/>
  <c r="AB335" i="4"/>
  <c r="AC335" i="4"/>
  <c r="AI335" i="4"/>
  <c r="AN485" i="4"/>
  <c r="AT485" i="4" s="1"/>
  <c r="AE433" i="4"/>
  <c r="AB433" i="4"/>
  <c r="G379" i="4"/>
  <c r="AP226" i="4"/>
  <c r="AV226" i="4" s="1"/>
  <c r="W457" i="4"/>
  <c r="W935" i="4"/>
  <c r="AN96" i="4"/>
  <c r="AT96" i="4" s="1"/>
  <c r="W507" i="4"/>
  <c r="W765" i="4"/>
  <c r="Y765" i="4" s="1"/>
  <c r="W568" i="4"/>
  <c r="X568" i="4" s="1"/>
  <c r="AE14" i="4"/>
  <c r="AO122" i="4"/>
  <c r="AU122" i="4" s="1"/>
  <c r="AM183" i="4"/>
  <c r="AS183" i="4" s="1"/>
  <c r="X108" i="4"/>
  <c r="Y108" i="4" s="1"/>
  <c r="AM762" i="4"/>
  <c r="F172" i="3"/>
  <c r="H172" i="3"/>
  <c r="G129" i="4"/>
  <c r="D129" i="4"/>
  <c r="H129" i="4" s="1"/>
  <c r="K130" i="2" s="1"/>
  <c r="E129" i="4"/>
  <c r="I129" i="4" s="1"/>
  <c r="L130" i="2" s="1"/>
  <c r="F129" i="4"/>
  <c r="J129" i="4" s="1"/>
  <c r="M130" i="2" s="1"/>
  <c r="AP886" i="4"/>
  <c r="AO886" i="4"/>
  <c r="AL742" i="4"/>
  <c r="AQ742" i="4"/>
  <c r="AP894" i="4"/>
  <c r="AM898" i="4"/>
  <c r="AP814" i="4"/>
  <c r="AO814" i="4"/>
  <c r="AP146" i="4"/>
  <c r="AV146" i="4" s="1"/>
  <c r="AN826" i="4"/>
  <c r="Z302" i="4"/>
  <c r="AD302" i="4"/>
  <c r="AK358" i="4"/>
  <c r="AA358" i="4"/>
  <c r="AC358" i="4"/>
  <c r="AL270" i="4"/>
  <c r="AR270" i="4" s="1"/>
  <c r="AF302" i="4"/>
  <c r="AH308" i="4"/>
  <c r="AI308" i="4"/>
  <c r="Y343" i="4"/>
  <c r="AK433" i="4"/>
  <c r="AG433" i="4"/>
  <c r="AD433" i="4"/>
  <c r="E379" i="4"/>
  <c r="I379" i="4" s="1"/>
  <c r="L371" i="2" s="1"/>
  <c r="W317" i="4"/>
  <c r="X317" i="4" s="1"/>
  <c r="AL226" i="4"/>
  <c r="AR226" i="4" s="1"/>
  <c r="AO509" i="4"/>
  <c r="AU509" i="4" s="1"/>
  <c r="W722" i="4"/>
  <c r="X722" i="4" s="1"/>
  <c r="W704" i="4"/>
  <c r="Y704" i="4" s="1"/>
  <c r="AQ994" i="4"/>
  <c r="AM994" i="4"/>
  <c r="AO994" i="4"/>
  <c r="W54" i="4"/>
  <c r="AK779" i="4"/>
  <c r="AI659" i="4"/>
  <c r="AA171" i="4"/>
  <c r="AM171" i="4" s="1"/>
  <c r="AS171" i="4" s="1"/>
  <c r="AP14" i="4"/>
  <c r="AV14" i="4" s="1"/>
  <c r="X982" i="4"/>
  <c r="Y982" i="4"/>
  <c r="AQ241" i="4"/>
  <c r="AW241" i="4" s="1"/>
  <c r="AN894" i="4"/>
  <c r="AM750" i="4"/>
  <c r="AO750" i="4"/>
  <c r="AN146" i="4"/>
  <c r="AT146" i="4" s="1"/>
  <c r="AG532" i="4"/>
  <c r="AI554" i="4"/>
  <c r="AF554" i="4"/>
  <c r="AG502" i="4"/>
  <c r="AJ490" i="4"/>
  <c r="AK490" i="4"/>
  <c r="AP250" i="4"/>
  <c r="AV250" i="4" s="1"/>
  <c r="AI494" i="4"/>
  <c r="AI530" i="4"/>
  <c r="AK512" i="4"/>
  <c r="W542" i="4"/>
  <c r="W456" i="4"/>
  <c r="AK550" i="4"/>
  <c r="AI502" i="4"/>
  <c r="AG466" i="4"/>
  <c r="AG544" i="4"/>
  <c r="W482" i="4"/>
  <c r="AB302" i="4"/>
  <c r="AO322" i="4"/>
  <c r="AU322" i="4" s="1"/>
  <c r="AF358" i="4"/>
  <c r="AJ358" i="4"/>
  <c r="Z358" i="4"/>
  <c r="AJ262" i="4"/>
  <c r="AB262" i="4"/>
  <c r="AF308" i="4"/>
  <c r="AN217" i="4"/>
  <c r="AT217" i="4" s="1"/>
  <c r="AK335" i="4"/>
  <c r="AA335" i="4"/>
  <c r="AM335" i="4" s="1"/>
  <c r="AS335" i="4" s="1"/>
  <c r="Z335" i="4"/>
  <c r="AL335" i="4" s="1"/>
  <c r="AR335" i="4" s="1"/>
  <c r="AP485" i="4"/>
  <c r="AV485" i="4" s="1"/>
  <c r="AH433" i="4"/>
  <c r="AA433" i="4"/>
  <c r="AM433" i="4" s="1"/>
  <c r="AS433" i="4" s="1"/>
  <c r="AL398" i="4"/>
  <c r="AR398" i="4" s="1"/>
  <c r="AI433" i="4"/>
  <c r="AO433" i="4" s="1"/>
  <c r="AU433" i="4" s="1"/>
  <c r="AL467" i="4"/>
  <c r="AR467" i="4" s="1"/>
  <c r="AF927" i="4"/>
  <c r="AQ509" i="4"/>
  <c r="AW509" i="4" s="1"/>
  <c r="AM887" i="4"/>
  <c r="W959" i="4"/>
  <c r="AH167" i="4"/>
  <c r="W177" i="4"/>
  <c r="X177" i="4" s="1"/>
  <c r="Y177" i="4" s="1"/>
  <c r="W521" i="4"/>
  <c r="W922" i="4"/>
  <c r="AQ855" i="4"/>
  <c r="AP855" i="4"/>
  <c r="AQ907" i="4"/>
  <c r="W763" i="4"/>
  <c r="Y763" i="4" s="1"/>
  <c r="AA122" i="4"/>
  <c r="AM122" i="4" s="1"/>
  <c r="AS122" i="4" s="1"/>
  <c r="AQ183" i="4"/>
  <c r="AW183" i="4" s="1"/>
  <c r="AN762" i="4"/>
  <c r="F413" i="3"/>
  <c r="H413" i="3"/>
  <c r="H184" i="3"/>
  <c r="F184" i="3"/>
  <c r="AN886" i="4"/>
  <c r="AM886" i="4"/>
  <c r="AQ894" i="4"/>
  <c r="AO894" i="4"/>
  <c r="X879" i="4"/>
  <c r="Y879" i="4"/>
  <c r="AQ750" i="4"/>
  <c r="AL750" i="4"/>
  <c r="AN750" i="4"/>
  <c r="X399" i="4"/>
  <c r="Y399" i="4" s="1"/>
  <c r="AD399" i="4" s="1"/>
  <c r="AQ146" i="4"/>
  <c r="AW146" i="4" s="1"/>
  <c r="AM146" i="4"/>
  <c r="AS146" i="4" s="1"/>
  <c r="AQ826" i="4"/>
  <c r="AM118" i="4"/>
  <c r="AS118" i="4" s="1"/>
  <c r="X67" i="4"/>
  <c r="Y67" i="4" s="1"/>
  <c r="AI174" i="4"/>
  <c r="AK174" i="4"/>
  <c r="AG174" i="4"/>
  <c r="AF174" i="4"/>
  <c r="AJ174" i="4"/>
  <c r="AH462" i="4"/>
  <c r="AF462" i="4"/>
  <c r="AG462" i="4"/>
  <c r="AJ462" i="4"/>
  <c r="AI462" i="4"/>
  <c r="AK462" i="4"/>
  <c r="X47" i="4"/>
  <c r="Y47" i="4" s="1"/>
  <c r="W504" i="4"/>
  <c r="AN463" i="4"/>
  <c r="AT463" i="4" s="1"/>
  <c r="AG945" i="4"/>
  <c r="AI929" i="4"/>
  <c r="AQ887" i="4"/>
  <c r="W923" i="4"/>
  <c r="X923" i="4" s="1"/>
  <c r="X503" i="4"/>
  <c r="Y503" i="4" s="1"/>
  <c r="U804" i="4"/>
  <c r="V804" i="4"/>
  <c r="X883" i="4"/>
  <c r="Y883" i="4"/>
  <c r="W175" i="4"/>
  <c r="X175" i="4" s="1"/>
  <c r="X771" i="4"/>
  <c r="Y771" i="4"/>
  <c r="X54" i="4"/>
  <c r="Y54" i="4" s="1"/>
  <c r="X680" i="4"/>
  <c r="Y680" i="4"/>
  <c r="AG731" i="4"/>
  <c r="AK731" i="4"/>
  <c r="AL845" i="4"/>
  <c r="Y16" i="4"/>
  <c r="Z16" i="4" s="1"/>
  <c r="Z495" i="4"/>
  <c r="AA495" i="4"/>
  <c r="AC495" i="4"/>
  <c r="AE495" i="4"/>
  <c r="AQ495" i="4" s="1"/>
  <c r="AW495" i="4" s="1"/>
  <c r="AD495" i="4"/>
  <c r="AP495" i="4" s="1"/>
  <c r="AV495" i="4" s="1"/>
  <c r="AB495" i="4"/>
  <c r="X723" i="4"/>
  <c r="Y723" i="4"/>
  <c r="AF723" i="4" s="1"/>
  <c r="AO885" i="4"/>
  <c r="X688" i="4"/>
  <c r="AK688" i="4" s="1"/>
  <c r="Y688" i="4"/>
  <c r="X560" i="4"/>
  <c r="AK560" i="4" s="1"/>
  <c r="Y560" i="4"/>
  <c r="AQ171" i="4"/>
  <c r="AW171" i="4" s="1"/>
  <c r="X931" i="4"/>
  <c r="Y931" i="4"/>
  <c r="AG931" i="4" s="1"/>
  <c r="Y507" i="4"/>
  <c r="X507" i="4"/>
  <c r="X765" i="4"/>
  <c r="AH765" i="4" s="1"/>
  <c r="AM855" i="4"/>
  <c r="AN855" i="4"/>
  <c r="AG779" i="4"/>
  <c r="AG659" i="4"/>
  <c r="AH659" i="4"/>
  <c r="X173" i="4"/>
  <c r="Y173" i="4" s="1"/>
  <c r="AJ979" i="4"/>
  <c r="AH979" i="4"/>
  <c r="AD170" i="4"/>
  <c r="AC170" i="4"/>
  <c r="AA170" i="4"/>
  <c r="AB170" i="4"/>
  <c r="AE170" i="4"/>
  <c r="Z170" i="4"/>
  <c r="AG170" i="4"/>
  <c r="AH170" i="4"/>
  <c r="AF170" i="4"/>
  <c r="AK170" i="4"/>
  <c r="AI170" i="4"/>
  <c r="AJ170" i="4"/>
  <c r="X489" i="4"/>
  <c r="Y489" i="4"/>
  <c r="X715" i="4"/>
  <c r="Y715" i="4"/>
  <c r="AE102" i="4"/>
  <c r="AA102" i="4"/>
  <c r="AD102" i="4"/>
  <c r="Z102" i="4"/>
  <c r="AB102" i="4"/>
  <c r="AC102" i="4"/>
  <c r="AJ102" i="4"/>
  <c r="AG102" i="4"/>
  <c r="AK102" i="4"/>
  <c r="AH102" i="4"/>
  <c r="AF102" i="4"/>
  <c r="AI102" i="4"/>
  <c r="X664" i="4"/>
  <c r="Y664" i="4"/>
  <c r="AJ747" i="4"/>
  <c r="AE978" i="4"/>
  <c r="AD978" i="4"/>
  <c r="AA978" i="4"/>
  <c r="AC978" i="4"/>
  <c r="AB978" i="4"/>
  <c r="Z978" i="4"/>
  <c r="AT978" i="4"/>
  <c r="AU978" i="4"/>
  <c r="AV978" i="4"/>
  <c r="AS978" i="4"/>
  <c r="AW978" i="4"/>
  <c r="AF978" i="4"/>
  <c r="AH978" i="4"/>
  <c r="AK978" i="4"/>
  <c r="AG978" i="4"/>
  <c r="AJ978" i="4"/>
  <c r="AI978" i="4"/>
  <c r="Y13" i="4"/>
  <c r="Z13" i="4" s="1"/>
  <c r="X176" i="4"/>
  <c r="Y176" i="4" s="1"/>
  <c r="W326" i="4"/>
  <c r="X326" i="4" s="1"/>
  <c r="Y326" i="4" s="1"/>
  <c r="AP907" i="4"/>
  <c r="AN891" i="4"/>
  <c r="AE976" i="4"/>
  <c r="W493" i="4"/>
  <c r="AD991" i="4"/>
  <c r="AP991" i="4" s="1"/>
  <c r="Z991" i="4"/>
  <c r="AL991" i="4" s="1"/>
  <c r="AE991" i="4"/>
  <c r="AQ991" i="4" s="1"/>
  <c r="AB991" i="4"/>
  <c r="AN991" i="4" s="1"/>
  <c r="AW991" i="4"/>
  <c r="AT991" i="4"/>
  <c r="AA991" i="4"/>
  <c r="AM991" i="4" s="1"/>
  <c r="AC991" i="4"/>
  <c r="AO991" i="4" s="1"/>
  <c r="AU991" i="4"/>
  <c r="AS991" i="4"/>
  <c r="AV991" i="4"/>
  <c r="Z967" i="4"/>
  <c r="AL967" i="4" s="1"/>
  <c r="AC967" i="4"/>
  <c r="AO967" i="4" s="1"/>
  <c r="AB967" i="4"/>
  <c r="AN967" i="4" s="1"/>
  <c r="AE967" i="4"/>
  <c r="AQ967" i="4" s="1"/>
  <c r="AA967" i="4"/>
  <c r="AM967" i="4" s="1"/>
  <c r="AD967" i="4"/>
  <c r="AP967" i="4" s="1"/>
  <c r="AU967" i="4"/>
  <c r="AV967" i="4"/>
  <c r="AT967" i="4"/>
  <c r="AW967" i="4"/>
  <c r="AS967" i="4"/>
  <c r="AI134" i="4"/>
  <c r="AO134" i="4" s="1"/>
  <c r="AU134" i="4" s="1"/>
  <c r="AG134" i="4"/>
  <c r="AK134" i="4"/>
  <c r="AA768" i="4"/>
  <c r="AM768" i="4" s="1"/>
  <c r="AD768" i="4"/>
  <c r="AP768" i="4" s="1"/>
  <c r="AT768" i="4"/>
  <c r="Z768" i="4"/>
  <c r="AU768" i="4"/>
  <c r="AE768" i="4"/>
  <c r="AQ768" i="4" s="1"/>
  <c r="AS768" i="4"/>
  <c r="AV768" i="4"/>
  <c r="AW768" i="4"/>
  <c r="AC768" i="4"/>
  <c r="AO768" i="4" s="1"/>
  <c r="AQ14" i="4"/>
  <c r="AW14" i="4" s="1"/>
  <c r="AQ122" i="4"/>
  <c r="AW122" i="4" s="1"/>
  <c r="AO463" i="4"/>
  <c r="AU463" i="4" s="1"/>
  <c r="X995" i="4"/>
  <c r="Y995" i="4"/>
  <c r="X948" i="4"/>
  <c r="Y948" i="4"/>
  <c r="X139" i="4"/>
  <c r="U925" i="4"/>
  <c r="V925" i="4"/>
  <c r="X877" i="4"/>
  <c r="Y877" i="4"/>
  <c r="AP994" i="4"/>
  <c r="X875" i="4"/>
  <c r="Y875" i="4"/>
  <c r="AB665" i="4"/>
  <c r="AA665" i="4"/>
  <c r="AT665" i="4"/>
  <c r="AC665" i="4"/>
  <c r="AD665" i="4"/>
  <c r="AS665" i="4"/>
  <c r="Z665" i="4"/>
  <c r="AE665" i="4"/>
  <c r="AV665" i="4"/>
  <c r="AW665" i="4"/>
  <c r="AU665" i="4"/>
  <c r="AI665" i="4"/>
  <c r="AJ665" i="4"/>
  <c r="AH665" i="4"/>
  <c r="AG665" i="4"/>
  <c r="AK665" i="4"/>
  <c r="AF665" i="4"/>
  <c r="X699" i="4"/>
  <c r="Y699" i="4"/>
  <c r="X880" i="4"/>
  <c r="Y880" i="4"/>
  <c r="W394" i="4"/>
  <c r="X394" i="4" s="1"/>
  <c r="X648" i="4"/>
  <c r="Y648" i="4"/>
  <c r="AD563" i="4"/>
  <c r="AP563" i="4" s="1"/>
  <c r="AB563" i="4"/>
  <c r="AN563" i="4" s="1"/>
  <c r="AA563" i="4"/>
  <c r="AM563" i="4" s="1"/>
  <c r="AC563" i="4"/>
  <c r="AO563" i="4" s="1"/>
  <c r="Z563" i="4"/>
  <c r="AL563" i="4" s="1"/>
  <c r="AS563" i="4"/>
  <c r="AE563" i="4"/>
  <c r="AQ563" i="4" s="1"/>
  <c r="AT563" i="4"/>
  <c r="AW563" i="4"/>
  <c r="AU563" i="4"/>
  <c r="AV563" i="4"/>
  <c r="AB767" i="4"/>
  <c r="AN767" i="4" s="1"/>
  <c r="AC767" i="4"/>
  <c r="AO767" i="4" s="1"/>
  <c r="AD767" i="4"/>
  <c r="AP767" i="4" s="1"/>
  <c r="AA767" i="4"/>
  <c r="AM767" i="4" s="1"/>
  <c r="AE767" i="4"/>
  <c r="AQ767" i="4" s="1"/>
  <c r="AV767" i="4"/>
  <c r="AU767" i="4"/>
  <c r="AT767" i="4"/>
  <c r="AW767" i="4"/>
  <c r="Z767" i="4"/>
  <c r="AL767" i="4" s="1"/>
  <c r="AS767" i="4"/>
  <c r="G107" i="4"/>
  <c r="F107" i="4"/>
  <c r="J107" i="4" s="1"/>
  <c r="M108" i="2" s="1"/>
  <c r="D107" i="4"/>
  <c r="H107" i="4" s="1"/>
  <c r="K108" i="2" s="1"/>
  <c r="E107" i="4"/>
  <c r="I107" i="4" s="1"/>
  <c r="L108" i="2" s="1"/>
  <c r="Y98" i="4"/>
  <c r="AB98" i="4" s="1"/>
  <c r="Z691" i="4"/>
  <c r="AC691" i="4"/>
  <c r="AO691" i="4" s="1"/>
  <c r="AD691" i="4"/>
  <c r="AB691" i="4"/>
  <c r="AE691" i="4"/>
  <c r="AS691" i="4"/>
  <c r="AV691" i="4"/>
  <c r="AT691" i="4"/>
  <c r="AW691" i="4"/>
  <c r="AU691" i="4"/>
  <c r="AD845" i="4"/>
  <c r="AP845" i="4" s="1"/>
  <c r="AA845" i="4"/>
  <c r="AM845" i="4" s="1"/>
  <c r="AC845" i="4"/>
  <c r="AO845" i="4" s="1"/>
  <c r="AB845" i="4"/>
  <c r="AN845" i="4" s="1"/>
  <c r="AS845" i="4"/>
  <c r="AU845" i="4"/>
  <c r="AE845" i="4"/>
  <c r="AQ845" i="4" s="1"/>
  <c r="AV845" i="4"/>
  <c r="AW845" i="4"/>
  <c r="AT845" i="4"/>
  <c r="AK16" i="4"/>
  <c r="AF16" i="4"/>
  <c r="AJ16" i="4"/>
  <c r="AI16" i="4"/>
  <c r="AH16" i="4"/>
  <c r="AG16" i="4"/>
  <c r="W491" i="4"/>
  <c r="W531" i="4"/>
  <c r="AM885" i="4"/>
  <c r="AN885" i="4"/>
  <c r="AG688" i="4"/>
  <c r="AG560" i="4"/>
  <c r="AH560" i="4"/>
  <c r="AP171" i="4"/>
  <c r="AV171" i="4" s="1"/>
  <c r="W25" i="4"/>
  <c r="W161" i="4"/>
  <c r="X161" i="4" s="1"/>
  <c r="AI931" i="4"/>
  <c r="W965" i="4"/>
  <c r="AC167" i="4"/>
  <c r="AD167" i="4"/>
  <c r="Z167" i="4"/>
  <c r="AE167" i="4"/>
  <c r="AB167" i="4"/>
  <c r="AN167" i="4" s="1"/>
  <c r="AT167" i="4" s="1"/>
  <c r="AA167" i="4"/>
  <c r="AE137" i="4"/>
  <c r="AD137" i="4"/>
  <c r="AA137" i="4"/>
  <c r="Z137" i="4"/>
  <c r="AC137" i="4"/>
  <c r="AB137" i="4"/>
  <c r="AI137" i="4"/>
  <c r="AG137" i="4"/>
  <c r="AF137" i="4"/>
  <c r="AH137" i="4"/>
  <c r="AK137" i="4"/>
  <c r="AJ137" i="4"/>
  <c r="W721" i="4"/>
  <c r="AQ107" i="4"/>
  <c r="AW107" i="4" s="1"/>
  <c r="AK98" i="4"/>
  <c r="AJ779" i="4"/>
  <c r="AI779" i="4"/>
  <c r="AF691" i="4"/>
  <c r="AJ659" i="4"/>
  <c r="AK659" i="4"/>
  <c r="AA76" i="4"/>
  <c r="AH76" i="4"/>
  <c r="AI76" i="4"/>
  <c r="AD76" i="4"/>
  <c r="AC76" i="4"/>
  <c r="AB76" i="4"/>
  <c r="AN76" i="4" s="1"/>
  <c r="AT76" i="4" s="1"/>
  <c r="AG76" i="4"/>
  <c r="AE76" i="4"/>
  <c r="Z76" i="4"/>
  <c r="AJ76" i="4"/>
  <c r="AK76" i="4"/>
  <c r="AF76" i="4"/>
  <c r="AE697" i="4"/>
  <c r="AC697" i="4"/>
  <c r="AB697" i="4"/>
  <c r="Z697" i="4"/>
  <c r="AD697" i="4"/>
  <c r="AA697" i="4"/>
  <c r="AS697" i="4"/>
  <c r="AT697" i="4"/>
  <c r="AW697" i="4"/>
  <c r="AV697" i="4"/>
  <c r="AU697" i="4"/>
  <c r="AH697" i="4"/>
  <c r="AI697" i="4"/>
  <c r="AK697" i="4"/>
  <c r="AF697" i="4"/>
  <c r="AG697" i="4"/>
  <c r="AJ697" i="4"/>
  <c r="W928" i="4"/>
  <c r="AK979" i="4"/>
  <c r="AD155" i="4"/>
  <c r="AC155" i="4"/>
  <c r="Z155" i="4"/>
  <c r="AA155" i="4"/>
  <c r="AE155" i="4"/>
  <c r="AB155" i="4"/>
  <c r="AF155" i="4"/>
  <c r="AI155" i="4"/>
  <c r="AG155" i="4"/>
  <c r="AJ155" i="4"/>
  <c r="AH155" i="4"/>
  <c r="AK155" i="4"/>
  <c r="AJ96" i="4"/>
  <c r="D158" i="4"/>
  <c r="H158" i="4" s="1"/>
  <c r="K159" i="2" s="1"/>
  <c r="G158" i="4"/>
  <c r="F158" i="4"/>
  <c r="J158" i="4" s="1"/>
  <c r="M159" i="2" s="1"/>
  <c r="E158" i="4"/>
  <c r="I158" i="4" s="1"/>
  <c r="L159" i="2" s="1"/>
  <c r="X123" i="4"/>
  <c r="Y123" i="4" s="1"/>
  <c r="X882" i="4"/>
  <c r="X683" i="4"/>
  <c r="Y683" i="4"/>
  <c r="AJ167" i="4"/>
  <c r="AF167" i="4"/>
  <c r="U964" i="4"/>
  <c r="V964" i="4"/>
  <c r="X632" i="4"/>
  <c r="Y632" i="4"/>
  <c r="AK747" i="4"/>
  <c r="AL103" i="4"/>
  <c r="AR103" i="4" s="1"/>
  <c r="AO65" i="4"/>
  <c r="AU65" i="4" s="1"/>
  <c r="AQ903" i="4"/>
  <c r="AP903" i="4"/>
  <c r="AB795" i="4"/>
  <c r="AN795" i="4" s="1"/>
  <c r="AT795" i="4"/>
  <c r="Z795" i="4"/>
  <c r="AL795" i="4" s="1"/>
  <c r="AC795" i="4"/>
  <c r="AO795" i="4" s="1"/>
  <c r="AU795" i="4"/>
  <c r="AA795" i="4"/>
  <c r="AM795" i="4" s="1"/>
  <c r="AV795" i="4"/>
  <c r="AE795" i="4"/>
  <c r="AD795" i="4"/>
  <c r="AP795" i="4" s="1"/>
  <c r="AS795" i="4"/>
  <c r="AW795" i="4"/>
  <c r="AS675" i="4"/>
  <c r="AW675" i="4"/>
  <c r="AV675" i="4"/>
  <c r="AT675" i="4"/>
  <c r="AU675" i="4"/>
  <c r="AK675" i="4"/>
  <c r="AB675" i="4"/>
  <c r="AD675" i="4"/>
  <c r="AJ675" i="4"/>
  <c r="Z675" i="4"/>
  <c r="AC675" i="4"/>
  <c r="AG675" i="4"/>
  <c r="AE675" i="4"/>
  <c r="AF675" i="4"/>
  <c r="AA675" i="4"/>
  <c r="AH675" i="4"/>
  <c r="AI675" i="4"/>
  <c r="AK13" i="4"/>
  <c r="AF13" i="4"/>
  <c r="AH13" i="4"/>
  <c r="AJ13" i="4"/>
  <c r="AI13" i="4"/>
  <c r="AG13" i="4"/>
  <c r="AO891" i="4"/>
  <c r="W656" i="4"/>
  <c r="AD835" i="4"/>
  <c r="AP835" i="4" s="1"/>
  <c r="AA835" i="4"/>
  <c r="AM835" i="4" s="1"/>
  <c r="Z835" i="4"/>
  <c r="AL835" i="4" s="1"/>
  <c r="AE835" i="4"/>
  <c r="AQ835" i="4" s="1"/>
  <c r="AW835" i="4"/>
  <c r="AB835" i="4"/>
  <c r="AN835" i="4" s="1"/>
  <c r="AV835" i="4"/>
  <c r="AU835" i="4"/>
  <c r="AT835" i="4"/>
  <c r="AS835" i="4"/>
  <c r="AC835" i="4"/>
  <c r="AO835" i="4" s="1"/>
  <c r="W17" i="4"/>
  <c r="AH134" i="4"/>
  <c r="AF134" i="4"/>
  <c r="AJ134" i="4"/>
  <c r="AB134" i="4"/>
  <c r="AE96" i="4"/>
  <c r="AD96" i="4"/>
  <c r="AP96" i="4" s="1"/>
  <c r="AV96" i="4" s="1"/>
  <c r="W876" i="4"/>
  <c r="W990" i="4"/>
  <c r="AC14" i="4"/>
  <c r="AO14" i="4" s="1"/>
  <c r="AU14" i="4" s="1"/>
  <c r="AD122" i="4"/>
  <c r="AP122" i="4" s="1"/>
  <c r="AV122" i="4" s="1"/>
  <c r="AB122" i="4"/>
  <c r="AN122" i="4" s="1"/>
  <c r="AT122" i="4" s="1"/>
  <c r="AA576" i="4"/>
  <c r="AM576" i="4" s="1"/>
  <c r="Z576" i="4"/>
  <c r="AL576" i="4" s="1"/>
  <c r="AW576" i="4"/>
  <c r="AE576" i="4"/>
  <c r="AQ576" i="4" s="1"/>
  <c r="AU576" i="4"/>
  <c r="AD576" i="4"/>
  <c r="AP576" i="4" s="1"/>
  <c r="AT576" i="4"/>
  <c r="AS576" i="4"/>
  <c r="AB576" i="4"/>
  <c r="AN576" i="4" s="1"/>
  <c r="AV576" i="4"/>
  <c r="AP511" i="4"/>
  <c r="AV511" i="4" s="1"/>
  <c r="AB731" i="4"/>
  <c r="AA731" i="4"/>
  <c r="AC731" i="4"/>
  <c r="AS731" i="4"/>
  <c r="AD731" i="4"/>
  <c r="AV731" i="4"/>
  <c r="Z731" i="4"/>
  <c r="AL731" i="4" s="1"/>
  <c r="AU731" i="4"/>
  <c r="AE731" i="4"/>
  <c r="AT731" i="4"/>
  <c r="AW731" i="4"/>
  <c r="AQ795" i="4"/>
  <c r="U956" i="4"/>
  <c r="V956" i="4"/>
  <c r="X704" i="4"/>
  <c r="AF704" i="4" s="1"/>
  <c r="X739" i="4"/>
  <c r="Y739" i="4"/>
  <c r="X148" i="4"/>
  <c r="Y148" i="4" s="1"/>
  <c r="AC148" i="4" s="1"/>
  <c r="X56" i="4"/>
  <c r="Y497" i="4"/>
  <c r="X720" i="4"/>
  <c r="Y720" i="4"/>
  <c r="X667" i="4"/>
  <c r="Y667" i="4"/>
  <c r="X764" i="4"/>
  <c r="Y764" i="4"/>
  <c r="AH764" i="4" s="1"/>
  <c r="U926" i="4"/>
  <c r="V926" i="4"/>
  <c r="AA973" i="4"/>
  <c r="AM973" i="4" s="1"/>
  <c r="AC973" i="4"/>
  <c r="AO973" i="4" s="1"/>
  <c r="AE973" i="4"/>
  <c r="AQ973" i="4" s="1"/>
  <c r="AD973" i="4"/>
  <c r="AP973" i="4" s="1"/>
  <c r="Z973" i="4"/>
  <c r="AL973" i="4" s="1"/>
  <c r="AB973" i="4"/>
  <c r="AN973" i="4" s="1"/>
  <c r="AT973" i="4"/>
  <c r="AS973" i="4"/>
  <c r="AU973" i="4"/>
  <c r="AW973" i="4"/>
  <c r="AV973" i="4"/>
  <c r="X616" i="4"/>
  <c r="Y616" i="4"/>
  <c r="AJ731" i="4"/>
  <c r="AP731" i="4" s="1"/>
  <c r="AN103" i="4"/>
  <c r="AT103" i="4" s="1"/>
  <c r="AD979" i="4"/>
  <c r="AA979" i="4"/>
  <c r="Z979" i="4"/>
  <c r="AL979" i="4" s="1"/>
  <c r="AE979" i="4"/>
  <c r="AB979" i="4"/>
  <c r="AN979" i="4" s="1"/>
  <c r="AU979" i="4"/>
  <c r="AC979" i="4"/>
  <c r="AV979" i="4"/>
  <c r="AT979" i="4"/>
  <c r="AW979" i="4"/>
  <c r="AS979" i="4"/>
  <c r="X624" i="4"/>
  <c r="Y624" i="4"/>
  <c r="AN171" i="4"/>
  <c r="AT171" i="4" s="1"/>
  <c r="AO171" i="4"/>
  <c r="AU171" i="4" s="1"/>
  <c r="AK96" i="4"/>
  <c r="Y955" i="4"/>
  <c r="X955" i="4"/>
  <c r="AG955" i="4" s="1"/>
  <c r="X521" i="4"/>
  <c r="Y521" i="4" s="1"/>
  <c r="AI521" i="4" s="1"/>
  <c r="X922" i="4"/>
  <c r="Y922" i="4"/>
  <c r="AM65" i="4"/>
  <c r="AS65" i="4" s="1"/>
  <c r="AO107" i="4"/>
  <c r="AU107" i="4" s="1"/>
  <c r="AF98" i="4"/>
  <c r="AG98" i="4"/>
  <c r="AG691" i="4"/>
  <c r="AM691" i="4" s="1"/>
  <c r="AH691" i="4"/>
  <c r="X878" i="4"/>
  <c r="Y878" i="4"/>
  <c r="X970" i="4"/>
  <c r="Y970" i="4"/>
  <c r="AG979" i="4"/>
  <c r="X672" i="4"/>
  <c r="Y672" i="4"/>
  <c r="AJ672" i="4" s="1"/>
  <c r="X755" i="4"/>
  <c r="Y755" i="4"/>
  <c r="Y651" i="4"/>
  <c r="X651" i="4"/>
  <c r="AI167" i="4"/>
  <c r="AG167" i="4"/>
  <c r="D110" i="4"/>
  <c r="H110" i="4" s="1"/>
  <c r="K111" i="2" s="1"/>
  <c r="F110" i="4"/>
  <c r="J110" i="4" s="1"/>
  <c r="M111" i="2" s="1"/>
  <c r="G110" i="4"/>
  <c r="E110" i="4"/>
  <c r="I110" i="4" s="1"/>
  <c r="L111" i="2" s="1"/>
  <c r="X12" i="4"/>
  <c r="Y12" i="4" s="1"/>
  <c r="AL768" i="4"/>
  <c r="X600" i="4"/>
  <c r="Y600" i="4"/>
  <c r="AP103" i="4"/>
  <c r="AV103" i="4" s="1"/>
  <c r="AP65" i="4"/>
  <c r="AV65" i="4" s="1"/>
  <c r="AC909" i="4"/>
  <c r="AO909" i="4" s="1"/>
  <c r="AB909" i="4"/>
  <c r="AN909" i="4" s="1"/>
  <c r="AE909" i="4"/>
  <c r="AQ909" i="4" s="1"/>
  <c r="AD909" i="4"/>
  <c r="AP909" i="4" s="1"/>
  <c r="Z909" i="4"/>
  <c r="AL909" i="4" s="1"/>
  <c r="AA909" i="4"/>
  <c r="AM909" i="4" s="1"/>
  <c r="AU909" i="4"/>
  <c r="AT909" i="4"/>
  <c r="AV909" i="4"/>
  <c r="AW909" i="4"/>
  <c r="AS909" i="4"/>
  <c r="AN107" i="4"/>
  <c r="AT107" i="4" s="1"/>
  <c r="AL903" i="4"/>
  <c r="Z584" i="4"/>
  <c r="AL584" i="4" s="1"/>
  <c r="W152" i="4"/>
  <c r="U523" i="4"/>
  <c r="V523" i="4"/>
  <c r="AQ891" i="4"/>
  <c r="X763" i="4"/>
  <c r="Z134" i="4"/>
  <c r="AA134" i="4"/>
  <c r="AA96" i="4"/>
  <c r="AC96" i="4"/>
  <c r="AD160" i="4"/>
  <c r="AG160" i="4"/>
  <c r="AA160" i="4"/>
  <c r="AE160" i="4"/>
  <c r="AJ160" i="4"/>
  <c r="AH160" i="4"/>
  <c r="AB160" i="4"/>
  <c r="AK160" i="4"/>
  <c r="AC160" i="4"/>
  <c r="AO160" i="4" s="1"/>
  <c r="AU160" i="4" s="1"/>
  <c r="Z160" i="4"/>
  <c r="AF160" i="4"/>
  <c r="X761" i="4"/>
  <c r="Y761" i="4"/>
  <c r="AB14" i="4"/>
  <c r="AN14" i="4" s="1"/>
  <c r="AT14" i="4" s="1"/>
  <c r="AA14" i="4"/>
  <c r="AM14" i="4" s="1"/>
  <c r="AS14" i="4" s="1"/>
  <c r="AH174" i="4"/>
  <c r="AD174" i="4"/>
  <c r="AP174" i="4" s="1"/>
  <c r="AV174" i="4" s="1"/>
  <c r="AB174" i="4"/>
  <c r="AC174" i="4"/>
  <c r="AO174" i="4" s="1"/>
  <c r="AU174" i="4" s="1"/>
  <c r="AA174" i="4"/>
  <c r="Z174" i="4"/>
  <c r="AL174" i="4" s="1"/>
  <c r="AR174" i="4" s="1"/>
  <c r="AE174" i="4"/>
  <c r="AL122" i="4"/>
  <c r="AR122" i="4" s="1"/>
  <c r="AN479" i="4"/>
  <c r="AT479" i="4" s="1"/>
  <c r="AN120" i="4"/>
  <c r="AT120" i="4" s="1"/>
  <c r="AC57" i="4"/>
  <c r="AE57" i="4"/>
  <c r="AJ57" i="4"/>
  <c r="AA57" i="4"/>
  <c r="AG57" i="4"/>
  <c r="AD57" i="4"/>
  <c r="AI57" i="4"/>
  <c r="AK57" i="4"/>
  <c r="AF57" i="4"/>
  <c r="AB57" i="4"/>
  <c r="Z57" i="4"/>
  <c r="W34" i="4"/>
  <c r="X34" i="4" s="1"/>
  <c r="W1001" i="4"/>
  <c r="AE980" i="4"/>
  <c r="AD980" i="4"/>
  <c r="AA980" i="4"/>
  <c r="Z980" i="4"/>
  <c r="AU980" i="4"/>
  <c r="AW980" i="4"/>
  <c r="AB980" i="4"/>
  <c r="AV980" i="4"/>
  <c r="AT980" i="4"/>
  <c r="AS980" i="4"/>
  <c r="AJ980" i="4"/>
  <c r="AK980" i="4"/>
  <c r="AI980" i="4"/>
  <c r="AO980" i="4" s="1"/>
  <c r="AH980" i="4"/>
  <c r="AF980" i="4"/>
  <c r="AG980" i="4"/>
  <c r="W24" i="4"/>
  <c r="X138" i="4"/>
  <c r="Y138" i="4" s="1"/>
  <c r="V936" i="4"/>
  <c r="U936" i="4"/>
  <c r="X803" i="4"/>
  <c r="Y803" i="4"/>
  <c r="AC974" i="4"/>
  <c r="Z974" i="4"/>
  <c r="AE974" i="4"/>
  <c r="AB974" i="4"/>
  <c r="AD974" i="4"/>
  <c r="AU974" i="4"/>
  <c r="AT974" i="4"/>
  <c r="AW974" i="4"/>
  <c r="AA974" i="4"/>
  <c r="AS974" i="4"/>
  <c r="AV974" i="4"/>
  <c r="AG974" i="4"/>
  <c r="AJ974" i="4"/>
  <c r="AI974" i="4"/>
  <c r="AH974" i="4"/>
  <c r="AK974" i="4"/>
  <c r="AF974" i="4"/>
  <c r="AJ764" i="4"/>
  <c r="W958" i="4"/>
  <c r="X712" i="4"/>
  <c r="Y712" i="4"/>
  <c r="AI731" i="4"/>
  <c r="AO731" i="4" s="1"/>
  <c r="AH731" i="4"/>
  <c r="X861" i="4"/>
  <c r="Y861" i="4"/>
  <c r="AH57" i="4"/>
  <c r="AC924" i="4"/>
  <c r="AK924" i="4"/>
  <c r="AA924" i="4"/>
  <c r="AU924" i="4"/>
  <c r="AB924" i="4"/>
  <c r="AI924" i="4"/>
  <c r="AD924" i="4"/>
  <c r="AW924" i="4"/>
  <c r="AG924" i="4"/>
  <c r="AF924" i="4"/>
  <c r="Z924" i="4"/>
  <c r="AV924" i="4"/>
  <c r="AT924" i="4"/>
  <c r="AJ924" i="4"/>
  <c r="AE924" i="4"/>
  <c r="AH924" i="4"/>
  <c r="AS924" i="4"/>
  <c r="AL919" i="4"/>
  <c r="AI114" i="4"/>
  <c r="AH114" i="4"/>
  <c r="AF114" i="4"/>
  <c r="AJ114" i="4"/>
  <c r="AD114" i="4"/>
  <c r="AC114" i="4"/>
  <c r="AK114" i="4"/>
  <c r="AE114" i="4"/>
  <c r="AA114" i="4"/>
  <c r="AB114" i="4"/>
  <c r="AN114" i="4" s="1"/>
  <c r="AT114" i="4" s="1"/>
  <c r="AG114" i="4"/>
  <c r="Z114" i="4"/>
  <c r="AB779" i="4"/>
  <c r="AN779" i="4" s="1"/>
  <c r="AC779" i="4"/>
  <c r="AT779" i="4"/>
  <c r="AA779" i="4"/>
  <c r="AM779" i="4" s="1"/>
  <c r="AE779" i="4"/>
  <c r="AQ779" i="4" s="1"/>
  <c r="AU779" i="4"/>
  <c r="AS779" i="4"/>
  <c r="AD779" i="4"/>
  <c r="AV779" i="4"/>
  <c r="AW779" i="4"/>
  <c r="Z779" i="4"/>
  <c r="AE659" i="4"/>
  <c r="AB659" i="4"/>
  <c r="AN659" i="4" s="1"/>
  <c r="Z659" i="4"/>
  <c r="AA659" i="4"/>
  <c r="AC659" i="4"/>
  <c r="AD659" i="4"/>
  <c r="AP659" i="4" s="1"/>
  <c r="AU659" i="4"/>
  <c r="AS659" i="4"/>
  <c r="AW659" i="4"/>
  <c r="AT659" i="4"/>
  <c r="AV659" i="4"/>
  <c r="W48" i="4"/>
  <c r="X48" i="4" s="1"/>
  <c r="AG723" i="4"/>
  <c r="AH723" i="4"/>
  <c r="AP885" i="4"/>
  <c r="AJ624" i="4"/>
  <c r="AI624" i="4"/>
  <c r="AF624" i="4"/>
  <c r="AH624" i="4"/>
  <c r="AG624" i="4"/>
  <c r="AK624" i="4"/>
  <c r="AL171" i="4"/>
  <c r="AR171" i="4" s="1"/>
  <c r="AI96" i="4"/>
  <c r="W58" i="4"/>
  <c r="W766" i="4"/>
  <c r="AF955" i="4"/>
  <c r="AG513" i="4"/>
  <c r="AH513" i="4"/>
  <c r="AE513" i="4"/>
  <c r="AD513" i="4"/>
  <c r="AJ513" i="4"/>
  <c r="AK513" i="4"/>
  <c r="Z513" i="4"/>
  <c r="AI513" i="4"/>
  <c r="AF513" i="4"/>
  <c r="AA513" i="4"/>
  <c r="AC513" i="4"/>
  <c r="AO513" i="4" s="1"/>
  <c r="AU513" i="4" s="1"/>
  <c r="AB513" i="4"/>
  <c r="AC986" i="4"/>
  <c r="AA986" i="4"/>
  <c r="AU986" i="4"/>
  <c r="AE986" i="4"/>
  <c r="Z986" i="4"/>
  <c r="AS986" i="4"/>
  <c r="AB986" i="4"/>
  <c r="AT986" i="4"/>
  <c r="AD986" i="4"/>
  <c r="AV986" i="4"/>
  <c r="AW986" i="4"/>
  <c r="AI986" i="4"/>
  <c r="AH986" i="4"/>
  <c r="AF986" i="4"/>
  <c r="AG986" i="4"/>
  <c r="AJ986" i="4"/>
  <c r="AK986" i="4"/>
  <c r="AG922" i="4"/>
  <c r="AH922" i="4"/>
  <c r="AG747" i="4"/>
  <c r="AS747" i="4"/>
  <c r="AE747" i="4"/>
  <c r="AQ747" i="4" s="1"/>
  <c r="AA747" i="4"/>
  <c r="AW747" i="4"/>
  <c r="AV747" i="4"/>
  <c r="AD747" i="4"/>
  <c r="AP747" i="4" s="1"/>
  <c r="Z747" i="4"/>
  <c r="AU747" i="4"/>
  <c r="AB747" i="4"/>
  <c r="AC747" i="4"/>
  <c r="AO747" i="4" s="1"/>
  <c r="AT747" i="4"/>
  <c r="AQ103" i="4"/>
  <c r="AW103" i="4" s="1"/>
  <c r="E65" i="4"/>
  <c r="I65" i="4" s="1"/>
  <c r="L66" i="2" s="1"/>
  <c r="G65" i="4"/>
  <c r="D65" i="4"/>
  <c r="H65" i="4" s="1"/>
  <c r="K66" i="2" s="1"/>
  <c r="F65" i="4"/>
  <c r="J65" i="4" s="1"/>
  <c r="M66" i="2" s="1"/>
  <c r="AI98" i="4"/>
  <c r="AJ98" i="4"/>
  <c r="AF779" i="4"/>
  <c r="AJ691" i="4"/>
  <c r="AK691" i="4"/>
  <c r="AF659" i="4"/>
  <c r="U46" i="4"/>
  <c r="V46" i="4"/>
  <c r="U881" i="4"/>
  <c r="V881" i="4"/>
  <c r="V937" i="4"/>
  <c r="U937" i="4"/>
  <c r="AI979" i="4"/>
  <c r="AK672" i="4"/>
  <c r="W15" i="4"/>
  <c r="U769" i="4"/>
  <c r="V769" i="4"/>
  <c r="X787" i="4"/>
  <c r="Y787" i="4"/>
  <c r="AK167" i="4"/>
  <c r="X696" i="4"/>
  <c r="Y696" i="4"/>
  <c r="AF747" i="4"/>
  <c r="AH747" i="4"/>
  <c r="AB584" i="4"/>
  <c r="AN584" i="4" s="1"/>
  <c r="AE584" i="4"/>
  <c r="AQ584" i="4" s="1"/>
  <c r="AC584" i="4"/>
  <c r="AO584" i="4" s="1"/>
  <c r="AD584" i="4"/>
  <c r="AP584" i="4" s="1"/>
  <c r="AA584" i="4"/>
  <c r="AM584" i="4" s="1"/>
  <c r="AS584" i="4"/>
  <c r="AU584" i="4"/>
  <c r="AT584" i="4"/>
  <c r="AW584" i="4"/>
  <c r="AV584" i="4"/>
  <c r="AD131" i="4"/>
  <c r="Z131" i="4"/>
  <c r="AB131" i="4"/>
  <c r="AE131" i="4"/>
  <c r="AC131" i="4"/>
  <c r="AA131" i="4"/>
  <c r="AJ131" i="4"/>
  <c r="AF131" i="4"/>
  <c r="AK131" i="4"/>
  <c r="AG131" i="4"/>
  <c r="AH131" i="4"/>
  <c r="AI131" i="4"/>
  <c r="X660" i="4"/>
  <c r="Y660" i="4"/>
  <c r="AL907" i="4"/>
  <c r="AD8" i="4"/>
  <c r="AC8" i="4"/>
  <c r="AE8" i="4"/>
  <c r="AI8" i="4"/>
  <c r="AF8" i="4"/>
  <c r="AG8" i="4"/>
  <c r="AK8" i="4"/>
  <c r="AH8" i="4"/>
  <c r="Z8" i="4"/>
  <c r="AB8" i="4"/>
  <c r="AA8" i="4"/>
  <c r="AJ8" i="4"/>
  <c r="X592" i="4"/>
  <c r="Y592" i="4"/>
  <c r="Y157" i="4"/>
  <c r="AG96" i="4"/>
  <c r="AC976" i="4"/>
  <c r="AB976" i="4"/>
  <c r="Z976" i="4"/>
  <c r="AD976" i="4"/>
  <c r="AW976" i="4"/>
  <c r="AA976" i="4"/>
  <c r="AT976" i="4"/>
  <c r="AS976" i="4"/>
  <c r="AV976" i="4"/>
  <c r="AU976" i="4"/>
  <c r="AH976" i="4"/>
  <c r="AI976" i="4"/>
  <c r="AJ976" i="4"/>
  <c r="AK976" i="4"/>
  <c r="AQ976" i="4" s="1"/>
  <c r="AG976" i="4"/>
  <c r="AF976" i="4"/>
  <c r="U921" i="4"/>
  <c r="AD134" i="4"/>
  <c r="AP134" i="4" s="1"/>
  <c r="AV134" i="4" s="1"/>
  <c r="AE134" i="4"/>
  <c r="AQ134" i="4" s="1"/>
  <c r="AW134" i="4" s="1"/>
  <c r="Z168" i="4"/>
  <c r="AA168" i="4"/>
  <c r="AD168" i="4"/>
  <c r="AE168" i="4"/>
  <c r="AC168" i="4"/>
  <c r="AB168" i="4"/>
  <c r="AI168" i="4"/>
  <c r="AF168" i="4"/>
  <c r="AH168" i="4"/>
  <c r="AK168" i="4"/>
  <c r="AG168" i="4"/>
  <c r="AJ168" i="4"/>
  <c r="AD643" i="4"/>
  <c r="AP643" i="4" s="1"/>
  <c r="Z643" i="4"/>
  <c r="AL643" i="4" s="1"/>
  <c r="AE643" i="4"/>
  <c r="AQ643" i="4" s="1"/>
  <c r="AC643" i="4"/>
  <c r="AO643" i="4" s="1"/>
  <c r="AV643" i="4"/>
  <c r="AT643" i="4"/>
  <c r="AU643" i="4"/>
  <c r="AB643" i="4"/>
  <c r="AN643" i="4" s="1"/>
  <c r="AS643" i="4"/>
  <c r="AA643" i="4"/>
  <c r="AM643" i="4" s="1"/>
  <c r="AW643" i="4"/>
  <c r="Z96" i="4"/>
  <c r="AL96" i="4" s="1"/>
  <c r="AR96" i="4" s="1"/>
  <c r="Y179" i="4"/>
  <c r="AA179" i="4" s="1"/>
  <c r="AB768" i="4"/>
  <c r="AN768" i="4" s="1"/>
  <c r="Z14" i="4"/>
  <c r="AL14" i="4" s="1"/>
  <c r="AR14" i="4" s="1"/>
  <c r="Y55" i="4"/>
  <c r="Z55" i="4" s="1"/>
  <c r="AF414" i="4"/>
  <c r="AJ414" i="4"/>
  <c r="AI414" i="4"/>
  <c r="AH414" i="4"/>
  <c r="AG414" i="4"/>
  <c r="AK414" i="4"/>
  <c r="E69" i="4"/>
  <c r="I69" i="4" s="1"/>
  <c r="L70" i="2" s="1"/>
  <c r="G69" i="4"/>
  <c r="D69" i="4"/>
  <c r="H69" i="4" s="1"/>
  <c r="K70" i="2" s="1"/>
  <c r="F69" i="4"/>
  <c r="J69" i="4" s="1"/>
  <c r="M70" i="2" s="1"/>
  <c r="F39" i="4"/>
  <c r="J39" i="4" s="1"/>
  <c r="M40" i="2" s="1"/>
  <c r="D39" i="4"/>
  <c r="H39" i="4" s="1"/>
  <c r="K40" i="2" s="1"/>
  <c r="G39" i="4"/>
  <c r="E39" i="4"/>
  <c r="I39" i="4" s="1"/>
  <c r="L40" i="2" s="1"/>
  <c r="AO392" i="4"/>
  <c r="AU392" i="4" s="1"/>
  <c r="AO479" i="4"/>
  <c r="AU479" i="4" s="1"/>
  <c r="AM463" i="4"/>
  <c r="AS463" i="4" s="1"/>
  <c r="W437" i="4"/>
  <c r="X437" i="4" s="1"/>
  <c r="W413" i="4"/>
  <c r="AD969" i="4"/>
  <c r="AC969" i="4"/>
  <c r="AW969" i="4"/>
  <c r="Z969" i="4"/>
  <c r="AA969" i="4"/>
  <c r="AB969" i="4"/>
  <c r="AE969" i="4"/>
  <c r="AV969" i="4"/>
  <c r="AU969" i="4"/>
  <c r="AT969" i="4"/>
  <c r="AS969" i="4"/>
  <c r="AL120" i="4"/>
  <c r="AR120" i="4" s="1"/>
  <c r="AO120" i="4"/>
  <c r="AU120" i="4" s="1"/>
  <c r="AL509" i="4"/>
  <c r="AR509" i="4" s="1"/>
  <c r="AO887" i="4"/>
  <c r="H287" i="3"/>
  <c r="F287" i="3"/>
  <c r="H210" i="3"/>
  <c r="F210" i="3"/>
  <c r="F326" i="3"/>
  <c r="H326" i="3"/>
  <c r="H259" i="3"/>
  <c r="F259" i="3"/>
  <c r="H432" i="3"/>
  <c r="F432" i="3"/>
  <c r="F353" i="3"/>
  <c r="H353" i="3"/>
  <c r="H220" i="3"/>
  <c r="F220" i="3"/>
  <c r="F321" i="3"/>
  <c r="H321" i="3"/>
  <c r="F249" i="3"/>
  <c r="H249" i="3"/>
  <c r="F351" i="3"/>
  <c r="H351" i="3"/>
  <c r="AG929" i="4"/>
  <c r="AK929" i="4"/>
  <c r="AH927" i="4"/>
  <c r="W951" i="4"/>
  <c r="H397" i="3"/>
  <c r="F397" i="3"/>
  <c r="F199" i="3"/>
  <c r="H199" i="3"/>
  <c r="H227" i="3"/>
  <c r="F227" i="3"/>
  <c r="F311" i="3"/>
  <c r="H311" i="3"/>
  <c r="H236" i="3"/>
  <c r="F236" i="3"/>
  <c r="F407" i="3"/>
  <c r="H407" i="3"/>
  <c r="F423" i="3"/>
  <c r="H423" i="3"/>
  <c r="H400" i="3"/>
  <c r="F400" i="3"/>
  <c r="F387" i="3"/>
  <c r="H387" i="3"/>
  <c r="H427" i="3"/>
  <c r="F427" i="3"/>
  <c r="H411" i="3"/>
  <c r="F411" i="3"/>
  <c r="H305" i="3"/>
  <c r="F305" i="3"/>
  <c r="F309" i="3"/>
  <c r="H309" i="3"/>
  <c r="H257" i="3"/>
  <c r="F257" i="3"/>
  <c r="F201" i="3"/>
  <c r="H201" i="3"/>
  <c r="H256" i="3"/>
  <c r="F256" i="3"/>
  <c r="AH153" i="4"/>
  <c r="AN153" i="4" s="1"/>
  <c r="AT153" i="4" s="1"/>
  <c r="H394" i="3"/>
  <c r="F394" i="3"/>
  <c r="F375" i="3"/>
  <c r="H375" i="3"/>
  <c r="H381" i="3"/>
  <c r="F381" i="3"/>
  <c r="H215" i="3"/>
  <c r="F215" i="3"/>
  <c r="F276" i="3"/>
  <c r="H276" i="3"/>
  <c r="H319" i="3"/>
  <c r="F319" i="3"/>
  <c r="F419" i="3"/>
  <c r="H419" i="3"/>
  <c r="H396" i="3"/>
  <c r="F396" i="3"/>
  <c r="H420" i="3"/>
  <c r="F420" i="3"/>
  <c r="H439" i="3"/>
  <c r="F439" i="3"/>
  <c r="F369" i="3"/>
  <c r="H369" i="3"/>
  <c r="F315" i="3"/>
  <c r="H315" i="3"/>
  <c r="F293" i="3"/>
  <c r="H293" i="3"/>
  <c r="F252" i="3"/>
  <c r="H252" i="3"/>
  <c r="F355" i="3"/>
  <c r="H355" i="3"/>
  <c r="F254" i="3"/>
  <c r="H254" i="3"/>
  <c r="F214" i="3"/>
  <c r="H214" i="3"/>
  <c r="F189" i="3"/>
  <c r="H189" i="3"/>
  <c r="H202" i="3"/>
  <c r="F202" i="3"/>
  <c r="F200" i="3"/>
  <c r="H200" i="3"/>
  <c r="F188" i="3"/>
  <c r="H188" i="3"/>
  <c r="AM151" i="4"/>
  <c r="AS151" i="4" s="1"/>
  <c r="AJ969" i="4"/>
  <c r="AO77" i="4"/>
  <c r="AU77" i="4" s="1"/>
  <c r="F398" i="3"/>
  <c r="H398" i="3"/>
  <c r="H253" i="3"/>
  <c r="F253" i="3"/>
  <c r="H228" i="3"/>
  <c r="F228" i="3"/>
  <c r="H330" i="3"/>
  <c r="F330" i="3"/>
  <c r="H463" i="3"/>
  <c r="F463" i="3"/>
  <c r="H359" i="3"/>
  <c r="F359" i="3"/>
  <c r="F364" i="3"/>
  <c r="H364" i="3"/>
  <c r="F245" i="3"/>
  <c r="H245" i="3"/>
  <c r="F363" i="3"/>
  <c r="H363" i="3"/>
  <c r="F270" i="3"/>
  <c r="H270" i="3"/>
  <c r="F349" i="3"/>
  <c r="H349" i="3"/>
  <c r="F264" i="3"/>
  <c r="H264" i="3"/>
  <c r="H230" i="3"/>
  <c r="F230" i="3"/>
  <c r="H260" i="3"/>
  <c r="F260" i="3"/>
  <c r="W524" i="4"/>
  <c r="Z308" i="4"/>
  <c r="AQ483" i="4"/>
  <c r="AW483" i="4" s="1"/>
  <c r="Z945" i="4"/>
  <c r="AA945" i="4"/>
  <c r="AW945" i="4"/>
  <c r="AT945" i="4"/>
  <c r="AB945" i="4"/>
  <c r="AE945" i="4"/>
  <c r="AD945" i="4"/>
  <c r="AC945" i="4"/>
  <c r="AU945" i="4"/>
  <c r="AV945" i="4"/>
  <c r="AS945" i="4"/>
  <c r="AP120" i="4"/>
  <c r="AV120" i="4" s="1"/>
  <c r="AQ120" i="4"/>
  <c r="AW120" i="4" s="1"/>
  <c r="AM120" i="4"/>
  <c r="AS120" i="4" s="1"/>
  <c r="AO153" i="4"/>
  <c r="AU153" i="4" s="1"/>
  <c r="AM509" i="4"/>
  <c r="AS509" i="4" s="1"/>
  <c r="AL887" i="4"/>
  <c r="AN887" i="4"/>
  <c r="H418" i="3"/>
  <c r="F418" i="3"/>
  <c r="X422" i="4"/>
  <c r="Y422" i="4" s="1"/>
  <c r="F196" i="3"/>
  <c r="H196" i="3"/>
  <c r="H261" i="3"/>
  <c r="F261" i="3"/>
  <c r="H342" i="3"/>
  <c r="F342" i="3"/>
  <c r="H224" i="3"/>
  <c r="F224" i="3"/>
  <c r="H448" i="3"/>
  <c r="F448" i="3"/>
  <c r="F424" i="3"/>
  <c r="H424" i="3"/>
  <c r="H412" i="3"/>
  <c r="F412" i="3"/>
  <c r="H343" i="3"/>
  <c r="F343" i="3"/>
  <c r="F229" i="3"/>
  <c r="H229" i="3"/>
  <c r="F347" i="3"/>
  <c r="H347" i="3"/>
  <c r="F371" i="3"/>
  <c r="H371" i="3"/>
  <c r="F217" i="3"/>
  <c r="H217" i="3"/>
  <c r="H234" i="3"/>
  <c r="F234" i="3"/>
  <c r="AB569" i="4"/>
  <c r="AE569" i="4"/>
  <c r="Z569" i="4"/>
  <c r="AW569" i="4"/>
  <c r="AC569" i="4"/>
  <c r="AA569" i="4"/>
  <c r="AD569" i="4"/>
  <c r="AS569" i="4"/>
  <c r="AU569" i="4"/>
  <c r="AT569" i="4"/>
  <c r="AV569" i="4"/>
  <c r="AG569" i="4"/>
  <c r="AF569" i="4"/>
  <c r="AI569" i="4"/>
  <c r="AH569" i="4"/>
  <c r="AJ569" i="4"/>
  <c r="AK569" i="4"/>
  <c r="AJ929" i="4"/>
  <c r="AF929" i="4"/>
  <c r="AP77" i="4"/>
  <c r="AV77" i="4" s="1"/>
  <c r="F53" i="4"/>
  <c r="J53" i="4" s="1"/>
  <c r="M54" i="2" s="1"/>
  <c r="D53" i="4"/>
  <c r="H53" i="4" s="1"/>
  <c r="K54" i="2" s="1"/>
  <c r="E53" i="4"/>
  <c r="I53" i="4" s="1"/>
  <c r="L54" i="2" s="1"/>
  <c r="G53" i="4"/>
  <c r="W348" i="4"/>
  <c r="X348" i="4" s="1"/>
  <c r="Y348" i="4" s="1"/>
  <c r="H243" i="3"/>
  <c r="F243" i="3"/>
  <c r="F265" i="3"/>
  <c r="H265" i="3"/>
  <c r="H459" i="3"/>
  <c r="F459" i="3"/>
  <c r="F263" i="3"/>
  <c r="H263" i="3"/>
  <c r="F301" i="3"/>
  <c r="H301" i="3"/>
  <c r="H335" i="3"/>
  <c r="F335" i="3"/>
  <c r="H329" i="3"/>
  <c r="F329" i="3"/>
  <c r="H193" i="3"/>
  <c r="F193" i="3"/>
  <c r="H213" i="3"/>
  <c r="F213" i="3"/>
  <c r="AG153" i="4"/>
  <c r="F190" i="3"/>
  <c r="H190" i="3"/>
  <c r="F207" i="3"/>
  <c r="H207" i="3"/>
  <c r="H303" i="3"/>
  <c r="F303" i="3"/>
  <c r="F219" i="3"/>
  <c r="H219" i="3"/>
  <c r="F240" i="3"/>
  <c r="H240" i="3"/>
  <c r="F415" i="3"/>
  <c r="H415" i="3"/>
  <c r="H434" i="3"/>
  <c r="F434" i="3"/>
  <c r="F447" i="3"/>
  <c r="H447" i="3"/>
  <c r="H426" i="3"/>
  <c r="F426" i="3"/>
  <c r="F225" i="3"/>
  <c r="H225" i="3"/>
  <c r="F337" i="3"/>
  <c r="H337" i="3"/>
  <c r="F186" i="3"/>
  <c r="H186" i="3"/>
  <c r="H345" i="3"/>
  <c r="F345" i="3"/>
  <c r="H266" i="3"/>
  <c r="F266" i="3"/>
  <c r="H218" i="3"/>
  <c r="F218" i="3"/>
  <c r="F246" i="3"/>
  <c r="H246" i="3"/>
  <c r="F187" i="3"/>
  <c r="H187" i="3"/>
  <c r="F194" i="3"/>
  <c r="H194" i="3"/>
  <c r="F192" i="3"/>
  <c r="H192" i="3"/>
  <c r="AQ511" i="4"/>
  <c r="AW511" i="4" s="1"/>
  <c r="AM511" i="4"/>
  <c r="AS511" i="4" s="1"/>
  <c r="AK945" i="4"/>
  <c r="AG969" i="4"/>
  <c r="AH969" i="4"/>
  <c r="G169" i="4"/>
  <c r="D169" i="4"/>
  <c r="H169" i="4" s="1"/>
  <c r="K170" i="2" s="1"/>
  <c r="E169" i="4"/>
  <c r="I169" i="4" s="1"/>
  <c r="L170" i="2" s="1"/>
  <c r="F169" i="4"/>
  <c r="J169" i="4" s="1"/>
  <c r="M170" i="2" s="1"/>
  <c r="F288" i="3"/>
  <c r="H288" i="3"/>
  <c r="H436" i="3"/>
  <c r="F436" i="3"/>
  <c r="H456" i="3"/>
  <c r="F456" i="3"/>
  <c r="H464" i="3"/>
  <c r="F464" i="3"/>
  <c r="H258" i="3"/>
  <c r="F258" i="3"/>
  <c r="H307" i="3"/>
  <c r="F307" i="3"/>
  <c r="H314" i="3"/>
  <c r="F314" i="3"/>
  <c r="F339" i="3"/>
  <c r="H339" i="3"/>
  <c r="F308" i="3"/>
  <c r="H308" i="3"/>
  <c r="AO412" i="4"/>
  <c r="AU412" i="4" s="1"/>
  <c r="AP412" i="4"/>
  <c r="AV412" i="4" s="1"/>
  <c r="W228" i="4"/>
  <c r="X228" i="4" s="1"/>
  <c r="X3" i="4"/>
  <c r="Y3" i="4" s="1"/>
  <c r="AB927" i="4"/>
  <c r="AN927" i="4" s="1"/>
  <c r="AE927" i="4"/>
  <c r="AC927" i="4"/>
  <c r="AD927" i="4"/>
  <c r="AU927" i="4"/>
  <c r="AV927" i="4"/>
  <c r="AW927" i="4"/>
  <c r="AA927" i="4"/>
  <c r="AT927" i="4"/>
  <c r="AS927" i="4"/>
  <c r="Z927" i="4"/>
  <c r="AL927" i="4" s="1"/>
  <c r="AM153" i="4"/>
  <c r="AS153" i="4" s="1"/>
  <c r="X935" i="4"/>
  <c r="AG935" i="4" s="1"/>
  <c r="Y935" i="4"/>
  <c r="H231" i="3"/>
  <c r="F231" i="3"/>
  <c r="H250" i="3"/>
  <c r="F250" i="3"/>
  <c r="H242" i="3"/>
  <c r="F242" i="3"/>
  <c r="F281" i="3"/>
  <c r="H281" i="3"/>
  <c r="H292" i="3"/>
  <c r="F292" i="3"/>
  <c r="H209" i="3"/>
  <c r="F209" i="3"/>
  <c r="F191" i="3"/>
  <c r="H191" i="3"/>
  <c r="AJ927" i="4"/>
  <c r="AK927" i="4"/>
  <c r="X957" i="4"/>
  <c r="Y957" i="4"/>
  <c r="X959" i="4"/>
  <c r="Y959" i="4"/>
  <c r="G109" i="4"/>
  <c r="F109" i="4"/>
  <c r="J109" i="4" s="1"/>
  <c r="M110" i="2" s="1"/>
  <c r="D109" i="4"/>
  <c r="H109" i="4" s="1"/>
  <c r="K110" i="2" s="1"/>
  <c r="E109" i="4"/>
  <c r="I109" i="4" s="1"/>
  <c r="L110" i="2" s="1"/>
  <c r="H430" i="3"/>
  <c r="F430" i="3"/>
  <c r="F299" i="3"/>
  <c r="H299" i="3"/>
  <c r="H391" i="3"/>
  <c r="F391" i="3"/>
  <c r="H408" i="3"/>
  <c r="F408" i="3"/>
  <c r="H404" i="3"/>
  <c r="F404" i="3"/>
  <c r="F282" i="3"/>
  <c r="H282" i="3"/>
  <c r="F300" i="3"/>
  <c r="H300" i="3"/>
  <c r="H251" i="3"/>
  <c r="F251" i="3"/>
  <c r="F233" i="3"/>
  <c r="H233" i="3"/>
  <c r="H313" i="3"/>
  <c r="F313" i="3"/>
  <c r="H365" i="3"/>
  <c r="F365" i="3"/>
  <c r="H205" i="3"/>
  <c r="F205" i="3"/>
  <c r="H344" i="3"/>
  <c r="F344" i="3"/>
  <c r="AL151" i="4"/>
  <c r="AR151" i="4" s="1"/>
  <c r="D77" i="4"/>
  <c r="H77" i="4" s="1"/>
  <c r="K78" i="2" s="1"/>
  <c r="G77" i="4"/>
  <c r="F77" i="4"/>
  <c r="J77" i="4" s="1"/>
  <c r="M78" i="2" s="1"/>
  <c r="E77" i="4"/>
  <c r="I77" i="4" s="1"/>
  <c r="L78" i="2" s="1"/>
  <c r="H277" i="3"/>
  <c r="F277" i="3"/>
  <c r="H312" i="3"/>
  <c r="F312" i="3"/>
  <c r="F247" i="3"/>
  <c r="H247" i="3"/>
  <c r="F403" i="3"/>
  <c r="H403" i="3"/>
  <c r="F384" i="3"/>
  <c r="H384" i="3"/>
  <c r="H455" i="3"/>
  <c r="F455" i="3"/>
  <c r="F310" i="3"/>
  <c r="H310" i="3"/>
  <c r="H221" i="3"/>
  <c r="F221" i="3"/>
  <c r="H198" i="3"/>
  <c r="F198" i="3"/>
  <c r="H208" i="3"/>
  <c r="F208" i="3"/>
  <c r="AH945" i="4"/>
  <c r="AI945" i="4"/>
  <c r="AF969" i="4"/>
  <c r="AK969" i="4"/>
  <c r="F45" i="4"/>
  <c r="J45" i="4" s="1"/>
  <c r="M46" i="2" s="1"/>
  <c r="D45" i="4"/>
  <c r="H45" i="4" s="1"/>
  <c r="K46" i="2" s="1"/>
  <c r="E45" i="4"/>
  <c r="I45" i="4" s="1"/>
  <c r="L46" i="2" s="1"/>
  <c r="G45" i="4"/>
  <c r="AD933" i="4"/>
  <c r="AP933" i="4" s="1"/>
  <c r="AC933" i="4"/>
  <c r="AO933" i="4" s="1"/>
  <c r="AW933" i="4"/>
  <c r="Z933" i="4"/>
  <c r="AL933" i="4" s="1"/>
  <c r="AA933" i="4"/>
  <c r="AM933" i="4" s="1"/>
  <c r="AB933" i="4"/>
  <c r="AN933" i="4" s="1"/>
  <c r="AE933" i="4"/>
  <c r="AQ933" i="4" s="1"/>
  <c r="AS933" i="4"/>
  <c r="AV933" i="4"/>
  <c r="AU933" i="4"/>
  <c r="AT933" i="4"/>
  <c r="F317" i="3"/>
  <c r="H317" i="3"/>
  <c r="F390" i="3"/>
  <c r="H390" i="3"/>
  <c r="F429" i="3"/>
  <c r="H429" i="3"/>
  <c r="F327" i="3"/>
  <c r="H327" i="3"/>
  <c r="F284" i="3"/>
  <c r="H284" i="3"/>
  <c r="H290" i="3"/>
  <c r="F290" i="3"/>
  <c r="H443" i="3"/>
  <c r="F443" i="3"/>
  <c r="F435" i="3"/>
  <c r="H435" i="3"/>
  <c r="F367" i="3"/>
  <c r="H367" i="3"/>
  <c r="H304" i="3"/>
  <c r="F304" i="3"/>
  <c r="H212" i="3"/>
  <c r="F212" i="3"/>
  <c r="F232" i="3"/>
  <c r="H232" i="3"/>
  <c r="AO455" i="4"/>
  <c r="AU455" i="4" s="1"/>
  <c r="AD929" i="4"/>
  <c r="AC929" i="4"/>
  <c r="AO929" i="4" s="1"/>
  <c r="Z929" i="4"/>
  <c r="AA929" i="4"/>
  <c r="AM929" i="4" s="1"/>
  <c r="AB929" i="4"/>
  <c r="AE929" i="4"/>
  <c r="AV929" i="4"/>
  <c r="AW929" i="4"/>
  <c r="AU929" i="4"/>
  <c r="AS929" i="4"/>
  <c r="AT929" i="4"/>
  <c r="AL153" i="4"/>
  <c r="AR153" i="4" s="1"/>
  <c r="AE565" i="4"/>
  <c r="AC565" i="4"/>
  <c r="AI565" i="4"/>
  <c r="AT565" i="4"/>
  <c r="AA565" i="4"/>
  <c r="AJ565" i="4"/>
  <c r="AF565" i="4"/>
  <c r="AS565" i="4"/>
  <c r="AW565" i="4"/>
  <c r="Z565" i="4"/>
  <c r="AB565" i="4"/>
  <c r="AV565" i="4"/>
  <c r="AK565" i="4"/>
  <c r="AG565" i="4"/>
  <c r="AD565" i="4"/>
  <c r="AU565" i="4"/>
  <c r="AH565" i="4"/>
  <c r="AJ935" i="4"/>
  <c r="AK935" i="4"/>
  <c r="D6" i="4"/>
  <c r="H6" i="4" s="1"/>
  <c r="K7" i="2" s="1"/>
  <c r="G6" i="4"/>
  <c r="E6" i="4"/>
  <c r="I6" i="4" s="1"/>
  <c r="L7" i="2" s="1"/>
  <c r="F6" i="4"/>
  <c r="J6" i="4" s="1"/>
  <c r="M7" i="2" s="1"/>
  <c r="H438" i="3"/>
  <c r="F438" i="3"/>
  <c r="F323" i="3"/>
  <c r="H323" i="3"/>
  <c r="H272" i="3"/>
  <c r="F272" i="3"/>
  <c r="F223" i="3"/>
  <c r="H223" i="3"/>
  <c r="H383" i="3"/>
  <c r="F383" i="3"/>
  <c r="F414" i="3"/>
  <c r="H414" i="3"/>
  <c r="H238" i="3"/>
  <c r="F238" i="3"/>
  <c r="F325" i="3"/>
  <c r="H325" i="3"/>
  <c r="H267" i="3"/>
  <c r="F267" i="3"/>
  <c r="F203" i="3"/>
  <c r="H203" i="3"/>
  <c r="AH929" i="4"/>
  <c r="AG927" i="4"/>
  <c r="AI927" i="4"/>
  <c r="AN77" i="4"/>
  <c r="AT77" i="4" s="1"/>
  <c r="Y130" i="4"/>
  <c r="Z130" i="4" s="1"/>
  <c r="D43" i="4"/>
  <c r="H43" i="4" s="1"/>
  <c r="K44" i="2" s="1"/>
  <c r="G43" i="4"/>
  <c r="F43" i="4"/>
  <c r="J43" i="4" s="1"/>
  <c r="M44" i="2" s="1"/>
  <c r="E43" i="4"/>
  <c r="I43" i="4" s="1"/>
  <c r="L44" i="2" s="1"/>
  <c r="X949" i="4"/>
  <c r="Y949" i="4"/>
  <c r="H268" i="3"/>
  <c r="F268" i="3"/>
  <c r="H379" i="3"/>
  <c r="F379" i="3"/>
  <c r="F431" i="3"/>
  <c r="H431" i="3"/>
  <c r="H392" i="3"/>
  <c r="F392" i="3"/>
  <c r="H450" i="3"/>
  <c r="F450" i="3"/>
  <c r="H289" i="3"/>
  <c r="F289" i="3"/>
  <c r="H278" i="3"/>
  <c r="F278" i="3"/>
  <c r="H286" i="3"/>
  <c r="F286" i="3"/>
  <c r="F333" i="3"/>
  <c r="H333" i="3"/>
  <c r="H348" i="3"/>
  <c r="F348" i="3"/>
  <c r="F197" i="3"/>
  <c r="H197" i="3"/>
  <c r="F332" i="3"/>
  <c r="H332" i="3"/>
  <c r="AN151" i="4"/>
  <c r="AT151" i="4" s="1"/>
  <c r="H458" i="3"/>
  <c r="F458" i="3"/>
  <c r="X2" i="4"/>
  <c r="Y2" i="4" s="1"/>
  <c r="F235" i="3"/>
  <c r="H235" i="3"/>
  <c r="H376" i="3"/>
  <c r="F376" i="3"/>
  <c r="H444" i="3"/>
  <c r="F444" i="3"/>
  <c r="H452" i="3"/>
  <c r="F452" i="3"/>
  <c r="H316" i="3"/>
  <c r="F316" i="3"/>
  <c r="F237" i="3"/>
  <c r="H237" i="3"/>
  <c r="F204" i="3"/>
  <c r="H204" i="3"/>
  <c r="H336" i="3"/>
  <c r="F336" i="3"/>
  <c r="H226" i="3"/>
  <c r="F226" i="3"/>
  <c r="H356" i="3"/>
  <c r="F356" i="3"/>
  <c r="AN511" i="4"/>
  <c r="AT511" i="4" s="1"/>
  <c r="AO511" i="4"/>
  <c r="AU511" i="4" s="1"/>
  <c r="AJ945" i="4"/>
  <c r="AF945" i="4"/>
  <c r="AO151" i="4"/>
  <c r="AU151" i="4" s="1"/>
  <c r="AI969" i="4"/>
  <c r="AK153" i="4"/>
  <c r="AQ153" i="4" s="1"/>
  <c r="AW153" i="4" s="1"/>
  <c r="AC943" i="4"/>
  <c r="AO943" i="4" s="1"/>
  <c r="Z943" i="4"/>
  <c r="AL943" i="4" s="1"/>
  <c r="AA943" i="4"/>
  <c r="AM943" i="4" s="1"/>
  <c r="AB943" i="4"/>
  <c r="AN943" i="4" s="1"/>
  <c r="AE943" i="4"/>
  <c r="AQ943" i="4" s="1"/>
  <c r="AD943" i="4"/>
  <c r="AP943" i="4" s="1"/>
  <c r="AU943" i="4"/>
  <c r="AT943" i="4"/>
  <c r="AS943" i="4"/>
  <c r="AW943" i="4"/>
  <c r="AV943" i="4"/>
  <c r="Z105" i="4"/>
  <c r="AA105" i="4"/>
  <c r="AB105" i="4"/>
  <c r="AE105" i="4"/>
  <c r="AD105" i="4"/>
  <c r="AC105" i="4"/>
  <c r="AK105" i="4"/>
  <c r="AJ105" i="4"/>
  <c r="AI105" i="4"/>
  <c r="AF105" i="4"/>
  <c r="AH105" i="4"/>
  <c r="AG105" i="4"/>
  <c r="F239" i="3"/>
  <c r="H239" i="3"/>
  <c r="F302" i="3"/>
  <c r="H302" i="3"/>
  <c r="F283" i="3"/>
  <c r="H283" i="3"/>
  <c r="F331" i="3"/>
  <c r="H331" i="3"/>
  <c r="F354" i="3"/>
  <c r="H354" i="3"/>
  <c r="H388" i="3"/>
  <c r="F388" i="3"/>
  <c r="F460" i="3"/>
  <c r="H460" i="3"/>
  <c r="F428" i="3"/>
  <c r="H428" i="3"/>
  <c r="F395" i="3"/>
  <c r="H395" i="3"/>
  <c r="H416" i="3"/>
  <c r="F416" i="3"/>
  <c r="H248" i="3"/>
  <c r="F248" i="3"/>
  <c r="F296" i="3"/>
  <c r="H296" i="3"/>
  <c r="F361" i="3"/>
  <c r="H361" i="3"/>
  <c r="F285" i="3"/>
  <c r="H285" i="3"/>
  <c r="H274" i="3"/>
  <c r="F274" i="3"/>
  <c r="F244" i="3"/>
  <c r="H244" i="3"/>
  <c r="H368" i="3"/>
  <c r="F368" i="3"/>
  <c r="AF448" i="4"/>
  <c r="AI448" i="4"/>
  <c r="AH448" i="4"/>
  <c r="AK448" i="4"/>
  <c r="AJ448" i="4"/>
  <c r="AG448" i="4"/>
  <c r="AG395" i="4"/>
  <c r="AK395" i="4"/>
  <c r="AJ395" i="4"/>
  <c r="AH395" i="4"/>
  <c r="AF395" i="4"/>
  <c r="AI395" i="4"/>
  <c r="Y419" i="4"/>
  <c r="AI419" i="4" s="1"/>
  <c r="AG406" i="4"/>
  <c r="AJ406" i="4"/>
  <c r="AK406" i="4"/>
  <c r="AI406" i="4"/>
  <c r="AF406" i="4"/>
  <c r="AH406" i="4"/>
  <c r="AF410" i="4"/>
  <c r="AJ410" i="4"/>
  <c r="AH410" i="4"/>
  <c r="AK410" i="4"/>
  <c r="AG410" i="4"/>
  <c r="AI410" i="4"/>
  <c r="AA343" i="4"/>
  <c r="W402" i="4"/>
  <c r="AN423" i="4"/>
  <c r="AT423" i="4" s="1"/>
  <c r="AN349" i="4"/>
  <c r="AT349" i="4" s="1"/>
  <c r="Y354" i="4"/>
  <c r="AI354" i="4" s="1"/>
  <c r="X383" i="4"/>
  <c r="Y383" i="4" s="1"/>
  <c r="Z383" i="4" s="1"/>
  <c r="X350" i="4"/>
  <c r="Y350" i="4" s="1"/>
  <c r="W439" i="4"/>
  <c r="W334" i="4"/>
  <c r="X416" i="4"/>
  <c r="W445" i="4"/>
  <c r="X435" i="4"/>
  <c r="Y435" i="4" s="1"/>
  <c r="X457" i="4"/>
  <c r="Y457" i="4" s="1"/>
  <c r="AQ411" i="4"/>
  <c r="AW411" i="4" s="1"/>
  <c r="W396" i="4"/>
  <c r="X337" i="4"/>
  <c r="Y337" i="4" s="1"/>
  <c r="Y428" i="4"/>
  <c r="Z428" i="4" s="1"/>
  <c r="Y388" i="4"/>
  <c r="AQ423" i="4"/>
  <c r="AW423" i="4" s="1"/>
  <c r="AQ455" i="4"/>
  <c r="AW455" i="4" s="1"/>
  <c r="AP433" i="4"/>
  <c r="AV433" i="4" s="1"/>
  <c r="AO465" i="4"/>
  <c r="AU465" i="4" s="1"/>
  <c r="W459" i="4"/>
  <c r="AL411" i="4"/>
  <c r="AR411" i="4" s="1"/>
  <c r="E411" i="4" s="1"/>
  <c r="I411" i="4" s="1"/>
  <c r="L403" i="2" s="1"/>
  <c r="AP418" i="4"/>
  <c r="AV418" i="4" s="1"/>
  <c r="X426" i="4"/>
  <c r="Y426" i="4" s="1"/>
  <c r="X425" i="4"/>
  <c r="Y425" i="4" s="1"/>
  <c r="Y437" i="4"/>
  <c r="AK437" i="4" s="1"/>
  <c r="X413" i="4"/>
  <c r="AQ427" i="4"/>
  <c r="AW427" i="4" s="1"/>
  <c r="AI302" i="4"/>
  <c r="AH302" i="4"/>
  <c r="AN302" i="4" s="1"/>
  <c r="AT302" i="4" s="1"/>
  <c r="AC302" i="4"/>
  <c r="AD290" i="4"/>
  <c r="AJ308" i="4"/>
  <c r="AB290" i="4"/>
  <c r="AN290" i="4" s="1"/>
  <c r="AT290" i="4" s="1"/>
  <c r="AC290" i="4"/>
  <c r="Z290" i="4"/>
  <c r="W312" i="4"/>
  <c r="AI311" i="4"/>
  <c r="AE290" i="4"/>
  <c r="AA290" i="4"/>
  <c r="AA226" i="4"/>
  <c r="AM226" i="4" s="1"/>
  <c r="AS226" i="4" s="1"/>
  <c r="AE276" i="4"/>
  <c r="W267" i="4"/>
  <c r="X267" i="4" s="1"/>
  <c r="AK267" i="4" s="1"/>
  <c r="W286" i="4"/>
  <c r="AA276" i="4"/>
  <c r="W255" i="4"/>
  <c r="X255" i="4" s="1"/>
  <c r="AN226" i="4"/>
  <c r="AT226" i="4" s="1"/>
  <c r="AO226" i="4"/>
  <c r="AU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E226" i="4"/>
  <c r="I226" i="4" s="1"/>
  <c r="L227" i="2" s="1"/>
  <c r="D226" i="4"/>
  <c r="H226" i="4" s="1"/>
  <c r="K227" i="2" s="1"/>
  <c r="F226" i="4"/>
  <c r="J226" i="4" s="1"/>
  <c r="M227" i="2" s="1"/>
  <c r="G226" i="4"/>
  <c r="W219" i="4"/>
  <c r="X368" i="4"/>
  <c r="Y368" i="4" s="1"/>
  <c r="X325" i="4"/>
  <c r="Y325" i="4" s="1"/>
  <c r="AH325" i="4" s="1"/>
  <c r="AN270" i="4"/>
  <c r="AT270" i="4" s="1"/>
  <c r="AB308" i="4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N357" i="4" s="1"/>
  <c r="AT357" i="4" s="1"/>
  <c r="AI357" i="4"/>
  <c r="AJ357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O311" i="4" s="1"/>
  <c r="AU311" i="4" s="1"/>
  <c r="AD311" i="4"/>
  <c r="AB311" i="4"/>
  <c r="AK290" i="4"/>
  <c r="AL322" i="4"/>
  <c r="AR322" i="4" s="1"/>
  <c r="E322" i="4" s="1"/>
  <c r="I322" i="4" s="1"/>
  <c r="L314" i="2" s="1"/>
  <c r="W230" i="4"/>
  <c r="X230" i="4" s="1"/>
  <c r="Y230" i="4" s="1"/>
  <c r="AN342" i="4"/>
  <c r="AT342" i="4" s="1"/>
  <c r="AM342" i="4"/>
  <c r="AS342" i="4" s="1"/>
  <c r="X312" i="4"/>
  <c r="Y267" i="4"/>
  <c r="AC267" i="4" s="1"/>
  <c r="AK311" i="4"/>
  <c r="AG311" i="4"/>
  <c r="AF290" i="4"/>
  <c r="AL290" i="4" s="1"/>
  <c r="AR290" i="4" s="1"/>
  <c r="AJ290" i="4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D262" i="4"/>
  <c r="AM270" i="4"/>
  <c r="AS27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K341" i="2" s="1"/>
  <c r="AF252" i="4"/>
  <c r="AL252" i="4" s="1"/>
  <c r="AR252" i="4" s="1"/>
  <c r="F252" i="4" s="1"/>
  <c r="J252" i="4" s="1"/>
  <c r="M253" i="2" s="1"/>
  <c r="AA252" i="4"/>
  <c r="AK252" i="4"/>
  <c r="AQ252" i="4" s="1"/>
  <c r="AW252" i="4" s="1"/>
  <c r="AB252" i="4"/>
  <c r="W304" i="4"/>
  <c r="X304" i="4" s="1"/>
  <c r="W351" i="4"/>
  <c r="AC252" i="4"/>
  <c r="AJ252" i="4"/>
  <c r="AH311" i="4"/>
  <c r="AJ311" i="4"/>
  <c r="AE251" i="4"/>
  <c r="AQ251" i="4" s="1"/>
  <c r="AW251" i="4" s="1"/>
  <c r="AB251" i="4"/>
  <c r="AD251" i="4"/>
  <c r="Z251" i="4"/>
  <c r="AA251" i="4"/>
  <c r="AM251" i="4" s="1"/>
  <c r="AS251" i="4" s="1"/>
  <c r="AC251" i="4"/>
  <c r="AO251" i="4" s="1"/>
  <c r="AU251" i="4" s="1"/>
  <c r="AH252" i="4"/>
  <c r="AI290" i="4"/>
  <c r="AO290" i="4" s="1"/>
  <c r="AU290" i="4" s="1"/>
  <c r="W438" i="4"/>
  <c r="W188" i="4"/>
  <c r="X188" i="4" s="1"/>
  <c r="Y188" i="4" s="1"/>
  <c r="W328" i="4"/>
  <c r="X328" i="4" s="1"/>
  <c r="Y328" i="4" s="1"/>
  <c r="W296" i="4"/>
  <c r="X296" i="4" s="1"/>
  <c r="W280" i="4"/>
  <c r="AP382" i="4"/>
  <c r="AV382" i="4" s="1"/>
  <c r="AE343" i="4"/>
  <c r="AC343" i="4"/>
  <c r="AB357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F475" i="4" s="1"/>
  <c r="J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AP483" i="4"/>
  <c r="AV483" i="4" s="1"/>
  <c r="Y389" i="4"/>
  <c r="AB389" i="4" s="1"/>
  <c r="W303" i="4"/>
  <c r="X303" i="4" s="1"/>
  <c r="W424" i="4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L334" i="2" s="1"/>
  <c r="D342" i="4"/>
  <c r="H342" i="4" s="1"/>
  <c r="K334" i="2" s="1"/>
  <c r="G342" i="4"/>
  <c r="F342" i="4"/>
  <c r="J342" i="4" s="1"/>
  <c r="M334" i="2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G378" i="4" s="1"/>
  <c r="AK276" i="4"/>
  <c r="AB276" i="4"/>
  <c r="AN276" i="4" s="1"/>
  <c r="AT276" i="4" s="1"/>
  <c r="AD343" i="4"/>
  <c r="AE357" i="4"/>
  <c r="AQ357" i="4" s="1"/>
  <c r="AW357" i="4" s="1"/>
  <c r="AK187" i="4"/>
  <c r="Z187" i="4"/>
  <c r="AQ335" i="4"/>
  <c r="AW335" i="4" s="1"/>
  <c r="W229" i="4"/>
  <c r="X229" i="4" s="1"/>
  <c r="W313" i="4"/>
  <c r="X313" i="4" s="1"/>
  <c r="Y313" i="4" s="1"/>
  <c r="AO418" i="4"/>
  <c r="AU418" i="4" s="1"/>
  <c r="AO483" i="4"/>
  <c r="AU483" i="4" s="1"/>
  <c r="AQ412" i="4"/>
  <c r="AW412" i="4" s="1"/>
  <c r="AP342" i="4"/>
  <c r="AV342" i="4" s="1"/>
  <c r="W391" i="4"/>
  <c r="X391" i="4" s="1"/>
  <c r="X239" i="4"/>
  <c r="AP469" i="4"/>
  <c r="AV469" i="4" s="1"/>
  <c r="W454" i="4"/>
  <c r="W478" i="4"/>
  <c r="W474" i="4"/>
  <c r="X474" i="4" s="1"/>
  <c r="Y474" i="4" s="1"/>
  <c r="AP338" i="4"/>
  <c r="AV338" i="4" s="1"/>
  <c r="AO336" i="4"/>
  <c r="AU336" i="4" s="1"/>
  <c r="AB343" i="4"/>
  <c r="Z357" i="4"/>
  <c r="W265" i="4"/>
  <c r="X265" i="4" s="1"/>
  <c r="W281" i="4"/>
  <c r="AN369" i="4"/>
  <c r="AT369" i="4" s="1"/>
  <c r="AG385" i="4"/>
  <c r="W407" i="4"/>
  <c r="AL418" i="4"/>
  <c r="AR418" i="4" s="1"/>
  <c r="E418" i="4" s="1"/>
  <c r="I418" i="4" s="1"/>
  <c r="L410" i="2" s="1"/>
  <c r="AM467" i="4"/>
  <c r="AS467" i="4" s="1"/>
  <c r="AL483" i="4"/>
  <c r="AR483" i="4" s="1"/>
  <c r="AN483" i="4"/>
  <c r="AT483" i="4" s="1"/>
  <c r="W370" i="4"/>
  <c r="X370" i="4" s="1"/>
  <c r="W330" i="4"/>
  <c r="X330" i="4" s="1"/>
  <c r="Y330" i="4" s="1"/>
  <c r="AM412" i="4"/>
  <c r="AS412" i="4" s="1"/>
  <c r="D412" i="4"/>
  <c r="H412" i="4" s="1"/>
  <c r="K404" i="2" s="1"/>
  <c r="G412" i="4"/>
  <c r="F412" i="4"/>
  <c r="J412" i="4" s="1"/>
  <c r="M404" i="2" s="1"/>
  <c r="E412" i="4"/>
  <c r="I412" i="4" s="1"/>
  <c r="L404" i="2" s="1"/>
  <c r="AO342" i="4"/>
  <c r="AU342" i="4" s="1"/>
  <c r="H484" i="3"/>
  <c r="F484" i="3"/>
  <c r="H440" i="3"/>
  <c r="F440" i="3"/>
  <c r="F451" i="3"/>
  <c r="H451" i="3"/>
  <c r="L220" i="11"/>
  <c r="N220" i="11" s="1"/>
  <c r="I212" i="8" s="1"/>
  <c r="K220" i="11"/>
  <c r="M220" i="11" s="1"/>
  <c r="H212" i="8" s="1"/>
  <c r="L213" i="11"/>
  <c r="N213" i="11" s="1"/>
  <c r="I205" i="8" s="1"/>
  <c r="K213" i="11"/>
  <c r="M213" i="11" s="1"/>
  <c r="H205" i="8" s="1"/>
  <c r="K273" i="11"/>
  <c r="M273" i="11" s="1"/>
  <c r="H265" i="8" s="1"/>
  <c r="L273" i="11"/>
  <c r="N273" i="11" s="1"/>
  <c r="I265" i="8" s="1"/>
  <c r="L284" i="11"/>
  <c r="N284" i="11" s="1"/>
  <c r="K284" i="11"/>
  <c r="M284" i="11" s="1"/>
  <c r="L259" i="11"/>
  <c r="N259" i="11" s="1"/>
  <c r="I251" i="8" s="1"/>
  <c r="K259" i="11"/>
  <c r="M259" i="11" s="1"/>
  <c r="H251" i="8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L457" i="2" s="1"/>
  <c r="G465" i="4"/>
  <c r="D465" i="4"/>
  <c r="H465" i="4" s="1"/>
  <c r="K457" i="2" s="1"/>
  <c r="F465" i="4"/>
  <c r="J465" i="4" s="1"/>
  <c r="M457" i="2" s="1"/>
  <c r="AB447" i="4"/>
  <c r="AH447" i="4"/>
  <c r="AF447" i="4"/>
  <c r="AK447" i="4"/>
  <c r="AG447" i="4"/>
  <c r="AJ447" i="4"/>
  <c r="AI447" i="4"/>
  <c r="D418" i="4"/>
  <c r="H418" i="4" s="1"/>
  <c r="K410" i="2" s="1"/>
  <c r="AI386" i="4"/>
  <c r="AJ386" i="4"/>
  <c r="AH386" i="4"/>
  <c r="AK386" i="4"/>
  <c r="AG386" i="4"/>
  <c r="AF386" i="4"/>
  <c r="E427" i="4"/>
  <c r="I427" i="4" s="1"/>
  <c r="L419" i="2" s="1"/>
  <c r="G427" i="4"/>
  <c r="F427" i="4"/>
  <c r="J427" i="4" s="1"/>
  <c r="M419" i="2" s="1"/>
  <c r="D427" i="4"/>
  <c r="H427" i="4" s="1"/>
  <c r="K419" i="2" s="1"/>
  <c r="AF430" i="4"/>
  <c r="AH430" i="4"/>
  <c r="AK430" i="4"/>
  <c r="AI430" i="4"/>
  <c r="AJ430" i="4"/>
  <c r="AG430" i="4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K392" i="2" s="1"/>
  <c r="G400" i="4"/>
  <c r="E400" i="4"/>
  <c r="I400" i="4" s="1"/>
  <c r="L392" i="2" s="1"/>
  <c r="F400" i="4"/>
  <c r="J400" i="4" s="1"/>
  <c r="M392" i="2" s="1"/>
  <c r="X402" i="4"/>
  <c r="AM392" i="4"/>
  <c r="AS392" i="4" s="1"/>
  <c r="X481" i="4"/>
  <c r="Y481" i="4" s="1"/>
  <c r="G423" i="4"/>
  <c r="E423" i="4"/>
  <c r="I423" i="4" s="1"/>
  <c r="L415" i="2" s="1"/>
  <c r="F423" i="4"/>
  <c r="J423" i="4" s="1"/>
  <c r="M415" i="2" s="1"/>
  <c r="D423" i="4"/>
  <c r="H423" i="4" s="1"/>
  <c r="K415" i="2" s="1"/>
  <c r="AM423" i="4"/>
  <c r="AS423" i="4" s="1"/>
  <c r="AM455" i="4"/>
  <c r="AS455" i="4" s="1"/>
  <c r="D433" i="4"/>
  <c r="H433" i="4" s="1"/>
  <c r="K425" i="2" s="1"/>
  <c r="F433" i="4"/>
  <c r="J433" i="4" s="1"/>
  <c r="M425" i="2" s="1"/>
  <c r="G433" i="4"/>
  <c r="E433" i="4"/>
  <c r="I433" i="4" s="1"/>
  <c r="L425" i="2" s="1"/>
  <c r="AO453" i="4"/>
  <c r="AU453" i="4" s="1"/>
  <c r="AN453" i="4"/>
  <c r="AT453" i="4" s="1"/>
  <c r="AE451" i="4"/>
  <c r="AA451" i="4"/>
  <c r="AP465" i="4"/>
  <c r="AV465" i="4" s="1"/>
  <c r="AM411" i="4"/>
  <c r="AS411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Q395" i="4" s="1"/>
  <c r="AW395" i="4" s="1"/>
  <c r="AD395" i="4"/>
  <c r="AP395" i="4" s="1"/>
  <c r="AV395" i="4" s="1"/>
  <c r="AC395" i="4"/>
  <c r="AO395" i="4" s="1"/>
  <c r="AU395" i="4" s="1"/>
  <c r="W444" i="4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X459" i="4"/>
  <c r="AD447" i="4"/>
  <c r="AP447" i="4" s="1"/>
  <c r="AV447" i="4" s="1"/>
  <c r="AE447" i="4"/>
  <c r="AA447" i="4"/>
  <c r="AM447" i="4" s="1"/>
  <c r="AS447" i="4" s="1"/>
  <c r="Z447" i="4"/>
  <c r="AL447" i="4" s="1"/>
  <c r="AR447" i="4" s="1"/>
  <c r="AC447" i="4"/>
  <c r="X407" i="4"/>
  <c r="Y407" i="4" s="1"/>
  <c r="F398" i="4"/>
  <c r="J398" i="4" s="1"/>
  <c r="M390" i="2" s="1"/>
  <c r="D398" i="4"/>
  <c r="H398" i="4" s="1"/>
  <c r="K390" i="2" s="1"/>
  <c r="G398" i="4"/>
  <c r="E398" i="4"/>
  <c r="I398" i="4" s="1"/>
  <c r="L390" i="2" s="1"/>
  <c r="X396" i="4"/>
  <c r="Y396" i="4" s="1"/>
  <c r="AC403" i="4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G415" i="4"/>
  <c r="AQ377" i="4"/>
  <c r="AW377" i="4" s="1"/>
  <c r="AK458" i="4"/>
  <c r="W450" i="4"/>
  <c r="X450" i="4" s="1"/>
  <c r="Y450" i="4" s="1"/>
  <c r="Y464" i="4"/>
  <c r="AA464" i="4" s="1"/>
  <c r="Y486" i="4"/>
  <c r="Y472" i="4"/>
  <c r="AB472" i="4" s="1"/>
  <c r="Y442" i="4"/>
  <c r="AE442" i="4" s="1"/>
  <c r="Y480" i="4"/>
  <c r="AB480" i="4" s="1"/>
  <c r="AM441" i="4"/>
  <c r="AS441" i="4" s="1"/>
  <c r="AL441" i="4"/>
  <c r="AR441" i="4" s="1"/>
  <c r="AP392" i="4"/>
  <c r="AV392" i="4" s="1"/>
  <c r="AL392" i="4"/>
  <c r="AR392" i="4" s="1"/>
  <c r="AA415" i="4"/>
  <c r="AB415" i="4"/>
  <c r="AD406" i="4"/>
  <c r="AP406" i="4" s="1"/>
  <c r="AV406" i="4" s="1"/>
  <c r="Z406" i="4"/>
  <c r="AL406" i="4" s="1"/>
  <c r="AR406" i="4" s="1"/>
  <c r="AE406" i="4"/>
  <c r="AQ406" i="4" s="1"/>
  <c r="AW406" i="4" s="1"/>
  <c r="AA406" i="4"/>
  <c r="AB406" i="4"/>
  <c r="AN406" i="4" s="1"/>
  <c r="AT406" i="4" s="1"/>
  <c r="AC406" i="4"/>
  <c r="AP453" i="4"/>
  <c r="AV453" i="4" s="1"/>
  <c r="AL453" i="4"/>
  <c r="AR453" i="4" s="1"/>
  <c r="AB451" i="4"/>
  <c r="Z451" i="4"/>
  <c r="AQ465" i="4"/>
  <c r="AW465" i="4" s="1"/>
  <c r="D411" i="4"/>
  <c r="H411" i="4" s="1"/>
  <c r="K403" i="2" s="1"/>
  <c r="AO411" i="4"/>
  <c r="AU411" i="4" s="1"/>
  <c r="AN411" i="4"/>
  <c r="AT411" i="4" s="1"/>
  <c r="X390" i="4"/>
  <c r="Y390" i="4" s="1"/>
  <c r="X397" i="4"/>
  <c r="X449" i="4"/>
  <c r="Y449" i="4" s="1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L377" i="4"/>
  <c r="AR377" i="4" s="1"/>
  <c r="F377" i="4" s="1"/>
  <c r="J377" i="4" s="1"/>
  <c r="M369" i="2" s="1"/>
  <c r="Y401" i="4"/>
  <c r="Z401" i="4" s="1"/>
  <c r="F241" i="3"/>
  <c r="H241" i="3"/>
  <c r="E253" i="4"/>
  <c r="I253" i="4" s="1"/>
  <c r="L254" i="2" s="1"/>
  <c r="D253" i="4"/>
  <c r="H253" i="4" s="1"/>
  <c r="K254" i="2" s="1"/>
  <c r="G253" i="4"/>
  <c r="F253" i="4"/>
  <c r="J253" i="4" s="1"/>
  <c r="M254" i="2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W345" i="4"/>
  <c r="X345" i="4" s="1"/>
  <c r="AC308" i="4"/>
  <c r="AH192" i="4"/>
  <c r="AL247" i="4"/>
  <c r="AR247" i="4" s="1"/>
  <c r="AQ247" i="4"/>
  <c r="AW247" i="4" s="1"/>
  <c r="X237" i="4"/>
  <c r="Y237" i="4" s="1"/>
  <c r="AG309" i="4"/>
  <c r="W287" i="4"/>
  <c r="W235" i="4"/>
  <c r="W243" i="4"/>
  <c r="AI260" i="4"/>
  <c r="AO260" i="4" s="1"/>
  <c r="AU260" i="4" s="1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Q302" i="4"/>
  <c r="AW302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X320" i="4" s="1"/>
  <c r="Y320" i="4" s="1"/>
  <c r="AA203" i="4"/>
  <c r="D335" i="4"/>
  <c r="H335" i="4" s="1"/>
  <c r="K327" i="2" s="1"/>
  <c r="E335" i="4"/>
  <c r="I335" i="4" s="1"/>
  <c r="L327" i="2" s="1"/>
  <c r="G335" i="4"/>
  <c r="F335" i="4"/>
  <c r="J335" i="4" s="1"/>
  <c r="M327" i="2" s="1"/>
  <c r="X257" i="4"/>
  <c r="Y257" i="4" s="1"/>
  <c r="Y268" i="4"/>
  <c r="Z268" i="4" s="1"/>
  <c r="Y293" i="4"/>
  <c r="AH293" i="4" s="1"/>
  <c r="W362" i="4"/>
  <c r="Y231" i="4"/>
  <c r="Z231" i="4" s="1"/>
  <c r="AC315" i="4"/>
  <c r="AO315" i="4" s="1"/>
  <c r="AU315" i="4" s="1"/>
  <c r="AE315" i="4"/>
  <c r="AA315" i="4"/>
  <c r="Z315" i="4"/>
  <c r="AD315" i="4"/>
  <c r="AP369" i="4"/>
  <c r="AV369" i="4" s="1"/>
  <c r="X371" i="4"/>
  <c r="Y371" i="4" s="1"/>
  <c r="Y283" i="4"/>
  <c r="AF283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X281" i="4"/>
  <c r="AE271" i="4"/>
  <c r="AC271" i="4"/>
  <c r="AB271" i="4"/>
  <c r="AN271" i="4" s="1"/>
  <c r="AT271" i="4" s="1"/>
  <c r="Z271" i="4"/>
  <c r="AL271" i="4" s="1"/>
  <c r="AR271" i="4" s="1"/>
  <c r="AA271" i="4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L203" i="4" s="1"/>
  <c r="AR203" i="4" s="1"/>
  <c r="AB213" i="4"/>
  <c r="AN213" i="4" s="1"/>
  <c r="AT213" i="4" s="1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187" i="4"/>
  <c r="AU187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L365" i="4"/>
  <c r="AR365" i="4" s="1"/>
  <c r="E365" i="4" s="1"/>
  <c r="I365" i="4" s="1"/>
  <c r="L357" i="2" s="1"/>
  <c r="AN336" i="4"/>
  <c r="AT336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F378" i="4"/>
  <c r="J378" i="4" s="1"/>
  <c r="M370" i="2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C376" i="4"/>
  <c r="AM276" i="4"/>
  <c r="AS276" i="4" s="1"/>
  <c r="AL357" i="4"/>
  <c r="AR357" i="4" s="1"/>
  <c r="AO308" i="4"/>
  <c r="AU308" i="4" s="1"/>
  <c r="AM308" i="4"/>
  <c r="AS308" i="4" s="1"/>
  <c r="AP308" i="4"/>
  <c r="AV308" i="4" s="1"/>
  <c r="AE341" i="4"/>
  <c r="AB341" i="4"/>
  <c r="AN341" i="4" s="1"/>
  <c r="AT341" i="4" s="1"/>
  <c r="AC341" i="4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D278" i="4"/>
  <c r="X220" i="4"/>
  <c r="Y220" i="4" s="1"/>
  <c r="W204" i="4"/>
  <c r="Y300" i="4"/>
  <c r="AF300" i="4" s="1"/>
  <c r="W331" i="4"/>
  <c r="AG299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K374" i="2" s="1"/>
  <c r="F382" i="4"/>
  <c r="J382" i="4" s="1"/>
  <c r="M374" i="2" s="1"/>
  <c r="G382" i="4"/>
  <c r="E382" i="4"/>
  <c r="I382" i="4" s="1"/>
  <c r="L374" i="2" s="1"/>
  <c r="AQ382" i="4"/>
  <c r="AW382" i="4" s="1"/>
  <c r="Y384" i="4"/>
  <c r="Z384" i="4" s="1"/>
  <c r="Z329" i="4"/>
  <c r="AE376" i="4"/>
  <c r="AQ376" i="4" s="1"/>
  <c r="AW376" i="4" s="1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AD357" i="4"/>
  <c r="AP357" i="4" s="1"/>
  <c r="AV357" i="4" s="1"/>
  <c r="AC357" i="4"/>
  <c r="AO357" i="4" s="1"/>
  <c r="AU357" i="4" s="1"/>
  <c r="F217" i="4"/>
  <c r="J217" i="4" s="1"/>
  <c r="M218" i="2" s="1"/>
  <c r="E217" i="4"/>
  <c r="I217" i="4" s="1"/>
  <c r="L218" i="2" s="1"/>
  <c r="D217" i="4"/>
  <c r="H217" i="4" s="1"/>
  <c r="K218" i="2" s="1"/>
  <c r="G217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N308" i="4"/>
  <c r="AT308" i="4" s="1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AD202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71" i="8" s="1"/>
  <c r="K179" i="11"/>
  <c r="M179" i="11" s="1"/>
  <c r="H171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D356" i="4"/>
  <c r="H356" i="4" s="1"/>
  <c r="K348" i="2" s="1"/>
  <c r="G356" i="4"/>
  <c r="F356" i="4"/>
  <c r="J356" i="4" s="1"/>
  <c r="M348" i="2" s="1"/>
  <c r="E356" i="4"/>
  <c r="I356" i="4" s="1"/>
  <c r="L348" i="2" s="1"/>
  <c r="AF381" i="4"/>
  <c r="D369" i="4"/>
  <c r="H369" i="4" s="1"/>
  <c r="K361" i="2" s="1"/>
  <c r="E369" i="4"/>
  <c r="I369" i="4" s="1"/>
  <c r="L361" i="2" s="1"/>
  <c r="F369" i="4"/>
  <c r="J369" i="4" s="1"/>
  <c r="M361" i="2" s="1"/>
  <c r="G369" i="4"/>
  <c r="AL338" i="4"/>
  <c r="AR338" i="4" s="1"/>
  <c r="AQ338" i="4"/>
  <c r="AW338" i="4" s="1"/>
  <c r="AP234" i="4"/>
  <c r="AV234" i="4" s="1"/>
  <c r="AM234" i="4"/>
  <c r="AS234" i="4" s="1"/>
  <c r="AM302" i="4"/>
  <c r="AS30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B330" i="4"/>
  <c r="AI330" i="4"/>
  <c r="AF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M246" i="2" s="1"/>
  <c r="D245" i="4"/>
  <c r="H245" i="4" s="1"/>
  <c r="K246" i="2" s="1"/>
  <c r="E245" i="4"/>
  <c r="I245" i="4" s="1"/>
  <c r="L246" i="2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K251" i="2" s="1"/>
  <c r="F250" i="4"/>
  <c r="J250" i="4" s="1"/>
  <c r="M251" i="2" s="1"/>
  <c r="E250" i="4"/>
  <c r="I250" i="4" s="1"/>
  <c r="L251" i="2" s="1"/>
  <c r="G250" i="4"/>
  <c r="AP302" i="4"/>
  <c r="AV302" i="4" s="1"/>
  <c r="F322" i="4"/>
  <c r="J322" i="4" s="1"/>
  <c r="M314" i="2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D252" i="4"/>
  <c r="H252" i="4" s="1"/>
  <c r="K253" i="2" s="1"/>
  <c r="E252" i="4"/>
  <c r="I252" i="4" s="1"/>
  <c r="L253" i="2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G270" i="4"/>
  <c r="F270" i="4"/>
  <c r="J270" i="4" s="1"/>
  <c r="M271" i="2" s="1"/>
  <c r="E270" i="4"/>
  <c r="I270" i="4" s="1"/>
  <c r="L271" i="2" s="1"/>
  <c r="D270" i="4"/>
  <c r="H270" i="4" s="1"/>
  <c r="K271" i="2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L208" i="2" s="1"/>
  <c r="G207" i="4"/>
  <c r="D207" i="4"/>
  <c r="H207" i="4" s="1"/>
  <c r="K208" i="2" s="1"/>
  <c r="F207" i="4"/>
  <c r="J207" i="4" s="1"/>
  <c r="M208" i="2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P336" i="4"/>
  <c r="AV336" i="4" s="1"/>
  <c r="AN190" i="4"/>
  <c r="AT190" i="4" s="1"/>
  <c r="AQ191" i="4"/>
  <c r="AW191" i="4" s="1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E377" i="4"/>
  <c r="I377" i="4" s="1"/>
  <c r="L369" i="2" s="1"/>
  <c r="G377" i="4"/>
  <c r="AL234" i="4"/>
  <c r="AR234" i="4" s="1"/>
  <c r="AN234" i="4"/>
  <c r="AT234" i="4" s="1"/>
  <c r="AO302" i="4"/>
  <c r="AU30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F230" i="4"/>
  <c r="AH230" i="4"/>
  <c r="AG230" i="4"/>
  <c r="AI230" i="4"/>
  <c r="AJ230" i="4"/>
  <c r="AK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X534" i="4"/>
  <c r="Y534" i="4"/>
  <c r="AM469" i="4"/>
  <c r="AS469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S502" i="4" s="1"/>
  <c r="AD502" i="4"/>
  <c r="AP502" i="4" s="1"/>
  <c r="AC502" i="4"/>
  <c r="AO502" i="4" s="1"/>
  <c r="Z502" i="4"/>
  <c r="AL502" i="4" s="1"/>
  <c r="AR502" i="4" s="1"/>
  <c r="AT502" i="4"/>
  <c r="AU502" i="4"/>
  <c r="AV502" i="4"/>
  <c r="AW502" i="4"/>
  <c r="W498" i="4"/>
  <c r="AB466" i="4"/>
  <c r="AN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T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D464" i="4"/>
  <c r="AC446" i="4"/>
  <c r="AD446" i="4"/>
  <c r="AP446" i="4" s="1"/>
  <c r="AV446" i="4" s="1"/>
  <c r="AB446" i="4"/>
  <c r="Z446" i="4"/>
  <c r="AE446" i="4"/>
  <c r="AA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L492" i="4" s="1"/>
  <c r="AR492" i="4" s="1"/>
  <c r="AA492" i="4"/>
  <c r="AM492" i="4" s="1"/>
  <c r="AS492" i="4" s="1"/>
  <c r="AB492" i="4"/>
  <c r="AN492" i="4" s="1"/>
  <c r="AC492" i="4"/>
  <c r="AO492" i="4" s="1"/>
  <c r="AD492" i="4"/>
  <c r="AP492" i="4" s="1"/>
  <c r="AV492" i="4" s="1"/>
  <c r="AE492" i="4"/>
  <c r="AQ492" i="4" s="1"/>
  <c r="AT492" i="4"/>
  <c r="AW492" i="4"/>
  <c r="AU492" i="4"/>
  <c r="Z458" i="4"/>
  <c r="AA458" i="4"/>
  <c r="AB458" i="4"/>
  <c r="AC458" i="4"/>
  <c r="AD458" i="4"/>
  <c r="AE458" i="4"/>
  <c r="AQ458" i="4" s="1"/>
  <c r="AW458" i="4" s="1"/>
  <c r="X526" i="4"/>
  <c r="Y526" i="4"/>
  <c r="AJ458" i="4"/>
  <c r="AH458" i="4"/>
  <c r="W514" i="4"/>
  <c r="W404" i="4"/>
  <c r="W470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S494" i="4" s="1"/>
  <c r="AB494" i="4"/>
  <c r="AN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AT494" i="4"/>
  <c r="Z472" i="4"/>
  <c r="AC472" i="4"/>
  <c r="Z512" i="4"/>
  <c r="AL512" i="4" s="1"/>
  <c r="AR512" i="4" s="1"/>
  <c r="AA512" i="4"/>
  <c r="AM512" i="4" s="1"/>
  <c r="AB512" i="4"/>
  <c r="AN512" i="4" s="1"/>
  <c r="AS512" i="4"/>
  <c r="AC512" i="4"/>
  <c r="AO512" i="4" s="1"/>
  <c r="AU512" i="4" s="1"/>
  <c r="AD512" i="4"/>
  <c r="AP512" i="4" s="1"/>
  <c r="AV512" i="4" s="1"/>
  <c r="AE512" i="4"/>
  <c r="AQ512" i="4" s="1"/>
  <c r="AW512" i="4" s="1"/>
  <c r="AT512" i="4"/>
  <c r="Z442" i="4"/>
  <c r="AE506" i="4"/>
  <c r="AQ506" i="4" s="1"/>
  <c r="AS506" i="4"/>
  <c r="AW506" i="4"/>
  <c r="AB506" i="4"/>
  <c r="AN506" i="4" s="1"/>
  <c r="AD506" i="4"/>
  <c r="AP506" i="4" s="1"/>
  <c r="AV506" i="4" s="1"/>
  <c r="Z506" i="4"/>
  <c r="AL506" i="4" s="1"/>
  <c r="AR506" i="4" s="1"/>
  <c r="AT506" i="4"/>
  <c r="AA506" i="4"/>
  <c r="AM506" i="4" s="1"/>
  <c r="AC506" i="4"/>
  <c r="AO506" i="4" s="1"/>
  <c r="AU506" i="4" s="1"/>
  <c r="AA480" i="4"/>
  <c r="AE480" i="4"/>
  <c r="W500" i="4"/>
  <c r="X424" i="4"/>
  <c r="Y424" i="4" s="1"/>
  <c r="AI458" i="4"/>
  <c r="AG458" i="4"/>
  <c r="AQ469" i="4"/>
  <c r="AW469" i="4" s="1"/>
  <c r="W484" i="4"/>
  <c r="Y542" i="4"/>
  <c r="X542" i="4"/>
  <c r="X536" i="4"/>
  <c r="Y536" i="4"/>
  <c r="X546" i="4"/>
  <c r="Y546" i="4"/>
  <c r="AA430" i="4"/>
  <c r="AB430" i="4"/>
  <c r="AC430" i="4"/>
  <c r="AO430" i="4" s="1"/>
  <c r="AU430" i="4" s="1"/>
  <c r="AD430" i="4"/>
  <c r="AP430" i="4" s="1"/>
  <c r="AV430" i="4" s="1"/>
  <c r="AE430" i="4"/>
  <c r="AQ430" i="4" s="1"/>
  <c r="AW430" i="4" s="1"/>
  <c r="Z430" i="4"/>
  <c r="X522" i="4"/>
  <c r="Y522" i="4"/>
  <c r="AC490" i="4"/>
  <c r="AO490" i="4" s="1"/>
  <c r="AD490" i="4"/>
  <c r="AP490" i="4" s="1"/>
  <c r="AE490" i="4"/>
  <c r="AQ490" i="4" s="1"/>
  <c r="AW490" i="4" s="1"/>
  <c r="Z490" i="4"/>
  <c r="AL490" i="4" s="1"/>
  <c r="AR490" i="4" s="1"/>
  <c r="AA490" i="4"/>
  <c r="AM490" i="4" s="1"/>
  <c r="AS490" i="4" s="1"/>
  <c r="AB490" i="4"/>
  <c r="AN490" i="4" s="1"/>
  <c r="AT490" i="4" s="1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Y524" i="4"/>
  <c r="AE414" i="4"/>
  <c r="AQ414" i="4" s="1"/>
  <c r="AW414" i="4" s="1"/>
  <c r="Z414" i="4"/>
  <c r="AL414" i="4" s="1"/>
  <c r="AR414" i="4" s="1"/>
  <c r="AA414" i="4"/>
  <c r="AM414" i="4" s="1"/>
  <c r="AS414" i="4" s="1"/>
  <c r="AB414" i="4"/>
  <c r="AN414" i="4" s="1"/>
  <c r="AT414" i="4" s="1"/>
  <c r="AC414" i="4"/>
  <c r="AO414" i="4" s="1"/>
  <c r="AU414" i="4" s="1"/>
  <c r="AD414" i="4"/>
  <c r="AP414" i="4" s="1"/>
  <c r="AV414" i="4" s="1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S410" i="4" s="1"/>
  <c r="AB410" i="4"/>
  <c r="AC410" i="4"/>
  <c r="AO410" i="4" s="1"/>
  <c r="AU410" i="4" s="1"/>
  <c r="AD410" i="4"/>
  <c r="AP410" i="4" s="1"/>
  <c r="AV410" i="4" s="1"/>
  <c r="AE410" i="4"/>
  <c r="AQ410" i="4" s="1"/>
  <c r="AW410" i="4" s="1"/>
  <c r="Z410" i="4"/>
  <c r="AL410" i="4" s="1"/>
  <c r="AR410" i="4" s="1"/>
  <c r="X452" i="4"/>
  <c r="Y452" i="4" s="1"/>
  <c r="Y528" i="4"/>
  <c r="X528" i="4"/>
  <c r="AB545" i="4"/>
  <c r="AA545" i="4"/>
  <c r="Z545" i="4"/>
  <c r="AC545" i="4"/>
  <c r="AE545" i="4"/>
  <c r="AT545" i="4"/>
  <c r="AW545" i="4"/>
  <c r="AU545" i="4"/>
  <c r="AV545" i="4"/>
  <c r="AD545" i="4"/>
  <c r="AS545" i="4"/>
  <c r="AI545" i="4"/>
  <c r="AG545" i="4"/>
  <c r="AF545" i="4"/>
  <c r="AH545" i="4"/>
  <c r="AJ545" i="4"/>
  <c r="AK545" i="4"/>
  <c r="AF458" i="4"/>
  <c r="X434" i="4"/>
  <c r="Y434" i="4" s="1"/>
  <c r="AL469" i="4"/>
  <c r="AR469" i="4" s="1"/>
  <c r="AN469" i="4"/>
  <c r="AT469" i="4" s="1"/>
  <c r="X504" i="4"/>
  <c r="Y504" i="4" s="1"/>
  <c r="X456" i="4"/>
  <c r="Y456" i="4" s="1"/>
  <c r="X454" i="4"/>
  <c r="Y454" i="4" s="1"/>
  <c r="X478" i="4"/>
  <c r="Y478" i="4" s="1"/>
  <c r="X496" i="4"/>
  <c r="Y496" i="4"/>
  <c r="AD381" i="4"/>
  <c r="AB381" i="4"/>
  <c r="AN381" i="4" s="1"/>
  <c r="AT381" i="4" s="1"/>
  <c r="AC381" i="4"/>
  <c r="AO381" i="4" s="1"/>
  <c r="AU381" i="4" s="1"/>
  <c r="AA381" i="4"/>
  <c r="Z381" i="4"/>
  <c r="AE381" i="4"/>
  <c r="X438" i="4"/>
  <c r="Y438" i="4" s="1"/>
  <c r="X518" i="4"/>
  <c r="Y518" i="4" s="1"/>
  <c r="X444" i="4"/>
  <c r="Y444" i="4" s="1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S468" i="4"/>
  <c r="AC468" i="4"/>
  <c r="AD468" i="4"/>
  <c r="AP468" i="4" s="1"/>
  <c r="AV468" i="4" s="1"/>
  <c r="AE468" i="4"/>
  <c r="AQ468" i="4" s="1"/>
  <c r="AW468" i="4" s="1"/>
  <c r="Z432" i="4"/>
  <c r="AL432" i="4" s="1"/>
  <c r="AR432" i="4" s="1"/>
  <c r="AA432" i="4"/>
  <c r="AB432" i="4"/>
  <c r="AN432" i="4" s="1"/>
  <c r="AT432" i="4" s="1"/>
  <c r="AC432" i="4"/>
  <c r="AO432" i="4" s="1"/>
  <c r="AU432" i="4" s="1"/>
  <c r="AD432" i="4"/>
  <c r="AP432" i="4" s="1"/>
  <c r="AV432" i="4" s="1"/>
  <c r="AE432" i="4"/>
  <c r="Z460" i="4"/>
  <c r="AL460" i="4" s="1"/>
  <c r="AR460" i="4" s="1"/>
  <c r="AA460" i="4"/>
  <c r="AB460" i="4"/>
  <c r="AC460" i="4"/>
  <c r="AO460" i="4" s="1"/>
  <c r="AU460" i="4" s="1"/>
  <c r="AD460" i="4"/>
  <c r="AP460" i="4" s="1"/>
  <c r="AV460" i="4" s="1"/>
  <c r="AE460" i="4"/>
  <c r="AQ460" i="4" s="1"/>
  <c r="AW460" i="4" s="1"/>
  <c r="Z436" i="4"/>
  <c r="AA436" i="4"/>
  <c r="AB436" i="4"/>
  <c r="AC436" i="4"/>
  <c r="AO436" i="4" s="1"/>
  <c r="AU436" i="4" s="1"/>
  <c r="AD436" i="4"/>
  <c r="AP436" i="4" s="1"/>
  <c r="AV436" i="4" s="1"/>
  <c r="AE436" i="4"/>
  <c r="AQ436" i="4" s="1"/>
  <c r="AW436" i="4" s="1"/>
  <c r="Z408" i="4"/>
  <c r="AC408" i="4"/>
  <c r="AD408" i="4"/>
  <c r="AP408" i="4" s="1"/>
  <c r="AV408" i="4" s="1"/>
  <c r="AA408" i="4"/>
  <c r="AB408" i="4"/>
  <c r="AN408" i="4" s="1"/>
  <c r="AT408" i="4" s="1"/>
  <c r="AE408" i="4"/>
  <c r="AQ408" i="4" s="1"/>
  <c r="AW408" i="4" s="1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 s="1"/>
  <c r="D490" i="4" l="1"/>
  <c r="H490" i="4" s="1"/>
  <c r="F490" i="4"/>
  <c r="J490" i="4" s="1"/>
  <c r="G490" i="4"/>
  <c r="E490" i="4"/>
  <c r="I490" i="4" s="1"/>
  <c r="E506" i="4"/>
  <c r="I506" i="4" s="1"/>
  <c r="G506" i="4"/>
  <c r="F506" i="4"/>
  <c r="J506" i="4" s="1"/>
  <c r="D506" i="4"/>
  <c r="H506" i="4" s="1"/>
  <c r="G492" i="4"/>
  <c r="D492" i="4"/>
  <c r="H492" i="4" s="1"/>
  <c r="F492" i="4"/>
  <c r="J492" i="4" s="1"/>
  <c r="E492" i="4"/>
  <c r="I492" i="4" s="1"/>
  <c r="G519" i="4"/>
  <c r="F519" i="4"/>
  <c r="J519" i="4" s="1"/>
  <c r="D519" i="4"/>
  <c r="H519" i="4" s="1"/>
  <c r="E519" i="4"/>
  <c r="I519" i="4" s="1"/>
  <c r="F502" i="4"/>
  <c r="J502" i="4" s="1"/>
  <c r="G502" i="4"/>
  <c r="D502" i="4"/>
  <c r="H502" i="4" s="1"/>
  <c r="E502" i="4"/>
  <c r="I502" i="4" s="1"/>
  <c r="D512" i="4"/>
  <c r="H512" i="4" s="1"/>
  <c r="F512" i="4"/>
  <c r="J512" i="4" s="1"/>
  <c r="G512" i="4"/>
  <c r="E512" i="4"/>
  <c r="I512" i="4" s="1"/>
  <c r="F494" i="4"/>
  <c r="J494" i="4" s="1"/>
  <c r="D494" i="4"/>
  <c r="H494" i="4" s="1"/>
  <c r="E494" i="4"/>
  <c r="I494" i="4" s="1"/>
  <c r="G494" i="4"/>
  <c r="AO495" i="4"/>
  <c r="AU495" i="4" s="1"/>
  <c r="AI495" i="4"/>
  <c r="AF495" i="4"/>
  <c r="AL495" i="4" s="1"/>
  <c r="AR495" i="4" s="1"/>
  <c r="Y508" i="4"/>
  <c r="AH495" i="4"/>
  <c r="G511" i="4"/>
  <c r="D511" i="4"/>
  <c r="H511" i="4" s="1"/>
  <c r="F511" i="4"/>
  <c r="J511" i="4" s="1"/>
  <c r="E511" i="4"/>
  <c r="I511" i="4" s="1"/>
  <c r="AG495" i="4"/>
  <c r="AM495" i="4" s="1"/>
  <c r="AS495" i="4" s="1"/>
  <c r="F483" i="4"/>
  <c r="J483" i="4" s="1"/>
  <c r="G483" i="4"/>
  <c r="D483" i="4"/>
  <c r="H483" i="4" s="1"/>
  <c r="E483" i="4"/>
  <c r="I483" i="4" s="1"/>
  <c r="F509" i="4"/>
  <c r="J509" i="4" s="1"/>
  <c r="D509" i="4"/>
  <c r="H509" i="4" s="1"/>
  <c r="G509" i="4"/>
  <c r="E509" i="4"/>
  <c r="I509" i="4" s="1"/>
  <c r="AN495" i="4"/>
  <c r="AT495" i="4" s="1"/>
  <c r="AP519" i="4"/>
  <c r="AV519" i="4" s="1"/>
  <c r="Y515" i="4"/>
  <c r="AI41" i="4"/>
  <c r="AJ41" i="4"/>
  <c r="AK41" i="4"/>
  <c r="AF41" i="4"/>
  <c r="AH41" i="4"/>
  <c r="AG41" i="4"/>
  <c r="AJ380" i="4"/>
  <c r="AE380" i="4"/>
  <c r="AQ380" i="4" s="1"/>
  <c r="AW380" i="4" s="1"/>
  <c r="AL451" i="4"/>
  <c r="AR451" i="4" s="1"/>
  <c r="AP386" i="4"/>
  <c r="AV386" i="4" s="1"/>
  <c r="F418" i="4"/>
  <c r="J418" i="4" s="1"/>
  <c r="M410" i="2" s="1"/>
  <c r="AM252" i="4"/>
  <c r="AS252" i="4" s="1"/>
  <c r="AI267" i="4"/>
  <c r="AK922" i="4"/>
  <c r="AN134" i="4"/>
  <c r="AT134" i="4" s="1"/>
  <c r="AM29" i="4"/>
  <c r="AS29" i="4" s="1"/>
  <c r="AQ499" i="4"/>
  <c r="AW499" i="4" s="1"/>
  <c r="AP36" i="4"/>
  <c r="AV36" i="4" s="1"/>
  <c r="AC78" i="4"/>
  <c r="AQ870" i="4"/>
  <c r="AE72" i="4"/>
  <c r="AD72" i="4"/>
  <c r="AF72" i="4"/>
  <c r="AF5" i="4"/>
  <c r="AI5" i="4"/>
  <c r="AD5" i="4"/>
  <c r="AP5" i="4" s="1"/>
  <c r="AV5" i="4" s="1"/>
  <c r="AB5" i="4"/>
  <c r="AA5" i="4"/>
  <c r="AH5" i="4"/>
  <c r="AC5" i="4"/>
  <c r="AJ5" i="4"/>
  <c r="Z5" i="4"/>
  <c r="AL5" i="4" s="1"/>
  <c r="AR5" i="4" s="1"/>
  <c r="AG5" i="4"/>
  <c r="AH89" i="4"/>
  <c r="AK89" i="4"/>
  <c r="AD89" i="4"/>
  <c r="AP89" i="4" s="1"/>
  <c r="AV89" i="4" s="1"/>
  <c r="AS622" i="4"/>
  <c r="AD622" i="4"/>
  <c r="AP622" i="4" s="1"/>
  <c r="AA622" i="4"/>
  <c r="AG622" i="4"/>
  <c r="AJ622" i="4"/>
  <c r="AK622" i="4"/>
  <c r="Z622" i="4"/>
  <c r="AH622" i="4"/>
  <c r="AC622" i="4"/>
  <c r="AU622" i="4"/>
  <c r="AV622" i="4"/>
  <c r="AI622" i="4"/>
  <c r="AW622" i="4"/>
  <c r="AB622" i="4"/>
  <c r="AN622" i="4" s="1"/>
  <c r="AE622" i="4"/>
  <c r="AQ622" i="4" s="1"/>
  <c r="AF622" i="4"/>
  <c r="AT622" i="4"/>
  <c r="AI713" i="4"/>
  <c r="AC713" i="4"/>
  <c r="AJ713" i="4"/>
  <c r="AV713" i="4"/>
  <c r="AB713" i="4"/>
  <c r="AD713" i="4"/>
  <c r="AA713" i="4"/>
  <c r="AW713" i="4"/>
  <c r="AG713" i="4"/>
  <c r="AE713" i="4"/>
  <c r="AH713" i="4"/>
  <c r="AU713" i="4"/>
  <c r="AK713" i="4"/>
  <c r="Z713" i="4"/>
  <c r="AF713" i="4"/>
  <c r="AS713" i="4"/>
  <c r="AT713" i="4"/>
  <c r="Y20" i="4"/>
  <c r="Z20" i="4" s="1"/>
  <c r="AC20" i="4"/>
  <c r="AG20" i="4"/>
  <c r="AA20" i="4"/>
  <c r="AE20" i="4"/>
  <c r="AF20" i="4"/>
  <c r="AL20" i="4" s="1"/>
  <c r="AR20" i="4" s="1"/>
  <c r="AJ20" i="4"/>
  <c r="AK20" i="4"/>
  <c r="AB20" i="4"/>
  <c r="AL968" i="4"/>
  <c r="AP543" i="4"/>
  <c r="AN89" i="4"/>
  <c r="AT89" i="4" s="1"/>
  <c r="F156" i="4"/>
  <c r="J156" i="4" s="1"/>
  <c r="M157" i="2" s="1"/>
  <c r="G156" i="4"/>
  <c r="D156" i="4"/>
  <c r="H156" i="4" s="1"/>
  <c r="K157" i="2" s="1"/>
  <c r="E156" i="4"/>
  <c r="I156" i="4" s="1"/>
  <c r="L157" i="2" s="1"/>
  <c r="X99" i="4"/>
  <c r="Y99" i="4"/>
  <c r="Y74" i="4"/>
  <c r="AI74" i="4" s="1"/>
  <c r="AB74" i="4"/>
  <c r="AC74" i="4"/>
  <c r="AO74" i="4" s="1"/>
  <c r="AU74" i="4" s="1"/>
  <c r="AA74" i="4"/>
  <c r="Z74" i="4"/>
  <c r="AI198" i="4"/>
  <c r="AD198" i="4"/>
  <c r="AL315" i="4"/>
  <c r="AR315" i="4" s="1"/>
  <c r="AA380" i="4"/>
  <c r="G418" i="4"/>
  <c r="AN251" i="4"/>
  <c r="AT251" i="4" s="1"/>
  <c r="AJ267" i="4"/>
  <c r="AM357" i="4"/>
  <c r="AS357" i="4" s="1"/>
  <c r="AC116" i="4"/>
  <c r="AD117" i="4"/>
  <c r="AL29" i="4"/>
  <c r="AR29" i="4" s="1"/>
  <c r="AC431" i="4"/>
  <c r="AE431" i="4"/>
  <c r="AO499" i="4"/>
  <c r="AU499" i="4" s="1"/>
  <c r="AN36" i="4"/>
  <c r="AT36" i="4" s="1"/>
  <c r="AB78" i="4"/>
  <c r="AC89" i="4"/>
  <c r="AO89" i="4" s="1"/>
  <c r="AU89" i="4" s="1"/>
  <c r="AE89" i="4"/>
  <c r="AQ89" i="4" s="1"/>
  <c r="AW89" i="4" s="1"/>
  <c r="Z89" i="4"/>
  <c r="Z941" i="4"/>
  <c r="AC941" i="4"/>
  <c r="AA941" i="4"/>
  <c r="AE941" i="4"/>
  <c r="AH941" i="4"/>
  <c r="AF941" i="4"/>
  <c r="AG941" i="4"/>
  <c r="AU941" i="4"/>
  <c r="AJ941" i="4"/>
  <c r="AT941" i="4"/>
  <c r="AK941" i="4"/>
  <c r="AS941" i="4"/>
  <c r="AB941" i="4"/>
  <c r="AN941" i="4" s="1"/>
  <c r="AI941" i="4"/>
  <c r="AD941" i="4"/>
  <c r="AP941" i="4" s="1"/>
  <c r="AW941" i="4"/>
  <c r="AV941" i="4"/>
  <c r="AJ895" i="4"/>
  <c r="AH895" i="4"/>
  <c r="AI895" i="4"/>
  <c r="AF895" i="4"/>
  <c r="AG895" i="4"/>
  <c r="AA895" i="4"/>
  <c r="AM895" i="4" s="1"/>
  <c r="Z895" i="4"/>
  <c r="AB895" i="4"/>
  <c r="AV895" i="4"/>
  <c r="AT895" i="4"/>
  <c r="AC895" i="4"/>
  <c r="AO895" i="4" s="1"/>
  <c r="AS895" i="4"/>
  <c r="AE895" i="4"/>
  <c r="AK895" i="4"/>
  <c r="AD895" i="4"/>
  <c r="AU895" i="4"/>
  <c r="AW895" i="4"/>
  <c r="AB911" i="4"/>
  <c r="AN911" i="4" s="1"/>
  <c r="AK911" i="4"/>
  <c r="AE911" i="4"/>
  <c r="AQ911" i="4" s="1"/>
  <c r="AU911" i="4"/>
  <c r="AA911" i="4"/>
  <c r="AM911" i="4" s="1"/>
  <c r="AC911" i="4"/>
  <c r="AD911" i="4"/>
  <c r="AP911" i="4" s="1"/>
  <c r="AF911" i="4"/>
  <c r="AV911" i="4"/>
  <c r="AJ911" i="4"/>
  <c r="AH911" i="4"/>
  <c r="AI911" i="4"/>
  <c r="AS911" i="4"/>
  <c r="AG911" i="4"/>
  <c r="Z911" i="4"/>
  <c r="AL911" i="4" s="1"/>
  <c r="AW911" i="4"/>
  <c r="AT911" i="4"/>
  <c r="AB889" i="4"/>
  <c r="AK889" i="4"/>
  <c r="Z889" i="4"/>
  <c r="AT889" i="4"/>
  <c r="AV889" i="4"/>
  <c r="AC889" i="4"/>
  <c r="AO889" i="4" s="1"/>
  <c r="AA889" i="4"/>
  <c r="AE889" i="4"/>
  <c r="AQ889" i="4" s="1"/>
  <c r="AS889" i="4"/>
  <c r="AD889" i="4"/>
  <c r="AP889" i="4" s="1"/>
  <c r="AI889" i="4"/>
  <c r="AH889" i="4"/>
  <c r="AW889" i="4"/>
  <c r="AG889" i="4"/>
  <c r="AJ889" i="4"/>
  <c r="AF889" i="4"/>
  <c r="AU889" i="4"/>
  <c r="G38" i="4"/>
  <c r="D38" i="4"/>
  <c r="H38" i="4" s="1"/>
  <c r="K39" i="2" s="1"/>
  <c r="E38" i="4"/>
  <c r="I38" i="4" s="1"/>
  <c r="L39" i="2" s="1"/>
  <c r="F38" i="4"/>
  <c r="J38" i="4" s="1"/>
  <c r="M39" i="2" s="1"/>
  <c r="AD11" i="4"/>
  <c r="AP11" i="4" s="1"/>
  <c r="AV11" i="4" s="1"/>
  <c r="AJ11" i="4"/>
  <c r="AA11" i="4"/>
  <c r="Z11" i="4"/>
  <c r="AK11" i="4"/>
  <c r="AC11" i="4"/>
  <c r="AO11" i="4" s="1"/>
  <c r="AU11" i="4" s="1"/>
  <c r="AF11" i="4"/>
  <c r="AB11" i="4"/>
  <c r="AE11" i="4"/>
  <c r="AQ11" i="4" s="1"/>
  <c r="AW11" i="4" s="1"/>
  <c r="AH11" i="4"/>
  <c r="AG11" i="4"/>
  <c r="AM11" i="4" s="1"/>
  <c r="AS11" i="4" s="1"/>
  <c r="AP968" i="4"/>
  <c r="AN968" i="4"/>
  <c r="AQ968" i="4"/>
  <c r="AK74" i="4"/>
  <c r="AK198" i="4"/>
  <c r="AB380" i="4"/>
  <c r="AL386" i="4"/>
  <c r="AR386" i="4" s="1"/>
  <c r="AM311" i="4"/>
  <c r="AS311" i="4" s="1"/>
  <c r="AQ290" i="4"/>
  <c r="AW290" i="4" s="1"/>
  <c r="AQ904" i="4"/>
  <c r="AD431" i="4"/>
  <c r="AG431" i="4"/>
  <c r="AM431" i="4" s="1"/>
  <c r="AS431" i="4" s="1"/>
  <c r="AG97" i="4"/>
  <c r="AN952" i="4"/>
  <c r="AP952" i="4"/>
  <c r="AL952" i="4"/>
  <c r="AE78" i="4"/>
  <c r="AQ78" i="4" s="1"/>
  <c r="AW78" i="4" s="1"/>
  <c r="AO147" i="4"/>
  <c r="AU147" i="4" s="1"/>
  <c r="AP873" i="4"/>
  <c r="AM873" i="4"/>
  <c r="AQ31" i="4"/>
  <c r="AW31" i="4" s="1"/>
  <c r="AN31" i="4"/>
  <c r="AT31" i="4" s="1"/>
  <c r="AB83" i="4"/>
  <c r="Z72" i="4"/>
  <c r="AK72" i="4"/>
  <c r="AM10" i="4"/>
  <c r="AS10" i="4" s="1"/>
  <c r="AJ604" i="4"/>
  <c r="AG604" i="4"/>
  <c r="AH604" i="4"/>
  <c r="AV604" i="4"/>
  <c r="AE604" i="4"/>
  <c r="AT604" i="4"/>
  <c r="AF604" i="4"/>
  <c r="AS604" i="4"/>
  <c r="AB604" i="4"/>
  <c r="AN604" i="4" s="1"/>
  <c r="AD604" i="4"/>
  <c r="AP604" i="4" s="1"/>
  <c r="Z604" i="4"/>
  <c r="AL604" i="4" s="1"/>
  <c r="AW604" i="4"/>
  <c r="AA604" i="4"/>
  <c r="AI604" i="4"/>
  <c r="AK604" i="4"/>
  <c r="AU604" i="4"/>
  <c r="AC604" i="4"/>
  <c r="AK5" i="4"/>
  <c r="AQ5" i="4" s="1"/>
  <c r="AW5" i="4" s="1"/>
  <c r="AA89" i="4"/>
  <c r="AM89" i="4" s="1"/>
  <c r="AS89" i="4" s="1"/>
  <c r="AF89" i="4"/>
  <c r="Y9" i="4"/>
  <c r="AE9" i="4" s="1"/>
  <c r="AQ156" i="4"/>
  <c r="AW156" i="4" s="1"/>
  <c r="W987" i="4"/>
  <c r="AG74" i="4"/>
  <c r="AF74" i="4"/>
  <c r="AE7" i="4"/>
  <c r="AF7" i="4"/>
  <c r="AI7" i="4"/>
  <c r="AG7" i="4"/>
  <c r="AH7" i="4"/>
  <c r="AK7" i="4"/>
  <c r="AJ7" i="4"/>
  <c r="X87" i="4"/>
  <c r="Y87" i="4" s="1"/>
  <c r="AB87" i="4" s="1"/>
  <c r="AM78" i="4"/>
  <c r="AS78" i="4" s="1"/>
  <c r="AO78" i="4"/>
  <c r="AU78" i="4" s="1"/>
  <c r="AP870" i="4"/>
  <c r="D147" i="4"/>
  <c r="H147" i="4" s="1"/>
  <c r="K148" i="2" s="1"/>
  <c r="F147" i="4"/>
  <c r="J147" i="4" s="1"/>
  <c r="M148" i="2" s="1"/>
  <c r="G147" i="4"/>
  <c r="E147" i="4"/>
  <c r="I147" i="4" s="1"/>
  <c r="L148" i="2" s="1"/>
  <c r="AL49" i="4"/>
  <c r="AR49" i="4" s="1"/>
  <c r="X805" i="4"/>
  <c r="Y805" i="4"/>
  <c r="Y79" i="4"/>
  <c r="AE79" i="4" s="1"/>
  <c r="AQ79" i="4" s="1"/>
  <c r="AW79" i="4" s="1"/>
  <c r="AG79" i="4"/>
  <c r="AJ79" i="4"/>
  <c r="AK79" i="4"/>
  <c r="AA79" i="4"/>
  <c r="AM79" i="4" s="1"/>
  <c r="AS79" i="4" s="1"/>
  <c r="Z79" i="4"/>
  <c r="AC79" i="4"/>
  <c r="AD79" i="4"/>
  <c r="AP79" i="4" s="1"/>
  <c r="AV79" i="4" s="1"/>
  <c r="AI79" i="4"/>
  <c r="AB79" i="4"/>
  <c r="AF83" i="4"/>
  <c r="AL83" i="4" s="1"/>
  <c r="AR83" i="4" s="1"/>
  <c r="Y989" i="4"/>
  <c r="X989" i="4"/>
  <c r="AI27" i="4"/>
  <c r="AG19" i="4"/>
  <c r="AJ19" i="4"/>
  <c r="AF19" i="4"/>
  <c r="AL19" i="4" s="1"/>
  <c r="AR19" i="4" s="1"/>
  <c r="AE505" i="4"/>
  <c r="AB505" i="4"/>
  <c r="AF505" i="4"/>
  <c r="AC505" i="4"/>
  <c r="AH505" i="4"/>
  <c r="AK505" i="4"/>
  <c r="AJ505" i="4"/>
  <c r="AG505" i="4"/>
  <c r="AD505" i="4"/>
  <c r="AI505" i="4"/>
  <c r="Z505" i="4"/>
  <c r="AL505" i="4" s="1"/>
  <c r="AR505" i="4" s="1"/>
  <c r="AA505" i="4"/>
  <c r="AP10" i="4"/>
  <c r="AV10" i="4" s="1"/>
  <c r="AE10" i="4"/>
  <c r="AQ10" i="4" s="1"/>
  <c r="AW10" i="4" s="1"/>
  <c r="AD480" i="4"/>
  <c r="Z480" i="4"/>
  <c r="AC464" i="4"/>
  <c r="G322" i="4"/>
  <c r="AG330" i="4"/>
  <c r="Z330" i="4"/>
  <c r="AD330" i="4"/>
  <c r="AO341" i="4"/>
  <c r="AU341" i="4" s="1"/>
  <c r="D378" i="4"/>
  <c r="H378" i="4" s="1"/>
  <c r="K370" i="2" s="1"/>
  <c r="AP192" i="4"/>
  <c r="AV192" i="4" s="1"/>
  <c r="AP315" i="4"/>
  <c r="AV315" i="4" s="1"/>
  <c r="AO309" i="4"/>
  <c r="AU309" i="4" s="1"/>
  <c r="AK415" i="4"/>
  <c r="AQ415" i="4" s="1"/>
  <c r="AW415" i="4" s="1"/>
  <c r="G411" i="4"/>
  <c r="AO406" i="4"/>
  <c r="AU406" i="4" s="1"/>
  <c r="AD415" i="4"/>
  <c r="AJ403" i="4"/>
  <c r="AE403" i="4"/>
  <c r="E475" i="4"/>
  <c r="I475" i="4" s="1"/>
  <c r="AH935" i="4"/>
  <c r="AP929" i="4"/>
  <c r="AI922" i="4"/>
  <c r="AJ922" i="4"/>
  <c r="AK955" i="4"/>
  <c r="AI955" i="4"/>
  <c r="AI764" i="4"/>
  <c r="AF764" i="4"/>
  <c r="AF521" i="4"/>
  <c r="AJ688" i="4"/>
  <c r="AI671" i="4"/>
  <c r="AH645" i="4"/>
  <c r="AI637" i="4"/>
  <c r="AI743" i="4"/>
  <c r="AF685" i="4"/>
  <c r="AN136" i="4"/>
  <c r="AT136" i="4" s="1"/>
  <c r="AJ647" i="4"/>
  <c r="W829" i="4"/>
  <c r="AM639" i="4"/>
  <c r="AP639" i="4"/>
  <c r="AB752" i="4"/>
  <c r="AB596" i="4"/>
  <c r="AP904" i="4"/>
  <c r="AH836" i="4"/>
  <c r="Z431" i="4"/>
  <c r="AJ431" i="4"/>
  <c r="AP431" i="4" s="1"/>
  <c r="AV431" i="4" s="1"/>
  <c r="AB431" i="4"/>
  <c r="AQ135" i="4"/>
  <c r="AW135" i="4" s="1"/>
  <c r="AO135" i="4"/>
  <c r="AU135" i="4" s="1"/>
  <c r="AD97" i="4"/>
  <c r="G63" i="4"/>
  <c r="D63" i="4"/>
  <c r="H63" i="4" s="1"/>
  <c r="K64" i="2" s="1"/>
  <c r="F63" i="4"/>
  <c r="J63" i="4" s="1"/>
  <c r="M64" i="2" s="1"/>
  <c r="E63" i="4"/>
  <c r="I63" i="4" s="1"/>
  <c r="L64" i="2" s="1"/>
  <c r="Y35" i="4"/>
  <c r="AG35" i="4" s="1"/>
  <c r="AA35" i="4"/>
  <c r="AC35" i="4"/>
  <c r="AB35" i="4"/>
  <c r="AD35" i="4"/>
  <c r="AE35" i="4"/>
  <c r="Z35" i="4"/>
  <c r="AE66" i="4"/>
  <c r="AI66" i="4"/>
  <c r="AJ66" i="4"/>
  <c r="AH66" i="4"/>
  <c r="AN66" i="4" s="1"/>
  <c r="AT66" i="4" s="1"/>
  <c r="AK66" i="4"/>
  <c r="AG66" i="4"/>
  <c r="AF66" i="4"/>
  <c r="Z66" i="4"/>
  <c r="AC66" i="4"/>
  <c r="AO66" i="4" s="1"/>
  <c r="AU66" i="4" s="1"/>
  <c r="AA66" i="4"/>
  <c r="AM66" i="4" s="1"/>
  <c r="AS66" i="4" s="1"/>
  <c r="AD66" i="4"/>
  <c r="AP66" i="4" s="1"/>
  <c r="AV66" i="4" s="1"/>
  <c r="X50" i="4"/>
  <c r="Y50" i="4" s="1"/>
  <c r="AA50" i="4" s="1"/>
  <c r="AE27" i="4"/>
  <c r="X966" i="4"/>
  <c r="Y966" i="4"/>
  <c r="Y88" i="4"/>
  <c r="AF88" i="4" s="1"/>
  <c r="AE88" i="4"/>
  <c r="Z88" i="4"/>
  <c r="AL88" i="4" s="1"/>
  <c r="AR88" i="4" s="1"/>
  <c r="X897" i="4"/>
  <c r="Y897" i="4"/>
  <c r="AN78" i="4"/>
  <c r="AT78" i="4" s="1"/>
  <c r="AM870" i="4"/>
  <c r="AL870" i="4"/>
  <c r="AO870" i="4"/>
  <c r="AC22" i="4"/>
  <c r="AB22" i="4"/>
  <c r="AD22" i="4"/>
  <c r="AP22" i="4" s="1"/>
  <c r="AV22" i="4" s="1"/>
  <c r="AE22" i="4"/>
  <c r="Z22" i="4"/>
  <c r="AL22" i="4" s="1"/>
  <c r="AR22" i="4" s="1"/>
  <c r="AA22" i="4"/>
  <c r="AM22" i="4" s="1"/>
  <c r="AS22" i="4" s="1"/>
  <c r="AI22" i="4"/>
  <c r="AK22" i="4"/>
  <c r="AQ22" i="4" s="1"/>
  <c r="AW22" i="4" s="1"/>
  <c r="AD853" i="4"/>
  <c r="AV853" i="4"/>
  <c r="AA853" i="4"/>
  <c r="AU853" i="4"/>
  <c r="AB853" i="4"/>
  <c r="AG853" i="4"/>
  <c r="AH853" i="4"/>
  <c r="AT853" i="4"/>
  <c r="AI853" i="4"/>
  <c r="AE853" i="4"/>
  <c r="AQ853" i="4" s="1"/>
  <c r="AK853" i="4"/>
  <c r="AJ853" i="4"/>
  <c r="AW853" i="4"/>
  <c r="AF853" i="4"/>
  <c r="Z853" i="4"/>
  <c r="AC853" i="4"/>
  <c r="AS853" i="4"/>
  <c r="AP147" i="4"/>
  <c r="AV147" i="4" s="1"/>
  <c r="AN873" i="4"/>
  <c r="AO873" i="4"/>
  <c r="AO49" i="4"/>
  <c r="AU49" i="4" s="1"/>
  <c r="AL31" i="4"/>
  <c r="AR31" i="4" s="1"/>
  <c r="AI35" i="4"/>
  <c r="AO72" i="4"/>
  <c r="AU72" i="4" s="1"/>
  <c r="AL72" i="4"/>
  <c r="AR72" i="4" s="1"/>
  <c r="AC75" i="4"/>
  <c r="AE75" i="4"/>
  <c r="AA75" i="4"/>
  <c r="AB75" i="4"/>
  <c r="AN75" i="4" s="1"/>
  <c r="AT75" i="4" s="1"/>
  <c r="AI75" i="4"/>
  <c r="AK75" i="4"/>
  <c r="Z75" i="4"/>
  <c r="AF75" i="4"/>
  <c r="AH75" i="4"/>
  <c r="AD75" i="4"/>
  <c r="AP75" i="4" s="1"/>
  <c r="AV75" i="4" s="1"/>
  <c r="AJ75" i="4"/>
  <c r="AG75" i="4"/>
  <c r="X914" i="4"/>
  <c r="Y914" i="4"/>
  <c r="E166" i="4"/>
  <c r="I166" i="4" s="1"/>
  <c r="L167" i="2" s="1"/>
  <c r="G166" i="4"/>
  <c r="D166" i="4"/>
  <c r="H166" i="4" s="1"/>
  <c r="K167" i="2" s="1"/>
  <c r="F166" i="4"/>
  <c r="J166" i="4" s="1"/>
  <c r="M167" i="2" s="1"/>
  <c r="AJ83" i="4"/>
  <c r="AP83" i="4" s="1"/>
  <c r="AV83" i="4" s="1"/>
  <c r="AH83" i="4"/>
  <c r="AN83" i="4" s="1"/>
  <c r="AT83" i="4" s="1"/>
  <c r="X91" i="4"/>
  <c r="Y91" i="4" s="1"/>
  <c r="AI753" i="4"/>
  <c r="AA753" i="4"/>
  <c r="AM753" i="4" s="1"/>
  <c r="AE753" i="4"/>
  <c r="AT753" i="4"/>
  <c r="AJ753" i="4"/>
  <c r="AK753" i="4"/>
  <c r="Z753" i="4"/>
  <c r="AB753" i="4"/>
  <c r="AS753" i="4"/>
  <c r="AH753" i="4"/>
  <c r="AC753" i="4"/>
  <c r="AO753" i="4" s="1"/>
  <c r="AV753" i="4"/>
  <c r="AW753" i="4"/>
  <c r="AF753" i="4"/>
  <c r="AG753" i="4"/>
  <c r="AD753" i="4"/>
  <c r="AP753" i="4" s="1"/>
  <c r="AU753" i="4"/>
  <c r="AH27" i="4"/>
  <c r="Z872" i="4"/>
  <c r="AJ872" i="4"/>
  <c r="AD872" i="4"/>
  <c r="AG872" i="4"/>
  <c r="AE872" i="4"/>
  <c r="AA872" i="4"/>
  <c r="AU872" i="4"/>
  <c r="AC872" i="4"/>
  <c r="AO872" i="4" s="1"/>
  <c r="AK872" i="4"/>
  <c r="AI872" i="4"/>
  <c r="AS872" i="4"/>
  <c r="AT872" i="4"/>
  <c r="AF872" i="4"/>
  <c r="AH872" i="4"/>
  <c r="AN872" i="4" s="1"/>
  <c r="AW872" i="4"/>
  <c r="AV872" i="4"/>
  <c r="AA19" i="4"/>
  <c r="AM19" i="4" s="1"/>
  <c r="AS19" i="4" s="1"/>
  <c r="AI19" i="4"/>
  <c r="AC19" i="4"/>
  <c r="AC10" i="4"/>
  <c r="AO10" i="4" s="1"/>
  <c r="AU10" i="4" s="1"/>
  <c r="Z10" i="4"/>
  <c r="AL10" i="4" s="1"/>
  <c r="AR10" i="4" s="1"/>
  <c r="AT833" i="4"/>
  <c r="AW833" i="4"/>
  <c r="AV833" i="4"/>
  <c r="AU833" i="4"/>
  <c r="AS833" i="4"/>
  <c r="Z833" i="4"/>
  <c r="AG833" i="4"/>
  <c r="AJ833" i="4"/>
  <c r="AA833" i="4"/>
  <c r="AE833" i="4"/>
  <c r="AK833" i="4"/>
  <c r="AH833" i="4"/>
  <c r="AB833" i="4"/>
  <c r="AD833" i="4"/>
  <c r="AF833" i="4"/>
  <c r="AC833" i="4"/>
  <c r="AI833" i="4"/>
  <c r="AJ88" i="4"/>
  <c r="AJ985" i="4"/>
  <c r="AC985" i="4"/>
  <c r="AB985" i="4"/>
  <c r="AN985" i="4" s="1"/>
  <c r="AS985" i="4"/>
  <c r="Z985" i="4"/>
  <c r="AI985" i="4"/>
  <c r="AG985" i="4"/>
  <c r="AU985" i="4"/>
  <c r="AT985" i="4"/>
  <c r="AA985" i="4"/>
  <c r="AF985" i="4"/>
  <c r="AE985" i="4"/>
  <c r="AV985" i="4"/>
  <c r="AK985" i="4"/>
  <c r="AD985" i="4"/>
  <c r="AH985" i="4"/>
  <c r="AW985" i="4"/>
  <c r="AC480" i="4"/>
  <c r="AB464" i="4"/>
  <c r="D322" i="4"/>
  <c r="H322" i="4" s="1"/>
  <c r="K314" i="2" s="1"/>
  <c r="AH330" i="4"/>
  <c r="AA330" i="4"/>
  <c r="AE330" i="4"/>
  <c r="E378" i="4"/>
  <c r="I378" i="4" s="1"/>
  <c r="L370" i="2" s="1"/>
  <c r="F411" i="4"/>
  <c r="J411" i="4" s="1"/>
  <c r="M403" i="2" s="1"/>
  <c r="AL443" i="4"/>
  <c r="AR443" i="4" s="1"/>
  <c r="G475" i="4"/>
  <c r="AL251" i="4"/>
  <c r="AR251" i="4" s="1"/>
  <c r="AF935" i="4"/>
  <c r="AF922" i="4"/>
  <c r="AH955" i="4"/>
  <c r="AJ955" i="4"/>
  <c r="AG764" i="4"/>
  <c r="AK764" i="4"/>
  <c r="AQ174" i="4"/>
  <c r="AW174" i="4" s="1"/>
  <c r="AN174" i="4"/>
  <c r="AT174" i="4" s="1"/>
  <c r="AQ979" i="4"/>
  <c r="Y722" i="4"/>
  <c r="AF688" i="4"/>
  <c r="AH688" i="4"/>
  <c r="AN594" i="4"/>
  <c r="AN70" i="4"/>
  <c r="AT70" i="4" s="1"/>
  <c r="AF97" i="4"/>
  <c r="AC97" i="4"/>
  <c r="X95" i="4"/>
  <c r="Y95" i="4" s="1"/>
  <c r="AN22" i="4"/>
  <c r="AT22" i="4" s="1"/>
  <c r="AQ952" i="4"/>
  <c r="AC27" i="4"/>
  <c r="AO27" i="4" s="1"/>
  <c r="AU27" i="4" s="1"/>
  <c r="AB27" i="4"/>
  <c r="AN27" i="4" s="1"/>
  <c r="AT27" i="4" s="1"/>
  <c r="AB573" i="4"/>
  <c r="AG573" i="4"/>
  <c r="AM573" i="4" s="1"/>
  <c r="AJ573" i="4"/>
  <c r="AW573" i="4"/>
  <c r="AA573" i="4"/>
  <c r="Z573" i="4"/>
  <c r="AE573" i="4"/>
  <c r="AF573" i="4"/>
  <c r="AU573" i="4"/>
  <c r="AD573" i="4"/>
  <c r="AP573" i="4" s="1"/>
  <c r="AC573" i="4"/>
  <c r="AS573" i="4"/>
  <c r="AV573" i="4"/>
  <c r="AI573" i="4"/>
  <c r="AH573" i="4"/>
  <c r="AK573" i="4"/>
  <c r="AT573" i="4"/>
  <c r="X473" i="4"/>
  <c r="Y473" i="4"/>
  <c r="AQ873" i="4"/>
  <c r="AL873" i="4"/>
  <c r="AP49" i="4"/>
  <c r="AV49" i="4" s="1"/>
  <c r="AM31" i="4"/>
  <c r="AS31" i="4" s="1"/>
  <c r="D60" i="4"/>
  <c r="H60" i="4" s="1"/>
  <c r="K61" i="2" s="1"/>
  <c r="G60" i="4"/>
  <c r="F60" i="4"/>
  <c r="J60" i="4" s="1"/>
  <c r="M61" i="2" s="1"/>
  <c r="E60" i="4"/>
  <c r="I60" i="4" s="1"/>
  <c r="L61" i="2" s="1"/>
  <c r="AM83" i="4"/>
  <c r="AS83" i="4" s="1"/>
  <c r="X32" i="4"/>
  <c r="Y32" i="4"/>
  <c r="AH35" i="4"/>
  <c r="AP72" i="4"/>
  <c r="AV72" i="4" s="1"/>
  <c r="AO166" i="4"/>
  <c r="AU166" i="4" s="1"/>
  <c r="AK83" i="4"/>
  <c r="AI83" i="4"/>
  <c r="AB7" i="4"/>
  <c r="Z7" i="4"/>
  <c r="AL7" i="4" s="1"/>
  <c r="AR7" i="4" s="1"/>
  <c r="AD7" i="4"/>
  <c r="AP7" i="4" s="1"/>
  <c r="AV7" i="4" s="1"/>
  <c r="AA7" i="4"/>
  <c r="AC7" i="4"/>
  <c r="AO7" i="4" s="1"/>
  <c r="AU7" i="4" s="1"/>
  <c r="AF27" i="4"/>
  <c r="AL27" i="4" s="1"/>
  <c r="AR27" i="4" s="1"/>
  <c r="AK27" i="4"/>
  <c r="AB19" i="4"/>
  <c r="AK19" i="4"/>
  <c r="AD19" i="4"/>
  <c r="AP19" i="4" s="1"/>
  <c r="AV19" i="4" s="1"/>
  <c r="AN10" i="4"/>
  <c r="AT10" i="4" s="1"/>
  <c r="AG88" i="4"/>
  <c r="AE464" i="4"/>
  <c r="AJ330" i="4"/>
  <c r="AK330" i="4"/>
  <c r="AC330" i="4"/>
  <c r="AJ323" i="4"/>
  <c r="AB329" i="4"/>
  <c r="AQ341" i="4"/>
  <c r="AW341" i="4" s="1"/>
  <c r="AG323" i="4"/>
  <c r="AO262" i="4"/>
  <c r="AU262" i="4" s="1"/>
  <c r="Z415" i="4"/>
  <c r="AC415" i="4"/>
  <c r="AH403" i="4"/>
  <c r="AD403" i="4"/>
  <c r="AQ447" i="4"/>
  <c r="AW447" i="4" s="1"/>
  <c r="AI389" i="4"/>
  <c r="AD329" i="4"/>
  <c r="AP251" i="4"/>
  <c r="AV251" i="4" s="1"/>
  <c r="AI935" i="4"/>
  <c r="AO8" i="4"/>
  <c r="AU8" i="4" s="1"/>
  <c r="AQ659" i="4"/>
  <c r="AP779" i="4"/>
  <c r="AL114" i="4"/>
  <c r="AR114" i="4" s="1"/>
  <c r="AI688" i="4"/>
  <c r="AF653" i="4"/>
  <c r="AB564" i="4"/>
  <c r="AQ694" i="4"/>
  <c r="W793" i="4"/>
  <c r="AD116" i="4"/>
  <c r="AM706" i="4"/>
  <c r="W797" i="4"/>
  <c r="AL602" i="4"/>
  <c r="AP185" i="4"/>
  <c r="AV185" i="4" s="1"/>
  <c r="AQ42" i="4"/>
  <c r="AW42" i="4" s="1"/>
  <c r="AM71" i="4"/>
  <c r="AS71" i="4" s="1"/>
  <c r="AQ71" i="4"/>
  <c r="AW71" i="4" s="1"/>
  <c r="AL859" i="4"/>
  <c r="AP859" i="4"/>
  <c r="AI993" i="4"/>
  <c r="AK501" i="4"/>
  <c r="W992" i="4"/>
  <c r="AE818" i="4"/>
  <c r="AE97" i="4"/>
  <c r="AA97" i="4"/>
  <c r="AM97" i="4" s="1"/>
  <c r="AS97" i="4" s="1"/>
  <c r="AL36" i="4"/>
  <c r="AR36" i="4" s="1"/>
  <c r="AM36" i="4"/>
  <c r="AS36" i="4" s="1"/>
  <c r="F5" i="4"/>
  <c r="J5" i="4" s="1"/>
  <c r="M6" i="2" s="1"/>
  <c r="G5" i="4"/>
  <c r="E5" i="4"/>
  <c r="I5" i="4" s="1"/>
  <c r="L6" i="2" s="1"/>
  <c r="D5" i="4"/>
  <c r="H5" i="4" s="1"/>
  <c r="K6" i="2" s="1"/>
  <c r="Y82" i="4"/>
  <c r="AH82" i="4" s="1"/>
  <c r="AM952" i="4"/>
  <c r="AA27" i="4"/>
  <c r="AM27" i="4" s="1"/>
  <c r="AS27" i="4" s="1"/>
  <c r="AD27" i="4"/>
  <c r="AE73" i="4"/>
  <c r="AQ73" i="4" s="1"/>
  <c r="AW73" i="4" s="1"/>
  <c r="AF73" i="4"/>
  <c r="Z73" i="4"/>
  <c r="AL73" i="4" s="1"/>
  <c r="AR73" i="4" s="1"/>
  <c r="AK73" i="4"/>
  <c r="AC73" i="4"/>
  <c r="AO73" i="4" s="1"/>
  <c r="AU73" i="4" s="1"/>
  <c r="AG73" i="4"/>
  <c r="AD73" i="4"/>
  <c r="AP73" i="4" s="1"/>
  <c r="AV73" i="4" s="1"/>
  <c r="AA73" i="4"/>
  <c r="AB73" i="4"/>
  <c r="AJ73" i="4"/>
  <c r="AH73" i="4"/>
  <c r="AH80" i="4"/>
  <c r="AJ80" i="4"/>
  <c r="AP80" i="4" s="1"/>
  <c r="AV80" i="4" s="1"/>
  <c r="AA80" i="4"/>
  <c r="AM80" i="4" s="1"/>
  <c r="AS80" i="4" s="1"/>
  <c r="Z80" i="4"/>
  <c r="AL80" i="4" s="1"/>
  <c r="AR80" i="4" s="1"/>
  <c r="AG80" i="4"/>
  <c r="AI80" i="4"/>
  <c r="AK80" i="4"/>
  <c r="AE80" i="4"/>
  <c r="AQ80" i="4" s="1"/>
  <c r="AW80" i="4" s="1"/>
  <c r="AB80" i="4"/>
  <c r="AN80" i="4" s="1"/>
  <c r="AT80" i="4" s="1"/>
  <c r="AC80" i="4"/>
  <c r="AO80" i="4" s="1"/>
  <c r="AU80" i="4" s="1"/>
  <c r="AF80" i="4"/>
  <c r="Y837" i="4"/>
  <c r="X837" i="4"/>
  <c r="Z78" i="4"/>
  <c r="AL78" i="4" s="1"/>
  <c r="AR78" i="4" s="1"/>
  <c r="AD78" i="4"/>
  <c r="AP78" i="4" s="1"/>
  <c r="AV78" i="4" s="1"/>
  <c r="AH30" i="4"/>
  <c r="Z30" i="4"/>
  <c r="AD30" i="4"/>
  <c r="AP30" i="4" s="1"/>
  <c r="AV30" i="4" s="1"/>
  <c r="AC30" i="4"/>
  <c r="AG30" i="4"/>
  <c r="AE30" i="4"/>
  <c r="AI30" i="4"/>
  <c r="AF30" i="4"/>
  <c r="AK30" i="4"/>
  <c r="AB30" i="4"/>
  <c r="AA30" i="4"/>
  <c r="AM30" i="4" s="1"/>
  <c r="AS30" i="4" s="1"/>
  <c r="AJ30" i="4"/>
  <c r="AE62" i="4"/>
  <c r="AF62" i="4"/>
  <c r="AB62" i="4"/>
  <c r="AD62" i="4"/>
  <c r="AK62" i="4"/>
  <c r="AG62" i="4"/>
  <c r="Z62" i="4"/>
  <c r="AL62" i="4" s="1"/>
  <c r="AR62" i="4" s="1"/>
  <c r="AI62" i="4"/>
  <c r="AH62" i="4"/>
  <c r="AA62" i="4"/>
  <c r="AM62" i="4" s="1"/>
  <c r="AS62" i="4" s="1"/>
  <c r="AC62" i="4"/>
  <c r="AO62" i="4" s="1"/>
  <c r="AU62" i="4" s="1"/>
  <c r="AJ62" i="4"/>
  <c r="AM147" i="4"/>
  <c r="AS147" i="4" s="1"/>
  <c r="AM49" i="4"/>
  <c r="AS49" i="4" s="1"/>
  <c r="AO83" i="4"/>
  <c r="AU83" i="4" s="1"/>
  <c r="AQ83" i="4"/>
  <c r="AW83" i="4" s="1"/>
  <c r="AD871" i="4"/>
  <c r="AE871" i="4"/>
  <c r="AT871" i="4"/>
  <c r="AC871" i="4"/>
  <c r="AJ871" i="4"/>
  <c r="AF871" i="4"/>
  <c r="AK871" i="4"/>
  <c r="AU871" i="4"/>
  <c r="AV871" i="4"/>
  <c r="AI871" i="4"/>
  <c r="AB871" i="4"/>
  <c r="AA871" i="4"/>
  <c r="AS871" i="4"/>
  <c r="Z871" i="4"/>
  <c r="AL871" i="4" s="1"/>
  <c r="AH871" i="4"/>
  <c r="AG871" i="4"/>
  <c r="AW871" i="4"/>
  <c r="AF35" i="4"/>
  <c r="AK35" i="4"/>
  <c r="Z21" i="4"/>
  <c r="AL21" i="4" s="1"/>
  <c r="AR21" i="4" s="1"/>
  <c r="AI21" i="4"/>
  <c r="AG21" i="4"/>
  <c r="AJ21" i="4"/>
  <c r="AH21" i="4"/>
  <c r="AD21" i="4"/>
  <c r="AC21" i="4"/>
  <c r="AE21" i="4"/>
  <c r="AQ21" i="4" s="1"/>
  <c r="AW21" i="4" s="1"/>
  <c r="AB21" i="4"/>
  <c r="AN21" i="4" s="1"/>
  <c r="AT21" i="4" s="1"/>
  <c r="AA21" i="4"/>
  <c r="AM21" i="4" s="1"/>
  <c r="AS21" i="4" s="1"/>
  <c r="AK21" i="4"/>
  <c r="AQ166" i="4"/>
  <c r="AW166" i="4" s="1"/>
  <c r="AJ27" i="4"/>
  <c r="Z41" i="4"/>
  <c r="AL41" i="4" s="1"/>
  <c r="AR41" i="4" s="1"/>
  <c r="AD41" i="4"/>
  <c r="AP41" i="4" s="1"/>
  <c r="AV41" i="4" s="1"/>
  <c r="AE41" i="4"/>
  <c r="AQ41" i="4" s="1"/>
  <c r="AW41" i="4" s="1"/>
  <c r="AC41" i="4"/>
  <c r="AO41" i="4" s="1"/>
  <c r="AU41" i="4" s="1"/>
  <c r="AA41" i="4"/>
  <c r="AM41" i="4" s="1"/>
  <c r="AS41" i="4" s="1"/>
  <c r="AB41" i="4"/>
  <c r="AN41" i="4" s="1"/>
  <c r="AT41" i="4" s="1"/>
  <c r="AH19" i="4"/>
  <c r="AE19" i="4"/>
  <c r="AQ19" i="4" s="1"/>
  <c r="AW19" i="4" s="1"/>
  <c r="Y517" i="4"/>
  <c r="X517" i="4"/>
  <c r="AH88" i="4"/>
  <c r="AI88" i="4"/>
  <c r="AF389" i="4"/>
  <c r="AQ137" i="4"/>
  <c r="AW137" i="4" s="1"/>
  <c r="AG765" i="4"/>
  <c r="AI669" i="4"/>
  <c r="AM136" i="4"/>
  <c r="AS136" i="4" s="1"/>
  <c r="AM141" i="4"/>
  <c r="AS141" i="4" s="1"/>
  <c r="AE116" i="4"/>
  <c r="AP706" i="4"/>
  <c r="AO519" i="4"/>
  <c r="AU519" i="4" s="1"/>
  <c r="AQ977" i="4"/>
  <c r="AQ185" i="4"/>
  <c r="AW185" i="4" s="1"/>
  <c r="Y181" i="4"/>
  <c r="AJ181" i="4" s="1"/>
  <c r="Z846" i="4"/>
  <c r="AG846" i="4"/>
  <c r="AW846" i="4"/>
  <c r="AH846" i="4"/>
  <c r="AB846" i="4"/>
  <c r="AV846" i="4"/>
  <c r="AS846" i="4"/>
  <c r="AJ846" i="4"/>
  <c r="AA846" i="4"/>
  <c r="AM846" i="4" s="1"/>
  <c r="AD846" i="4"/>
  <c r="AF846" i="4"/>
  <c r="AI846" i="4"/>
  <c r="AU846" i="4"/>
  <c r="AE846" i="4"/>
  <c r="AC846" i="4"/>
  <c r="AT846" i="4"/>
  <c r="AK846" i="4"/>
  <c r="AC832" i="4"/>
  <c r="AK832" i="4"/>
  <c r="AI832" i="4"/>
  <c r="AW832" i="4"/>
  <c r="AD832" i="4"/>
  <c r="AE832" i="4"/>
  <c r="AQ832" i="4" s="1"/>
  <c r="AT832" i="4"/>
  <c r="AF832" i="4"/>
  <c r="Z832" i="4"/>
  <c r="AJ832" i="4"/>
  <c r="AV832" i="4"/>
  <c r="AG832" i="4"/>
  <c r="AA832" i="4"/>
  <c r="AH832" i="4"/>
  <c r="AS832" i="4"/>
  <c r="AU832" i="4"/>
  <c r="AD947" i="4"/>
  <c r="AE947" i="4"/>
  <c r="AJ947" i="4"/>
  <c r="AV947" i="4"/>
  <c r="AW947" i="4"/>
  <c r="AA947" i="4"/>
  <c r="AM947" i="4" s="1"/>
  <c r="Z947" i="4"/>
  <c r="AG947" i="4"/>
  <c r="AK947" i="4"/>
  <c r="AB947" i="4"/>
  <c r="AN947" i="4" s="1"/>
  <c r="AH947" i="4"/>
  <c r="AI947" i="4"/>
  <c r="AT947" i="4"/>
  <c r="AC947" i="4"/>
  <c r="AO947" i="4" s="1"/>
  <c r="AS947" i="4"/>
  <c r="AF947" i="4"/>
  <c r="AU947" i="4"/>
  <c r="AB997" i="4"/>
  <c r="AG997" i="4"/>
  <c r="AF997" i="4"/>
  <c r="AU997" i="4"/>
  <c r="AC997" i="4"/>
  <c r="AO997" i="4" s="1"/>
  <c r="Z997" i="4"/>
  <c r="AK997" i="4"/>
  <c r="AW997" i="4"/>
  <c r="AD997" i="4"/>
  <c r="AP997" i="4" s="1"/>
  <c r="AI997" i="4"/>
  <c r="AS997" i="4"/>
  <c r="AT997" i="4"/>
  <c r="AE997" i="4"/>
  <c r="AQ997" i="4" s="1"/>
  <c r="AJ997" i="4"/>
  <c r="AH997" i="4"/>
  <c r="AV997" i="4"/>
  <c r="AC915" i="4"/>
  <c r="AJ915" i="4"/>
  <c r="AH915" i="4"/>
  <c r="AV915" i="4"/>
  <c r="AD915" i="4"/>
  <c r="AP915" i="4" s="1"/>
  <c r="AG915" i="4"/>
  <c r="AW915" i="4"/>
  <c r="AF915" i="4"/>
  <c r="AE915" i="4"/>
  <c r="AQ915" i="4" s="1"/>
  <c r="AB915" i="4"/>
  <c r="AU915" i="4"/>
  <c r="AT915" i="4"/>
  <c r="Z915" i="4"/>
  <c r="AL915" i="4" s="1"/>
  <c r="AI915" i="4"/>
  <c r="AK915" i="4"/>
  <c r="AA915" i="4"/>
  <c r="AS915" i="4"/>
  <c r="X856" i="4"/>
  <c r="Y856" i="4"/>
  <c r="AQ29" i="4"/>
  <c r="AW29" i="4" s="1"/>
  <c r="Y154" i="4"/>
  <c r="AC154" i="4" s="1"/>
  <c r="Y1000" i="4"/>
  <c r="X1000" i="4"/>
  <c r="AQ431" i="4"/>
  <c r="AW431" i="4" s="1"/>
  <c r="Z834" i="4"/>
  <c r="AS834" i="4"/>
  <c r="AH834" i="4"/>
  <c r="AW834" i="4"/>
  <c r="AB834" i="4"/>
  <c r="AJ834" i="4"/>
  <c r="AT834" i="4"/>
  <c r="AF834" i="4"/>
  <c r="AC834" i="4"/>
  <c r="AK834" i="4"/>
  <c r="AI834" i="4"/>
  <c r="AU834" i="4"/>
  <c r="AE834" i="4"/>
  <c r="AD834" i="4"/>
  <c r="AP834" i="4" s="1"/>
  <c r="AA834" i="4"/>
  <c r="AV834" i="4"/>
  <c r="AG834" i="4"/>
  <c r="D37" i="4"/>
  <c r="H37" i="4" s="1"/>
  <c r="K38" i="2" s="1"/>
  <c r="G37" i="4"/>
  <c r="E37" i="4"/>
  <c r="I37" i="4" s="1"/>
  <c r="L38" i="2" s="1"/>
  <c r="F37" i="4"/>
  <c r="J37" i="4" s="1"/>
  <c r="M38" i="2" s="1"/>
  <c r="AO37" i="4"/>
  <c r="AU37" i="4" s="1"/>
  <c r="AB961" i="4"/>
  <c r="AH961" i="4"/>
  <c r="Z961" i="4"/>
  <c r="AE961" i="4"/>
  <c r="AG961" i="4"/>
  <c r="AF961" i="4"/>
  <c r="AS961" i="4"/>
  <c r="AA961" i="4"/>
  <c r="AK961" i="4"/>
  <c r="AV961" i="4"/>
  <c r="AJ961" i="4"/>
  <c r="AW961" i="4"/>
  <c r="AT961" i="4"/>
  <c r="AD961" i="4"/>
  <c r="AI961" i="4"/>
  <c r="AC961" i="4"/>
  <c r="AU961" i="4"/>
  <c r="AD912" i="4"/>
  <c r="AC912" i="4"/>
  <c r="AV912" i="4"/>
  <c r="AW912" i="4"/>
  <c r="Z912" i="4"/>
  <c r="AG912" i="4"/>
  <c r="AS912" i="4"/>
  <c r="AK912" i="4"/>
  <c r="AA912" i="4"/>
  <c r="AE912" i="4"/>
  <c r="AI912" i="4"/>
  <c r="AU912" i="4"/>
  <c r="AF912" i="4"/>
  <c r="AL912" i="4" s="1"/>
  <c r="AB912" i="4"/>
  <c r="AJ912" i="4"/>
  <c r="AH912" i="4"/>
  <c r="AT912" i="4"/>
  <c r="AE866" i="4"/>
  <c r="AS866" i="4"/>
  <c r="AV866" i="4"/>
  <c r="AG866" i="4"/>
  <c r="Z866" i="4"/>
  <c r="AJ866" i="4"/>
  <c r="AI866" i="4"/>
  <c r="AW866" i="4"/>
  <c r="AD866" i="4"/>
  <c r="AF866" i="4"/>
  <c r="AH866" i="4"/>
  <c r="AU866" i="4"/>
  <c r="AC866" i="4"/>
  <c r="AA866" i="4"/>
  <c r="AM866" i="4" s="1"/>
  <c r="AB866" i="4"/>
  <c r="AN866" i="4" s="1"/>
  <c r="AK866" i="4"/>
  <c r="AT866" i="4"/>
  <c r="AH847" i="4"/>
  <c r="AA847" i="4"/>
  <c r="AW847" i="4"/>
  <c r="AK847" i="4"/>
  <c r="AD847" i="4"/>
  <c r="AJ847" i="4"/>
  <c r="Z847" i="4"/>
  <c r="AS847" i="4"/>
  <c r="AB847" i="4"/>
  <c r="AN847" i="4" s="1"/>
  <c r="AF847" i="4"/>
  <c r="AG847" i="4"/>
  <c r="AE847" i="4"/>
  <c r="AQ847" i="4" s="1"/>
  <c r="AV847" i="4"/>
  <c r="AC847" i="4"/>
  <c r="AI847" i="4"/>
  <c r="AT847" i="4"/>
  <c r="AU847" i="4"/>
  <c r="AK993" i="4"/>
  <c r="AF940" i="4"/>
  <c r="AV940" i="4"/>
  <c r="AH940" i="4"/>
  <c r="Z940" i="4"/>
  <c r="AG940" i="4"/>
  <c r="AI940" i="4"/>
  <c r="AS940" i="4"/>
  <c r="AE940" i="4"/>
  <c r="AW940" i="4"/>
  <c r="AA940" i="4"/>
  <c r="AC940" i="4"/>
  <c r="AT940" i="4"/>
  <c r="AU940" i="4"/>
  <c r="AD940" i="4"/>
  <c r="AB940" i="4"/>
  <c r="AN940" i="4" s="1"/>
  <c r="AK940" i="4"/>
  <c r="AJ940" i="4"/>
  <c r="AB862" i="4"/>
  <c r="AV862" i="4"/>
  <c r="AI862" i="4"/>
  <c r="AJ862" i="4"/>
  <c r="Z862" i="4"/>
  <c r="AE862" i="4"/>
  <c r="AF862" i="4"/>
  <c r="AW862" i="4"/>
  <c r="AU862" i="4"/>
  <c r="AC862" i="4"/>
  <c r="AA862" i="4"/>
  <c r="AT862" i="4"/>
  <c r="AH862" i="4"/>
  <c r="AD862" i="4"/>
  <c r="AS862" i="4"/>
  <c r="AK862" i="4"/>
  <c r="AQ862" i="4" s="1"/>
  <c r="AG862" i="4"/>
  <c r="AH181" i="4"/>
  <c r="Y487" i="4"/>
  <c r="X487" i="4"/>
  <c r="X844" i="4"/>
  <c r="Y844" i="4"/>
  <c r="AK902" i="4"/>
  <c r="AD902" i="4"/>
  <c r="AV902" i="4"/>
  <c r="AI902" i="4"/>
  <c r="AT902" i="4"/>
  <c r="AH902" i="4"/>
  <c r="AA902" i="4"/>
  <c r="AF902" i="4"/>
  <c r="AW902" i="4"/>
  <c r="AC902" i="4"/>
  <c r="AO902" i="4" s="1"/>
  <c r="Z902" i="4"/>
  <c r="AL902" i="4" s="1"/>
  <c r="AB902" i="4"/>
  <c r="AJ902" i="4"/>
  <c r="AE902" i="4"/>
  <c r="AG902" i="4"/>
  <c r="AM902" i="4" s="1"/>
  <c r="AS902" i="4"/>
  <c r="AU902" i="4"/>
  <c r="AW918" i="4"/>
  <c r="AB918" i="4"/>
  <c r="AN918" i="4" s="1"/>
  <c r="AT918" i="4"/>
  <c r="Z918" i="4"/>
  <c r="AL918" i="4" s="1"/>
  <c r="AU918" i="4"/>
  <c r="AV918" i="4"/>
  <c r="AS918" i="4"/>
  <c r="AD918" i="4"/>
  <c r="AP918" i="4" s="1"/>
  <c r="AA918" i="4"/>
  <c r="AM918" i="4" s="1"/>
  <c r="AC918" i="4"/>
  <c r="AO918" i="4" s="1"/>
  <c r="AE918" i="4"/>
  <c r="AQ918" i="4" s="1"/>
  <c r="AF836" i="4"/>
  <c r="AK831" i="4"/>
  <c r="AD831" i="4"/>
  <c r="AW831" i="4"/>
  <c r="AA831" i="4"/>
  <c r="AB831" i="4"/>
  <c r="AF831" i="4"/>
  <c r="AT831" i="4"/>
  <c r="AU831" i="4"/>
  <c r="Z831" i="4"/>
  <c r="AC831" i="4"/>
  <c r="AO831" i="4" s="1"/>
  <c r="AI831" i="4"/>
  <c r="AV831" i="4"/>
  <c r="AS831" i="4"/>
  <c r="AE831" i="4"/>
  <c r="AH831" i="4"/>
  <c r="AG831" i="4"/>
  <c r="AJ831" i="4"/>
  <c r="AJ97" i="4"/>
  <c r="Z842" i="4"/>
  <c r="AK842" i="4"/>
  <c r="AT842" i="4"/>
  <c r="AD842" i="4"/>
  <c r="AA842" i="4"/>
  <c r="AS842" i="4"/>
  <c r="AU842" i="4"/>
  <c r="AG842" i="4"/>
  <c r="AB842" i="4"/>
  <c r="AI842" i="4"/>
  <c r="AJ842" i="4"/>
  <c r="AV842" i="4"/>
  <c r="AC842" i="4"/>
  <c r="AH842" i="4"/>
  <c r="AF842" i="4"/>
  <c r="AW842" i="4"/>
  <c r="AE842" i="4"/>
  <c r="AN94" i="4"/>
  <c r="AT94" i="4" s="1"/>
  <c r="AH81" i="4"/>
  <c r="AN81" i="4" s="1"/>
  <c r="AT81" i="4" s="1"/>
  <c r="AI81" i="4"/>
  <c r="AA81" i="4"/>
  <c r="AL499" i="4"/>
  <c r="AR499" i="4" s="1"/>
  <c r="AN513" i="4"/>
  <c r="AT513" i="4" s="1"/>
  <c r="AQ679" i="4"/>
  <c r="AQ558" i="4"/>
  <c r="AM128" i="4"/>
  <c r="AS128" i="4" s="1"/>
  <c r="AL136" i="4"/>
  <c r="AR136" i="4" s="1"/>
  <c r="AN639" i="4"/>
  <c r="AE181" i="4"/>
  <c r="AD181" i="4"/>
  <c r="AP181" i="4" s="1"/>
  <c r="AV181" i="4" s="1"/>
  <c r="AA181" i="4"/>
  <c r="AC181" i="4"/>
  <c r="Z181" i="4"/>
  <c r="AB181" i="4"/>
  <c r="AN181" i="4" s="1"/>
  <c r="AT181" i="4" s="1"/>
  <c r="AB547" i="4"/>
  <c r="AD547" i="4"/>
  <c r="AG547" i="4"/>
  <c r="AW547" i="4"/>
  <c r="AE547" i="4"/>
  <c r="AF547" i="4"/>
  <c r="AH547" i="4"/>
  <c r="AT547" i="4"/>
  <c r="AU547" i="4"/>
  <c r="AI547" i="4"/>
  <c r="AJ547" i="4"/>
  <c r="AC547" i="4"/>
  <c r="AS547" i="4"/>
  <c r="AK547" i="4"/>
  <c r="AA547" i="4"/>
  <c r="AM547" i="4" s="1"/>
  <c r="Z547" i="4"/>
  <c r="AV547" i="4"/>
  <c r="X960" i="4"/>
  <c r="Y960" i="4"/>
  <c r="AQ868" i="4"/>
  <c r="X888" i="4"/>
  <c r="Y888" i="4"/>
  <c r="AK913" i="4"/>
  <c r="AJ913" i="4"/>
  <c r="AF913" i="4"/>
  <c r="AV913" i="4"/>
  <c r="Z913" i="4"/>
  <c r="AL913" i="4" s="1"/>
  <c r="AB913" i="4"/>
  <c r="AD913" i="4"/>
  <c r="AT913" i="4"/>
  <c r="AA913" i="4"/>
  <c r="AE913" i="4"/>
  <c r="AC913" i="4"/>
  <c r="AW913" i="4"/>
  <c r="AS913" i="4"/>
  <c r="AG913" i="4"/>
  <c r="AI913" i="4"/>
  <c r="AH913" i="4"/>
  <c r="AU913" i="4"/>
  <c r="Y996" i="4"/>
  <c r="X996" i="4"/>
  <c r="AW944" i="4"/>
  <c r="AT944" i="4"/>
  <c r="Z944" i="4"/>
  <c r="AA944" i="4"/>
  <c r="AU944" i="4"/>
  <c r="AV944" i="4"/>
  <c r="AS944" i="4"/>
  <c r="AB944" i="4"/>
  <c r="AD944" i="4"/>
  <c r="AE944" i="4"/>
  <c r="AG944" i="4"/>
  <c r="AK944" i="4"/>
  <c r="AI944" i="4"/>
  <c r="AO944" i="4" s="1"/>
  <c r="AH944" i="4"/>
  <c r="AJ944" i="4"/>
  <c r="AF944" i="4"/>
  <c r="AB864" i="4"/>
  <c r="AL431" i="4"/>
  <c r="AR431" i="4" s="1"/>
  <c r="AA854" i="4"/>
  <c r="X172" i="4"/>
  <c r="Y172" i="4" s="1"/>
  <c r="AQ37" i="4"/>
  <c r="AW37" i="4" s="1"/>
  <c r="X858" i="4"/>
  <c r="Y858" i="4"/>
  <c r="AA850" i="4"/>
  <c r="AB850" i="4"/>
  <c r="AS850" i="4"/>
  <c r="AV850" i="4"/>
  <c r="Z850" i="4"/>
  <c r="AG850" i="4"/>
  <c r="AJ850" i="4"/>
  <c r="AT850" i="4"/>
  <c r="AD850" i="4"/>
  <c r="AW850" i="4"/>
  <c r="AF850" i="4"/>
  <c r="AI850" i="4"/>
  <c r="AE850" i="4"/>
  <c r="AU850" i="4"/>
  <c r="AK850" i="4"/>
  <c r="AH850" i="4"/>
  <c r="AC850" i="4"/>
  <c r="AC860" i="4"/>
  <c r="X144" i="4"/>
  <c r="Y144" i="4" s="1"/>
  <c r="AD101" i="4"/>
  <c r="AB101" i="4"/>
  <c r="AE101" i="4"/>
  <c r="Z101" i="4"/>
  <c r="AL101" i="4" s="1"/>
  <c r="AR101" i="4" s="1"/>
  <c r="AA101" i="4"/>
  <c r="AC101" i="4"/>
  <c r="AG101" i="4"/>
  <c r="AH101" i="4"/>
  <c r="AK101" i="4"/>
  <c r="AJ101" i="4"/>
  <c r="AI101" i="4"/>
  <c r="AJ993" i="4"/>
  <c r="AC840" i="4"/>
  <c r="AH840" i="4"/>
  <c r="AG840" i="4"/>
  <c r="AV840" i="4"/>
  <c r="AE840" i="4"/>
  <c r="AI840" i="4"/>
  <c r="AU840" i="4"/>
  <c r="AS840" i="4"/>
  <c r="AB840" i="4"/>
  <c r="Z840" i="4"/>
  <c r="AT840" i="4"/>
  <c r="AF840" i="4"/>
  <c r="AK840" i="4"/>
  <c r="AJ840" i="4"/>
  <c r="AA840" i="4"/>
  <c r="AM840" i="4" s="1"/>
  <c r="AD840" i="4"/>
  <c r="AW840" i="4"/>
  <c r="AD830" i="4"/>
  <c r="Z830" i="4"/>
  <c r="AJ830" i="4"/>
  <c r="AP830" i="4" s="1"/>
  <c r="AV830" i="4"/>
  <c r="AU830" i="4"/>
  <c r="AC830" i="4"/>
  <c r="AB830" i="4"/>
  <c r="AN830" i="4" s="1"/>
  <c r="AT830" i="4"/>
  <c r="AH830" i="4"/>
  <c r="AA830" i="4"/>
  <c r="AK830" i="4"/>
  <c r="AW830" i="4"/>
  <c r="AS830" i="4"/>
  <c r="AE830" i="4"/>
  <c r="AF830" i="4"/>
  <c r="AG830" i="4"/>
  <c r="AI830" i="4"/>
  <c r="AI971" i="4"/>
  <c r="AH971" i="4"/>
  <c r="AF971" i="4"/>
  <c r="AK971" i="4"/>
  <c r="AG971" i="4"/>
  <c r="AJ971" i="4"/>
  <c r="Z971" i="4"/>
  <c r="AL971" i="4" s="1"/>
  <c r="AD971" i="4"/>
  <c r="AW971" i="4"/>
  <c r="AA971" i="4"/>
  <c r="AU971" i="4"/>
  <c r="AV971" i="4"/>
  <c r="AB971" i="4"/>
  <c r="AT971" i="4"/>
  <c r="AC971" i="4"/>
  <c r="AE971" i="4"/>
  <c r="AQ971" i="4" s="1"/>
  <c r="AS971" i="4"/>
  <c r="AM159" i="4"/>
  <c r="AS159" i="4" s="1"/>
  <c r="AI181" i="4"/>
  <c r="E135" i="4"/>
  <c r="I135" i="4" s="1"/>
  <c r="L136" i="2" s="1"/>
  <c r="G135" i="4"/>
  <c r="D135" i="4"/>
  <c r="H135" i="4" s="1"/>
  <c r="K136" i="2" s="1"/>
  <c r="F135" i="4"/>
  <c r="J135" i="4" s="1"/>
  <c r="M136" i="2" s="1"/>
  <c r="AA818" i="4"/>
  <c r="AJ818" i="4"/>
  <c r="AT818" i="4"/>
  <c r="AF818" i="4"/>
  <c r="AB818" i="4"/>
  <c r="AK818" i="4"/>
  <c r="AQ818" i="4" s="1"/>
  <c r="AI818" i="4"/>
  <c r="AU818" i="4"/>
  <c r="AC818" i="4"/>
  <c r="AD818" i="4"/>
  <c r="AP818" i="4" s="1"/>
  <c r="AV818" i="4"/>
  <c r="AG818" i="4"/>
  <c r="AM818" i="4" s="1"/>
  <c r="Z818" i="4"/>
  <c r="AS818" i="4"/>
  <c r="AH818" i="4"/>
  <c r="AW818" i="4"/>
  <c r="AJ501" i="4"/>
  <c r="AG591" i="4"/>
  <c r="AS591" i="4"/>
  <c r="AK591" i="4"/>
  <c r="AU591" i="4"/>
  <c r="AD591" i="4"/>
  <c r="AE591" i="4"/>
  <c r="AT591" i="4"/>
  <c r="AW591" i="4"/>
  <c r="AH591" i="4"/>
  <c r="AC591" i="4"/>
  <c r="AB591" i="4"/>
  <c r="AF591" i="4"/>
  <c r="AV591" i="4"/>
  <c r="AA591" i="4"/>
  <c r="AJ591" i="4"/>
  <c r="AI591" i="4"/>
  <c r="Z591" i="4"/>
  <c r="AI836" i="4"/>
  <c r="AC841" i="4"/>
  <c r="AO841" i="4" s="1"/>
  <c r="AS841" i="4"/>
  <c r="AV841" i="4"/>
  <c r="Z841" i="4"/>
  <c r="AL841" i="4" s="1"/>
  <c r="AD841" i="4"/>
  <c r="AP841" i="4" s="1"/>
  <c r="AU841" i="4"/>
  <c r="AE841" i="4"/>
  <c r="AQ841" i="4" s="1"/>
  <c r="AA841" i="4"/>
  <c r="AM841" i="4" s="1"/>
  <c r="AT841" i="4"/>
  <c r="AW841" i="4"/>
  <c r="AB841" i="4"/>
  <c r="AN841" i="4" s="1"/>
  <c r="AI97" i="4"/>
  <c r="AO97" i="4" s="1"/>
  <c r="AU97" i="4" s="1"/>
  <c r="Z97" i="4"/>
  <c r="AL97" i="4" s="1"/>
  <c r="AR97" i="4" s="1"/>
  <c r="AM94" i="4"/>
  <c r="AS94" i="4" s="1"/>
  <c r="AJ869" i="4"/>
  <c r="AI869" i="4"/>
  <c r="AE869" i="4"/>
  <c r="AQ869" i="4" s="1"/>
  <c r="AU869" i="4"/>
  <c r="Z869" i="4"/>
  <c r="AL869" i="4" s="1"/>
  <c r="AC869" i="4"/>
  <c r="AO869" i="4" s="1"/>
  <c r="AT869" i="4"/>
  <c r="AK869" i="4"/>
  <c r="AA869" i="4"/>
  <c r="AM869" i="4" s="1"/>
  <c r="AS869" i="4"/>
  <c r="AV869" i="4"/>
  <c r="AH869" i="4"/>
  <c r="AD869" i="4"/>
  <c r="AP869" i="4" s="1"/>
  <c r="AB869" i="4"/>
  <c r="AN869" i="4" s="1"/>
  <c r="AW869" i="4"/>
  <c r="AC81" i="4"/>
  <c r="AO81" i="4" s="1"/>
  <c r="AU81" i="4" s="1"/>
  <c r="AE81" i="4"/>
  <c r="AM499" i="4"/>
  <c r="AS499" i="4" s="1"/>
  <c r="AB852" i="4"/>
  <c r="AK852" i="4"/>
  <c r="AJ852" i="4"/>
  <c r="AW852" i="4"/>
  <c r="AC852" i="4"/>
  <c r="AD852" i="4"/>
  <c r="AF852" i="4"/>
  <c r="AH852" i="4"/>
  <c r="AS852" i="4"/>
  <c r="AG852" i="4"/>
  <c r="Z852" i="4"/>
  <c r="AL852" i="4" s="1"/>
  <c r="AT852" i="4"/>
  <c r="AI852" i="4"/>
  <c r="AA852" i="4"/>
  <c r="AM852" i="4" s="1"/>
  <c r="AU852" i="4"/>
  <c r="AE852" i="4"/>
  <c r="AQ852" i="4" s="1"/>
  <c r="AV852" i="4"/>
  <c r="AI942" i="4"/>
  <c r="AH942" i="4"/>
  <c r="AC942" i="4"/>
  <c r="AO942" i="4" s="1"/>
  <c r="AB942" i="4"/>
  <c r="AU942" i="4"/>
  <c r="AD942" i="4"/>
  <c r="Z942" i="4"/>
  <c r="AL942" i="4" s="1"/>
  <c r="AV942" i="4"/>
  <c r="AG942" i="4"/>
  <c r="AA942" i="4"/>
  <c r="AM942" i="4" s="1"/>
  <c r="AE942" i="4"/>
  <c r="AW942" i="4"/>
  <c r="AK942" i="4"/>
  <c r="AJ942" i="4"/>
  <c r="AS942" i="4"/>
  <c r="AT942" i="4"/>
  <c r="AO276" i="4"/>
  <c r="AU276" i="4" s="1"/>
  <c r="AC592" i="4"/>
  <c r="AN904" i="4"/>
  <c r="AA893" i="4"/>
  <c r="AC893" i="4"/>
  <c r="AF893" i="4"/>
  <c r="AS893" i="4"/>
  <c r="AB893" i="4"/>
  <c r="AK893" i="4"/>
  <c r="AW893" i="4"/>
  <c r="AV893" i="4"/>
  <c r="AH893" i="4"/>
  <c r="AE893" i="4"/>
  <c r="AQ893" i="4" s="1"/>
  <c r="Z893" i="4"/>
  <c r="AL893" i="4" s="1"/>
  <c r="AJ893" i="4"/>
  <c r="AG893" i="4"/>
  <c r="AD893" i="4"/>
  <c r="AI893" i="4"/>
  <c r="AT893" i="4"/>
  <c r="AU893" i="4"/>
  <c r="AB900" i="4"/>
  <c r="AG900" i="4"/>
  <c r="AU900" i="4"/>
  <c r="AK900" i="4"/>
  <c r="AT900" i="4"/>
  <c r="AA900" i="4"/>
  <c r="AM900" i="4" s="1"/>
  <c r="Z900" i="4"/>
  <c r="AS900" i="4"/>
  <c r="AW900" i="4"/>
  <c r="AH900" i="4"/>
  <c r="AC900" i="4"/>
  <c r="AF900" i="4"/>
  <c r="AJ900" i="4"/>
  <c r="AD900" i="4"/>
  <c r="AP900" i="4" s="1"/>
  <c r="AV900" i="4"/>
  <c r="AE900" i="4"/>
  <c r="AQ900" i="4" s="1"/>
  <c r="AI900" i="4"/>
  <c r="AP868" i="4"/>
  <c r="Z557" i="4"/>
  <c r="AT557" i="4"/>
  <c r="AS557" i="4"/>
  <c r="AH557" i="4"/>
  <c r="AA557" i="4"/>
  <c r="AV557" i="4"/>
  <c r="AE557" i="4"/>
  <c r="AI557" i="4"/>
  <c r="AK557" i="4"/>
  <c r="AB557" i="4"/>
  <c r="AF557" i="4"/>
  <c r="AJ557" i="4"/>
  <c r="AC557" i="4"/>
  <c r="AW557" i="4"/>
  <c r="AU557" i="4"/>
  <c r="AD557" i="4"/>
  <c r="AP557" i="4" s="1"/>
  <c r="AG557" i="4"/>
  <c r="G29" i="4"/>
  <c r="E29" i="4"/>
  <c r="I29" i="4" s="1"/>
  <c r="L30" i="2" s="1"/>
  <c r="F29" i="4"/>
  <c r="J29" i="4" s="1"/>
  <c r="M30" i="2" s="1"/>
  <c r="D29" i="4"/>
  <c r="H29" i="4" s="1"/>
  <c r="K30" i="2" s="1"/>
  <c r="X857" i="4"/>
  <c r="Y857" i="4"/>
  <c r="AT864" i="4"/>
  <c r="AU864" i="4"/>
  <c r="AF864" i="4"/>
  <c r="AV864" i="4"/>
  <c r="Z864" i="4"/>
  <c r="AL864" i="4" s="1"/>
  <c r="AC864" i="4"/>
  <c r="AD864" i="4"/>
  <c r="AW864" i="4"/>
  <c r="AA864" i="4"/>
  <c r="AE864" i="4"/>
  <c r="AJ864" i="4"/>
  <c r="AS864" i="4"/>
  <c r="AI864" i="4"/>
  <c r="AG864" i="4"/>
  <c r="AK864" i="4"/>
  <c r="AH864" i="4"/>
  <c r="AN864" i="4" s="1"/>
  <c r="AN431" i="4"/>
  <c r="AT431" i="4" s="1"/>
  <c r="AD23" i="4"/>
  <c r="AC23" i="4"/>
  <c r="Z23" i="4"/>
  <c r="AH23" i="4"/>
  <c r="AN23" i="4" s="1"/>
  <c r="AT23" i="4" s="1"/>
  <c r="AK23" i="4"/>
  <c r="AA23" i="4"/>
  <c r="AJ23" i="4"/>
  <c r="AG23" i="4"/>
  <c r="AF23" i="4"/>
  <c r="AE23" i="4"/>
  <c r="AI23" i="4"/>
  <c r="X884" i="4"/>
  <c r="Y884" i="4"/>
  <c r="AE854" i="4"/>
  <c r="AW854" i="4"/>
  <c r="AS854" i="4"/>
  <c r="AF854" i="4"/>
  <c r="AB854" i="4"/>
  <c r="AG854" i="4"/>
  <c r="AM854" i="4" s="1"/>
  <c r="AI854" i="4"/>
  <c r="AU854" i="4"/>
  <c r="AC854" i="4"/>
  <c r="Z854" i="4"/>
  <c r="AV854" i="4"/>
  <c r="AT854" i="4"/>
  <c r="AD854" i="4"/>
  <c r="AJ854" i="4"/>
  <c r="AH854" i="4"/>
  <c r="AK854" i="4"/>
  <c r="AC905" i="4"/>
  <c r="AH905" i="4"/>
  <c r="AE905" i="4"/>
  <c r="AS905" i="4"/>
  <c r="AI905" i="4"/>
  <c r="AF905" i="4"/>
  <c r="AG905" i="4"/>
  <c r="AW905" i="4"/>
  <c r="AJ905" i="4"/>
  <c r="AA905" i="4"/>
  <c r="AK905" i="4"/>
  <c r="AU905" i="4"/>
  <c r="AB905" i="4"/>
  <c r="AD905" i="4"/>
  <c r="AP905" i="4" s="1"/>
  <c r="Z905" i="4"/>
  <c r="AL905" i="4" s="1"/>
  <c r="AT905" i="4"/>
  <c r="AV905" i="4"/>
  <c r="Y865" i="4"/>
  <c r="X865" i="4"/>
  <c r="AU860" i="4"/>
  <c r="AS860" i="4"/>
  <c r="AE860" i="4"/>
  <c r="AT860" i="4"/>
  <c r="AW860" i="4"/>
  <c r="AV860" i="4"/>
  <c r="AB860" i="4"/>
  <c r="AD860" i="4"/>
  <c r="AP860" i="4" s="1"/>
  <c r="AA860" i="4"/>
  <c r="Z860" i="4"/>
  <c r="AK860" i="4"/>
  <c r="AI860" i="4"/>
  <c r="AH860" i="4"/>
  <c r="AJ860" i="4"/>
  <c r="AF860" i="4"/>
  <c r="AG860" i="4"/>
  <c r="AI655" i="4"/>
  <c r="AA655" i="4"/>
  <c r="AE655" i="4"/>
  <c r="Z655" i="4"/>
  <c r="AL655" i="4" s="1"/>
  <c r="AB655" i="4"/>
  <c r="AG655" i="4"/>
  <c r="AW655" i="4"/>
  <c r="AK655" i="4"/>
  <c r="AD655" i="4"/>
  <c r="AC655" i="4"/>
  <c r="AT655" i="4"/>
  <c r="AJ655" i="4"/>
  <c r="AV655" i="4"/>
  <c r="AF655" i="4"/>
  <c r="AH655" i="4"/>
  <c r="AU655" i="4"/>
  <c r="AS655" i="4"/>
  <c r="AG993" i="4"/>
  <c r="X149" i="4"/>
  <c r="Y149" i="4"/>
  <c r="AH149" i="4" s="1"/>
  <c r="AL159" i="4"/>
  <c r="AR159" i="4" s="1"/>
  <c r="AG181" i="4"/>
  <c r="AM181" i="4" s="1"/>
  <c r="AS181" i="4" s="1"/>
  <c r="AK836" i="4"/>
  <c r="AP97" i="4"/>
  <c r="AV97" i="4" s="1"/>
  <c r="AC890" i="4"/>
  <c r="Z890" i="4"/>
  <c r="AI890" i="4"/>
  <c r="AU890" i="4"/>
  <c r="AD890" i="4"/>
  <c r="AG890" i="4"/>
  <c r="AH890" i="4"/>
  <c r="AJ890" i="4"/>
  <c r="AA890" i="4"/>
  <c r="AE890" i="4"/>
  <c r="AV890" i="4"/>
  <c r="AW890" i="4"/>
  <c r="AF890" i="4"/>
  <c r="AB890" i="4"/>
  <c r="AS890" i="4"/>
  <c r="AK890" i="4"/>
  <c r="AT890" i="4"/>
  <c r="G94" i="4"/>
  <c r="F94" i="4"/>
  <c r="J94" i="4" s="1"/>
  <c r="M95" i="2" s="1"/>
  <c r="E94" i="4"/>
  <c r="I94" i="4" s="1"/>
  <c r="L95" i="2" s="1"/>
  <c r="D94" i="4"/>
  <c r="H94" i="4" s="1"/>
  <c r="K95" i="2" s="1"/>
  <c r="AG81" i="4"/>
  <c r="AM81" i="4" s="1"/>
  <c r="AS81" i="4" s="1"/>
  <c r="AD81" i="4"/>
  <c r="AJ81" i="4"/>
  <c r="AN499" i="4"/>
  <c r="AT499" i="4" s="1"/>
  <c r="Z901" i="4"/>
  <c r="AK901" i="4"/>
  <c r="AJ901" i="4"/>
  <c r="AI901" i="4"/>
  <c r="AC901" i="4"/>
  <c r="AF901" i="4"/>
  <c r="AL901" i="4" s="1"/>
  <c r="AG901" i="4"/>
  <c r="AB901" i="4"/>
  <c r="AV901" i="4"/>
  <c r="AA901" i="4"/>
  <c r="AE901" i="4"/>
  <c r="AQ901" i="4" s="1"/>
  <c r="AW901" i="4"/>
  <c r="AT901" i="4"/>
  <c r="AD901" i="4"/>
  <c r="AH901" i="4"/>
  <c r="AS901" i="4"/>
  <c r="AU901" i="4"/>
  <c r="AQ213" i="4"/>
  <c r="AW213" i="4" s="1"/>
  <c r="AQ276" i="4"/>
  <c r="AW276" i="4" s="1"/>
  <c r="AF668" i="4"/>
  <c r="W555" i="4"/>
  <c r="AL904" i="4"/>
  <c r="AB832" i="4"/>
  <c r="AU836" i="4"/>
  <c r="AW836" i="4"/>
  <c r="Z836" i="4"/>
  <c r="AL836" i="4" s="1"/>
  <c r="AB836" i="4"/>
  <c r="AN836" i="4" s="1"/>
  <c r="AA836" i="4"/>
  <c r="AV836" i="4"/>
  <c r="AC836" i="4"/>
  <c r="AO836" i="4" s="1"/>
  <c r="AD836" i="4"/>
  <c r="AE836" i="4"/>
  <c r="AT836" i="4"/>
  <c r="AS836" i="4"/>
  <c r="AN868" i="4"/>
  <c r="X867" i="4"/>
  <c r="Y867" i="4"/>
  <c r="AA997" i="4"/>
  <c r="AC892" i="4"/>
  <c r="AE892" i="4"/>
  <c r="AS892" i="4"/>
  <c r="AW892" i="4"/>
  <c r="AB892" i="4"/>
  <c r="AG892" i="4"/>
  <c r="AU892" i="4"/>
  <c r="AF892" i="4"/>
  <c r="AL892" i="4" s="1"/>
  <c r="AA892" i="4"/>
  <c r="AM892" i="4" s="1"/>
  <c r="AD892" i="4"/>
  <c r="AI892" i="4"/>
  <c r="AK892" i="4"/>
  <c r="AV892" i="4"/>
  <c r="Z892" i="4"/>
  <c r="AJ892" i="4"/>
  <c r="AH892" i="4"/>
  <c r="AT892" i="4"/>
  <c r="AH515" i="4"/>
  <c r="AI515" i="4"/>
  <c r="AA515" i="4"/>
  <c r="Z515" i="4"/>
  <c r="AK515" i="4"/>
  <c r="AB515" i="4"/>
  <c r="AN515" i="4" s="1"/>
  <c r="AE515" i="4"/>
  <c r="AD515" i="4"/>
  <c r="AF515" i="4"/>
  <c r="AL515" i="4" s="1"/>
  <c r="AR515" i="4" s="1"/>
  <c r="AG515" i="4"/>
  <c r="AT515" i="4"/>
  <c r="AJ515" i="4"/>
  <c r="AC515" i="4"/>
  <c r="AN29" i="4"/>
  <c r="AT29" i="4" s="1"/>
  <c r="AO29" i="4"/>
  <c r="AU29" i="4" s="1"/>
  <c r="AD839" i="4"/>
  <c r="AE839" i="4"/>
  <c r="AV839" i="4"/>
  <c r="AG839" i="4"/>
  <c r="AW839" i="4"/>
  <c r="AF839" i="4"/>
  <c r="AK839" i="4"/>
  <c r="AT839" i="4"/>
  <c r="AC839" i="4"/>
  <c r="AO839" i="4" s="1"/>
  <c r="AI839" i="4"/>
  <c r="AB839" i="4"/>
  <c r="AU839" i="4"/>
  <c r="AS839" i="4"/>
  <c r="Z839" i="4"/>
  <c r="AL839" i="4" s="1"/>
  <c r="AH839" i="4"/>
  <c r="AA839" i="4"/>
  <c r="AM839" i="4" s="1"/>
  <c r="AJ839" i="4"/>
  <c r="Y409" i="4"/>
  <c r="AJ409" i="4" s="1"/>
  <c r="AA409" i="4"/>
  <c r="AK409" i="4"/>
  <c r="AI409" i="4"/>
  <c r="AC409" i="4"/>
  <c r="AO409" i="4" s="1"/>
  <c r="AU409" i="4" s="1"/>
  <c r="AF409" i="4"/>
  <c r="AB409" i="4"/>
  <c r="AE409" i="4"/>
  <c r="AH409" i="4"/>
  <c r="AD409" i="4"/>
  <c r="AG917" i="4"/>
  <c r="AC917" i="4"/>
  <c r="AA917" i="4"/>
  <c r="AM917" i="4" s="1"/>
  <c r="AV917" i="4"/>
  <c r="AF917" i="4"/>
  <c r="AE917" i="4"/>
  <c r="AK917" i="4"/>
  <c r="AT917" i="4"/>
  <c r="AI917" i="4"/>
  <c r="AJ917" i="4"/>
  <c r="Z917" i="4"/>
  <c r="AL917" i="4" s="1"/>
  <c r="AS917" i="4"/>
  <c r="AW917" i="4"/>
  <c r="AH917" i="4"/>
  <c r="AB917" i="4"/>
  <c r="AD917" i="4"/>
  <c r="AU917" i="4"/>
  <c r="AF1000" i="4"/>
  <c r="AH1000" i="4"/>
  <c r="AJ1000" i="4"/>
  <c r="AG1000" i="4"/>
  <c r="AK1000" i="4"/>
  <c r="AI1000" i="4"/>
  <c r="Y773" i="4"/>
  <c r="X773" i="4"/>
  <c r="AB906" i="4"/>
  <c r="AF906" i="4"/>
  <c r="AC906" i="4"/>
  <c r="AW906" i="4"/>
  <c r="AA906" i="4"/>
  <c r="AK906" i="4"/>
  <c r="AT906" i="4"/>
  <c r="AS906" i="4"/>
  <c r="AD906" i="4"/>
  <c r="AU906" i="4"/>
  <c r="AG906" i="4"/>
  <c r="AI906" i="4"/>
  <c r="Z906" i="4"/>
  <c r="AL906" i="4" s="1"/>
  <c r="AJ906" i="4"/>
  <c r="AV906" i="4"/>
  <c r="AH906" i="4"/>
  <c r="AE906" i="4"/>
  <c r="AQ906" i="4" s="1"/>
  <c r="AO431" i="4"/>
  <c r="AU431" i="4" s="1"/>
  <c r="AB471" i="4"/>
  <c r="AA471" i="4"/>
  <c r="AD471" i="4"/>
  <c r="AI471" i="4"/>
  <c r="AJ471" i="4"/>
  <c r="AC471" i="4"/>
  <c r="AK471" i="4"/>
  <c r="AQ471" i="4" s="1"/>
  <c r="AW471" i="4" s="1"/>
  <c r="Z471" i="4"/>
  <c r="AG471" i="4"/>
  <c r="AH471" i="4"/>
  <c r="AN471" i="4" s="1"/>
  <c r="AT471" i="4" s="1"/>
  <c r="AF471" i="4"/>
  <c r="AB993" i="4"/>
  <c r="AD993" i="4"/>
  <c r="AP993" i="4" s="1"/>
  <c r="AW993" i="4"/>
  <c r="Z993" i="4"/>
  <c r="AU993" i="4"/>
  <c r="AT993" i="4"/>
  <c r="AE993" i="4"/>
  <c r="AV993" i="4"/>
  <c r="AC993" i="4"/>
  <c r="AO993" i="4" s="1"/>
  <c r="AA993" i="4"/>
  <c r="AM993" i="4" s="1"/>
  <c r="AS993" i="4"/>
  <c r="AF501" i="4"/>
  <c r="AD501" i="4"/>
  <c r="AP501" i="4" s="1"/>
  <c r="AV501" i="4" s="1"/>
  <c r="AA501" i="4"/>
  <c r="AI501" i="4"/>
  <c r="Z501" i="4"/>
  <c r="AL501" i="4" s="1"/>
  <c r="AR501" i="4" s="1"/>
  <c r="AH501" i="4"/>
  <c r="AB501" i="4"/>
  <c r="AE501" i="4"/>
  <c r="AQ501" i="4" s="1"/>
  <c r="AW501" i="4" s="1"/>
  <c r="AC501" i="4"/>
  <c r="X908" i="4"/>
  <c r="Y908" i="4"/>
  <c r="AC583" i="4"/>
  <c r="AO583" i="4" s="1"/>
  <c r="AG583" i="4"/>
  <c r="AK583" i="4"/>
  <c r="AI583" i="4"/>
  <c r="AH583" i="4"/>
  <c r="AF583" i="4"/>
  <c r="AV583" i="4"/>
  <c r="AW583" i="4"/>
  <c r="AA583" i="4"/>
  <c r="AM583" i="4" s="1"/>
  <c r="AU583" i="4"/>
  <c r="AT583" i="4"/>
  <c r="AE583" i="4"/>
  <c r="AB583" i="4"/>
  <c r="AN583" i="4" s="1"/>
  <c r="AJ583" i="4"/>
  <c r="Z583" i="4"/>
  <c r="AD583" i="4"/>
  <c r="AS583" i="4"/>
  <c r="AF993" i="4"/>
  <c r="AH993" i="4"/>
  <c r="AA838" i="4"/>
  <c r="AE838" i="4"/>
  <c r="Z838" i="4"/>
  <c r="AK838" i="4"/>
  <c r="AD838" i="4"/>
  <c r="AG838" i="4"/>
  <c r="AS838" i="4"/>
  <c r="AF838" i="4"/>
  <c r="AJ838" i="4"/>
  <c r="AV838" i="4"/>
  <c r="AI838" i="4"/>
  <c r="AU838" i="4"/>
  <c r="AB838" i="4"/>
  <c r="AC838" i="4"/>
  <c r="AH838" i="4"/>
  <c r="AN838" i="4" s="1"/>
  <c r="AT838" i="4"/>
  <c r="AW838" i="4"/>
  <c r="D142" i="4"/>
  <c r="H142" i="4" s="1"/>
  <c r="K143" i="2" s="1"/>
  <c r="G142" i="4"/>
  <c r="E142" i="4"/>
  <c r="I142" i="4" s="1"/>
  <c r="L143" i="2" s="1"/>
  <c r="F142" i="4"/>
  <c r="J142" i="4" s="1"/>
  <c r="M143" i="2" s="1"/>
  <c r="AF181" i="4"/>
  <c r="X920" i="4"/>
  <c r="Y920" i="4"/>
  <c r="Y113" i="4"/>
  <c r="AF113" i="4" s="1"/>
  <c r="AN135" i="4"/>
  <c r="AT135" i="4" s="1"/>
  <c r="AG501" i="4"/>
  <c r="AG836" i="4"/>
  <c r="AJ836" i="4"/>
  <c r="AD896" i="4"/>
  <c r="AT896" i="4"/>
  <c r="AC896" i="4"/>
  <c r="AG896" i="4"/>
  <c r="AA896" i="4"/>
  <c r="AE896" i="4"/>
  <c r="AB896" i="4"/>
  <c r="Z896" i="4"/>
  <c r="AI896" i="4"/>
  <c r="AS896" i="4"/>
  <c r="AK896" i="4"/>
  <c r="AJ896" i="4"/>
  <c r="AV896" i="4"/>
  <c r="AU896" i="4"/>
  <c r="AF896" i="4"/>
  <c r="AH896" i="4"/>
  <c r="AW896" i="4"/>
  <c r="AK97" i="4"/>
  <c r="AQ97" i="4" s="1"/>
  <c r="AW97" i="4" s="1"/>
  <c r="AB97" i="4"/>
  <c r="AN97" i="4" s="1"/>
  <c r="AT97" i="4" s="1"/>
  <c r="AK899" i="4"/>
  <c r="AB899" i="4"/>
  <c r="AW899" i="4"/>
  <c r="AF899" i="4"/>
  <c r="Z899" i="4"/>
  <c r="AC899" i="4"/>
  <c r="AT899" i="4"/>
  <c r="AG899" i="4"/>
  <c r="AI899" i="4"/>
  <c r="AE899" i="4"/>
  <c r="AD899" i="4"/>
  <c r="AV899" i="4"/>
  <c r="AH899" i="4"/>
  <c r="AA899" i="4"/>
  <c r="AJ899" i="4"/>
  <c r="AS899" i="4"/>
  <c r="AU899" i="4"/>
  <c r="AO94" i="4"/>
  <c r="AU94" i="4" s="1"/>
  <c r="AK81" i="4"/>
  <c r="AF81" i="4"/>
  <c r="Z81" i="4"/>
  <c r="AP499" i="4"/>
  <c r="AV499" i="4" s="1"/>
  <c r="AD93" i="4"/>
  <c r="AI93" i="4"/>
  <c r="AA93" i="4"/>
  <c r="AM93" i="4" s="1"/>
  <c r="AS93" i="4" s="1"/>
  <c r="AK93" i="4"/>
  <c r="AE93" i="4"/>
  <c r="AB93" i="4"/>
  <c r="AN93" i="4" s="1"/>
  <c r="AT93" i="4" s="1"/>
  <c r="AC93" i="4"/>
  <c r="Z93" i="4"/>
  <c r="AH93" i="4"/>
  <c r="AJ93" i="4"/>
  <c r="AF93" i="4"/>
  <c r="AA150" i="4"/>
  <c r="AE150" i="4"/>
  <c r="Z150" i="4"/>
  <c r="AB150" i="4"/>
  <c r="AK150" i="4"/>
  <c r="AC150" i="4"/>
  <c r="AO150" i="4" s="1"/>
  <c r="AU150" i="4" s="1"/>
  <c r="AD150" i="4"/>
  <c r="AF150" i="4"/>
  <c r="AJ150" i="4"/>
  <c r="AG150" i="4"/>
  <c r="AH150" i="4"/>
  <c r="E42" i="4"/>
  <c r="I42" i="4" s="1"/>
  <c r="L43" i="2" s="1"/>
  <c r="D42" i="4"/>
  <c r="H42" i="4" s="1"/>
  <c r="K43" i="2" s="1"/>
  <c r="G42" i="4"/>
  <c r="F42" i="4"/>
  <c r="J42" i="4" s="1"/>
  <c r="M43" i="2" s="1"/>
  <c r="AG704" i="4"/>
  <c r="AJ704" i="4"/>
  <c r="AP385" i="4"/>
  <c r="AV385" i="4" s="1"/>
  <c r="AQ386" i="4"/>
  <c r="AW386" i="4" s="1"/>
  <c r="AA116" i="4"/>
  <c r="AK652" i="4"/>
  <c r="AH111" i="4"/>
  <c r="W811" i="4"/>
  <c r="AO602" i="4"/>
  <c r="AP709" i="4"/>
  <c r="AC117" i="4"/>
  <c r="AN42" i="4"/>
  <c r="AT42" i="4" s="1"/>
  <c r="AP71" i="4"/>
  <c r="AV71" i="4" s="1"/>
  <c r="AO71" i="4"/>
  <c r="AU71" i="4" s="1"/>
  <c r="AE589" i="4"/>
  <c r="AH589" i="4"/>
  <c r="AI589" i="4"/>
  <c r="AU589" i="4"/>
  <c r="AK589" i="4"/>
  <c r="AJ589" i="4"/>
  <c r="AA589" i="4"/>
  <c r="AS589" i="4"/>
  <c r="AT589" i="4"/>
  <c r="AG589" i="4"/>
  <c r="Z589" i="4"/>
  <c r="AC589" i="4"/>
  <c r="AV589" i="4"/>
  <c r="AB589" i="4"/>
  <c r="AN589" i="4" s="1"/>
  <c r="AF589" i="4"/>
  <c r="AW589" i="4"/>
  <c r="AD589" i="4"/>
  <c r="AP938" i="4"/>
  <c r="AO938" i="4"/>
  <c r="AL938" i="4"/>
  <c r="AQ859" i="4"/>
  <c r="AO859" i="4"/>
  <c r="AD823" i="4"/>
  <c r="AE823" i="4"/>
  <c r="AJ823" i="4"/>
  <c r="AV823" i="4"/>
  <c r="AA823" i="4"/>
  <c r="AF823" i="4"/>
  <c r="AK823" i="4"/>
  <c r="AB823" i="4"/>
  <c r="AG823" i="4"/>
  <c r="AI823" i="4"/>
  <c r="AC823" i="4"/>
  <c r="AH823" i="4"/>
  <c r="AT823" i="4"/>
  <c r="Z823" i="4"/>
  <c r="AL823" i="4" s="1"/>
  <c r="AW823" i="4"/>
  <c r="AU823" i="4"/>
  <c r="AS823" i="4"/>
  <c r="AA738" i="4"/>
  <c r="AH738" i="4"/>
  <c r="AE738" i="4"/>
  <c r="AT738" i="4"/>
  <c r="Z738" i="4"/>
  <c r="AW738" i="4"/>
  <c r="AC738" i="4"/>
  <c r="AD738" i="4"/>
  <c r="AG738" i="4"/>
  <c r="AM738" i="4" s="1"/>
  <c r="AS738" i="4"/>
  <c r="AK738" i="4"/>
  <c r="AJ738" i="4"/>
  <c r="AB738" i="4"/>
  <c r="AV738" i="4"/>
  <c r="AI738" i="4"/>
  <c r="AF738" i="4"/>
  <c r="AU738" i="4"/>
  <c r="AN460" i="4"/>
  <c r="AT460" i="4" s="1"/>
  <c r="AM432" i="4"/>
  <c r="AS432" i="4" s="1"/>
  <c r="AQ381" i="4"/>
  <c r="AW381" i="4" s="1"/>
  <c r="AL408" i="4"/>
  <c r="AR408" i="4" s="1"/>
  <c r="AN436" i="4"/>
  <c r="AT436" i="4" s="1"/>
  <c r="AM460" i="4"/>
  <c r="AS460" i="4" s="1"/>
  <c r="AN468" i="4"/>
  <c r="AT468" i="4" s="1"/>
  <c r="AL381" i="4"/>
  <c r="AR381" i="4" s="1"/>
  <c r="AP381" i="4"/>
  <c r="AV381" i="4" s="1"/>
  <c r="AL430" i="4"/>
  <c r="AR430" i="4" s="1"/>
  <c r="AN430" i="4"/>
  <c r="AT430" i="4" s="1"/>
  <c r="AD442" i="4"/>
  <c r="AB442" i="4"/>
  <c r="AA472" i="4"/>
  <c r="AE472" i="4"/>
  <c r="D377" i="4"/>
  <c r="H377" i="4" s="1"/>
  <c r="K369" i="2" s="1"/>
  <c r="G252" i="4"/>
  <c r="G365" i="4"/>
  <c r="AF323" i="4"/>
  <c r="AK299" i="4"/>
  <c r="AE198" i="4"/>
  <c r="AO376" i="4"/>
  <c r="AU376" i="4" s="1"/>
  <c r="AP203" i="4"/>
  <c r="AV203" i="4" s="1"/>
  <c r="AN203" i="4"/>
  <c r="AT203" i="4" s="1"/>
  <c r="AL187" i="4"/>
  <c r="AR187" i="4" s="1"/>
  <c r="AO271" i="4"/>
  <c r="AU271" i="4" s="1"/>
  <c r="AG403" i="4"/>
  <c r="AM403" i="4" s="1"/>
  <c r="AS403" i="4" s="1"/>
  <c r="AP443" i="4"/>
  <c r="AV443" i="4" s="1"/>
  <c r="AC380" i="4"/>
  <c r="AD380" i="4"/>
  <c r="AM406" i="4"/>
  <c r="AS406" i="4" s="1"/>
  <c r="AM385" i="4"/>
  <c r="AS385" i="4" s="1"/>
  <c r="AN386" i="4"/>
  <c r="AT386" i="4" s="1"/>
  <c r="AB403" i="4"/>
  <c r="AN447" i="4"/>
  <c r="AT447" i="4" s="1"/>
  <c r="AG389" i="4"/>
  <c r="AJ389" i="4"/>
  <c r="G349" i="4"/>
  <c r="AO421" i="4"/>
  <c r="AU421" i="4" s="1"/>
  <c r="AM187" i="4"/>
  <c r="AS187" i="4" s="1"/>
  <c r="AL565" i="4"/>
  <c r="AO565" i="4"/>
  <c r="AL929" i="4"/>
  <c r="AG672" i="4"/>
  <c r="AH521" i="4"/>
  <c r="AJ723" i="4"/>
  <c r="AI723" i="4"/>
  <c r="AO659" i="4"/>
  <c r="AQ114" i="4"/>
  <c r="AW114" i="4" s="1"/>
  <c r="AH704" i="4"/>
  <c r="AM134" i="4"/>
  <c r="AS134" i="4" s="1"/>
  <c r="Y162" i="4"/>
  <c r="W956" i="4"/>
  <c r="AQ731" i="4"/>
  <c r="AK765" i="4"/>
  <c r="AH931" i="4"/>
  <c r="AJ560" i="4"/>
  <c r="AI560" i="4"/>
  <c r="Y608" i="4"/>
  <c r="AF608" i="4" s="1"/>
  <c r="Y640" i="4"/>
  <c r="AH640" i="4" s="1"/>
  <c r="D146" i="4"/>
  <c r="H146" i="4" s="1"/>
  <c r="K147" i="2" s="1"/>
  <c r="AQ51" i="4"/>
  <c r="AW51" i="4" s="1"/>
  <c r="AP33" i="4"/>
  <c r="AV33" i="4" s="1"/>
  <c r="AI653" i="4"/>
  <c r="AM85" i="4"/>
  <c r="AS85" i="4" s="1"/>
  <c r="AB790" i="4"/>
  <c r="AK566" i="4"/>
  <c r="AB116" i="4"/>
  <c r="AN602" i="4"/>
  <c r="AL709" i="4"/>
  <c r="AO709" i="4"/>
  <c r="AQ709" i="4"/>
  <c r="Z642" i="4"/>
  <c r="Z117" i="4"/>
  <c r="AB117" i="4"/>
  <c r="AO42" i="4"/>
  <c r="AU42" i="4" s="1"/>
  <c r="AN71" i="4"/>
  <c r="AT71" i="4" s="1"/>
  <c r="G71" i="4"/>
  <c r="D71" i="4"/>
  <c r="H71" i="4" s="1"/>
  <c r="K72" i="2" s="1"/>
  <c r="F71" i="4"/>
  <c r="J71" i="4" s="1"/>
  <c r="M72" i="2" s="1"/>
  <c r="E71" i="4"/>
  <c r="I71" i="4" s="1"/>
  <c r="L72" i="2" s="1"/>
  <c r="AC692" i="4"/>
  <c r="AH692" i="4"/>
  <c r="AD692" i="4"/>
  <c r="AK692" i="4"/>
  <c r="AS692" i="4"/>
  <c r="AE692" i="4"/>
  <c r="AG692" i="4"/>
  <c r="AF692" i="4"/>
  <c r="AT692" i="4"/>
  <c r="AA692" i="4"/>
  <c r="AI692" i="4"/>
  <c r="AO692" i="4" s="1"/>
  <c r="AU692" i="4"/>
  <c r="AV692" i="4"/>
  <c r="AJ692" i="4"/>
  <c r="AB692" i="4"/>
  <c r="Z692" i="4"/>
  <c r="AL692" i="4" s="1"/>
  <c r="AW692" i="4"/>
  <c r="Y619" i="4"/>
  <c r="X619" i="4"/>
  <c r="Y393" i="4"/>
  <c r="AC393" i="4" s="1"/>
  <c r="AI140" i="4"/>
  <c r="AE140" i="4"/>
  <c r="AD140" i="4"/>
  <c r="AH140" i="4"/>
  <c r="Z140" i="4"/>
  <c r="AB140" i="4"/>
  <c r="AF140" i="4"/>
  <c r="AC140" i="4"/>
  <c r="AK140" i="4"/>
  <c r="AJ140" i="4"/>
  <c r="AA140" i="4"/>
  <c r="AM140" i="4" s="1"/>
  <c r="AS140" i="4" s="1"/>
  <c r="AO408" i="4"/>
  <c r="AU408" i="4" s="1"/>
  <c r="AQ432" i="4"/>
  <c r="AW432" i="4" s="1"/>
  <c r="AC442" i="4"/>
  <c r="AA442" i="4"/>
  <c r="AF299" i="4"/>
  <c r="AM448" i="4"/>
  <c r="AS448" i="4" s="1"/>
  <c r="AM408" i="4"/>
  <c r="AS408" i="4" s="1"/>
  <c r="AM436" i="4"/>
  <c r="AS436" i="4" s="1"/>
  <c r="AO468" i="4"/>
  <c r="AU468" i="4" s="1"/>
  <c r="AM381" i="4"/>
  <c r="AS381" i="4" s="1"/>
  <c r="AN410" i="4"/>
  <c r="AT410" i="4" s="1"/>
  <c r="AM430" i="4"/>
  <c r="AS430" i="4" s="1"/>
  <c r="AD472" i="4"/>
  <c r="D365" i="4"/>
  <c r="H365" i="4" s="1"/>
  <c r="K357" i="2" s="1"/>
  <c r="AI323" i="4"/>
  <c r="AH198" i="4"/>
  <c r="AI299" i="4"/>
  <c r="Z198" i="4"/>
  <c r="AM376" i="4"/>
  <c r="AS376" i="4" s="1"/>
  <c r="AN187" i="4"/>
  <c r="AT187" i="4" s="1"/>
  <c r="Y291" i="4"/>
  <c r="AJ291" i="4" s="1"/>
  <c r="Y295" i="4"/>
  <c r="AI295" i="4" s="1"/>
  <c r="AL309" i="4"/>
  <c r="AR309" i="4" s="1"/>
  <c r="AK403" i="4"/>
  <c r="Z403" i="4"/>
  <c r="AO447" i="4"/>
  <c r="AU447" i="4" s="1"/>
  <c r="AN395" i="4"/>
  <c r="AT395" i="4" s="1"/>
  <c r="AK389" i="4"/>
  <c r="AO252" i="4"/>
  <c r="AU252" i="4" s="1"/>
  <c r="AN262" i="4"/>
  <c r="AT262" i="4" s="1"/>
  <c r="AQ929" i="4"/>
  <c r="Y923" i="4"/>
  <c r="AH923" i="4" s="1"/>
  <c r="Y568" i="4"/>
  <c r="Z568" i="4" s="1"/>
  <c r="AK162" i="4"/>
  <c r="AH672" i="4"/>
  <c r="AI672" i="4"/>
  <c r="AK521" i="4"/>
  <c r="AJ521" i="4"/>
  <c r="AK723" i="4"/>
  <c r="AM659" i="4"/>
  <c r="AK704" i="4"/>
  <c r="AL134" i="4"/>
  <c r="AR134" i="4" s="1"/>
  <c r="AP979" i="4"/>
  <c r="AJ765" i="4"/>
  <c r="AK931" i="4"/>
  <c r="AJ931" i="4"/>
  <c r="AF560" i="4"/>
  <c r="AI446" i="4"/>
  <c r="AO446" i="4" s="1"/>
  <c r="AU446" i="4" s="1"/>
  <c r="F146" i="4"/>
  <c r="J146" i="4" s="1"/>
  <c r="M147" i="2" s="1"/>
  <c r="AM677" i="4"/>
  <c r="AC708" i="4"/>
  <c r="AB744" i="4"/>
  <c r="AN744" i="4" s="1"/>
  <c r="Z716" i="4"/>
  <c r="AL716" i="4" s="1"/>
  <c r="AG595" i="4"/>
  <c r="AG111" i="4"/>
  <c r="Z111" i="4"/>
  <c r="AC644" i="4"/>
  <c r="W733" i="4"/>
  <c r="AE117" i="4"/>
  <c r="AN938" i="4"/>
  <c r="AN859" i="4"/>
  <c r="AC815" i="4"/>
  <c r="AI815" i="4"/>
  <c r="Z815" i="4"/>
  <c r="AK815" i="4"/>
  <c r="AH815" i="4"/>
  <c r="AA815" i="4"/>
  <c r="AS815" i="4"/>
  <c r="AU815" i="4"/>
  <c r="AD815" i="4"/>
  <c r="AJ815" i="4"/>
  <c r="AW815" i="4"/>
  <c r="AT815" i="4"/>
  <c r="AB815" i="4"/>
  <c r="AN815" i="4" s="1"/>
  <c r="AF815" i="4"/>
  <c r="AG815" i="4"/>
  <c r="AE815" i="4"/>
  <c r="AQ815" i="4" s="1"/>
  <c r="AV815" i="4"/>
  <c r="Y603" i="4"/>
  <c r="X603" i="4"/>
  <c r="AK910" i="4"/>
  <c r="AH910" i="4"/>
  <c r="AG910" i="4"/>
  <c r="AS910" i="4"/>
  <c r="AV910" i="4"/>
  <c r="AC910" i="4"/>
  <c r="AW910" i="4"/>
  <c r="AJ910" i="4"/>
  <c r="AB910" i="4"/>
  <c r="AE910" i="4"/>
  <c r="AU910" i="4"/>
  <c r="AF910" i="4"/>
  <c r="Z910" i="4"/>
  <c r="AI910" i="4"/>
  <c r="AD910" i="4"/>
  <c r="AA910" i="4"/>
  <c r="AT910" i="4"/>
  <c r="AG428" i="4"/>
  <c r="AM945" i="4"/>
  <c r="AG162" i="4"/>
  <c r="AF672" i="4"/>
  <c r="AG521" i="4"/>
  <c r="AO779" i="4"/>
  <c r="AO114" i="4"/>
  <c r="AU114" i="4" s="1"/>
  <c r="AI704" i="4"/>
  <c r="AM174" i="4"/>
  <c r="AS174" i="4" s="1"/>
  <c r="AM675" i="4"/>
  <c r="AI765" i="4"/>
  <c r="AF931" i="4"/>
  <c r="AG446" i="4"/>
  <c r="AM446" i="4" s="1"/>
  <c r="AS446" i="4" s="1"/>
  <c r="AN558" i="4"/>
  <c r="AM558" i="4"/>
  <c r="AP558" i="4"/>
  <c r="AJ653" i="4"/>
  <c r="AP85" i="4"/>
  <c r="AV85" i="4" s="1"/>
  <c r="AQ85" i="4"/>
  <c r="AW85" i="4" s="1"/>
  <c r="Z645" i="4"/>
  <c r="AB728" i="4"/>
  <c r="W729" i="4"/>
  <c r="AN677" i="4"/>
  <c r="AG564" i="4"/>
  <c r="AI634" i="4"/>
  <c r="AH525" i="4"/>
  <c r="AL543" i="4"/>
  <c r="AP111" i="4"/>
  <c r="AV111" i="4" s="1"/>
  <c r="AB581" i="4"/>
  <c r="AK581" i="4"/>
  <c r="Z581" i="4"/>
  <c r="AU581" i="4"/>
  <c r="AC581" i="4"/>
  <c r="AA581" i="4"/>
  <c r="AE581" i="4"/>
  <c r="AV581" i="4"/>
  <c r="AH581" i="4"/>
  <c r="AJ581" i="4"/>
  <c r="AF581" i="4"/>
  <c r="AD581" i="4"/>
  <c r="AG581" i="4"/>
  <c r="AS581" i="4"/>
  <c r="AW581" i="4"/>
  <c r="AT581" i="4"/>
  <c r="AI581" i="4"/>
  <c r="AQ938" i="4"/>
  <c r="AA537" i="4"/>
  <c r="AI537" i="4"/>
  <c r="AF537" i="4"/>
  <c r="AJ537" i="4"/>
  <c r="AB537" i="4"/>
  <c r="AH537" i="4"/>
  <c r="AT537" i="4"/>
  <c r="AU537" i="4"/>
  <c r="Z537" i="4"/>
  <c r="AC537" i="4"/>
  <c r="AO537" i="4" s="1"/>
  <c r="AS537" i="4"/>
  <c r="AK537" i="4"/>
  <c r="AW537" i="4"/>
  <c r="AD537" i="4"/>
  <c r="AP537" i="4" s="1"/>
  <c r="AE537" i="4"/>
  <c r="AV537" i="4"/>
  <c r="AG537" i="4"/>
  <c r="AM859" i="4"/>
  <c r="Y258" i="4"/>
  <c r="AJ258" i="4" s="1"/>
  <c r="Y344" i="4"/>
  <c r="AE344" i="4" s="1"/>
  <c r="AH344" i="4"/>
  <c r="AK124" i="4"/>
  <c r="AQ124" i="4" s="1"/>
  <c r="AW124" i="4" s="1"/>
  <c r="Z124" i="4"/>
  <c r="AA124" i="4"/>
  <c r="AI124" i="4"/>
  <c r="AH124" i="4"/>
  <c r="AF124" i="4"/>
  <c r="AB124" i="4"/>
  <c r="AJ124" i="4"/>
  <c r="AD124" i="4"/>
  <c r="AP124" i="4" s="1"/>
  <c r="AV124" i="4" s="1"/>
  <c r="AG124" i="4"/>
  <c r="AC124" i="4"/>
  <c r="Y641" i="4"/>
  <c r="X641" i="4"/>
  <c r="AF393" i="4"/>
  <c r="AD755" i="4"/>
  <c r="AL33" i="4"/>
  <c r="AR33" i="4" s="1"/>
  <c r="AB126" i="4"/>
  <c r="AE126" i="4"/>
  <c r="AC126" i="4"/>
  <c r="Z126" i="4"/>
  <c r="AD126" i="4"/>
  <c r="Y132" i="4"/>
  <c r="AD132" i="4" s="1"/>
  <c r="F128" i="4"/>
  <c r="J128" i="4" s="1"/>
  <c r="M129" i="2" s="1"/>
  <c r="D128" i="4"/>
  <c r="H128" i="4" s="1"/>
  <c r="K129" i="2" s="1"/>
  <c r="G128" i="4"/>
  <c r="E128" i="4"/>
  <c r="I128" i="4" s="1"/>
  <c r="L129" i="2" s="1"/>
  <c r="AO128" i="4"/>
  <c r="AU128" i="4" s="1"/>
  <c r="AL85" i="4"/>
  <c r="AR85" i="4" s="1"/>
  <c r="AB586" i="4"/>
  <c r="AW586" i="4"/>
  <c r="AG586" i="4"/>
  <c r="AK586" i="4"/>
  <c r="AD586" i="4"/>
  <c r="AA586" i="4"/>
  <c r="AU586" i="4"/>
  <c r="AI586" i="4"/>
  <c r="AF586" i="4"/>
  <c r="AC586" i="4"/>
  <c r="AS586" i="4"/>
  <c r="AH586" i="4"/>
  <c r="AT586" i="4"/>
  <c r="Z586" i="4"/>
  <c r="AJ586" i="4"/>
  <c r="AV586" i="4"/>
  <c r="AE586" i="4"/>
  <c r="W813" i="4"/>
  <c r="X658" i="4"/>
  <c r="Y658" i="4"/>
  <c r="AC676" i="4"/>
  <c r="AL694" i="4"/>
  <c r="AN694" i="4"/>
  <c r="Z801" i="4"/>
  <c r="AD801" i="4"/>
  <c r="AI801" i="4"/>
  <c r="AU801" i="4"/>
  <c r="AT801" i="4"/>
  <c r="AE801" i="4"/>
  <c r="AF801" i="4"/>
  <c r="AK801" i="4"/>
  <c r="AV801" i="4"/>
  <c r="AB801" i="4"/>
  <c r="AA801" i="4"/>
  <c r="AH801" i="4"/>
  <c r="AS801" i="4"/>
  <c r="AC801" i="4"/>
  <c r="AG801" i="4"/>
  <c r="AW801" i="4"/>
  <c r="AJ801" i="4"/>
  <c r="AC559" i="4"/>
  <c r="AD559" i="4"/>
  <c r="Z559" i="4"/>
  <c r="AV559" i="4"/>
  <c r="AK559" i="4"/>
  <c r="AU559" i="4"/>
  <c r="AI559" i="4"/>
  <c r="AE559" i="4"/>
  <c r="AW559" i="4"/>
  <c r="AB559" i="4"/>
  <c r="AF559" i="4"/>
  <c r="AG559" i="4"/>
  <c r="AS559" i="4"/>
  <c r="AA559" i="4"/>
  <c r="AM559" i="4" s="1"/>
  <c r="AJ559" i="4"/>
  <c r="AH559" i="4"/>
  <c r="AT559" i="4"/>
  <c r="AD570" i="4"/>
  <c r="AG570" i="4"/>
  <c r="AS570" i="4"/>
  <c r="AI570" i="4"/>
  <c r="Z570" i="4"/>
  <c r="AJ570" i="4"/>
  <c r="AV570" i="4"/>
  <c r="AW570" i="4"/>
  <c r="AA570" i="4"/>
  <c r="AE570" i="4"/>
  <c r="AH570" i="4"/>
  <c r="AT570" i="4"/>
  <c r="AF570" i="4"/>
  <c r="AB570" i="4"/>
  <c r="AC570" i="4"/>
  <c r="AU570" i="4"/>
  <c r="AK570" i="4"/>
  <c r="AK549" i="4"/>
  <c r="AJ549" i="4"/>
  <c r="AI549" i="4"/>
  <c r="AU549" i="4"/>
  <c r="AG549" i="4"/>
  <c r="AH549" i="4"/>
  <c r="AT549" i="4"/>
  <c r="AS549" i="4"/>
  <c r="AF549" i="4"/>
  <c r="AC549" i="4"/>
  <c r="Z549" i="4"/>
  <c r="AW549" i="4"/>
  <c r="AB549" i="4"/>
  <c r="AA549" i="4"/>
  <c r="AE549" i="4"/>
  <c r="AD549" i="4"/>
  <c r="AP549" i="4" s="1"/>
  <c r="AV549" i="4"/>
  <c r="AQ136" i="4"/>
  <c r="AW136" i="4" s="1"/>
  <c r="AO136" i="4"/>
  <c r="AU136" i="4" s="1"/>
  <c r="AO599" i="4"/>
  <c r="AD561" i="4"/>
  <c r="AV561" i="4"/>
  <c r="AE561" i="4"/>
  <c r="AU561" i="4"/>
  <c r="AW561" i="4"/>
  <c r="AF561" i="4"/>
  <c r="AG561" i="4"/>
  <c r="AS561" i="4"/>
  <c r="AK561" i="4"/>
  <c r="AJ561" i="4"/>
  <c r="AB561" i="4"/>
  <c r="AT561" i="4"/>
  <c r="AI561" i="4"/>
  <c r="Z561" i="4"/>
  <c r="AL561" i="4" s="1"/>
  <c r="AC561" i="4"/>
  <c r="AA561" i="4"/>
  <c r="AH561" i="4"/>
  <c r="AM543" i="4"/>
  <c r="AJ668" i="4"/>
  <c r="AK645" i="4"/>
  <c r="AB788" i="4"/>
  <c r="AN788" i="4" s="1"/>
  <c r="Z788" i="4"/>
  <c r="AL788" i="4" s="1"/>
  <c r="AA788" i="4"/>
  <c r="AT788" i="4"/>
  <c r="AE788" i="4"/>
  <c r="AQ788" i="4" s="1"/>
  <c r="AU788" i="4"/>
  <c r="AD788" i="4"/>
  <c r="AP788" i="4" s="1"/>
  <c r="AW788" i="4"/>
  <c r="AS788" i="4"/>
  <c r="AV788" i="4"/>
  <c r="Z533" i="4"/>
  <c r="AF533" i="4"/>
  <c r="AV533" i="4"/>
  <c r="AI533" i="4"/>
  <c r="AA533" i="4"/>
  <c r="AD533" i="4"/>
  <c r="AW533" i="4"/>
  <c r="AH533" i="4"/>
  <c r="AU533" i="4"/>
  <c r="AB533" i="4"/>
  <c r="AC533" i="4"/>
  <c r="AJ533" i="4"/>
  <c r="AT533" i="4"/>
  <c r="AE533" i="4"/>
  <c r="AK533" i="4"/>
  <c r="AG533" i="4"/>
  <c r="AS533" i="4"/>
  <c r="AN141" i="4"/>
  <c r="AT141" i="4" s="1"/>
  <c r="AH671" i="4"/>
  <c r="AK671" i="4"/>
  <c r="AM612" i="4"/>
  <c r="X690" i="4"/>
  <c r="Y690" i="4"/>
  <c r="AJ567" i="4"/>
  <c r="AH567" i="4"/>
  <c r="AI567" i="4"/>
  <c r="AF567" i="4"/>
  <c r="AG567" i="4"/>
  <c r="Z567" i="4"/>
  <c r="AW567" i="4"/>
  <c r="AU567" i="4"/>
  <c r="AB567" i="4"/>
  <c r="AK567" i="4"/>
  <c r="AT567" i="4"/>
  <c r="AV567" i="4"/>
  <c r="AA567" i="4"/>
  <c r="AM567" i="4" s="1"/>
  <c r="AC567" i="4"/>
  <c r="AD567" i="4"/>
  <c r="AP567" i="4" s="1"/>
  <c r="AE567" i="4"/>
  <c r="AS567" i="4"/>
  <c r="AF819" i="4"/>
  <c r="AJ819" i="4"/>
  <c r="AA819" i="4"/>
  <c r="AS819" i="4"/>
  <c r="AI819" i="4"/>
  <c r="AG819" i="4"/>
  <c r="AH819" i="4"/>
  <c r="AU819" i="4"/>
  <c r="AE819" i="4"/>
  <c r="Z819" i="4"/>
  <c r="AB819" i="4"/>
  <c r="AN819" i="4" s="1"/>
  <c r="AT819" i="4"/>
  <c r="AW819" i="4"/>
  <c r="AC819" i="4"/>
  <c r="AD819" i="4"/>
  <c r="AP819" i="4" s="1"/>
  <c r="AK819" i="4"/>
  <c r="AV819" i="4"/>
  <c r="AP116" i="4"/>
  <c r="AV116" i="4" s="1"/>
  <c r="AH743" i="4"/>
  <c r="AF743" i="4"/>
  <c r="AC702" i="4"/>
  <c r="Z702" i="4"/>
  <c r="AA702" i="4"/>
  <c r="AW702" i="4"/>
  <c r="AU702" i="4"/>
  <c r="AB702" i="4"/>
  <c r="AD702" i="4"/>
  <c r="AP702" i="4" s="1"/>
  <c r="AS702" i="4"/>
  <c r="AT702" i="4"/>
  <c r="AV702" i="4"/>
  <c r="AH702" i="4"/>
  <c r="AG702" i="4"/>
  <c r="AK702" i="4"/>
  <c r="AQ702" i="4" s="1"/>
  <c r="AJ702" i="4"/>
  <c r="AI702" i="4"/>
  <c r="AF702" i="4"/>
  <c r="AL702" i="4" s="1"/>
  <c r="AN783" i="4"/>
  <c r="AO639" i="4"/>
  <c r="AC572" i="4"/>
  <c r="AS572" i="4"/>
  <c r="Z572" i="4"/>
  <c r="AW572" i="4"/>
  <c r="AE572" i="4"/>
  <c r="AA572" i="4"/>
  <c r="AV572" i="4"/>
  <c r="AD572" i="4"/>
  <c r="AT572" i="4"/>
  <c r="AU572" i="4"/>
  <c r="X714" i="4"/>
  <c r="Y714" i="4"/>
  <c r="X794" i="4"/>
  <c r="Y794" i="4"/>
  <c r="X630" i="4"/>
  <c r="Y630" i="4"/>
  <c r="AD674" i="4"/>
  <c r="AH674" i="4"/>
  <c r="AS674" i="4"/>
  <c r="AF674" i="4"/>
  <c r="AE674" i="4"/>
  <c r="AG674" i="4"/>
  <c r="AI674" i="4"/>
  <c r="AW674" i="4"/>
  <c r="AB674" i="4"/>
  <c r="AV674" i="4"/>
  <c r="AT674" i="4"/>
  <c r="AA674" i="4"/>
  <c r="Z674" i="4"/>
  <c r="AJ674" i="4"/>
  <c r="AU674" i="4"/>
  <c r="AK674" i="4"/>
  <c r="AC674" i="4"/>
  <c r="D92" i="4"/>
  <c r="H92" i="4" s="1"/>
  <c r="K93" i="2" s="1"/>
  <c r="E92" i="4"/>
  <c r="I92" i="4" s="1"/>
  <c r="L93" i="2" s="1"/>
  <c r="G92" i="4"/>
  <c r="F92" i="4"/>
  <c r="J92" i="4" s="1"/>
  <c r="M93" i="2" s="1"/>
  <c r="AH566" i="4"/>
  <c r="AJ566" i="4"/>
  <c r="Y757" i="4"/>
  <c r="X757" i="4"/>
  <c r="AK757" i="4" s="1"/>
  <c r="F143" i="4"/>
  <c r="J143" i="4" s="1"/>
  <c r="M144" i="2" s="1"/>
  <c r="E143" i="4"/>
  <c r="I143" i="4" s="1"/>
  <c r="L144" i="2" s="1"/>
  <c r="D143" i="4"/>
  <c r="H143" i="4" s="1"/>
  <c r="K144" i="2" s="1"/>
  <c r="G143" i="4"/>
  <c r="AJ685" i="4"/>
  <c r="X798" i="4"/>
  <c r="Y798" i="4"/>
  <c r="F106" i="4"/>
  <c r="J106" i="4" s="1"/>
  <c r="M107" i="2" s="1"/>
  <c r="G106" i="4"/>
  <c r="E106" i="4"/>
  <c r="I106" i="4" s="1"/>
  <c r="L107" i="2" s="1"/>
  <c r="D106" i="4"/>
  <c r="H106" i="4" s="1"/>
  <c r="K107" i="2" s="1"/>
  <c r="X812" i="4"/>
  <c r="Y812" i="4"/>
  <c r="Z799" i="4"/>
  <c r="AE799" i="4"/>
  <c r="AB799" i="4"/>
  <c r="AC799" i="4"/>
  <c r="AD799" i="4"/>
  <c r="AW799" i="4"/>
  <c r="AT799" i="4"/>
  <c r="AA799" i="4"/>
  <c r="AS799" i="4"/>
  <c r="AV799" i="4"/>
  <c r="AU799" i="4"/>
  <c r="X670" i="4"/>
  <c r="Y670" i="4"/>
  <c r="AI572" i="4"/>
  <c r="AG572" i="4"/>
  <c r="AO977" i="4"/>
  <c r="X756" i="4"/>
  <c r="Y756" i="4"/>
  <c r="AQ719" i="4"/>
  <c r="AJ732" i="4"/>
  <c r="X710" i="4"/>
  <c r="Y710" i="4"/>
  <c r="AC717" i="4"/>
  <c r="AO717" i="4" s="1"/>
  <c r="AS717" i="4"/>
  <c r="AE717" i="4"/>
  <c r="AV717" i="4"/>
  <c r="AW717" i="4"/>
  <c r="AB717" i="4"/>
  <c r="AN717" i="4" s="1"/>
  <c r="AA717" i="4"/>
  <c r="AM717" i="4" s="1"/>
  <c r="AT717" i="4"/>
  <c r="AU717" i="4"/>
  <c r="AD717" i="4"/>
  <c r="AP717" i="4" s="1"/>
  <c r="AG126" i="4"/>
  <c r="AA126" i="4"/>
  <c r="Z627" i="4"/>
  <c r="AL627" i="4" s="1"/>
  <c r="AA627" i="4"/>
  <c r="AM627" i="4" s="1"/>
  <c r="AC627" i="4"/>
  <c r="AO627" i="4" s="1"/>
  <c r="AD627" i="4"/>
  <c r="AP627" i="4" s="1"/>
  <c r="AT627" i="4"/>
  <c r="AS627" i="4"/>
  <c r="AW627" i="4"/>
  <c r="AV627" i="4"/>
  <c r="AB627" i="4"/>
  <c r="AN627" i="4" s="1"/>
  <c r="AU627" i="4"/>
  <c r="AD734" i="4"/>
  <c r="AB734" i="4"/>
  <c r="AH734" i="4"/>
  <c r="AW734" i="4"/>
  <c r="Z734" i="4"/>
  <c r="AS734" i="4"/>
  <c r="AJ734" i="4"/>
  <c r="AG734" i="4"/>
  <c r="AA734" i="4"/>
  <c r="AI734" i="4"/>
  <c r="AU734" i="4"/>
  <c r="AV734" i="4"/>
  <c r="AC734" i="4"/>
  <c r="AE734" i="4"/>
  <c r="AK734" i="4"/>
  <c r="AT734" i="4"/>
  <c r="AF734" i="4"/>
  <c r="AL734" i="4" s="1"/>
  <c r="AH810" i="4"/>
  <c r="AJ810" i="4"/>
  <c r="AT810" i="4"/>
  <c r="AE810" i="4"/>
  <c r="Z810" i="4"/>
  <c r="AW810" i="4"/>
  <c r="AF810" i="4"/>
  <c r="AD810" i="4"/>
  <c r="AA810" i="4"/>
  <c r="AS810" i="4"/>
  <c r="AK810" i="4"/>
  <c r="AG810" i="4"/>
  <c r="AB810" i="4"/>
  <c r="AN810" i="4" s="1"/>
  <c r="AI810" i="4"/>
  <c r="AU810" i="4"/>
  <c r="AV810" i="4"/>
  <c r="AC810" i="4"/>
  <c r="AO810" i="4" s="1"/>
  <c r="AT661" i="4"/>
  <c r="AD661" i="4"/>
  <c r="AP661" i="4" s="1"/>
  <c r="Z661" i="4"/>
  <c r="AL661" i="4" s="1"/>
  <c r="AB661" i="4"/>
  <c r="AN661" i="4" s="1"/>
  <c r="AU661" i="4"/>
  <c r="AE661" i="4"/>
  <c r="AQ661" i="4" s="1"/>
  <c r="AS661" i="4"/>
  <c r="AC661" i="4"/>
  <c r="AO661" i="4" s="1"/>
  <c r="AV661" i="4"/>
  <c r="AA661" i="4"/>
  <c r="AM661" i="4" s="1"/>
  <c r="AW661" i="4"/>
  <c r="X954" i="4"/>
  <c r="Y954" i="4"/>
  <c r="AC111" i="4"/>
  <c r="AO111" i="4" s="1"/>
  <c r="AU111" i="4" s="1"/>
  <c r="AA111" i="4"/>
  <c r="AM111" i="4" s="1"/>
  <c r="AS111" i="4" s="1"/>
  <c r="AI652" i="4"/>
  <c r="X800" i="4"/>
  <c r="Y800" i="4"/>
  <c r="X733" i="4"/>
  <c r="Y733" i="4"/>
  <c r="Y539" i="4"/>
  <c r="X539" i="4"/>
  <c r="AQ602" i="4"/>
  <c r="AP602" i="4"/>
  <c r="AK637" i="4"/>
  <c r="AH669" i="4"/>
  <c r="AI799" i="4"/>
  <c r="AI564" i="4"/>
  <c r="AF564" i="4"/>
  <c r="X633" i="4"/>
  <c r="Y633" i="4"/>
  <c r="X705" i="4"/>
  <c r="Y705" i="4"/>
  <c r="X775" i="4"/>
  <c r="Y775" i="4"/>
  <c r="AF634" i="4"/>
  <c r="AF525" i="4"/>
  <c r="AI525" i="4"/>
  <c r="AH740" i="4"/>
  <c r="AM709" i="4"/>
  <c r="AD642" i="4"/>
  <c r="AW642" i="4"/>
  <c r="AT642" i="4"/>
  <c r="AI642" i="4"/>
  <c r="AB642" i="4"/>
  <c r="AF642" i="4"/>
  <c r="AL642" i="4" s="1"/>
  <c r="AS642" i="4"/>
  <c r="AV642" i="4"/>
  <c r="AE642" i="4"/>
  <c r="AC642" i="4"/>
  <c r="AU642" i="4"/>
  <c r="AK642" i="4"/>
  <c r="AQ642" i="4" s="1"/>
  <c r="AJ642" i="4"/>
  <c r="AA642" i="4"/>
  <c r="AG642" i="4"/>
  <c r="AH642" i="4"/>
  <c r="AP117" i="4"/>
  <c r="AV117" i="4" s="1"/>
  <c r="AQ789" i="4"/>
  <c r="AN185" i="4"/>
  <c r="AT185" i="4" s="1"/>
  <c r="AL446" i="4"/>
  <c r="AR446" i="4" s="1"/>
  <c r="AF446" i="4"/>
  <c r="X784" i="4"/>
  <c r="Y784" i="4"/>
  <c r="AQ128" i="4"/>
  <c r="AW128" i="4" s="1"/>
  <c r="AN128" i="4"/>
  <c r="AT128" i="4" s="1"/>
  <c r="AB808" i="4"/>
  <c r="W4" i="4"/>
  <c r="X4" i="4" s="1"/>
  <c r="AE676" i="4"/>
  <c r="AD676" i="4"/>
  <c r="AB676" i="4"/>
  <c r="AU676" i="4"/>
  <c r="AV676" i="4"/>
  <c r="AS676" i="4"/>
  <c r="AW676" i="4"/>
  <c r="AA676" i="4"/>
  <c r="AT676" i="4"/>
  <c r="Z676" i="4"/>
  <c r="AG676" i="4"/>
  <c r="AJ676" i="4"/>
  <c r="AK676" i="4"/>
  <c r="AH676" i="4"/>
  <c r="AF676" i="4"/>
  <c r="AI676" i="4"/>
  <c r="AO676" i="4" s="1"/>
  <c r="X598" i="4"/>
  <c r="Y598" i="4"/>
  <c r="AA626" i="4"/>
  <c r="AC626" i="4"/>
  <c r="AE626" i="4"/>
  <c r="Z626" i="4"/>
  <c r="AB626" i="4"/>
  <c r="AS626" i="4"/>
  <c r="AD626" i="4"/>
  <c r="AT626" i="4"/>
  <c r="AW626" i="4"/>
  <c r="AU626" i="4"/>
  <c r="AV626" i="4"/>
  <c r="AF626" i="4"/>
  <c r="AG626" i="4"/>
  <c r="AJ626" i="4"/>
  <c r="AI626" i="4"/>
  <c r="AH626" i="4"/>
  <c r="AK626" i="4"/>
  <c r="AE669" i="4"/>
  <c r="AB669" i="4"/>
  <c r="AW669" i="4"/>
  <c r="AT669" i="4"/>
  <c r="AA669" i="4"/>
  <c r="AU669" i="4"/>
  <c r="Z669" i="4"/>
  <c r="AV669" i="4"/>
  <c r="AC669" i="4"/>
  <c r="AO669" i="4" s="1"/>
  <c r="AS669" i="4"/>
  <c r="AD669" i="4"/>
  <c r="Z685" i="4"/>
  <c r="AL685" i="4" s="1"/>
  <c r="AV685" i="4"/>
  <c r="AB685" i="4"/>
  <c r="AE685" i="4"/>
  <c r="AU685" i="4"/>
  <c r="AA685" i="4"/>
  <c r="AT685" i="4"/>
  <c r="AD685" i="4"/>
  <c r="AP685" i="4" s="1"/>
  <c r="AC685" i="4"/>
  <c r="AW685" i="4"/>
  <c r="AS685" i="4"/>
  <c r="AW678" i="4"/>
  <c r="AH678" i="4"/>
  <c r="AV678" i="4"/>
  <c r="AD678" i="4"/>
  <c r="AS678" i="4"/>
  <c r="AG678" i="4"/>
  <c r="AE678" i="4"/>
  <c r="AK678" i="4"/>
  <c r="AB678" i="4"/>
  <c r="AI678" i="4"/>
  <c r="Z678" i="4"/>
  <c r="AU678" i="4"/>
  <c r="AC678" i="4"/>
  <c r="AT678" i="4"/>
  <c r="AA678" i="4"/>
  <c r="AJ678" i="4"/>
  <c r="AF678" i="4"/>
  <c r="AE647" i="4"/>
  <c r="AC647" i="4"/>
  <c r="AS647" i="4"/>
  <c r="AB647" i="4"/>
  <c r="Z647" i="4"/>
  <c r="AT647" i="4"/>
  <c r="AA647" i="4"/>
  <c r="AD647" i="4"/>
  <c r="AP647" i="4" s="1"/>
  <c r="AV647" i="4"/>
  <c r="AW647" i="4"/>
  <c r="AU647" i="4"/>
  <c r="X829" i="4"/>
  <c r="Y829" i="4"/>
  <c r="Y793" i="4"/>
  <c r="X793" i="4"/>
  <c r="AI793" i="4" s="1"/>
  <c r="AO543" i="4"/>
  <c r="AQ543" i="4"/>
  <c r="AH133" i="4"/>
  <c r="AN133" i="4" s="1"/>
  <c r="AT133" i="4" s="1"/>
  <c r="AF133" i="4"/>
  <c r="AK133" i="4"/>
  <c r="AG133" i="4"/>
  <c r="AI133" i="4"/>
  <c r="AJ133" i="4"/>
  <c r="X758" i="4"/>
  <c r="Y758" i="4"/>
  <c r="AJ645" i="4"/>
  <c r="AD566" i="4"/>
  <c r="Z684" i="4"/>
  <c r="AL684" i="4" s="1"/>
  <c r="AA759" i="4"/>
  <c r="Z759" i="4"/>
  <c r="AE759" i="4"/>
  <c r="AD759" i="4"/>
  <c r="AW759" i="4"/>
  <c r="AB759" i="4"/>
  <c r="AC759" i="4"/>
  <c r="AO759" i="4" s="1"/>
  <c r="AT759" i="4"/>
  <c r="AV759" i="4"/>
  <c r="AS759" i="4"/>
  <c r="AU759" i="4"/>
  <c r="AG671" i="4"/>
  <c r="X786" i="4"/>
  <c r="Y786" i="4"/>
  <c r="X615" i="4"/>
  <c r="Y615" i="4"/>
  <c r="AE593" i="4"/>
  <c r="AC593" i="4"/>
  <c r="AI593" i="4"/>
  <c r="AU593" i="4"/>
  <c r="AT593" i="4"/>
  <c r="AA593" i="4"/>
  <c r="AF593" i="4"/>
  <c r="AD593" i="4"/>
  <c r="AS593" i="4"/>
  <c r="AK593" i="4"/>
  <c r="Z593" i="4"/>
  <c r="AL593" i="4" s="1"/>
  <c r="AB593" i="4"/>
  <c r="AV593" i="4"/>
  <c r="AG593" i="4"/>
  <c r="AH593" i="4"/>
  <c r="AJ593" i="4"/>
  <c r="AW593" i="4"/>
  <c r="AB590" i="4"/>
  <c r="AU590" i="4"/>
  <c r="AG590" i="4"/>
  <c r="AT590" i="4"/>
  <c r="AE590" i="4"/>
  <c r="AJ590" i="4"/>
  <c r="AV590" i="4"/>
  <c r="AW590" i="4"/>
  <c r="Z590" i="4"/>
  <c r="AK590" i="4"/>
  <c r="AC590" i="4"/>
  <c r="AH590" i="4"/>
  <c r="AI590" i="4"/>
  <c r="AA590" i="4"/>
  <c r="AM590" i="4" s="1"/>
  <c r="AF590" i="4"/>
  <c r="AD590" i="4"/>
  <c r="AS590" i="4"/>
  <c r="AQ116" i="4"/>
  <c r="AW116" i="4" s="1"/>
  <c r="X824" i="4"/>
  <c r="Y824" i="4"/>
  <c r="AG743" i="4"/>
  <c r="AM783" i="4"/>
  <c r="AQ783" i="4"/>
  <c r="X770" i="4"/>
  <c r="Y770" i="4"/>
  <c r="Y631" i="4"/>
  <c r="X631" i="4"/>
  <c r="Z732" i="4"/>
  <c r="X686" i="4"/>
  <c r="Y686" i="4"/>
  <c r="AK647" i="4"/>
  <c r="AH647" i="4"/>
  <c r="AB682" i="4"/>
  <c r="AC682" i="4"/>
  <c r="AE682" i="4"/>
  <c r="Z682" i="4"/>
  <c r="AA682" i="4"/>
  <c r="AU682" i="4"/>
  <c r="AT682" i="4"/>
  <c r="AD682" i="4"/>
  <c r="AW682" i="4"/>
  <c r="AV682" i="4"/>
  <c r="AS682" i="4"/>
  <c r="AH682" i="4"/>
  <c r="AN682" i="4" s="1"/>
  <c r="AK682" i="4"/>
  <c r="AG682" i="4"/>
  <c r="AF682" i="4"/>
  <c r="AI682" i="4"/>
  <c r="AJ682" i="4"/>
  <c r="AD851" i="4"/>
  <c r="AV851" i="4"/>
  <c r="AF851" i="4"/>
  <c r="AH851" i="4"/>
  <c r="AW851" i="4"/>
  <c r="AC851" i="4"/>
  <c r="AG851" i="4"/>
  <c r="AK851" i="4"/>
  <c r="AI851" i="4"/>
  <c r="Z851" i="4"/>
  <c r="AS851" i="4"/>
  <c r="AE851" i="4"/>
  <c r="AQ851" i="4" s="1"/>
  <c r="AT851" i="4"/>
  <c r="AB851" i="4"/>
  <c r="AN851" i="4" s="1"/>
  <c r="AA851" i="4"/>
  <c r="AM851" i="4" s="1"/>
  <c r="AJ851" i="4"/>
  <c r="AU851" i="4"/>
  <c r="AA133" i="4"/>
  <c r="AE133" i="4"/>
  <c r="AQ133" i="4" s="1"/>
  <c r="AW133" i="4" s="1"/>
  <c r="X628" i="4"/>
  <c r="Y628" i="4"/>
  <c r="W629" i="4"/>
  <c r="AI566" i="4"/>
  <c r="AC595" i="4"/>
  <c r="AA595" i="4"/>
  <c r="AM595" i="4" s="1"/>
  <c r="Z595" i="4"/>
  <c r="AT595" i="4"/>
  <c r="AW595" i="4"/>
  <c r="AS595" i="4"/>
  <c r="AD595" i="4"/>
  <c r="AV595" i="4"/>
  <c r="AU595" i="4"/>
  <c r="AB595" i="4"/>
  <c r="AE595" i="4"/>
  <c r="Y745" i="4"/>
  <c r="X745" i="4"/>
  <c r="AB618" i="4"/>
  <c r="AN618" i="4" s="1"/>
  <c r="AW618" i="4"/>
  <c r="AD618" i="4"/>
  <c r="AU618" i="4"/>
  <c r="AE618" i="4"/>
  <c r="AQ618" i="4" s="1"/>
  <c r="Z618" i="4"/>
  <c r="AL618" i="4" s="1"/>
  <c r="AS618" i="4"/>
  <c r="AV618" i="4"/>
  <c r="AT618" i="4"/>
  <c r="AA618" i="4"/>
  <c r="AM618" i="4" s="1"/>
  <c r="AC618" i="4"/>
  <c r="AO618" i="4" s="1"/>
  <c r="AK759" i="4"/>
  <c r="AG649" i="4"/>
  <c r="AC649" i="4"/>
  <c r="AE649" i="4"/>
  <c r="AV649" i="4"/>
  <c r="AK649" i="4"/>
  <c r="Z649" i="4"/>
  <c r="AD649" i="4"/>
  <c r="AS649" i="4"/>
  <c r="AI649" i="4"/>
  <c r="AF649" i="4"/>
  <c r="AA649" i="4"/>
  <c r="AU649" i="4"/>
  <c r="AW649" i="4"/>
  <c r="AH649" i="4"/>
  <c r="AJ649" i="4"/>
  <c r="AB649" i="4"/>
  <c r="AT649" i="4"/>
  <c r="AI757" i="4"/>
  <c r="X610" i="4"/>
  <c r="Y610" i="4"/>
  <c r="AG685" i="4"/>
  <c r="AH685" i="4"/>
  <c r="W689" i="4"/>
  <c r="Y657" i="4"/>
  <c r="X657" i="4"/>
  <c r="X796" i="4"/>
  <c r="Y796" i="4"/>
  <c r="Y777" i="4"/>
  <c r="X777" i="4"/>
  <c r="AK572" i="4"/>
  <c r="AM977" i="4"/>
  <c r="AP719" i="4"/>
  <c r="AL719" i="4"/>
  <c r="AK126" i="4"/>
  <c r="AJ126" i="4"/>
  <c r="AB792" i="4"/>
  <c r="AN792" i="4" s="1"/>
  <c r="AD701" i="4"/>
  <c r="AP701" i="4" s="1"/>
  <c r="AU701" i="4"/>
  <c r="AA701" i="4"/>
  <c r="AM701" i="4" s="1"/>
  <c r="AC701" i="4"/>
  <c r="AO701" i="4" s="1"/>
  <c r="Z701" i="4"/>
  <c r="AL701" i="4" s="1"/>
  <c r="AT701" i="4"/>
  <c r="AS701" i="4"/>
  <c r="AE701" i="4"/>
  <c r="AQ701" i="4" s="1"/>
  <c r="AB701" i="4"/>
  <c r="AN701" i="4" s="1"/>
  <c r="AV701" i="4"/>
  <c r="AW701" i="4"/>
  <c r="W781" i="4"/>
  <c r="AF595" i="4"/>
  <c r="W707" i="4"/>
  <c r="X782" i="4"/>
  <c r="Y782" i="4"/>
  <c r="AD782" i="4" s="1"/>
  <c r="AB111" i="4"/>
  <c r="AN111" i="4" s="1"/>
  <c r="AT111" i="4" s="1"/>
  <c r="AE111" i="4"/>
  <c r="AQ111" i="4" s="1"/>
  <c r="AW111" i="4" s="1"/>
  <c r="AF620" i="4"/>
  <c r="AH620" i="4"/>
  <c r="AW620" i="4"/>
  <c r="AS620" i="4"/>
  <c r="AC620" i="4"/>
  <c r="AD620" i="4"/>
  <c r="AB620" i="4"/>
  <c r="AT620" i="4"/>
  <c r="AE620" i="4"/>
  <c r="AK620" i="4"/>
  <c r="AA620" i="4"/>
  <c r="AV620" i="4"/>
  <c r="Z620" i="4"/>
  <c r="AG620" i="4"/>
  <c r="AJ620" i="4"/>
  <c r="AI620" i="4"/>
  <c r="AU620" i="4"/>
  <c r="AC752" i="4"/>
  <c r="AD752" i="4"/>
  <c r="Z752" i="4"/>
  <c r="AT752" i="4"/>
  <c r="AA752" i="4"/>
  <c r="AM752" i="4" s="1"/>
  <c r="AS752" i="4"/>
  <c r="AU752" i="4"/>
  <c r="AV752" i="4"/>
  <c r="AE752" i="4"/>
  <c r="AW752" i="4"/>
  <c r="AH752" i="4"/>
  <c r="AN752" i="4" s="1"/>
  <c r="AF752" i="4"/>
  <c r="AJ752" i="4"/>
  <c r="AI752" i="4"/>
  <c r="AK752" i="4"/>
  <c r="AG752" i="4"/>
  <c r="AJ652" i="4"/>
  <c r="AC736" i="4"/>
  <c r="Z736" i="4"/>
  <c r="AI736" i="4"/>
  <c r="AU736" i="4"/>
  <c r="AA736" i="4"/>
  <c r="AE736" i="4"/>
  <c r="AD736" i="4"/>
  <c r="AW736" i="4"/>
  <c r="AB736" i="4"/>
  <c r="AG736" i="4"/>
  <c r="AK736" i="4"/>
  <c r="AJ736" i="4"/>
  <c r="AV736" i="4"/>
  <c r="AF736" i="4"/>
  <c r="AH736" i="4"/>
  <c r="AN736" i="4" s="1"/>
  <c r="AT736" i="4"/>
  <c r="AS736" i="4"/>
  <c r="AB644" i="4"/>
  <c r="AA644" i="4"/>
  <c r="Z644" i="4"/>
  <c r="AE644" i="4"/>
  <c r="AU644" i="4"/>
  <c r="AD644" i="4"/>
  <c r="AV644" i="4"/>
  <c r="AS644" i="4"/>
  <c r="AW644" i="4"/>
  <c r="AT644" i="4"/>
  <c r="AF644" i="4"/>
  <c r="AI644" i="4"/>
  <c r="AO644" i="4" s="1"/>
  <c r="AH644" i="4"/>
  <c r="AG644" i="4"/>
  <c r="AJ644" i="4"/>
  <c r="AK644" i="4"/>
  <c r="Z596" i="4"/>
  <c r="AE596" i="4"/>
  <c r="AD596" i="4"/>
  <c r="AC596" i="4"/>
  <c r="AA596" i="4"/>
  <c r="AS596" i="4"/>
  <c r="AU596" i="4"/>
  <c r="AT596" i="4"/>
  <c r="AV596" i="4"/>
  <c r="AW596" i="4"/>
  <c r="AF596" i="4"/>
  <c r="AK596" i="4"/>
  <c r="AI596" i="4"/>
  <c r="AH596" i="4"/>
  <c r="AN596" i="4" s="1"/>
  <c r="AG596" i="4"/>
  <c r="AJ596" i="4"/>
  <c r="X746" i="4"/>
  <c r="Y746" i="4"/>
  <c r="AM602" i="4"/>
  <c r="AG637" i="4"/>
  <c r="AK669" i="4"/>
  <c r="AJ669" i="4"/>
  <c r="AF799" i="4"/>
  <c r="AJ564" i="4"/>
  <c r="AG634" i="4"/>
  <c r="AJ740" i="4"/>
  <c r="AC737" i="4"/>
  <c r="AO737" i="4" s="1"/>
  <c r="AV737" i="4"/>
  <c r="AD737" i="4"/>
  <c r="AP737" i="4" s="1"/>
  <c r="AS737" i="4"/>
  <c r="AA737" i="4"/>
  <c r="AM737" i="4" s="1"/>
  <c r="AT737" i="4"/>
  <c r="AB737" i="4"/>
  <c r="AN737" i="4" s="1"/>
  <c r="AW737" i="4"/>
  <c r="AE737" i="4"/>
  <c r="AQ737" i="4" s="1"/>
  <c r="Z737" i="4"/>
  <c r="AL737" i="4" s="1"/>
  <c r="AU737" i="4"/>
  <c r="AM760" i="4"/>
  <c r="AP760" i="4"/>
  <c r="AL117" i="4"/>
  <c r="AR117" i="4" s="1"/>
  <c r="AO117" i="4"/>
  <c r="AU117" i="4" s="1"/>
  <c r="Y809" i="4"/>
  <c r="X809" i="4"/>
  <c r="AM789" i="4"/>
  <c r="AA785" i="4"/>
  <c r="AM785" i="4" s="1"/>
  <c r="AE785" i="4"/>
  <c r="AQ785" i="4" s="1"/>
  <c r="AD785" i="4"/>
  <c r="AP785" i="4" s="1"/>
  <c r="Z785" i="4"/>
  <c r="AL785" i="4" s="1"/>
  <c r="AV785" i="4"/>
  <c r="AC785" i="4"/>
  <c r="AO785" i="4" s="1"/>
  <c r="AT785" i="4"/>
  <c r="AU785" i="4"/>
  <c r="AW785" i="4"/>
  <c r="AS785" i="4"/>
  <c r="AB785" i="4"/>
  <c r="AN785" i="4" s="1"/>
  <c r="Z751" i="4"/>
  <c r="AE751" i="4"/>
  <c r="AB751" i="4"/>
  <c r="AC751" i="4"/>
  <c r="AD751" i="4"/>
  <c r="AT751" i="4"/>
  <c r="AU751" i="4"/>
  <c r="AW751" i="4"/>
  <c r="AA751" i="4"/>
  <c r="AV751" i="4"/>
  <c r="AS751" i="4"/>
  <c r="AH751" i="4"/>
  <c r="AG751" i="4"/>
  <c r="AF751" i="4"/>
  <c r="AI751" i="4"/>
  <c r="AK751" i="4"/>
  <c r="AJ751" i="4"/>
  <c r="AI428" i="4"/>
  <c r="AA437" i="4"/>
  <c r="AB672" i="4"/>
  <c r="AL863" i="4"/>
  <c r="AM33" i="4"/>
  <c r="AS33" i="4" s="1"/>
  <c r="AD668" i="4"/>
  <c r="AU668" i="4"/>
  <c r="AW668" i="4"/>
  <c r="AV668" i="4"/>
  <c r="AS668" i="4"/>
  <c r="AT668" i="4"/>
  <c r="AB668" i="4"/>
  <c r="AC668" i="4"/>
  <c r="AE668" i="4"/>
  <c r="Z668" i="4"/>
  <c r="AL668" i="4" s="1"/>
  <c r="AA668" i="4"/>
  <c r="AC808" i="4"/>
  <c r="AA808" i="4"/>
  <c r="AT808" i="4"/>
  <c r="Z808" i="4"/>
  <c r="AE808" i="4"/>
  <c r="AU808" i="4"/>
  <c r="AD808" i="4"/>
  <c r="AV808" i="4"/>
  <c r="AS808" i="4"/>
  <c r="AW808" i="4"/>
  <c r="AF808" i="4"/>
  <c r="AI808" i="4"/>
  <c r="AH808" i="4"/>
  <c r="AN808" i="4" s="1"/>
  <c r="AG808" i="4"/>
  <c r="AJ808" i="4"/>
  <c r="AK808" i="4"/>
  <c r="AK621" i="4"/>
  <c r="AG621" i="4"/>
  <c r="AH621" i="4"/>
  <c r="AV621" i="4"/>
  <c r="AC621" i="4"/>
  <c r="AA621" i="4"/>
  <c r="AM621" i="4" s="1"/>
  <c r="AF621" i="4"/>
  <c r="AT621" i="4"/>
  <c r="AU621" i="4"/>
  <c r="AJ621" i="4"/>
  <c r="AB621" i="4"/>
  <c r="AN621" i="4" s="1"/>
  <c r="Z621" i="4"/>
  <c r="AS621" i="4"/>
  <c r="AD621" i="4"/>
  <c r="AP621" i="4" s="1"/>
  <c r="AE621" i="4"/>
  <c r="AI621" i="4"/>
  <c r="AW621" i="4"/>
  <c r="Z778" i="4"/>
  <c r="AV778" i="4"/>
  <c r="AS778" i="4"/>
  <c r="AU778" i="4"/>
  <c r="AW778" i="4"/>
  <c r="AT778" i="4"/>
  <c r="AB778" i="4"/>
  <c r="AA778" i="4"/>
  <c r="AD778" i="4"/>
  <c r="AE778" i="4"/>
  <c r="AC778" i="4"/>
  <c r="AK778" i="4"/>
  <c r="AG778" i="4"/>
  <c r="AJ778" i="4"/>
  <c r="AI778" i="4"/>
  <c r="AF778" i="4"/>
  <c r="AL778" i="4" s="1"/>
  <c r="AH778" i="4"/>
  <c r="AE662" i="4"/>
  <c r="AA662" i="4"/>
  <c r="AK662" i="4"/>
  <c r="AW662" i="4"/>
  <c r="AD662" i="4"/>
  <c r="AS662" i="4"/>
  <c r="AF662" i="4"/>
  <c r="AG662" i="4"/>
  <c r="AC662" i="4"/>
  <c r="AO662" i="4" s="1"/>
  <c r="AI662" i="4"/>
  <c r="AU662" i="4"/>
  <c r="AV662" i="4"/>
  <c r="Z662" i="4"/>
  <c r="AB662" i="4"/>
  <c r="AT662" i="4"/>
  <c r="AJ662" i="4"/>
  <c r="AH662" i="4"/>
  <c r="AN662" i="4" s="1"/>
  <c r="AQ717" i="4"/>
  <c r="Z711" i="4"/>
  <c r="AV711" i="4"/>
  <c r="AB711" i="4"/>
  <c r="AN711" i="4" s="1"/>
  <c r="AG711" i="4"/>
  <c r="AD711" i="4"/>
  <c r="AE711" i="4"/>
  <c r="AT711" i="4"/>
  <c r="AH711" i="4"/>
  <c r="AW711" i="4"/>
  <c r="AF711" i="4"/>
  <c r="AK711" i="4"/>
  <c r="AJ711" i="4"/>
  <c r="AS711" i="4"/>
  <c r="AI711" i="4"/>
  <c r="AC711" i="4"/>
  <c r="AO711" i="4" s="1"/>
  <c r="AU711" i="4"/>
  <c r="AA711" i="4"/>
  <c r="AM711" i="4" s="1"/>
  <c r="AE821" i="4"/>
  <c r="AA821" i="4"/>
  <c r="AU821" i="4"/>
  <c r="AF821" i="4"/>
  <c r="AC821" i="4"/>
  <c r="AG821" i="4"/>
  <c r="AJ821" i="4"/>
  <c r="AS821" i="4"/>
  <c r="AB821" i="4"/>
  <c r="AT821" i="4"/>
  <c r="AI821" i="4"/>
  <c r="AK821" i="4"/>
  <c r="AH821" i="4"/>
  <c r="AD821" i="4"/>
  <c r="AP821" i="4" s="1"/>
  <c r="Z821" i="4"/>
  <c r="AW821" i="4"/>
  <c r="AV821" i="4"/>
  <c r="Y729" i="4"/>
  <c r="X729" i="4"/>
  <c r="AP677" i="4"/>
  <c r="X827" i="4"/>
  <c r="Y827" i="4"/>
  <c r="AA564" i="4"/>
  <c r="AM564" i="4" s="1"/>
  <c r="AC564" i="4"/>
  <c r="AO564" i="4" s="1"/>
  <c r="AE564" i="4"/>
  <c r="Z564" i="4"/>
  <c r="AL564" i="4" s="1"/>
  <c r="AD564" i="4"/>
  <c r="AP564" i="4" s="1"/>
  <c r="AT564" i="4"/>
  <c r="AU564" i="4"/>
  <c r="AV564" i="4"/>
  <c r="AS564" i="4"/>
  <c r="AW564" i="4"/>
  <c r="AO694" i="4"/>
  <c r="AB634" i="4"/>
  <c r="Z634" i="4"/>
  <c r="AS634" i="4"/>
  <c r="AT634" i="4"/>
  <c r="AU634" i="4"/>
  <c r="AE634" i="4"/>
  <c r="AV634" i="4"/>
  <c r="AW634" i="4"/>
  <c r="AD634" i="4"/>
  <c r="AC634" i="4"/>
  <c r="AO634" i="4" s="1"/>
  <c r="AA634" i="4"/>
  <c r="AM634" i="4" s="1"/>
  <c r="AB525" i="4"/>
  <c r="AN525" i="4" s="1"/>
  <c r="AD525" i="4"/>
  <c r="AU525" i="4"/>
  <c r="AC525" i="4"/>
  <c r="AO525" i="4" s="1"/>
  <c r="AE525" i="4"/>
  <c r="AW525" i="4"/>
  <c r="Z525" i="4"/>
  <c r="AL525" i="4" s="1"/>
  <c r="AS525" i="4"/>
  <c r="AT525" i="4"/>
  <c r="AA525" i="4"/>
  <c r="AV525" i="4"/>
  <c r="E136" i="4"/>
  <c r="I136" i="4" s="1"/>
  <c r="L137" i="2" s="1"/>
  <c r="D136" i="4"/>
  <c r="H136" i="4" s="1"/>
  <c r="K137" i="2" s="1"/>
  <c r="F136" i="4"/>
  <c r="J136" i="4" s="1"/>
  <c r="M137" i="2" s="1"/>
  <c r="G136" i="4"/>
  <c r="AP136" i="4"/>
  <c r="AV136" i="4" s="1"/>
  <c r="AJ793" i="4"/>
  <c r="Z575" i="4"/>
  <c r="AB575" i="4"/>
  <c r="AH575" i="4"/>
  <c r="AU575" i="4"/>
  <c r="AE575" i="4"/>
  <c r="AC575" i="4"/>
  <c r="AA575" i="4"/>
  <c r="AV575" i="4"/>
  <c r="AF575" i="4"/>
  <c r="AJ575" i="4"/>
  <c r="AK575" i="4"/>
  <c r="AT575" i="4"/>
  <c r="AS575" i="4"/>
  <c r="AI575" i="4"/>
  <c r="AG575" i="4"/>
  <c r="AD575" i="4"/>
  <c r="AW575" i="4"/>
  <c r="AH668" i="4"/>
  <c r="AK668" i="4"/>
  <c r="X115" i="4"/>
  <c r="Y115" i="4" s="1"/>
  <c r="AH115" i="4" s="1"/>
  <c r="Y726" i="4"/>
  <c r="X726" i="4"/>
  <c r="AG645" i="4"/>
  <c r="AA807" i="4"/>
  <c r="AF807" i="4"/>
  <c r="AH807" i="4"/>
  <c r="AU807" i="4"/>
  <c r="Z807" i="4"/>
  <c r="AJ807" i="4"/>
  <c r="AW807" i="4"/>
  <c r="AV807" i="4"/>
  <c r="AT807" i="4"/>
  <c r="AE807" i="4"/>
  <c r="AG807" i="4"/>
  <c r="AS807" i="4"/>
  <c r="AD807" i="4"/>
  <c r="AK807" i="4"/>
  <c r="AC807" i="4"/>
  <c r="AB807" i="4"/>
  <c r="AI807" i="4"/>
  <c r="AA566" i="4"/>
  <c r="AB566" i="4"/>
  <c r="AN566" i="4" s="1"/>
  <c r="AU566" i="4"/>
  <c r="AE566" i="4"/>
  <c r="AQ566" i="4" s="1"/>
  <c r="AC566" i="4"/>
  <c r="AO566" i="4" s="1"/>
  <c r="Z566" i="4"/>
  <c r="AV566" i="4"/>
  <c r="AS566" i="4"/>
  <c r="AT566" i="4"/>
  <c r="AW566" i="4"/>
  <c r="AB684" i="4"/>
  <c r="AN684" i="4" s="1"/>
  <c r="AA684" i="4"/>
  <c r="AM684" i="4" s="1"/>
  <c r="AU684" i="4"/>
  <c r="AC684" i="4"/>
  <c r="AO684" i="4" s="1"/>
  <c r="AE684" i="4"/>
  <c r="AQ684" i="4" s="1"/>
  <c r="AD684" i="4"/>
  <c r="AP684" i="4" s="1"/>
  <c r="AS684" i="4"/>
  <c r="AT684" i="4"/>
  <c r="AV684" i="4"/>
  <c r="AW684" i="4"/>
  <c r="AA772" i="4"/>
  <c r="AM772" i="4" s="1"/>
  <c r="AE772" i="4"/>
  <c r="AQ772" i="4" s="1"/>
  <c r="AT772" i="4"/>
  <c r="AV772" i="4"/>
  <c r="AU772" i="4"/>
  <c r="AS772" i="4"/>
  <c r="AW772" i="4"/>
  <c r="Z772" i="4"/>
  <c r="AL772" i="4" s="1"/>
  <c r="AC772" i="4"/>
  <c r="AO772" i="4" s="1"/>
  <c r="AB772" i="4"/>
  <c r="AN772" i="4" s="1"/>
  <c r="AD772" i="4"/>
  <c r="AP772" i="4" s="1"/>
  <c r="AA606" i="4"/>
  <c r="AV606" i="4"/>
  <c r="AI606" i="4"/>
  <c r="AJ606" i="4"/>
  <c r="AE606" i="4"/>
  <c r="AF606" i="4"/>
  <c r="AD606" i="4"/>
  <c r="AP606" i="4" s="1"/>
  <c r="AC606" i="4"/>
  <c r="Z606" i="4"/>
  <c r="AT606" i="4"/>
  <c r="AK606" i="4"/>
  <c r="AU606" i="4"/>
  <c r="AB606" i="4"/>
  <c r="AG606" i="4"/>
  <c r="AS606" i="4"/>
  <c r="AH606" i="4"/>
  <c r="AW606" i="4"/>
  <c r="AA806" i="4"/>
  <c r="AD806" i="4"/>
  <c r="AB806" i="4"/>
  <c r="AC806" i="4"/>
  <c r="Z806" i="4"/>
  <c r="AE806" i="4"/>
  <c r="AV806" i="4"/>
  <c r="AW806" i="4"/>
  <c r="AS806" i="4"/>
  <c r="AT806" i="4"/>
  <c r="AU806" i="4"/>
  <c r="AG806" i="4"/>
  <c r="AF806" i="4"/>
  <c r="AL806" i="4" s="1"/>
  <c r="AH806" i="4"/>
  <c r="AN806" i="4" s="1"/>
  <c r="AJ806" i="4"/>
  <c r="AI806" i="4"/>
  <c r="AK806" i="4"/>
  <c r="AQ612" i="4"/>
  <c r="AO116" i="4"/>
  <c r="AU116" i="4" s="1"/>
  <c r="AM116" i="4"/>
  <c r="AS116" i="4" s="1"/>
  <c r="AP783" i="4"/>
  <c r="AQ639" i="4"/>
  <c r="AL639" i="4"/>
  <c r="AE732" i="4"/>
  <c r="AQ732" i="4" s="1"/>
  <c r="AD732" i="4"/>
  <c r="AP732" i="4" s="1"/>
  <c r="AB732" i="4"/>
  <c r="AC732" i="4"/>
  <c r="AV732" i="4"/>
  <c r="AA732" i="4"/>
  <c r="AW732" i="4"/>
  <c r="AU732" i="4"/>
  <c r="AT732" i="4"/>
  <c r="AS732" i="4"/>
  <c r="AF647" i="4"/>
  <c r="AL647" i="4" s="1"/>
  <c r="AI647" i="4"/>
  <c r="AO647" i="4" s="1"/>
  <c r="AD133" i="4"/>
  <c r="Z133" i="4"/>
  <c r="X820" i="4"/>
  <c r="Y820" i="4"/>
  <c r="Y587" i="4"/>
  <c r="X587" i="4"/>
  <c r="AA727" i="4"/>
  <c r="Z727" i="4"/>
  <c r="AE727" i="4"/>
  <c r="AW727" i="4"/>
  <c r="AB727" i="4"/>
  <c r="AT727" i="4"/>
  <c r="AD727" i="4"/>
  <c r="AU727" i="4"/>
  <c r="AV727" i="4"/>
  <c r="AC727" i="4"/>
  <c r="AS727" i="4"/>
  <c r="AG727" i="4"/>
  <c r="AI727" i="4"/>
  <c r="AK727" i="4"/>
  <c r="AF727" i="4"/>
  <c r="AJ727" i="4"/>
  <c r="AH727" i="4"/>
  <c r="AB741" i="4"/>
  <c r="AT741" i="4"/>
  <c r="AV741" i="4"/>
  <c r="AD741" i="4"/>
  <c r="AP741" i="4" s="1"/>
  <c r="Z741" i="4"/>
  <c r="AL741" i="4" s="1"/>
  <c r="AC741" i="4"/>
  <c r="AO741" i="4" s="1"/>
  <c r="AE741" i="4"/>
  <c r="AQ741" i="4" s="1"/>
  <c r="AS741" i="4"/>
  <c r="AW741" i="4"/>
  <c r="AA741" i="4"/>
  <c r="AM741" i="4" s="1"/>
  <c r="AU741" i="4"/>
  <c r="AG566" i="4"/>
  <c r="X574" i="4"/>
  <c r="Y574" i="4"/>
  <c r="AA791" i="4"/>
  <c r="Z791" i="4"/>
  <c r="AE791" i="4"/>
  <c r="AV791" i="4"/>
  <c r="AB791" i="4"/>
  <c r="AT791" i="4"/>
  <c r="AU791" i="4"/>
  <c r="AC791" i="4"/>
  <c r="AS791" i="4"/>
  <c r="AD791" i="4"/>
  <c r="AW791" i="4"/>
  <c r="AK791" i="4"/>
  <c r="AF791" i="4"/>
  <c r="AJ791" i="4"/>
  <c r="AH791" i="4"/>
  <c r="AG791" i="4"/>
  <c r="AI791" i="4"/>
  <c r="Y693" i="4"/>
  <c r="AH693" i="4" s="1"/>
  <c r="X693" i="4"/>
  <c r="AF759" i="4"/>
  <c r="AG759" i="4"/>
  <c r="X698" i="4"/>
  <c r="Y698" i="4"/>
  <c r="X828" i="4"/>
  <c r="Y828" i="4"/>
  <c r="AO143" i="4"/>
  <c r="AU143" i="4" s="1"/>
  <c r="AK685" i="4"/>
  <c r="X724" i="4"/>
  <c r="Y724" i="4"/>
  <c r="Y617" i="4"/>
  <c r="X617" i="4"/>
  <c r="AM519" i="4"/>
  <c r="AS519" i="4" s="1"/>
  <c r="Y663" i="4"/>
  <c r="X663" i="4"/>
  <c r="AF572" i="4"/>
  <c r="AE740" i="4"/>
  <c r="AS740" i="4"/>
  <c r="AV740" i="4"/>
  <c r="AW740" i="4"/>
  <c r="AU740" i="4"/>
  <c r="AT740" i="4"/>
  <c r="Z740" i="4"/>
  <c r="AL740" i="4" s="1"/>
  <c r="AD740" i="4"/>
  <c r="AP740" i="4" s="1"/>
  <c r="AB740" i="4"/>
  <c r="AN740" i="4" s="1"/>
  <c r="AC740" i="4"/>
  <c r="AA740" i="4"/>
  <c r="AN977" i="4"/>
  <c r="Y597" i="4"/>
  <c r="X597" i="4"/>
  <c r="AO719" i="4"/>
  <c r="AI732" i="4"/>
  <c r="AF732" i="4"/>
  <c r="AW666" i="4"/>
  <c r="AE666" i="4"/>
  <c r="AT666" i="4"/>
  <c r="AJ666" i="4"/>
  <c r="AF666" i="4"/>
  <c r="AK666" i="4"/>
  <c r="AS666" i="4"/>
  <c r="AV666" i="4"/>
  <c r="AC666" i="4"/>
  <c r="AA666" i="4"/>
  <c r="AU666" i="4"/>
  <c r="AG666" i="4"/>
  <c r="Z666" i="4"/>
  <c r="AD666" i="4"/>
  <c r="AB666" i="4"/>
  <c r="AI666" i="4"/>
  <c r="AH666" i="4"/>
  <c r="AU541" i="4"/>
  <c r="AS541" i="4"/>
  <c r="AW541" i="4"/>
  <c r="AT541" i="4"/>
  <c r="AI541" i="4"/>
  <c r="AB541" i="4"/>
  <c r="AD541" i="4"/>
  <c r="AV541" i="4"/>
  <c r="AJ541" i="4"/>
  <c r="AC541" i="4"/>
  <c r="AG541" i="4"/>
  <c r="AH541" i="4"/>
  <c r="Z541" i="4"/>
  <c r="AF541" i="4"/>
  <c r="AK541" i="4"/>
  <c r="AE541" i="4"/>
  <c r="AA541" i="4"/>
  <c r="AH126" i="4"/>
  <c r="AI126" i="4"/>
  <c r="Z792" i="4"/>
  <c r="AL792" i="4" s="1"/>
  <c r="AT792" i="4"/>
  <c r="AA792" i="4"/>
  <c r="AM792" i="4" s="1"/>
  <c r="AU792" i="4"/>
  <c r="AC792" i="4"/>
  <c r="AO792" i="4" s="1"/>
  <c r="AE792" i="4"/>
  <c r="AQ792" i="4" s="1"/>
  <c r="AS792" i="4"/>
  <c r="AV792" i="4"/>
  <c r="AD792" i="4"/>
  <c r="AP792" i="4" s="1"/>
  <c r="AW792" i="4"/>
  <c r="X718" i="4"/>
  <c r="Y718" i="4"/>
  <c r="AI595" i="4"/>
  <c r="AK595" i="4"/>
  <c r="AL111" i="4"/>
  <c r="AR111" i="4" s="1"/>
  <c r="AG652" i="4"/>
  <c r="X625" i="4"/>
  <c r="Y625" i="4"/>
  <c r="X797" i="4"/>
  <c r="Y797" i="4"/>
  <c r="X636" i="4"/>
  <c r="Y636" i="4"/>
  <c r="AF637" i="4"/>
  <c r="AF669" i="4"/>
  <c r="AG799" i="4"/>
  <c r="AH799" i="4"/>
  <c r="AH564" i="4"/>
  <c r="AN564" i="4" s="1"/>
  <c r="Z119" i="4"/>
  <c r="AE119" i="4"/>
  <c r="AB119" i="4"/>
  <c r="AA119" i="4"/>
  <c r="AM119" i="4" s="1"/>
  <c r="AS119" i="4" s="1"/>
  <c r="AC119" i="4"/>
  <c r="AK119" i="4"/>
  <c r="AH119" i="4"/>
  <c r="AI119" i="4"/>
  <c r="AJ119" i="4"/>
  <c r="AD119" i="4"/>
  <c r="AF119" i="4"/>
  <c r="AJ634" i="4"/>
  <c r="AH634" i="4"/>
  <c r="AG525" i="4"/>
  <c r="AI740" i="4"/>
  <c r="AK740" i="4"/>
  <c r="X601" i="4"/>
  <c r="Y601" i="4"/>
  <c r="AL760" i="4"/>
  <c r="AQ760" i="4"/>
  <c r="AC673" i="4"/>
  <c r="AO673" i="4" s="1"/>
  <c r="AD673" i="4"/>
  <c r="AP673" i="4" s="1"/>
  <c r="AS673" i="4"/>
  <c r="Z673" i="4"/>
  <c r="AL673" i="4" s="1"/>
  <c r="AE673" i="4"/>
  <c r="AQ673" i="4" s="1"/>
  <c r="AW673" i="4"/>
  <c r="AT673" i="4"/>
  <c r="AU673" i="4"/>
  <c r="AB673" i="4"/>
  <c r="AN673" i="4" s="1"/>
  <c r="AA673" i="4"/>
  <c r="AM673" i="4" s="1"/>
  <c r="AV673" i="4"/>
  <c r="AN117" i="4"/>
  <c r="AT117" i="4" s="1"/>
  <c r="AL789" i="4"/>
  <c r="AO789" i="4"/>
  <c r="AO185" i="4"/>
  <c r="AU185" i="4" s="1"/>
  <c r="AH535" i="4"/>
  <c r="AD535" i="4"/>
  <c r="AE535" i="4"/>
  <c r="AK535" i="4"/>
  <c r="AJ535" i="4"/>
  <c r="AI535" i="4"/>
  <c r="AF535" i="4"/>
  <c r="AB535" i="4"/>
  <c r="AN535" i="4" s="1"/>
  <c r="AC535" i="4"/>
  <c r="AG535" i="4"/>
  <c r="AA535" i="4"/>
  <c r="Z535" i="4"/>
  <c r="AU535" i="4"/>
  <c r="AT535" i="4"/>
  <c r="AS535" i="4"/>
  <c r="AW535" i="4"/>
  <c r="AV535" i="4"/>
  <c r="AA613" i="4"/>
  <c r="AM613" i="4" s="1"/>
  <c r="AE613" i="4"/>
  <c r="AQ613" i="4" s="1"/>
  <c r="AU613" i="4"/>
  <c r="AT613" i="4"/>
  <c r="AB613" i="4"/>
  <c r="AN613" i="4" s="1"/>
  <c r="AD613" i="4"/>
  <c r="AP613" i="4" s="1"/>
  <c r="AV613" i="4"/>
  <c r="AC613" i="4"/>
  <c r="AO613" i="4" s="1"/>
  <c r="AW613" i="4"/>
  <c r="Z613" i="4"/>
  <c r="AL613" i="4" s="1"/>
  <c r="AS613" i="4"/>
  <c r="AF428" i="4"/>
  <c r="AE437" i="4"/>
  <c r="AA354" i="4"/>
  <c r="AE16" i="4"/>
  <c r="W804" i="4"/>
  <c r="AP863" i="4"/>
  <c r="AN703" i="4"/>
  <c r="Y121" i="4"/>
  <c r="AJ121" i="4" s="1"/>
  <c r="AM788" i="4"/>
  <c r="X614" i="4"/>
  <c r="Y614" i="4"/>
  <c r="AN85" i="4"/>
  <c r="AT85" i="4" s="1"/>
  <c r="AO85" i="4"/>
  <c r="AU85" i="4" s="1"/>
  <c r="Z671" i="4"/>
  <c r="AE671" i="4"/>
  <c r="AQ671" i="4" s="1"/>
  <c r="AT671" i="4"/>
  <c r="AU671" i="4"/>
  <c r="AS671" i="4"/>
  <c r="AW671" i="4"/>
  <c r="AV671" i="4"/>
  <c r="AD671" i="4"/>
  <c r="AC671" i="4"/>
  <c r="AO671" i="4" s="1"/>
  <c r="AA671" i="4"/>
  <c r="AM671" i="4" s="1"/>
  <c r="AB671" i="4"/>
  <c r="AC645" i="4"/>
  <c r="AV645" i="4"/>
  <c r="AT645" i="4"/>
  <c r="AA645" i="4"/>
  <c r="AM645" i="4" s="1"/>
  <c r="AW645" i="4"/>
  <c r="AD645" i="4"/>
  <c r="AP645" i="4" s="1"/>
  <c r="AE645" i="4"/>
  <c r="AQ645" i="4" s="1"/>
  <c r="AB645" i="4"/>
  <c r="AN645" i="4" s="1"/>
  <c r="AU645" i="4"/>
  <c r="AS645" i="4"/>
  <c r="Z728" i="4"/>
  <c r="AD728" i="4"/>
  <c r="AT728" i="4"/>
  <c r="AA728" i="4"/>
  <c r="AU728" i="4"/>
  <c r="AW728" i="4"/>
  <c r="AC728" i="4"/>
  <c r="AE728" i="4"/>
  <c r="AS728" i="4"/>
  <c r="AV728" i="4"/>
  <c r="AH728" i="4"/>
  <c r="AN728" i="4" s="1"/>
  <c r="AF728" i="4"/>
  <c r="AJ728" i="4"/>
  <c r="AI728" i="4"/>
  <c r="AK728" i="4"/>
  <c r="AG728" i="4"/>
  <c r="X578" i="4"/>
  <c r="Y578" i="4"/>
  <c r="Z790" i="4"/>
  <c r="AD790" i="4"/>
  <c r="AA790" i="4"/>
  <c r="AE790" i="4"/>
  <c r="AS790" i="4"/>
  <c r="AT790" i="4"/>
  <c r="AW790" i="4"/>
  <c r="AC790" i="4"/>
  <c r="AU790" i="4"/>
  <c r="AV790" i="4"/>
  <c r="AJ790" i="4"/>
  <c r="AI790" i="4"/>
  <c r="AH790" i="4"/>
  <c r="AN790" i="4" s="1"/>
  <c r="AK790" i="4"/>
  <c r="AG790" i="4"/>
  <c r="AM790" i="4" s="1"/>
  <c r="AF790" i="4"/>
  <c r="W551" i="4"/>
  <c r="Z653" i="4"/>
  <c r="AL653" i="4" s="1"/>
  <c r="AA653" i="4"/>
  <c r="AM653" i="4" s="1"/>
  <c r="AE653" i="4"/>
  <c r="AQ653" i="4" s="1"/>
  <c r="AT653" i="4"/>
  <c r="AW653" i="4"/>
  <c r="AU653" i="4"/>
  <c r="AS653" i="4"/>
  <c r="AV653" i="4"/>
  <c r="AC653" i="4"/>
  <c r="AO653" i="4" s="1"/>
  <c r="AD653" i="4"/>
  <c r="AP653" i="4" s="1"/>
  <c r="AB653" i="4"/>
  <c r="AN653" i="4" s="1"/>
  <c r="AO677" i="4"/>
  <c r="AB637" i="4"/>
  <c r="Z637" i="4"/>
  <c r="AL637" i="4" s="1"/>
  <c r="AW637" i="4"/>
  <c r="AD637" i="4"/>
  <c r="AS637" i="4"/>
  <c r="AV637" i="4"/>
  <c r="AE637" i="4"/>
  <c r="AQ637" i="4" s="1"/>
  <c r="AC637" i="4"/>
  <c r="AO637" i="4" s="1"/>
  <c r="AT637" i="4"/>
  <c r="AA637" i="4"/>
  <c r="AM637" i="4" s="1"/>
  <c r="AU637" i="4"/>
  <c r="AD743" i="4"/>
  <c r="AE743" i="4"/>
  <c r="AT743" i="4"/>
  <c r="AC743" i="4"/>
  <c r="AO743" i="4" s="1"/>
  <c r="AW743" i="4"/>
  <c r="AA743" i="4"/>
  <c r="AM743" i="4" s="1"/>
  <c r="AV743" i="4"/>
  <c r="AB743" i="4"/>
  <c r="AS743" i="4"/>
  <c r="Z743" i="4"/>
  <c r="AL743" i="4" s="1"/>
  <c r="AU743" i="4"/>
  <c r="AP694" i="4"/>
  <c r="AM694" i="4"/>
  <c r="AJ635" i="4"/>
  <c r="AV635" i="4"/>
  <c r="AS635" i="4"/>
  <c r="AC635" i="4"/>
  <c r="AF635" i="4"/>
  <c r="AG635" i="4"/>
  <c r="AB635" i="4"/>
  <c r="AT635" i="4"/>
  <c r="AD635" i="4"/>
  <c r="AP635" i="4" s="1"/>
  <c r="AH635" i="4"/>
  <c r="AW635" i="4"/>
  <c r="AU635" i="4"/>
  <c r="Z635" i="4"/>
  <c r="AL635" i="4" s="1"/>
  <c r="AE635" i="4"/>
  <c r="AI635" i="4"/>
  <c r="AK635" i="4"/>
  <c r="AA635" i="4"/>
  <c r="X748" i="4"/>
  <c r="Y748" i="4"/>
  <c r="AQ599" i="4"/>
  <c r="AG585" i="4"/>
  <c r="AH585" i="4"/>
  <c r="AJ585" i="4"/>
  <c r="AU585" i="4"/>
  <c r="AC585" i="4"/>
  <c r="AK585" i="4"/>
  <c r="AF585" i="4"/>
  <c r="AS585" i="4"/>
  <c r="AT585" i="4"/>
  <c r="AI585" i="4"/>
  <c r="AD585" i="4"/>
  <c r="AP585" i="4" s="1"/>
  <c r="Z585" i="4"/>
  <c r="AV585" i="4"/>
  <c r="AE585" i="4"/>
  <c r="AQ585" i="4" s="1"/>
  <c r="AB585" i="4"/>
  <c r="AA585" i="4"/>
  <c r="AW585" i="4"/>
  <c r="AI668" i="4"/>
  <c r="AG668" i="4"/>
  <c r="X650" i="4"/>
  <c r="Y650" i="4"/>
  <c r="AI645" i="4"/>
  <c r="AF645" i="4"/>
  <c r="AL645" i="4" s="1"/>
  <c r="AN741" i="4"/>
  <c r="X582" i="4"/>
  <c r="Y582" i="4"/>
  <c r="AB582" i="4" s="1"/>
  <c r="AP141" i="4"/>
  <c r="AV141" i="4" s="1"/>
  <c r="AL141" i="4"/>
  <c r="AR141" i="4" s="1"/>
  <c r="D125" i="4"/>
  <c r="H125" i="4" s="1"/>
  <c r="K126" i="2" s="1"/>
  <c r="G125" i="4"/>
  <c r="F125" i="4"/>
  <c r="J125" i="4" s="1"/>
  <c r="M126" i="2" s="1"/>
  <c r="E125" i="4"/>
  <c r="I125" i="4" s="1"/>
  <c r="L126" i="2" s="1"/>
  <c r="AP618" i="4"/>
  <c r="AF671" i="4"/>
  <c r="AL671" i="4" s="1"/>
  <c r="AJ671" i="4"/>
  <c r="AP612" i="4"/>
  <c r="AK730" i="4"/>
  <c r="AT730" i="4"/>
  <c r="AS730" i="4"/>
  <c r="AB730" i="4"/>
  <c r="AF730" i="4"/>
  <c r="AG730" i="4"/>
  <c r="AI730" i="4"/>
  <c r="AO730" i="4" s="1"/>
  <c r="AE730" i="4"/>
  <c r="AW730" i="4"/>
  <c r="AV730" i="4"/>
  <c r="AU730" i="4"/>
  <c r="AA730" i="4"/>
  <c r="AC730" i="4"/>
  <c r="AJ730" i="4"/>
  <c r="AH730" i="4"/>
  <c r="AD730" i="4"/>
  <c r="Z730" i="4"/>
  <c r="AL730" i="4" s="1"/>
  <c r="X802" i="4"/>
  <c r="Y802" i="4"/>
  <c r="AB708" i="4"/>
  <c r="AD708" i="4"/>
  <c r="Z708" i="4"/>
  <c r="AU708" i="4"/>
  <c r="AA708" i="4"/>
  <c r="AE708" i="4"/>
  <c r="AV708" i="4"/>
  <c r="AT708" i="4"/>
  <c r="AW708" i="4"/>
  <c r="AS708" i="4"/>
  <c r="AI708" i="4"/>
  <c r="AO708" i="4" s="1"/>
  <c r="AH708" i="4"/>
  <c r="AG708" i="4"/>
  <c r="AJ708" i="4"/>
  <c r="AK708" i="4"/>
  <c r="AF708" i="4"/>
  <c r="AE744" i="4"/>
  <c r="AQ744" i="4" s="1"/>
  <c r="AC744" i="4"/>
  <c r="AO744" i="4" s="1"/>
  <c r="AD744" i="4"/>
  <c r="AP744" i="4" s="1"/>
  <c r="AT744" i="4"/>
  <c r="Z744" i="4"/>
  <c r="AL744" i="4" s="1"/>
  <c r="AA744" i="4"/>
  <c r="AM744" i="4" s="1"/>
  <c r="AU744" i="4"/>
  <c r="AV744" i="4"/>
  <c r="AS744" i="4"/>
  <c r="AW744" i="4"/>
  <c r="AE716" i="4"/>
  <c r="AQ716" i="4" s="1"/>
  <c r="AD716" i="4"/>
  <c r="AP716" i="4" s="1"/>
  <c r="AB716" i="4"/>
  <c r="AN716" i="4" s="1"/>
  <c r="AT716" i="4"/>
  <c r="AA716" i="4"/>
  <c r="AM716" i="4" s="1"/>
  <c r="AC716" i="4"/>
  <c r="AO716" i="4" s="1"/>
  <c r="AS716" i="4"/>
  <c r="AV716" i="4"/>
  <c r="AU716" i="4"/>
  <c r="AW716" i="4"/>
  <c r="AN116" i="4"/>
  <c r="AT116" i="4" s="1"/>
  <c r="AL116" i="4"/>
  <c r="AR116" i="4" s="1"/>
  <c r="AJ743" i="4"/>
  <c r="AK743" i="4"/>
  <c r="X825" i="4"/>
  <c r="Y825" i="4"/>
  <c r="AA577" i="4"/>
  <c r="Z577" i="4"/>
  <c r="AB577" i="4"/>
  <c r="AK577" i="4"/>
  <c r="AV577" i="4"/>
  <c r="AE577" i="4"/>
  <c r="AQ577" i="4" s="1"/>
  <c r="AI577" i="4"/>
  <c r="AH577" i="4"/>
  <c r="AS577" i="4"/>
  <c r="AG577" i="4"/>
  <c r="AC577" i="4"/>
  <c r="AO577" i="4" s="1"/>
  <c r="AU577" i="4"/>
  <c r="AT577" i="4"/>
  <c r="AJ577" i="4"/>
  <c r="AF577" i="4"/>
  <c r="AW577" i="4"/>
  <c r="AD577" i="4"/>
  <c r="AB572" i="4"/>
  <c r="Y609" i="4"/>
  <c r="X609" i="4"/>
  <c r="AG647" i="4"/>
  <c r="X817" i="4"/>
  <c r="Y817" i="4"/>
  <c r="AL706" i="4"/>
  <c r="AC133" i="4"/>
  <c r="AO133" i="4" s="1"/>
  <c r="AU133" i="4" s="1"/>
  <c r="X588" i="4"/>
  <c r="Y588" i="4"/>
  <c r="AF566" i="4"/>
  <c r="AF693" i="4"/>
  <c r="AH759" i="4"/>
  <c r="AJ759" i="4"/>
  <c r="AP759" i="4" s="1"/>
  <c r="AE553" i="4"/>
  <c r="AI553" i="4"/>
  <c r="AG553" i="4"/>
  <c r="AK553" i="4"/>
  <c r="AD553" i="4"/>
  <c r="AT553" i="4"/>
  <c r="AA553" i="4"/>
  <c r="AM553" i="4" s="1"/>
  <c r="AS553" i="4"/>
  <c r="AJ553" i="4"/>
  <c r="Z553" i="4"/>
  <c r="AU553" i="4"/>
  <c r="AW553" i="4"/>
  <c r="AB553" i="4"/>
  <c r="AC553" i="4"/>
  <c r="AO553" i="4" s="1"/>
  <c r="AF553" i="4"/>
  <c r="AH553" i="4"/>
  <c r="AV553" i="4"/>
  <c r="AU652" i="4"/>
  <c r="AW652" i="4"/>
  <c r="AD652" i="4"/>
  <c r="AP652" i="4" s="1"/>
  <c r="AS652" i="4"/>
  <c r="AV652" i="4"/>
  <c r="AT652" i="4"/>
  <c r="AB652" i="4"/>
  <c r="AE652" i="4"/>
  <c r="AQ652" i="4" s="1"/>
  <c r="Z652" i="4"/>
  <c r="AA652" i="4"/>
  <c r="AC652" i="4"/>
  <c r="AO652" i="4" s="1"/>
  <c r="AN143" i="4"/>
  <c r="AT143" i="4" s="1"/>
  <c r="AI685" i="4"/>
  <c r="AQ519" i="4"/>
  <c r="AW519" i="4" s="1"/>
  <c r="AH572" i="4"/>
  <c r="AN572" i="4" s="1"/>
  <c r="AJ572" i="4"/>
  <c r="AL977" i="4"/>
  <c r="X112" i="4"/>
  <c r="Y112" i="4"/>
  <c r="AK112" i="4" s="1"/>
  <c r="AM719" i="4"/>
  <c r="AN719" i="4"/>
  <c r="AH732" i="4"/>
  <c r="AG732" i="4"/>
  <c r="Z717" i="4"/>
  <c r="AL717" i="4" s="1"/>
  <c r="AF126" i="4"/>
  <c r="AE627" i="4"/>
  <c r="AQ627" i="4" s="1"/>
  <c r="AF132" i="4"/>
  <c r="X735" i="4"/>
  <c r="Y735" i="4"/>
  <c r="AH595" i="4"/>
  <c r="AJ595" i="4"/>
  <c r="AV623" i="4"/>
  <c r="AB623" i="4"/>
  <c r="AN623" i="4" s="1"/>
  <c r="Z623" i="4"/>
  <c r="AL623" i="4" s="1"/>
  <c r="AC623" i="4"/>
  <c r="AO623" i="4" s="1"/>
  <c r="AD623" i="4"/>
  <c r="AP623" i="4" s="1"/>
  <c r="AA623" i="4"/>
  <c r="AM623" i="4" s="1"/>
  <c r="AU623" i="4"/>
  <c r="AE623" i="4"/>
  <c r="AQ623" i="4" s="1"/>
  <c r="AS623" i="4"/>
  <c r="AT623" i="4"/>
  <c r="AW623" i="4"/>
  <c r="W681" i="4"/>
  <c r="X754" i="4"/>
  <c r="Y754" i="4"/>
  <c r="AF652" i="4"/>
  <c r="AH652" i="4"/>
  <c r="AC562" i="4"/>
  <c r="AV562" i="4"/>
  <c r="AS562" i="4"/>
  <c r="AA562" i="4"/>
  <c r="AU562" i="4"/>
  <c r="AT562" i="4"/>
  <c r="AW562" i="4"/>
  <c r="AD562" i="4"/>
  <c r="AP562" i="4" s="1"/>
  <c r="AB562" i="4"/>
  <c r="AE562" i="4"/>
  <c r="Z562" i="4"/>
  <c r="AG562" i="4"/>
  <c r="AF562" i="4"/>
  <c r="AH562" i="4"/>
  <c r="AJ562" i="4"/>
  <c r="AI562" i="4"/>
  <c r="AK562" i="4"/>
  <c r="AD950" i="4"/>
  <c r="AK950" i="4"/>
  <c r="AJ950" i="4"/>
  <c r="AH950" i="4"/>
  <c r="AB950" i="4"/>
  <c r="AT950" i="4"/>
  <c r="AF950" i="4"/>
  <c r="AS950" i="4"/>
  <c r="AE950" i="4"/>
  <c r="AQ950" i="4" s="1"/>
  <c r="AA950" i="4"/>
  <c r="AW950" i="4"/>
  <c r="Z950" i="4"/>
  <c r="AV950" i="4"/>
  <c r="AC950" i="4"/>
  <c r="AI950" i="4"/>
  <c r="AU950" i="4"/>
  <c r="AG950" i="4"/>
  <c r="X811" i="4"/>
  <c r="Y811" i="4"/>
  <c r="Y556" i="4"/>
  <c r="X556" i="4"/>
  <c r="AH637" i="4"/>
  <c r="AJ637" i="4"/>
  <c r="AG669" i="4"/>
  <c r="AJ799" i="4"/>
  <c r="AK799" i="4"/>
  <c r="AK564" i="4"/>
  <c r="AK634" i="4"/>
  <c r="AK525" i="4"/>
  <c r="AJ525" i="4"/>
  <c r="AG740" i="4"/>
  <c r="X654" i="4"/>
  <c r="Y654" i="4"/>
  <c r="AB774" i="4"/>
  <c r="Z774" i="4"/>
  <c r="AA774" i="4"/>
  <c r="AD774" i="4"/>
  <c r="AW774" i="4"/>
  <c r="AC774" i="4"/>
  <c r="AO774" i="4" s="1"/>
  <c r="AV774" i="4"/>
  <c r="AS774" i="4"/>
  <c r="AE774" i="4"/>
  <c r="AU774" i="4"/>
  <c r="AT774" i="4"/>
  <c r="AK774" i="4"/>
  <c r="AH774" i="4"/>
  <c r="AN774" i="4" s="1"/>
  <c r="AF774" i="4"/>
  <c r="AL774" i="4" s="1"/>
  <c r="AI774" i="4"/>
  <c r="AJ774" i="4"/>
  <c r="AP774" i="4" s="1"/>
  <c r="AG774" i="4"/>
  <c r="AM774" i="4" s="1"/>
  <c r="AO760" i="4"/>
  <c r="AQ117" i="4"/>
  <c r="AW117" i="4" s="1"/>
  <c r="AM117" i="4"/>
  <c r="AS117" i="4" s="1"/>
  <c r="Z646" i="4"/>
  <c r="AD646" i="4"/>
  <c r="AA646" i="4"/>
  <c r="AB646" i="4"/>
  <c r="AV646" i="4"/>
  <c r="AE646" i="4"/>
  <c r="AQ646" i="4" s="1"/>
  <c r="AS646" i="4"/>
  <c r="AT646" i="4"/>
  <c r="AC646" i="4"/>
  <c r="AU646" i="4"/>
  <c r="AW646" i="4"/>
  <c r="AJ646" i="4"/>
  <c r="AH646" i="4"/>
  <c r="AF646" i="4"/>
  <c r="AL646" i="4" s="1"/>
  <c r="AK646" i="4"/>
  <c r="AG646" i="4"/>
  <c r="AM646" i="4" s="1"/>
  <c r="AI646" i="4"/>
  <c r="AO646" i="4" s="1"/>
  <c r="AN789" i="4"/>
  <c r="AP789" i="4"/>
  <c r="AL185" i="4"/>
  <c r="AR185" i="4" s="1"/>
  <c r="F68" i="4"/>
  <c r="J68" i="4" s="1"/>
  <c r="M69" i="2" s="1"/>
  <c r="E68" i="4"/>
  <c r="I68" i="4" s="1"/>
  <c r="L69" i="2" s="1"/>
  <c r="G68" i="4"/>
  <c r="D68" i="4"/>
  <c r="H68" i="4" s="1"/>
  <c r="K69" i="2" s="1"/>
  <c r="AC521" i="4"/>
  <c r="AA16" i="4"/>
  <c r="AN863" i="4"/>
  <c r="AP51" i="4"/>
  <c r="AV51" i="4" s="1"/>
  <c r="AP594" i="4"/>
  <c r="AQ70" i="4"/>
  <c r="AW70" i="4" s="1"/>
  <c r="AO86" i="4"/>
  <c r="AU86" i="4" s="1"/>
  <c r="AQ86" i="4"/>
  <c r="AW86" i="4" s="1"/>
  <c r="AH90" i="4"/>
  <c r="AI90" i="4"/>
  <c r="AA90" i="4"/>
  <c r="AP611" i="4"/>
  <c r="E118" i="4"/>
  <c r="I118" i="4" s="1"/>
  <c r="L119" i="2" s="1"/>
  <c r="F118" i="4"/>
  <c r="J118" i="4" s="1"/>
  <c r="M119" i="2" s="1"/>
  <c r="G118" i="4"/>
  <c r="D118" i="4"/>
  <c r="H118" i="4" s="1"/>
  <c r="K119" i="2" s="1"/>
  <c r="AO521" i="4"/>
  <c r="AL974" i="4"/>
  <c r="AM863" i="4"/>
  <c r="AN679" i="4"/>
  <c r="AD843" i="4"/>
  <c r="AE843" i="4"/>
  <c r="Z843" i="4"/>
  <c r="AA843" i="4"/>
  <c r="AU843" i="4"/>
  <c r="AV843" i="4"/>
  <c r="AB843" i="4"/>
  <c r="AW843" i="4"/>
  <c r="AC843" i="4"/>
  <c r="AS843" i="4"/>
  <c r="AT843" i="4"/>
  <c r="AJ843" i="4"/>
  <c r="AH843" i="4"/>
  <c r="AK843" i="4"/>
  <c r="AI843" i="4"/>
  <c r="AG843" i="4"/>
  <c r="AP70" i="4"/>
  <c r="AV70" i="4" s="1"/>
  <c r="AN86" i="4"/>
  <c r="AT86" i="4" s="1"/>
  <c r="AF90" i="4"/>
  <c r="AE90" i="4"/>
  <c r="G33" i="4"/>
  <c r="F33" i="4"/>
  <c r="J33" i="4" s="1"/>
  <c r="M34" i="2" s="1"/>
  <c r="E33" i="4"/>
  <c r="I33" i="4" s="1"/>
  <c r="L34" i="2" s="1"/>
  <c r="D33" i="4"/>
  <c r="H33" i="4" s="1"/>
  <c r="K34" i="2" s="1"/>
  <c r="AM611" i="4"/>
  <c r="AN611" i="4"/>
  <c r="AC437" i="4"/>
  <c r="AM8" i="4"/>
  <c r="AS8" i="4" s="1"/>
  <c r="AL51" i="4"/>
  <c r="AR51" i="4" s="1"/>
  <c r="AQ983" i="4"/>
  <c r="AL983" i="4"/>
  <c r="AP703" i="4"/>
  <c r="AO703" i="4"/>
  <c r="Y104" i="4"/>
  <c r="AK104" i="4" s="1"/>
  <c r="AP679" i="4"/>
  <c r="AL679" i="4"/>
  <c r="AF843" i="4"/>
  <c r="AL70" i="4"/>
  <c r="AR70" i="4" s="1"/>
  <c r="AM70" i="4"/>
  <c r="AS70" i="4" s="1"/>
  <c r="AL86" i="4"/>
  <c r="AR86" i="4" s="1"/>
  <c r="AJ90" i="4"/>
  <c r="AP90" i="4" s="1"/>
  <c r="AV90" i="4" s="1"/>
  <c r="AC90" i="4"/>
  <c r="AO90" i="4" s="1"/>
  <c r="AU90" i="4" s="1"/>
  <c r="AB90" i="4"/>
  <c r="AN33" i="4"/>
  <c r="AT33" i="4" s="1"/>
  <c r="AO33" i="4"/>
  <c r="AU33" i="4" s="1"/>
  <c r="AQ611" i="4"/>
  <c r="AL611" i="4"/>
  <c r="AB437" i="4"/>
  <c r="AJ970" i="4"/>
  <c r="E127" i="4"/>
  <c r="I127" i="4" s="1"/>
  <c r="L128" i="2" s="1"/>
  <c r="G127" i="4"/>
  <c r="F127" i="4"/>
  <c r="J127" i="4" s="1"/>
  <c r="M128" i="2" s="1"/>
  <c r="D127" i="4"/>
  <c r="H127" i="4" s="1"/>
  <c r="K128" i="2" s="1"/>
  <c r="AO863" i="4"/>
  <c r="AQ863" i="4"/>
  <c r="AO51" i="4"/>
  <c r="AU51" i="4" s="1"/>
  <c r="AI975" i="4"/>
  <c r="AE975" i="4"/>
  <c r="AC975" i="4"/>
  <c r="AH975" i="4"/>
  <c r="AK975" i="4"/>
  <c r="AG975" i="4"/>
  <c r="AF975" i="4"/>
  <c r="AJ975" i="4"/>
  <c r="AS975" i="4"/>
  <c r="AW975" i="4"/>
  <c r="AT975" i="4"/>
  <c r="AU975" i="4"/>
  <c r="AA975" i="4"/>
  <c r="Z975" i="4"/>
  <c r="AB975" i="4"/>
  <c r="AD975" i="4"/>
  <c r="AP975" i="4" s="1"/>
  <c r="AV975" i="4"/>
  <c r="Z999" i="4"/>
  <c r="AB999" i="4"/>
  <c r="AD999" i="4"/>
  <c r="AA999" i="4"/>
  <c r="AV999" i="4"/>
  <c r="AE999" i="4"/>
  <c r="AC999" i="4"/>
  <c r="AH999" i="4"/>
  <c r="AI999" i="4"/>
  <c r="AG999" i="4"/>
  <c r="AF999" i="4"/>
  <c r="AJ999" i="4"/>
  <c r="AK999" i="4"/>
  <c r="AT999" i="4"/>
  <c r="AW999" i="4"/>
  <c r="AS999" i="4"/>
  <c r="AU999" i="4"/>
  <c r="AO70" i="4"/>
  <c r="AU70" i="4" s="1"/>
  <c r="AM86" i="4"/>
  <c r="AS86" i="4" s="1"/>
  <c r="AG90" i="4"/>
  <c r="AK90" i="4"/>
  <c r="Z90" i="4"/>
  <c r="AQ33" i="4"/>
  <c r="AW33" i="4" s="1"/>
  <c r="AO611" i="4"/>
  <c r="AF176" i="4"/>
  <c r="AH176" i="4"/>
  <c r="AG176" i="4"/>
  <c r="AK176" i="4"/>
  <c r="AI176" i="4"/>
  <c r="AJ176" i="4"/>
  <c r="AK173" i="4"/>
  <c r="AH173" i="4"/>
  <c r="AI173" i="4"/>
  <c r="AG173" i="4"/>
  <c r="AF173" i="4"/>
  <c r="AJ173" i="4"/>
  <c r="AG522" i="4"/>
  <c r="AA419" i="4"/>
  <c r="AQ8" i="4"/>
  <c r="AW8" i="4" s="1"/>
  <c r="AL697" i="4"/>
  <c r="AQ76" i="4"/>
  <c r="AW76" i="4" s="1"/>
  <c r="AN137" i="4"/>
  <c r="AT137" i="4" s="1"/>
  <c r="AL13" i="4"/>
  <c r="AR13" i="4" s="1"/>
  <c r="AB879" i="4"/>
  <c r="AF879" i="4"/>
  <c r="AK879" i="4"/>
  <c r="AU879" i="4"/>
  <c r="AA879" i="4"/>
  <c r="AC879" i="4"/>
  <c r="AS879" i="4"/>
  <c r="AD879" i="4"/>
  <c r="AV879" i="4"/>
  <c r="AJ879" i="4"/>
  <c r="AH879" i="4"/>
  <c r="AW879" i="4"/>
  <c r="AI879" i="4"/>
  <c r="AG879" i="4"/>
  <c r="AE879" i="4"/>
  <c r="AQ879" i="4" s="1"/>
  <c r="Z879" i="4"/>
  <c r="AT879" i="4"/>
  <c r="AA108" i="4"/>
  <c r="AD108" i="4"/>
  <c r="AC108" i="4"/>
  <c r="AB108" i="4"/>
  <c r="AE108" i="4"/>
  <c r="AQ108" i="4" s="1"/>
  <c r="AW108" i="4" s="1"/>
  <c r="Z108" i="4"/>
  <c r="AK108" i="4"/>
  <c r="AI108" i="4"/>
  <c r="AJ108" i="4"/>
  <c r="AG108" i="4"/>
  <c r="AH108" i="4"/>
  <c r="AF108" i="4"/>
  <c r="AO335" i="4"/>
  <c r="AU335" i="4" s="1"/>
  <c r="AK446" i="4"/>
  <c r="AQ446" i="4" s="1"/>
  <c r="AW446" i="4" s="1"/>
  <c r="AG518" i="4"/>
  <c r="AP278" i="4"/>
  <c r="AV278" i="4" s="1"/>
  <c r="AE428" i="4"/>
  <c r="AK419" i="4"/>
  <c r="AM569" i="4"/>
  <c r="AN168" i="4"/>
  <c r="AT168" i="4" s="1"/>
  <c r="AM168" i="4"/>
  <c r="AS168" i="4" s="1"/>
  <c r="AM976" i="4"/>
  <c r="AN976" i="4"/>
  <c r="AG660" i="4"/>
  <c r="AO131" i="4"/>
  <c r="AU131" i="4" s="1"/>
  <c r="AQ986" i="4"/>
  <c r="AQ980" i="4"/>
  <c r="AP57" i="4"/>
  <c r="AV57" i="4" s="1"/>
  <c r="AQ57" i="4"/>
  <c r="AW57" i="4" s="1"/>
  <c r="W523" i="4"/>
  <c r="AB616" i="4"/>
  <c r="AN675" i="4"/>
  <c r="AP137" i="4"/>
  <c r="AV137" i="4" s="1"/>
  <c r="AQ170" i="4"/>
  <c r="AW170" i="4" s="1"/>
  <c r="AG399" i="4"/>
  <c r="AJ399" i="4"/>
  <c r="AP399" i="4" s="1"/>
  <c r="AV399" i="4" s="1"/>
  <c r="AA399" i="4"/>
  <c r="AI399" i="4"/>
  <c r="AE399" i="4"/>
  <c r="AB399" i="4"/>
  <c r="Z399" i="4"/>
  <c r="AL399" i="4" s="1"/>
  <c r="AR399" i="4" s="1"/>
  <c r="AF399" i="4"/>
  <c r="AC399" i="4"/>
  <c r="AK399" i="4"/>
  <c r="AH399" i="4"/>
  <c r="Y317" i="4"/>
  <c r="AJ317" i="4" s="1"/>
  <c r="AC317" i="4"/>
  <c r="AD317" i="4"/>
  <c r="AK317" i="4"/>
  <c r="Z343" i="4"/>
  <c r="AK343" i="4"/>
  <c r="AQ343" i="4" s="1"/>
  <c r="AW343" i="4" s="1"/>
  <c r="AI343" i="4"/>
  <c r="AO343" i="4" s="1"/>
  <c r="AU343" i="4" s="1"/>
  <c r="AG343" i="4"/>
  <c r="AM343" i="4" s="1"/>
  <c r="AS343" i="4" s="1"/>
  <c r="AH317" i="4"/>
  <c r="AF343" i="4"/>
  <c r="AI180" i="4"/>
  <c r="AB180" i="4"/>
  <c r="AN180" i="4" s="1"/>
  <c r="AT180" i="4" s="1"/>
  <c r="AG180" i="4"/>
  <c r="AD180" i="4"/>
  <c r="AF180" i="4"/>
  <c r="AE180" i="4"/>
  <c r="Z180" i="4"/>
  <c r="AJ180" i="4"/>
  <c r="AK180" i="4"/>
  <c r="AA180" i="4"/>
  <c r="AC180" i="4"/>
  <c r="AH446" i="4"/>
  <c r="AN446" i="4" s="1"/>
  <c r="AT446" i="4" s="1"/>
  <c r="AI592" i="4"/>
  <c r="AO592" i="4" s="1"/>
  <c r="AN974" i="4"/>
  <c r="AO57" i="4"/>
  <c r="AU57" i="4" s="1"/>
  <c r="Z162" i="4"/>
  <c r="AQ155" i="4"/>
  <c r="AW155" i="4" s="1"/>
  <c r="AP155" i="4"/>
  <c r="AV155" i="4" s="1"/>
  <c r="AO697" i="4"/>
  <c r="AO978" i="4"/>
  <c r="AC560" i="4"/>
  <c r="AO560" i="4" s="1"/>
  <c r="AB16" i="4"/>
  <c r="AL302" i="4"/>
  <c r="AR302" i="4" s="1"/>
  <c r="AI317" i="4"/>
  <c r="AJ343" i="4"/>
  <c r="AP343" i="4" s="1"/>
  <c r="AV343" i="4" s="1"/>
  <c r="AH343" i="4"/>
  <c r="AN343" i="4" s="1"/>
  <c r="AT343" i="4" s="1"/>
  <c r="AP976" i="4"/>
  <c r="W937" i="4"/>
  <c r="X937" i="4" s="1"/>
  <c r="AM747" i="4"/>
  <c r="AM986" i="4"/>
  <c r="AN980" i="4"/>
  <c r="AM980" i="4"/>
  <c r="AM57" i="4"/>
  <c r="AS57" i="4" s="1"/>
  <c r="AN160" i="4"/>
  <c r="AT160" i="4" s="1"/>
  <c r="AM160" i="4"/>
  <c r="AS160" i="4" s="1"/>
  <c r="AH763" i="4"/>
  <c r="AC162" i="4"/>
  <c r="AG722" i="4"/>
  <c r="AQ675" i="4"/>
  <c r="AA880" i="4"/>
  <c r="AF875" i="4"/>
  <c r="AD13" i="4"/>
  <c r="AO102" i="4"/>
  <c r="AU102" i="4" s="1"/>
  <c r="AM102" i="4"/>
  <c r="AS102" i="4" s="1"/>
  <c r="AL16" i="4"/>
  <c r="AR16" i="4" s="1"/>
  <c r="AD982" i="4"/>
  <c r="AA982" i="4"/>
  <c r="AV982" i="4"/>
  <c r="AT982" i="4"/>
  <c r="AU982" i="4"/>
  <c r="AW982" i="4"/>
  <c r="AS982" i="4"/>
  <c r="AE982" i="4"/>
  <c r="AC982" i="4"/>
  <c r="Z982" i="4"/>
  <c r="AB982" i="4"/>
  <c r="AF982" i="4"/>
  <c r="AG982" i="4"/>
  <c r="AI982" i="4"/>
  <c r="AJ982" i="4"/>
  <c r="AP982" i="4" s="1"/>
  <c r="AH982" i="4"/>
  <c r="AK982" i="4"/>
  <c r="AF317" i="4"/>
  <c r="AH18" i="4"/>
  <c r="AA18" i="4"/>
  <c r="AM18" i="4" s="1"/>
  <c r="AS18" i="4" s="1"/>
  <c r="AD18" i="4"/>
  <c r="AJ18" i="4"/>
  <c r="AI18" i="4"/>
  <c r="Z18" i="4"/>
  <c r="AE18" i="4"/>
  <c r="AC18" i="4"/>
  <c r="AB18" i="4"/>
  <c r="AN18" i="4" s="1"/>
  <c r="AT18" i="4" s="1"/>
  <c r="AK18" i="4"/>
  <c r="AF18" i="4"/>
  <c r="AG317" i="4"/>
  <c r="G16" i="4"/>
  <c r="D16" i="4"/>
  <c r="H16" i="4" s="1"/>
  <c r="K17" i="2" s="1"/>
  <c r="F16" i="4"/>
  <c r="J16" i="4" s="1"/>
  <c r="M17" i="2" s="1"/>
  <c r="E16" i="4"/>
  <c r="I16" i="4" s="1"/>
  <c r="L17" i="2" s="1"/>
  <c r="AI54" i="4"/>
  <c r="AJ54" i="4"/>
  <c r="AH54" i="4"/>
  <c r="AK54" i="4"/>
  <c r="AG54" i="4"/>
  <c r="AF54" i="4"/>
  <c r="D174" i="4"/>
  <c r="H174" i="4" s="1"/>
  <c r="K175" i="2" s="1"/>
  <c r="G174" i="4"/>
  <c r="E174" i="4"/>
  <c r="I174" i="4" s="1"/>
  <c r="L175" i="2" s="1"/>
  <c r="F174" i="4"/>
  <c r="J174" i="4" s="1"/>
  <c r="M175" i="2" s="1"/>
  <c r="AI177" i="4"/>
  <c r="AK177" i="4"/>
  <c r="AJ177" i="4"/>
  <c r="AH177" i="4"/>
  <c r="AG177" i="4"/>
  <c r="AF177" i="4"/>
  <c r="D13" i="4"/>
  <c r="H13" i="4" s="1"/>
  <c r="K14" i="2" s="1"/>
  <c r="G13" i="4"/>
  <c r="E13" i="4"/>
  <c r="I13" i="4" s="1"/>
  <c r="L14" i="2" s="1"/>
  <c r="F13" i="4"/>
  <c r="J13" i="4" s="1"/>
  <c r="M14" i="2" s="1"/>
  <c r="AI47" i="4"/>
  <c r="AJ47" i="4"/>
  <c r="AH47" i="4"/>
  <c r="AK47" i="4"/>
  <c r="AF47" i="4"/>
  <c r="AG47" i="4"/>
  <c r="AF67" i="4"/>
  <c r="AK67" i="4"/>
  <c r="AH67" i="4"/>
  <c r="AJ67" i="4"/>
  <c r="AI67" i="4"/>
  <c r="AG67" i="4"/>
  <c r="AO355" i="4"/>
  <c r="AU355" i="4" s="1"/>
  <c r="AC419" i="4"/>
  <c r="AO419" i="4" s="1"/>
  <c r="AU419" i="4" s="1"/>
  <c r="AE419" i="4"/>
  <c r="AQ419" i="4" s="1"/>
  <c r="AW419" i="4" s="1"/>
  <c r="AQ105" i="4"/>
  <c r="AW105" i="4" s="1"/>
  <c r="AI949" i="4"/>
  <c r="E14" i="4"/>
  <c r="I14" i="4" s="1"/>
  <c r="L15" i="2" s="1"/>
  <c r="D14" i="4"/>
  <c r="H14" i="4" s="1"/>
  <c r="K15" i="2" s="1"/>
  <c r="G14" i="4"/>
  <c r="F14" i="4"/>
  <c r="J14" i="4" s="1"/>
  <c r="M15" i="2" s="1"/>
  <c r="AO168" i="4"/>
  <c r="AU168" i="4" s="1"/>
  <c r="AL168" i="4"/>
  <c r="AR168" i="4" s="1"/>
  <c r="AE568" i="4"/>
  <c r="AW568" i="4"/>
  <c r="AU568" i="4"/>
  <c r="AV568" i="4"/>
  <c r="AS568" i="4"/>
  <c r="AT568" i="4"/>
  <c r="AD568" i="4"/>
  <c r="AA568" i="4"/>
  <c r="AC568" i="4"/>
  <c r="AB568" i="4"/>
  <c r="AL976" i="4"/>
  <c r="AA157" i="4"/>
  <c r="AG157" i="4"/>
  <c r="AH157" i="4"/>
  <c r="AF157" i="4"/>
  <c r="AJ157" i="4"/>
  <c r="AK157" i="4"/>
  <c r="AI157" i="4"/>
  <c r="AL8" i="4"/>
  <c r="AR8" i="4" s="1"/>
  <c r="AM131" i="4"/>
  <c r="AS131" i="4" s="1"/>
  <c r="AL131" i="4"/>
  <c r="AR131" i="4" s="1"/>
  <c r="AE696" i="4"/>
  <c r="AB696" i="4"/>
  <c r="AD696" i="4"/>
  <c r="AT696" i="4"/>
  <c r="AA696" i="4"/>
  <c r="AC696" i="4"/>
  <c r="AU696" i="4"/>
  <c r="AS696" i="4"/>
  <c r="AV696" i="4"/>
  <c r="Z696" i="4"/>
  <c r="AW696" i="4"/>
  <c r="AJ696" i="4"/>
  <c r="AG696" i="4"/>
  <c r="AK696" i="4"/>
  <c r="AI696" i="4"/>
  <c r="AH696" i="4"/>
  <c r="AF696" i="4"/>
  <c r="W769" i="4"/>
  <c r="X15" i="4"/>
  <c r="Y15" i="4" s="1"/>
  <c r="W881" i="4"/>
  <c r="AN986" i="4"/>
  <c r="AM513" i="4"/>
  <c r="AS513" i="4" s="1"/>
  <c r="AL513" i="4"/>
  <c r="AR513" i="4" s="1"/>
  <c r="AP513" i="4"/>
  <c r="AV513" i="4" s="1"/>
  <c r="X766" i="4"/>
  <c r="Y766" i="4"/>
  <c r="AM114" i="4"/>
  <c r="AS114" i="4" s="1"/>
  <c r="AP114" i="4"/>
  <c r="AV114" i="4" s="1"/>
  <c r="AQ924" i="4"/>
  <c r="AL924" i="4"/>
  <c r="AP924" i="4"/>
  <c r="AM924" i="4"/>
  <c r="AM974" i="4"/>
  <c r="AP974" i="4"/>
  <c r="AO974" i="4"/>
  <c r="AP980" i="4"/>
  <c r="Y1001" i="4"/>
  <c r="X1001" i="4"/>
  <c r="AL57" i="4"/>
  <c r="AR57" i="4" s="1"/>
  <c r="AS761" i="4"/>
  <c r="AW761" i="4"/>
  <c r="AT761" i="4"/>
  <c r="AV761" i="4"/>
  <c r="AU761" i="4"/>
  <c r="AB761" i="4"/>
  <c r="Z761" i="4"/>
  <c r="AC761" i="4"/>
  <c r="AA761" i="4"/>
  <c r="AE761" i="4"/>
  <c r="AD761" i="4"/>
  <c r="AQ160" i="4"/>
  <c r="AW160" i="4" s="1"/>
  <c r="AO96" i="4"/>
  <c r="AU96" i="4" s="1"/>
  <c r="AB651" i="4"/>
  <c r="AC651" i="4"/>
  <c r="AD651" i="4"/>
  <c r="AA651" i="4"/>
  <c r="AU651" i="4"/>
  <c r="AE651" i="4"/>
  <c r="Z651" i="4"/>
  <c r="AW651" i="4"/>
  <c r="AS651" i="4"/>
  <c r="AV651" i="4"/>
  <c r="AT651" i="4"/>
  <c r="AK651" i="4"/>
  <c r="AJ651" i="4"/>
  <c r="AH651" i="4"/>
  <c r="AI651" i="4"/>
  <c r="AG651" i="4"/>
  <c r="AF651" i="4"/>
  <c r="AE162" i="4"/>
  <c r="AQ162" i="4" s="1"/>
  <c r="AW162" i="4" s="1"/>
  <c r="AB162" i="4"/>
  <c r="AC672" i="4"/>
  <c r="AO672" i="4" s="1"/>
  <c r="Z672" i="4"/>
  <c r="AL672" i="4" s="1"/>
  <c r="AA672" i="4"/>
  <c r="AM672" i="4" s="1"/>
  <c r="AT672" i="4"/>
  <c r="AU672" i="4"/>
  <c r="AE672" i="4"/>
  <c r="AQ672" i="4" s="1"/>
  <c r="AD672" i="4"/>
  <c r="AP672" i="4" s="1"/>
  <c r="AW672" i="4"/>
  <c r="AS672" i="4"/>
  <c r="AV672" i="4"/>
  <c r="AC922" i="4"/>
  <c r="AO922" i="4" s="1"/>
  <c r="AE922" i="4"/>
  <c r="AQ922" i="4" s="1"/>
  <c r="AD922" i="4"/>
  <c r="AP922" i="4" s="1"/>
  <c r="Z922" i="4"/>
  <c r="AL922" i="4" s="1"/>
  <c r="AB922" i="4"/>
  <c r="AN922" i="4" s="1"/>
  <c r="AA922" i="4"/>
  <c r="AM922" i="4" s="1"/>
  <c r="AS922" i="4"/>
  <c r="AW922" i="4"/>
  <c r="AU922" i="4"/>
  <c r="AV922" i="4"/>
  <c r="AT922" i="4"/>
  <c r="AO979" i="4"/>
  <c r="AC616" i="4"/>
  <c r="AE616" i="4"/>
  <c r="Z616" i="4"/>
  <c r="AD616" i="4"/>
  <c r="AA616" i="4"/>
  <c r="AT616" i="4"/>
  <c r="AV616" i="4"/>
  <c r="AS616" i="4"/>
  <c r="AW616" i="4"/>
  <c r="AU616" i="4"/>
  <c r="AF616" i="4"/>
  <c r="AJ616" i="4"/>
  <c r="AK616" i="4"/>
  <c r="AI616" i="4"/>
  <c r="AH616" i="4"/>
  <c r="AG616" i="4"/>
  <c r="AB764" i="4"/>
  <c r="AN764" i="4" s="1"/>
  <c r="AB720" i="4"/>
  <c r="AB739" i="4"/>
  <c r="AC739" i="4"/>
  <c r="AD739" i="4"/>
  <c r="AA739" i="4"/>
  <c r="AW739" i="4"/>
  <c r="AS739" i="4"/>
  <c r="AE739" i="4"/>
  <c r="AV739" i="4"/>
  <c r="AT739" i="4"/>
  <c r="AU739" i="4"/>
  <c r="Z739" i="4"/>
  <c r="AK739" i="4"/>
  <c r="AJ739" i="4"/>
  <c r="AH739" i="4"/>
  <c r="AG739" i="4"/>
  <c r="AF739" i="4"/>
  <c r="AI739" i="4"/>
  <c r="AH761" i="4"/>
  <c r="AJ761" i="4"/>
  <c r="X17" i="4"/>
  <c r="AP675" i="4"/>
  <c r="W964" i="4"/>
  <c r="AA882" i="4"/>
  <c r="Z882" i="4"/>
  <c r="AD882" i="4"/>
  <c r="AE882" i="4"/>
  <c r="AV882" i="4"/>
  <c r="AU882" i="4"/>
  <c r="AS882" i="4"/>
  <c r="AW882" i="4"/>
  <c r="AT882" i="4"/>
  <c r="AB882" i="4"/>
  <c r="AC882" i="4"/>
  <c r="AN155" i="4"/>
  <c r="AT155" i="4" s="1"/>
  <c r="AO155" i="4"/>
  <c r="AU155" i="4" s="1"/>
  <c r="AG970" i="4"/>
  <c r="X928" i="4"/>
  <c r="Y928" i="4"/>
  <c r="AP697" i="4"/>
  <c r="AQ697" i="4"/>
  <c r="AL76" i="4"/>
  <c r="AR76" i="4" s="1"/>
  <c r="AO76" i="4"/>
  <c r="AU76" i="4" s="1"/>
  <c r="AM76" i="4"/>
  <c r="AS76" i="4" s="1"/>
  <c r="AL167" i="4"/>
  <c r="AR167" i="4" s="1"/>
  <c r="Y394" i="4"/>
  <c r="AP665" i="4"/>
  <c r="AN665" i="4"/>
  <c r="AD877" i="4"/>
  <c r="AI877" i="4"/>
  <c r="AF877" i="4"/>
  <c r="AT877" i="4"/>
  <c r="AC877" i="4"/>
  <c r="Z877" i="4"/>
  <c r="AG877" i="4"/>
  <c r="AJ877" i="4"/>
  <c r="AU877" i="4"/>
  <c r="AH877" i="4"/>
  <c r="AB877" i="4"/>
  <c r="AV877" i="4"/>
  <c r="AW877" i="4"/>
  <c r="AE877" i="4"/>
  <c r="AA877" i="4"/>
  <c r="AM877" i="4" s="1"/>
  <c r="AK877" i="4"/>
  <c r="AS877" i="4"/>
  <c r="AH722" i="4"/>
  <c r="AK722" i="4"/>
  <c r="AE948" i="4"/>
  <c r="Z948" i="4"/>
  <c r="AA948" i="4"/>
  <c r="AD948" i="4"/>
  <c r="AS948" i="4"/>
  <c r="AU948" i="4"/>
  <c r="AT948" i="4"/>
  <c r="AC948" i="4"/>
  <c r="AW948" i="4"/>
  <c r="AB948" i="4"/>
  <c r="AV948" i="4"/>
  <c r="AJ948" i="4"/>
  <c r="AG948" i="4"/>
  <c r="AK948" i="4"/>
  <c r="AI948" i="4"/>
  <c r="AF948" i="4"/>
  <c r="AH948" i="4"/>
  <c r="AC55" i="4"/>
  <c r="AB179" i="4"/>
  <c r="AC179" i="4"/>
  <c r="AF568" i="4"/>
  <c r="AL568" i="4" s="1"/>
  <c r="AJ568" i="4"/>
  <c r="AD157" i="4"/>
  <c r="AP157" i="4" s="1"/>
  <c r="AV157" i="4" s="1"/>
  <c r="AH592" i="4"/>
  <c r="AG592" i="4"/>
  <c r="AA176" i="4"/>
  <c r="AM176" i="4" s="1"/>
  <c r="AS176" i="4" s="1"/>
  <c r="AB176" i="4"/>
  <c r="AN176" i="4" s="1"/>
  <c r="AT176" i="4" s="1"/>
  <c r="AC176" i="4"/>
  <c r="AD176" i="4"/>
  <c r="AP176" i="4" s="1"/>
  <c r="AV176" i="4" s="1"/>
  <c r="Z176" i="4"/>
  <c r="AE176" i="4"/>
  <c r="AQ176" i="4" s="1"/>
  <c r="AW176" i="4" s="1"/>
  <c r="AB13" i="4"/>
  <c r="AN13" i="4" s="1"/>
  <c r="AT13" i="4" s="1"/>
  <c r="AA13" i="4"/>
  <c r="AM13" i="4" s="1"/>
  <c r="AS13" i="4" s="1"/>
  <c r="AM978" i="4"/>
  <c r="AP102" i="4"/>
  <c r="AV102" i="4" s="1"/>
  <c r="AB715" i="4"/>
  <c r="AA715" i="4"/>
  <c r="AD715" i="4"/>
  <c r="AU715" i="4"/>
  <c r="AS715" i="4"/>
  <c r="AC715" i="4"/>
  <c r="AV715" i="4"/>
  <c r="Z715" i="4"/>
  <c r="AE715" i="4"/>
  <c r="AW715" i="4"/>
  <c r="AT715" i="4"/>
  <c r="AK715" i="4"/>
  <c r="AJ715" i="4"/>
  <c r="AF715" i="4"/>
  <c r="AI715" i="4"/>
  <c r="AH715" i="4"/>
  <c r="AG715" i="4"/>
  <c r="AI882" i="4"/>
  <c r="AC489" i="4"/>
  <c r="AF489" i="4"/>
  <c r="AB489" i="4"/>
  <c r="AG489" i="4"/>
  <c r="Z489" i="4"/>
  <c r="AL489" i="4" s="1"/>
  <c r="AR489" i="4" s="1"/>
  <c r="AD489" i="4"/>
  <c r="AE489" i="4"/>
  <c r="AK489" i="4"/>
  <c r="AJ489" i="4"/>
  <c r="AA489" i="4"/>
  <c r="AM489" i="4" s="1"/>
  <c r="AS489" i="4" s="1"/>
  <c r="AH489" i="4"/>
  <c r="AI489" i="4"/>
  <c r="AL170" i="4"/>
  <c r="AR170" i="4" s="1"/>
  <c r="AF765" i="4"/>
  <c r="AE931" i="4"/>
  <c r="AB560" i="4"/>
  <c r="AN560" i="4" s="1"/>
  <c r="AW560" i="4"/>
  <c r="AU560" i="4"/>
  <c r="AS560" i="4"/>
  <c r="AT560" i="4"/>
  <c r="AV560" i="4"/>
  <c r="AD560" i="4"/>
  <c r="AP560" i="4" s="1"/>
  <c r="Z560" i="4"/>
  <c r="AL560" i="4" s="1"/>
  <c r="AE560" i="4"/>
  <c r="AQ560" i="4" s="1"/>
  <c r="AA560" i="4"/>
  <c r="AM560" i="4" s="1"/>
  <c r="AD16" i="4"/>
  <c r="AP16" i="4" s="1"/>
  <c r="AV16" i="4" s="1"/>
  <c r="AE98" i="4"/>
  <c r="AQ98" i="4" s="1"/>
  <c r="AW98" i="4" s="1"/>
  <c r="AK875" i="4"/>
  <c r="Y175" i="4"/>
  <c r="Z175" i="4" s="1"/>
  <c r="AB640" i="4"/>
  <c r="AJ528" i="4"/>
  <c r="AK542" i="4"/>
  <c r="AB268" i="4"/>
  <c r="AQ168" i="4"/>
  <c r="AW168" i="4" s="1"/>
  <c r="AC660" i="4"/>
  <c r="AD660" i="4"/>
  <c r="Z660" i="4"/>
  <c r="AA660" i="4"/>
  <c r="AM660" i="4" s="1"/>
  <c r="AU660" i="4"/>
  <c r="AT660" i="4"/>
  <c r="AB660" i="4"/>
  <c r="AW660" i="4"/>
  <c r="AV660" i="4"/>
  <c r="AE660" i="4"/>
  <c r="AS660" i="4"/>
  <c r="AP131" i="4"/>
  <c r="AV131" i="4" s="1"/>
  <c r="AN747" i="4"/>
  <c r="X58" i="4"/>
  <c r="Y48" i="4"/>
  <c r="AE48" i="4" s="1"/>
  <c r="AL779" i="4"/>
  <c r="AA861" i="4"/>
  <c r="Z861" i="4"/>
  <c r="AB861" i="4"/>
  <c r="AE861" i="4"/>
  <c r="AD861" i="4"/>
  <c r="AC861" i="4"/>
  <c r="AW861" i="4"/>
  <c r="AT861" i="4"/>
  <c r="AV861" i="4"/>
  <c r="AS861" i="4"/>
  <c r="AU861" i="4"/>
  <c r="AJ861" i="4"/>
  <c r="AI861" i="4"/>
  <c r="AH861" i="4"/>
  <c r="AG861" i="4"/>
  <c r="AK861" i="4"/>
  <c r="AF861" i="4"/>
  <c r="X24" i="4"/>
  <c r="Y34" i="4"/>
  <c r="AJ34" i="4" s="1"/>
  <c r="AN57" i="4"/>
  <c r="AT57" i="4" s="1"/>
  <c r="AM96" i="4"/>
  <c r="AS96" i="4" s="1"/>
  <c r="AG763" i="4"/>
  <c r="Z763" i="4"/>
  <c r="AD763" i="4"/>
  <c r="AE763" i="4"/>
  <c r="AW763" i="4"/>
  <c r="AS763" i="4"/>
  <c r="AV763" i="4"/>
  <c r="AB763" i="4"/>
  <c r="AC763" i="4"/>
  <c r="AA763" i="4"/>
  <c r="AM763" i="4" s="1"/>
  <c r="AU763" i="4"/>
  <c r="AT763" i="4"/>
  <c r="X523" i="4"/>
  <c r="Y523" i="4"/>
  <c r="AI523" i="4" s="1"/>
  <c r="Z600" i="4"/>
  <c r="AB600" i="4"/>
  <c r="AE600" i="4"/>
  <c r="AC600" i="4"/>
  <c r="AD600" i="4"/>
  <c r="AA600" i="4"/>
  <c r="AU600" i="4"/>
  <c r="AS600" i="4"/>
  <c r="AT600" i="4"/>
  <c r="AW600" i="4"/>
  <c r="AV600" i="4"/>
  <c r="AJ600" i="4"/>
  <c r="AF600" i="4"/>
  <c r="AL600" i="4" s="1"/>
  <c r="AH600" i="4"/>
  <c r="AK600" i="4"/>
  <c r="AI600" i="4"/>
  <c r="AG600" i="4"/>
  <c r="AK12" i="4"/>
  <c r="AA12" i="4"/>
  <c r="AF12" i="4"/>
  <c r="AJ12" i="4"/>
  <c r="AB12" i="4"/>
  <c r="AI12" i="4"/>
  <c r="AC12" i="4"/>
  <c r="AH12" i="4"/>
  <c r="AD12" i="4"/>
  <c r="AG12" i="4"/>
  <c r="Z12" i="4"/>
  <c r="AE12" i="4"/>
  <c r="Z955" i="4"/>
  <c r="AL955" i="4" s="1"/>
  <c r="AA955" i="4"/>
  <c r="AM955" i="4" s="1"/>
  <c r="AB955" i="4"/>
  <c r="AN955" i="4" s="1"/>
  <c r="AE955" i="4"/>
  <c r="AQ955" i="4" s="1"/>
  <c r="AD955" i="4"/>
  <c r="AP955" i="4" s="1"/>
  <c r="AC955" i="4"/>
  <c r="AO955" i="4" s="1"/>
  <c r="AW955" i="4"/>
  <c r="AS955" i="4"/>
  <c r="AU955" i="4"/>
  <c r="AV955" i="4"/>
  <c r="AT955" i="4"/>
  <c r="AM979" i="4"/>
  <c r="AD764" i="4"/>
  <c r="AP764" i="4" s="1"/>
  <c r="Z764" i="4"/>
  <c r="AL764" i="4" s="1"/>
  <c r="AT764" i="4"/>
  <c r="AA764" i="4"/>
  <c r="AM764" i="4" s="1"/>
  <c r="AC764" i="4"/>
  <c r="AO764" i="4" s="1"/>
  <c r="AE764" i="4"/>
  <c r="AQ764" i="4" s="1"/>
  <c r="AU764" i="4"/>
  <c r="AS764" i="4"/>
  <c r="AW764" i="4"/>
  <c r="AV764" i="4"/>
  <c r="AC720" i="4"/>
  <c r="AT720" i="4"/>
  <c r="Z720" i="4"/>
  <c r="AA720" i="4"/>
  <c r="AD720" i="4"/>
  <c r="AU720" i="4"/>
  <c r="AS720" i="4"/>
  <c r="AW720" i="4"/>
  <c r="AE720" i="4"/>
  <c r="AV720" i="4"/>
  <c r="AK720" i="4"/>
  <c r="AI720" i="4"/>
  <c r="AJ720" i="4"/>
  <c r="AG720" i="4"/>
  <c r="AH720" i="4"/>
  <c r="AF720" i="4"/>
  <c r="AD497" i="4"/>
  <c r="AH497" i="4"/>
  <c r="AI497" i="4"/>
  <c r="AE497" i="4"/>
  <c r="AF497" i="4"/>
  <c r="Z497" i="4"/>
  <c r="AG497" i="4"/>
  <c r="AB497" i="4"/>
  <c r="AA497" i="4"/>
  <c r="AC497" i="4"/>
  <c r="AO497" i="4" s="1"/>
  <c r="AU497" i="4" s="1"/>
  <c r="AK497" i="4"/>
  <c r="AJ497" i="4"/>
  <c r="AH34" i="4"/>
  <c r="AG34" i="4"/>
  <c r="AN731" i="4"/>
  <c r="AI761" i="4"/>
  <c r="AG761" i="4"/>
  <c r="AK763" i="4"/>
  <c r="X656" i="4"/>
  <c r="Y656" i="4"/>
  <c r="AO675" i="4"/>
  <c r="G103" i="4"/>
  <c r="E103" i="4"/>
  <c r="I103" i="4" s="1"/>
  <c r="L104" i="2" s="1"/>
  <c r="D103" i="4"/>
  <c r="H103" i="4" s="1"/>
  <c r="K104" i="2" s="1"/>
  <c r="F103" i="4"/>
  <c r="J103" i="4" s="1"/>
  <c r="M104" i="2" s="1"/>
  <c r="AB632" i="4"/>
  <c r="AC632" i="4"/>
  <c r="AE632" i="4"/>
  <c r="Z632" i="4"/>
  <c r="AD632" i="4"/>
  <c r="AT632" i="4"/>
  <c r="AU632" i="4"/>
  <c r="AA632" i="4"/>
  <c r="AS632" i="4"/>
  <c r="AW632" i="4"/>
  <c r="AV632" i="4"/>
  <c r="AF632" i="4"/>
  <c r="AH632" i="4"/>
  <c r="AJ632" i="4"/>
  <c r="AG632" i="4"/>
  <c r="AI632" i="4"/>
  <c r="AK632" i="4"/>
  <c r="AF970" i="4"/>
  <c r="AP76" i="4"/>
  <c r="AV76" i="4" s="1"/>
  <c r="AL137" i="4"/>
  <c r="AR137" i="4" s="1"/>
  <c r="AP167" i="4"/>
  <c r="AV167" i="4" s="1"/>
  <c r="Y161" i="4"/>
  <c r="AH161" i="4" s="1"/>
  <c r="AQ691" i="4"/>
  <c r="AL691" i="4"/>
  <c r="AQ665" i="4"/>
  <c r="AO665" i="4"/>
  <c r="AD55" i="4"/>
  <c r="AA55" i="4"/>
  <c r="AE55" i="4"/>
  <c r="AG568" i="4"/>
  <c r="AK568" i="4"/>
  <c r="AE157" i="4"/>
  <c r="AB157" i="4"/>
  <c r="AN157" i="4" s="1"/>
  <c r="AT157" i="4" s="1"/>
  <c r="AJ592" i="4"/>
  <c r="AF660" i="4"/>
  <c r="AH660" i="4"/>
  <c r="AP13" i="4"/>
  <c r="AV13" i="4" s="1"/>
  <c r="AL978" i="4"/>
  <c r="AP978" i="4"/>
  <c r="AJ882" i="4"/>
  <c r="AH882" i="4"/>
  <c r="Z765" i="4"/>
  <c r="AA765" i="4"/>
  <c r="AM765" i="4" s="1"/>
  <c r="AC765" i="4"/>
  <c r="AO765" i="4" s="1"/>
  <c r="AE765" i="4"/>
  <c r="AQ765" i="4" s="1"/>
  <c r="AD765" i="4"/>
  <c r="AP765" i="4" s="1"/>
  <c r="AB765" i="4"/>
  <c r="AN765" i="4" s="1"/>
  <c r="AS765" i="4"/>
  <c r="AW765" i="4"/>
  <c r="AV765" i="4"/>
  <c r="AU765" i="4"/>
  <c r="AT765" i="4"/>
  <c r="AD931" i="4"/>
  <c r="AP931" i="4" s="1"/>
  <c r="AC931" i="4"/>
  <c r="AO931" i="4" s="1"/>
  <c r="Z931" i="4"/>
  <c r="AL931" i="4" s="1"/>
  <c r="AW931" i="4"/>
  <c r="AB931" i="4"/>
  <c r="AN931" i="4" s="1"/>
  <c r="AA931" i="4"/>
  <c r="AM931" i="4" s="1"/>
  <c r="AU931" i="4"/>
  <c r="AV931" i="4"/>
  <c r="AS931" i="4"/>
  <c r="AT931" i="4"/>
  <c r="AD723" i="4"/>
  <c r="AP723" i="4" s="1"/>
  <c r="AA723" i="4"/>
  <c r="AM723" i="4" s="1"/>
  <c r="AC723" i="4"/>
  <c r="AO723" i="4" s="1"/>
  <c r="AB723" i="4"/>
  <c r="AN723" i="4" s="1"/>
  <c r="AV723" i="4"/>
  <c r="Z723" i="4"/>
  <c r="AL723" i="4" s="1"/>
  <c r="AS723" i="4"/>
  <c r="AU723" i="4"/>
  <c r="AT723" i="4"/>
  <c r="AW723" i="4"/>
  <c r="AE723" i="4"/>
  <c r="AQ723" i="4" s="1"/>
  <c r="AH48" i="4"/>
  <c r="AG48" i="4"/>
  <c r="AQ16" i="4"/>
  <c r="AW16" i="4" s="1"/>
  <c r="AN16" i="4"/>
  <c r="AT16" i="4" s="1"/>
  <c r="AD98" i="4"/>
  <c r="AP98" i="4" s="1"/>
  <c r="AV98" i="4" s="1"/>
  <c r="AC98" i="4"/>
  <c r="AO98" i="4" s="1"/>
  <c r="AU98" i="4" s="1"/>
  <c r="AM731" i="4"/>
  <c r="AE771" i="4"/>
  <c r="AD771" i="4"/>
  <c r="Z771" i="4"/>
  <c r="AT771" i="4"/>
  <c r="AV771" i="4"/>
  <c r="AW771" i="4"/>
  <c r="AB771" i="4"/>
  <c r="AS771" i="4"/>
  <c r="AU771" i="4"/>
  <c r="AA771" i="4"/>
  <c r="AC771" i="4"/>
  <c r="AJ771" i="4"/>
  <c r="AH771" i="4"/>
  <c r="AF771" i="4"/>
  <c r="AG771" i="4"/>
  <c r="AK771" i="4"/>
  <c r="AI771" i="4"/>
  <c r="AG875" i="4"/>
  <c r="AC640" i="4"/>
  <c r="Z640" i="4"/>
  <c r="AA640" i="4"/>
  <c r="AD640" i="4"/>
  <c r="AU640" i="4"/>
  <c r="AT640" i="4"/>
  <c r="AE640" i="4"/>
  <c r="AW640" i="4"/>
  <c r="AS640" i="4"/>
  <c r="AV640" i="4"/>
  <c r="AC883" i="4"/>
  <c r="AA883" i="4"/>
  <c r="AD883" i="4"/>
  <c r="AB883" i="4"/>
  <c r="AE883" i="4"/>
  <c r="Z883" i="4"/>
  <c r="AV883" i="4"/>
  <c r="AT883" i="4"/>
  <c r="AW883" i="4"/>
  <c r="AU883" i="4"/>
  <c r="AS883" i="4"/>
  <c r="AF883" i="4"/>
  <c r="AK883" i="4"/>
  <c r="AI883" i="4"/>
  <c r="AO883" i="4" s="1"/>
  <c r="AG883" i="4"/>
  <c r="AJ883" i="4"/>
  <c r="AH883" i="4"/>
  <c r="Z503" i="4"/>
  <c r="AE503" i="4"/>
  <c r="AI503" i="4"/>
  <c r="AA503" i="4"/>
  <c r="AF503" i="4"/>
  <c r="AB503" i="4"/>
  <c r="AK503" i="4"/>
  <c r="AC503" i="4"/>
  <c r="AO503" i="4" s="1"/>
  <c r="AU503" i="4" s="1"/>
  <c r="AH503" i="4"/>
  <c r="AD503" i="4"/>
  <c r="AJ503" i="4"/>
  <c r="AG503" i="4"/>
  <c r="AD47" i="4"/>
  <c r="AE47" i="4"/>
  <c r="AQ47" i="4" s="1"/>
  <c r="AW47" i="4" s="1"/>
  <c r="AC47" i="4"/>
  <c r="AO47" i="4" s="1"/>
  <c r="AU47" i="4" s="1"/>
  <c r="Z47" i="4"/>
  <c r="AL47" i="4" s="1"/>
  <c r="AR47" i="4" s="1"/>
  <c r="AA47" i="4"/>
  <c r="AB47" i="4"/>
  <c r="AN47" i="4" s="1"/>
  <c r="AT47" i="4" s="1"/>
  <c r="AB428" i="4"/>
  <c r="AH354" i="4"/>
  <c r="AG959" i="4"/>
  <c r="AP927" i="4"/>
  <c r="AN569" i="4"/>
  <c r="AH179" i="4"/>
  <c r="AJ179" i="4"/>
  <c r="AI179" i="4"/>
  <c r="AF179" i="4"/>
  <c r="AG179" i="4"/>
  <c r="AM179" i="4" s="1"/>
  <c r="AS179" i="4" s="1"/>
  <c r="AK179" i="4"/>
  <c r="AP168" i="4"/>
  <c r="AV168" i="4" s="1"/>
  <c r="AO976" i="4"/>
  <c r="AA592" i="4"/>
  <c r="AM592" i="4" s="1"/>
  <c r="AE592" i="4"/>
  <c r="AB592" i="4"/>
  <c r="AD592" i="4"/>
  <c r="AP592" i="4" s="1"/>
  <c r="AU592" i="4"/>
  <c r="Z592" i="4"/>
  <c r="AW592" i="4"/>
  <c r="AT592" i="4"/>
  <c r="AS592" i="4"/>
  <c r="AV592" i="4"/>
  <c r="AN8" i="4"/>
  <c r="AT8" i="4" s="1"/>
  <c r="AP8" i="4"/>
  <c r="AV8" i="4" s="1"/>
  <c r="AQ131" i="4"/>
  <c r="AW131" i="4" s="1"/>
  <c r="W46" i="4"/>
  <c r="AP986" i="4"/>
  <c r="AL986" i="4"/>
  <c r="AO986" i="4"/>
  <c r="AQ513" i="4"/>
  <c r="AW513" i="4" s="1"/>
  <c r="AL659" i="4"/>
  <c r="AN924" i="4"/>
  <c r="AO924" i="4"/>
  <c r="AE712" i="4"/>
  <c r="AD712" i="4"/>
  <c r="AC712" i="4"/>
  <c r="AA712" i="4"/>
  <c r="AU712" i="4"/>
  <c r="Z712" i="4"/>
  <c r="AB712" i="4"/>
  <c r="AT712" i="4"/>
  <c r="AV712" i="4"/>
  <c r="AS712" i="4"/>
  <c r="AW712" i="4"/>
  <c r="AF712" i="4"/>
  <c r="AJ712" i="4"/>
  <c r="AK712" i="4"/>
  <c r="AH712" i="4"/>
  <c r="AG712" i="4"/>
  <c r="AI712" i="4"/>
  <c r="AQ974" i="4"/>
  <c r="Z803" i="4"/>
  <c r="AE803" i="4"/>
  <c r="AB803" i="4"/>
  <c r="AC803" i="4"/>
  <c r="AD803" i="4"/>
  <c r="AT803" i="4"/>
  <c r="AV803" i="4"/>
  <c r="AW803" i="4"/>
  <c r="AA803" i="4"/>
  <c r="AU803" i="4"/>
  <c r="AS803" i="4"/>
  <c r="AI803" i="4"/>
  <c r="AJ803" i="4"/>
  <c r="AH803" i="4"/>
  <c r="AG803" i="4"/>
  <c r="AF803" i="4"/>
  <c r="AK803" i="4"/>
  <c r="W936" i="4"/>
  <c r="AL980" i="4"/>
  <c r="AL160" i="4"/>
  <c r="AR160" i="4" s="1"/>
  <c r="AA162" i="4"/>
  <c r="AM162" i="4" s="1"/>
  <c r="AS162" i="4" s="1"/>
  <c r="AB755" i="4"/>
  <c r="Z755" i="4"/>
  <c r="AV755" i="4"/>
  <c r="AA755" i="4"/>
  <c r="AT755" i="4"/>
  <c r="AC755" i="4"/>
  <c r="AW755" i="4"/>
  <c r="AS755" i="4"/>
  <c r="AU755" i="4"/>
  <c r="AE755" i="4"/>
  <c r="AK755" i="4"/>
  <c r="AI755" i="4"/>
  <c r="AJ755" i="4"/>
  <c r="AP755" i="4" s="1"/>
  <c r="AG755" i="4"/>
  <c r="AH755" i="4"/>
  <c r="AF755" i="4"/>
  <c r="AA521" i="4"/>
  <c r="AM521" i="4" s="1"/>
  <c r="Z521" i="4"/>
  <c r="AL521" i="4" s="1"/>
  <c r="AR521" i="4" s="1"/>
  <c r="AE521" i="4"/>
  <c r="AQ521" i="4" s="1"/>
  <c r="AB521" i="4"/>
  <c r="AN521" i="4" s="1"/>
  <c r="AS521" i="4"/>
  <c r="AW521" i="4"/>
  <c r="AT521" i="4"/>
  <c r="AD521" i="4"/>
  <c r="AP521" i="4" s="1"/>
  <c r="AV521" i="4" s="1"/>
  <c r="AU521" i="4"/>
  <c r="AB624" i="4"/>
  <c r="AN624" i="4" s="1"/>
  <c r="W926" i="4"/>
  <c r="Y56" i="4"/>
  <c r="AI56" i="4" s="1"/>
  <c r="Z148" i="4"/>
  <c r="AD148" i="4"/>
  <c r="AB148" i="4"/>
  <c r="AA148" i="4"/>
  <c r="AE148" i="4"/>
  <c r="AG148" i="4"/>
  <c r="AK148" i="4"/>
  <c r="AI148" i="4"/>
  <c r="AO148" i="4" s="1"/>
  <c r="AU148" i="4" s="1"/>
  <c r="AH148" i="4"/>
  <c r="AJ148" i="4"/>
  <c r="AF148" i="4"/>
  <c r="AB704" i="4"/>
  <c r="AN704" i="4" s="1"/>
  <c r="AC704" i="4"/>
  <c r="AO704" i="4" s="1"/>
  <c r="Z704" i="4"/>
  <c r="AL704" i="4" s="1"/>
  <c r="AA704" i="4"/>
  <c r="AM704" i="4" s="1"/>
  <c r="AE704" i="4"/>
  <c r="AQ704" i="4" s="1"/>
  <c r="AD704" i="4"/>
  <c r="AP704" i="4" s="1"/>
  <c r="AT704" i="4"/>
  <c r="AU704" i="4"/>
  <c r="AS704" i="4"/>
  <c r="AW704" i="4"/>
  <c r="AV704" i="4"/>
  <c r="AB722" i="4"/>
  <c r="AN722" i="4" s="1"/>
  <c r="AC722" i="4"/>
  <c r="AA722" i="4"/>
  <c r="AM722" i="4" s="1"/>
  <c r="AD722" i="4"/>
  <c r="AT722" i="4"/>
  <c r="Z722" i="4"/>
  <c r="AV722" i="4"/>
  <c r="AE722" i="4"/>
  <c r="AQ722" i="4" s="1"/>
  <c r="AS722" i="4"/>
  <c r="AU722" i="4"/>
  <c r="AW722" i="4"/>
  <c r="AF34" i="4"/>
  <c r="X990" i="4"/>
  <c r="Y990" i="4"/>
  <c r="AK761" i="4"/>
  <c r="AI763" i="4"/>
  <c r="AL675" i="4"/>
  <c r="AD683" i="4"/>
  <c r="AB683" i="4"/>
  <c r="AE683" i="4"/>
  <c r="AV683" i="4"/>
  <c r="AA683" i="4"/>
  <c r="Z683" i="4"/>
  <c r="AU683" i="4"/>
  <c r="AT683" i="4"/>
  <c r="AW683" i="4"/>
  <c r="AS683" i="4"/>
  <c r="AC683" i="4"/>
  <c r="AK683" i="4"/>
  <c r="AF683" i="4"/>
  <c r="AJ683" i="4"/>
  <c r="AI683" i="4"/>
  <c r="AG683" i="4"/>
  <c r="AH683" i="4"/>
  <c r="AA123" i="4"/>
  <c r="AC123" i="4"/>
  <c r="AE123" i="4"/>
  <c r="AB123" i="4"/>
  <c r="AD123" i="4"/>
  <c r="AJ123" i="4"/>
  <c r="AG123" i="4"/>
  <c r="Z123" i="4"/>
  <c r="AK123" i="4"/>
  <c r="AI123" i="4"/>
  <c r="AH123" i="4"/>
  <c r="AF123" i="4"/>
  <c r="AM155" i="4"/>
  <c r="AS155" i="4" s="1"/>
  <c r="AH970" i="4"/>
  <c r="AN697" i="4"/>
  <c r="X721" i="4"/>
  <c r="Y721" i="4"/>
  <c r="AO137" i="4"/>
  <c r="AU137" i="4" s="1"/>
  <c r="AM137" i="4"/>
  <c r="AS137" i="4" s="1"/>
  <c r="AM167" i="4"/>
  <c r="AS167" i="4" s="1"/>
  <c r="AO167" i="4"/>
  <c r="AU167" i="4" s="1"/>
  <c r="X965" i="4"/>
  <c r="Y965" i="4"/>
  <c r="X25" i="4"/>
  <c r="Y25" i="4" s="1"/>
  <c r="X531" i="4"/>
  <c r="Y531" i="4"/>
  <c r="AN691" i="4"/>
  <c r="AB648" i="4"/>
  <c r="AC880" i="4"/>
  <c r="AD880" i="4"/>
  <c r="AB880" i="4"/>
  <c r="AE880" i="4"/>
  <c r="AS880" i="4"/>
  <c r="Z880" i="4"/>
  <c r="AT880" i="4"/>
  <c r="AV880" i="4"/>
  <c r="AW880" i="4"/>
  <c r="AU880" i="4"/>
  <c r="AF880" i="4"/>
  <c r="AH880" i="4"/>
  <c r="AG880" i="4"/>
  <c r="AI880" i="4"/>
  <c r="AJ880" i="4"/>
  <c r="AK880" i="4"/>
  <c r="AM665" i="4"/>
  <c r="AL665" i="4"/>
  <c r="AK56" i="4"/>
  <c r="W925" i="4"/>
  <c r="AJ722" i="4"/>
  <c r="Y139" i="4"/>
  <c r="AC139" i="4" s="1"/>
  <c r="AD995" i="4"/>
  <c r="AD179" i="4"/>
  <c r="Z179" i="4"/>
  <c r="AI568" i="4"/>
  <c r="Z157" i="4"/>
  <c r="AF592" i="4"/>
  <c r="AJ660" i="4"/>
  <c r="AI660" i="4"/>
  <c r="AC13" i="4"/>
  <c r="AO13" i="4" s="1"/>
  <c r="AU13" i="4" s="1"/>
  <c r="AE13" i="4"/>
  <c r="AQ13" i="4" s="1"/>
  <c r="AW13" i="4" s="1"/>
  <c r="AN978" i="4"/>
  <c r="AQ978" i="4"/>
  <c r="AB664" i="4"/>
  <c r="AN102" i="4"/>
  <c r="AT102" i="4" s="1"/>
  <c r="AQ102" i="4"/>
  <c r="AW102" i="4" s="1"/>
  <c r="AF882" i="4"/>
  <c r="AL882" i="4" s="1"/>
  <c r="AG882" i="4"/>
  <c r="AM882" i="4" s="1"/>
  <c r="AP170" i="4"/>
  <c r="AV170" i="4" s="1"/>
  <c r="AN170" i="4"/>
  <c r="AT170" i="4" s="1"/>
  <c r="AO170" i="4"/>
  <c r="AU170" i="4" s="1"/>
  <c r="AD173" i="4"/>
  <c r="AP173" i="4" s="1"/>
  <c r="AV173" i="4" s="1"/>
  <c r="Z173" i="4"/>
  <c r="AL173" i="4" s="1"/>
  <c r="AR173" i="4" s="1"/>
  <c r="AE173" i="4"/>
  <c r="AQ173" i="4" s="1"/>
  <c r="AW173" i="4" s="1"/>
  <c r="AC173" i="4"/>
  <c r="AA173" i="4"/>
  <c r="AM173" i="4" s="1"/>
  <c r="AS173" i="4" s="1"/>
  <c r="AB173" i="4"/>
  <c r="AN173" i="4" s="1"/>
  <c r="AT173" i="4" s="1"/>
  <c r="AH98" i="4"/>
  <c r="AN98" i="4" s="1"/>
  <c r="AT98" i="4" s="1"/>
  <c r="AC507" i="4"/>
  <c r="AE507" i="4"/>
  <c r="AA507" i="4"/>
  <c r="AH507" i="4"/>
  <c r="AI507" i="4"/>
  <c r="AK507" i="4"/>
  <c r="AG507" i="4"/>
  <c r="AB507" i="4"/>
  <c r="AF507" i="4"/>
  <c r="Z507" i="4"/>
  <c r="AJ507" i="4"/>
  <c r="AD507" i="4"/>
  <c r="AJ161" i="4"/>
  <c r="AB688" i="4"/>
  <c r="AN688" i="4" s="1"/>
  <c r="AC688" i="4"/>
  <c r="AO688" i="4" s="1"/>
  <c r="Z688" i="4"/>
  <c r="AL688" i="4" s="1"/>
  <c r="AA688" i="4"/>
  <c r="AM688" i="4" s="1"/>
  <c r="AT688" i="4"/>
  <c r="AU688" i="4"/>
  <c r="AE688" i="4"/>
  <c r="AQ688" i="4" s="1"/>
  <c r="AD688" i="4"/>
  <c r="AP688" i="4" s="1"/>
  <c r="AW688" i="4"/>
  <c r="AS688" i="4"/>
  <c r="AV688" i="4"/>
  <c r="AJ48" i="4"/>
  <c r="AI48" i="4"/>
  <c r="AC16" i="4"/>
  <c r="AO16" i="4" s="1"/>
  <c r="AU16" i="4" s="1"/>
  <c r="Z98" i="4"/>
  <c r="AL98" i="4" s="1"/>
  <c r="AR98" i="4" s="1"/>
  <c r="AA98" i="4"/>
  <c r="AM98" i="4" s="1"/>
  <c r="AS98" i="4" s="1"/>
  <c r="AB680" i="4"/>
  <c r="AK139" i="4"/>
  <c r="AG139" i="4"/>
  <c r="AF504" i="4"/>
  <c r="AH323" i="4"/>
  <c r="AH419" i="4"/>
  <c r="AK55" i="4"/>
  <c r="AF55" i="4"/>
  <c r="AL55" i="4" s="1"/>
  <c r="AR55" i="4" s="1"/>
  <c r="AG55" i="4"/>
  <c r="AI55" i="4"/>
  <c r="AH55" i="4"/>
  <c r="AJ55" i="4"/>
  <c r="E96" i="4"/>
  <c r="I96" i="4" s="1"/>
  <c r="L97" i="2" s="1"/>
  <c r="G96" i="4"/>
  <c r="F96" i="4"/>
  <c r="J96" i="4" s="1"/>
  <c r="M97" i="2" s="1"/>
  <c r="D96" i="4"/>
  <c r="H96" i="4" s="1"/>
  <c r="K97" i="2" s="1"/>
  <c r="AN131" i="4"/>
  <c r="AT131" i="4" s="1"/>
  <c r="AE787" i="4"/>
  <c r="AA787" i="4"/>
  <c r="AC787" i="4"/>
  <c r="AO787" i="4" s="1"/>
  <c r="AD787" i="4"/>
  <c r="Z787" i="4"/>
  <c r="AS787" i="4"/>
  <c r="AB787" i="4"/>
  <c r="AN787" i="4" s="1"/>
  <c r="AW787" i="4"/>
  <c r="AT787" i="4"/>
  <c r="AV787" i="4"/>
  <c r="AU787" i="4"/>
  <c r="AK787" i="4"/>
  <c r="AI787" i="4"/>
  <c r="AH787" i="4"/>
  <c r="AJ787" i="4"/>
  <c r="AF787" i="4"/>
  <c r="AG787" i="4"/>
  <c r="Y937" i="4"/>
  <c r="AL747" i="4"/>
  <c r="E171" i="4"/>
  <c r="I171" i="4" s="1"/>
  <c r="L172" i="2" s="1"/>
  <c r="D171" i="4"/>
  <c r="H171" i="4" s="1"/>
  <c r="K172" i="2" s="1"/>
  <c r="F171" i="4"/>
  <c r="J171" i="4" s="1"/>
  <c r="M172" i="2" s="1"/>
  <c r="G171" i="4"/>
  <c r="X958" i="4"/>
  <c r="Y958" i="4"/>
  <c r="Z138" i="4"/>
  <c r="AE138" i="4"/>
  <c r="AD138" i="4"/>
  <c r="AC138" i="4"/>
  <c r="AB138" i="4"/>
  <c r="AA138" i="4"/>
  <c r="AK138" i="4"/>
  <c r="AF138" i="4"/>
  <c r="AJ138" i="4"/>
  <c r="AI138" i="4"/>
  <c r="AG138" i="4"/>
  <c r="AH138" i="4"/>
  <c r="E122" i="4"/>
  <c r="I122" i="4" s="1"/>
  <c r="L123" i="2" s="1"/>
  <c r="F122" i="4"/>
  <c r="J122" i="4" s="1"/>
  <c r="M123" i="2" s="1"/>
  <c r="D122" i="4"/>
  <c r="H122" i="4" s="1"/>
  <c r="K123" i="2" s="1"/>
  <c r="G122" i="4"/>
  <c r="AP160" i="4"/>
  <c r="AV160" i="4" s="1"/>
  <c r="G134" i="4"/>
  <c r="E134" i="4"/>
  <c r="I134" i="4" s="1"/>
  <c r="L135" i="2" s="1"/>
  <c r="F134" i="4"/>
  <c r="J134" i="4" s="1"/>
  <c r="M135" i="2" s="1"/>
  <c r="D134" i="4"/>
  <c r="H134" i="4" s="1"/>
  <c r="K135" i="2" s="1"/>
  <c r="X152" i="4"/>
  <c r="Y152" i="4" s="1"/>
  <c r="AC152" i="4" s="1"/>
  <c r="AN672" i="4"/>
  <c r="AC970" i="4"/>
  <c r="AT970" i="4"/>
  <c r="AA970" i="4"/>
  <c r="AM970" i="4" s="1"/>
  <c r="AB970" i="4"/>
  <c r="AN970" i="4" s="1"/>
  <c r="AD970" i="4"/>
  <c r="AP970" i="4" s="1"/>
  <c r="Z970" i="4"/>
  <c r="AL970" i="4" s="1"/>
  <c r="AU970" i="4"/>
  <c r="AV970" i="4"/>
  <c r="AS970" i="4"/>
  <c r="AW970" i="4"/>
  <c r="AE970" i="4"/>
  <c r="AD878" i="4"/>
  <c r="AE878" i="4"/>
  <c r="AA878" i="4"/>
  <c r="AT878" i="4"/>
  <c r="Z878" i="4"/>
  <c r="AW878" i="4"/>
  <c r="AC878" i="4"/>
  <c r="AB878" i="4"/>
  <c r="AS878" i="4"/>
  <c r="AU878" i="4"/>
  <c r="AV878" i="4"/>
  <c r="AJ878" i="4"/>
  <c r="AI878" i="4"/>
  <c r="AK878" i="4"/>
  <c r="AG878" i="4"/>
  <c r="AM878" i="4" s="1"/>
  <c r="AF878" i="4"/>
  <c r="AH878" i="4"/>
  <c r="AA177" i="4"/>
  <c r="AB177" i="4"/>
  <c r="AN177" i="4" s="1"/>
  <c r="AT177" i="4" s="1"/>
  <c r="AC177" i="4"/>
  <c r="AD177" i="4"/>
  <c r="AP177" i="4" s="1"/>
  <c r="AV177" i="4" s="1"/>
  <c r="AE177" i="4"/>
  <c r="AQ177" i="4" s="1"/>
  <c r="AW177" i="4" s="1"/>
  <c r="Z177" i="4"/>
  <c r="AL177" i="4" s="1"/>
  <c r="AR177" i="4" s="1"/>
  <c r="AA624" i="4"/>
  <c r="AM624" i="4" s="1"/>
  <c r="AE624" i="4"/>
  <c r="AQ624" i="4" s="1"/>
  <c r="AC624" i="4"/>
  <c r="AO624" i="4" s="1"/>
  <c r="AD624" i="4"/>
  <c r="AP624" i="4" s="1"/>
  <c r="Z624" i="4"/>
  <c r="AL624" i="4" s="1"/>
  <c r="AT624" i="4"/>
  <c r="AW624" i="4"/>
  <c r="AU624" i="4"/>
  <c r="AS624" i="4"/>
  <c r="AV624" i="4"/>
  <c r="Z667" i="4"/>
  <c r="AB667" i="4"/>
  <c r="AU667" i="4"/>
  <c r="AT667" i="4"/>
  <c r="AD667" i="4"/>
  <c r="AA667" i="4"/>
  <c r="AE667" i="4"/>
  <c r="AC667" i="4"/>
  <c r="AW667" i="4"/>
  <c r="AV667" i="4"/>
  <c r="AS667" i="4"/>
  <c r="AK667" i="4"/>
  <c r="AI667" i="4"/>
  <c r="AJ667" i="4"/>
  <c r="AG667" i="4"/>
  <c r="AF667" i="4"/>
  <c r="AH667" i="4"/>
  <c r="W921" i="4"/>
  <c r="AC56" i="4"/>
  <c r="AA56" i="4"/>
  <c r="X956" i="4"/>
  <c r="Y956" i="4"/>
  <c r="AI34" i="4"/>
  <c r="X876" i="4"/>
  <c r="Y876" i="4"/>
  <c r="AF761" i="4"/>
  <c r="AQ96" i="4"/>
  <c r="AW96" i="4" s="1"/>
  <c r="AF763" i="4"/>
  <c r="AJ763" i="4"/>
  <c r="AP763" i="4" s="1"/>
  <c r="AL155" i="4"/>
  <c r="AR155" i="4" s="1"/>
  <c r="AK970" i="4"/>
  <c r="AI970" i="4"/>
  <c r="AM697" i="4"/>
  <c r="AQ167" i="4"/>
  <c r="AW167" i="4" s="1"/>
  <c r="AQ931" i="4"/>
  <c r="X491" i="4"/>
  <c r="Y491" i="4" s="1"/>
  <c r="AP691" i="4"/>
  <c r="AE648" i="4"/>
  <c r="AD648" i="4"/>
  <c r="AC648" i="4"/>
  <c r="Z648" i="4"/>
  <c r="AT648" i="4"/>
  <c r="AU648" i="4"/>
  <c r="AA648" i="4"/>
  <c r="AV648" i="4"/>
  <c r="AS648" i="4"/>
  <c r="AW648" i="4"/>
  <c r="AF648" i="4"/>
  <c r="AI648" i="4"/>
  <c r="AK648" i="4"/>
  <c r="AH648" i="4"/>
  <c r="AG648" i="4"/>
  <c r="AJ648" i="4"/>
  <c r="Z699" i="4"/>
  <c r="AE699" i="4"/>
  <c r="AA699" i="4"/>
  <c r="AW699" i="4"/>
  <c r="AC699" i="4"/>
  <c r="AV699" i="4"/>
  <c r="AU699" i="4"/>
  <c r="AB699" i="4"/>
  <c r="AT699" i="4"/>
  <c r="AD699" i="4"/>
  <c r="AS699" i="4"/>
  <c r="AH699" i="4"/>
  <c r="AI699" i="4"/>
  <c r="AJ699" i="4"/>
  <c r="AP699" i="4" s="1"/>
  <c r="AF699" i="4"/>
  <c r="AG699" i="4"/>
  <c r="AK699" i="4"/>
  <c r="AI875" i="4"/>
  <c r="AD875" i="4"/>
  <c r="AE875" i="4"/>
  <c r="AQ875" i="4" s="1"/>
  <c r="AU875" i="4"/>
  <c r="AV875" i="4"/>
  <c r="AW875" i="4"/>
  <c r="AA875" i="4"/>
  <c r="AM875" i="4" s="1"/>
  <c r="AT875" i="4"/>
  <c r="AC875" i="4"/>
  <c r="AO875" i="4" s="1"/>
  <c r="AS875" i="4"/>
  <c r="Z875" i="4"/>
  <c r="AL875" i="4" s="1"/>
  <c r="AB875" i="4"/>
  <c r="AJ56" i="4"/>
  <c r="AG56" i="4"/>
  <c r="AI722" i="4"/>
  <c r="AF722" i="4"/>
  <c r="AB995" i="4"/>
  <c r="AE995" i="4"/>
  <c r="AA995" i="4"/>
  <c r="AC995" i="4"/>
  <c r="Z995" i="4"/>
  <c r="AU995" i="4"/>
  <c r="AV995" i="4"/>
  <c r="AS995" i="4"/>
  <c r="AW995" i="4"/>
  <c r="AT995" i="4"/>
  <c r="AK995" i="4"/>
  <c r="AI995" i="4"/>
  <c r="AF995" i="4"/>
  <c r="AH995" i="4"/>
  <c r="AG995" i="4"/>
  <c r="AJ995" i="4"/>
  <c r="AB55" i="4"/>
  <c r="AN55" i="4" s="1"/>
  <c r="AT55" i="4" s="1"/>
  <c r="AE179" i="4"/>
  <c r="AQ179" i="4" s="1"/>
  <c r="AW179" i="4" s="1"/>
  <c r="AH568" i="4"/>
  <c r="X493" i="4"/>
  <c r="AC157" i="4"/>
  <c r="AO157" i="4" s="1"/>
  <c r="AU157" i="4" s="1"/>
  <c r="AK592" i="4"/>
  <c r="AK660" i="4"/>
  <c r="AE664" i="4"/>
  <c r="AT664" i="4"/>
  <c r="AD664" i="4"/>
  <c r="AU664" i="4"/>
  <c r="AA664" i="4"/>
  <c r="AC664" i="4"/>
  <c r="Z664" i="4"/>
  <c r="AV664" i="4"/>
  <c r="AS664" i="4"/>
  <c r="AW664" i="4"/>
  <c r="AI664" i="4"/>
  <c r="AJ664" i="4"/>
  <c r="AG664" i="4"/>
  <c r="AH664" i="4"/>
  <c r="AF664" i="4"/>
  <c r="AK664" i="4"/>
  <c r="AL102" i="4"/>
  <c r="AR102" i="4" s="1"/>
  <c r="AK882" i="4"/>
  <c r="AM170" i="4"/>
  <c r="AS170" i="4" s="1"/>
  <c r="AA608" i="4"/>
  <c r="Z608" i="4"/>
  <c r="AE608" i="4"/>
  <c r="AC608" i="4"/>
  <c r="AD608" i="4"/>
  <c r="AU608" i="4"/>
  <c r="AW608" i="4"/>
  <c r="AT608" i="4"/>
  <c r="AV608" i="4"/>
  <c r="AB608" i="4"/>
  <c r="AS608" i="4"/>
  <c r="AF161" i="4"/>
  <c r="AK48" i="4"/>
  <c r="AM16" i="4"/>
  <c r="AS16" i="4" s="1"/>
  <c r="AE680" i="4"/>
  <c r="AD680" i="4"/>
  <c r="AT680" i="4"/>
  <c r="AC680" i="4"/>
  <c r="Z680" i="4"/>
  <c r="AA680" i="4"/>
  <c r="AU680" i="4"/>
  <c r="AV680" i="4"/>
  <c r="AS680" i="4"/>
  <c r="AW680" i="4"/>
  <c r="AK680" i="4"/>
  <c r="AJ680" i="4"/>
  <c r="AF680" i="4"/>
  <c r="AI680" i="4"/>
  <c r="AH680" i="4"/>
  <c r="AG680" i="4"/>
  <c r="Z54" i="4"/>
  <c r="AL54" i="4" s="1"/>
  <c r="AR54" i="4" s="1"/>
  <c r="AC54" i="4"/>
  <c r="AD54" i="4"/>
  <c r="AP54" i="4" s="1"/>
  <c r="AV54" i="4" s="1"/>
  <c r="AE54" i="4"/>
  <c r="AQ54" i="4" s="1"/>
  <c r="AW54" i="4" s="1"/>
  <c r="AA54" i="4"/>
  <c r="AM54" i="4" s="1"/>
  <c r="AS54" i="4" s="1"/>
  <c r="AB54" i="4"/>
  <c r="AJ875" i="4"/>
  <c r="AH875" i="4"/>
  <c r="AF139" i="4"/>
  <c r="AH139" i="4"/>
  <c r="X804" i="4"/>
  <c r="Y804" i="4"/>
  <c r="AD67" i="4"/>
  <c r="AA67" i="4"/>
  <c r="AM67" i="4" s="1"/>
  <c r="AS67" i="4" s="1"/>
  <c r="Z67" i="4"/>
  <c r="AC67" i="4"/>
  <c r="AO67" i="4" s="1"/>
  <c r="AU67" i="4" s="1"/>
  <c r="AB67" i="4"/>
  <c r="AN67" i="4" s="1"/>
  <c r="AT67" i="4" s="1"/>
  <c r="AE67" i="4"/>
  <c r="AQ67" i="4" s="1"/>
  <c r="AW67" i="4" s="1"/>
  <c r="AD300" i="4"/>
  <c r="AM290" i="4"/>
  <c r="AS290" i="4" s="1"/>
  <c r="AL428" i="4"/>
  <c r="AR428" i="4" s="1"/>
  <c r="AD2" i="4"/>
  <c r="AC2" i="4"/>
  <c r="AE2" i="4"/>
  <c r="AB2" i="4"/>
  <c r="Z2" i="4"/>
  <c r="AA2" i="4"/>
  <c r="AH2" i="4"/>
  <c r="AG130" i="4"/>
  <c r="AE130" i="4"/>
  <c r="AJ959" i="4"/>
  <c r="AQ569" i="4"/>
  <c r="AQ945" i="4"/>
  <c r="AG949" i="4"/>
  <c r="X951" i="4"/>
  <c r="Y951" i="4"/>
  <c r="F120" i="4"/>
  <c r="J120" i="4" s="1"/>
  <c r="M121" i="2" s="1"/>
  <c r="G120" i="4"/>
  <c r="D120" i="4"/>
  <c r="H120" i="4" s="1"/>
  <c r="K121" i="2" s="1"/>
  <c r="E120" i="4"/>
  <c r="I120" i="4" s="1"/>
  <c r="L121" i="2" s="1"/>
  <c r="AL969" i="4"/>
  <c r="AG496" i="4"/>
  <c r="AM105" i="4"/>
  <c r="AS105" i="4" s="1"/>
  <c r="AM565" i="4"/>
  <c r="AQ565" i="4"/>
  <c r="AN929" i="4"/>
  <c r="AK2" i="4"/>
  <c r="AD957" i="4"/>
  <c r="AV957" i="4"/>
  <c r="AC957" i="4"/>
  <c r="Z957" i="4"/>
  <c r="AA957" i="4"/>
  <c r="AB957" i="4"/>
  <c r="AE957" i="4"/>
  <c r="AW957" i="4"/>
  <c r="AT957" i="4"/>
  <c r="AU957" i="4"/>
  <c r="AS957" i="4"/>
  <c r="AI957" i="4"/>
  <c r="AH957" i="4"/>
  <c r="AF957" i="4"/>
  <c r="AG957" i="4"/>
  <c r="AJ957" i="4"/>
  <c r="AK957" i="4"/>
  <c r="AK130" i="4"/>
  <c r="AB130" i="4"/>
  <c r="AM927" i="4"/>
  <c r="AI959" i="4"/>
  <c r="AO569" i="4"/>
  <c r="AN945" i="4"/>
  <c r="AL945" i="4"/>
  <c r="AF949" i="4"/>
  <c r="AQ969" i="4"/>
  <c r="AP545" i="4"/>
  <c r="AM545" i="4"/>
  <c r="AG524" i="4"/>
  <c r="AA389" i="4"/>
  <c r="AF267" i="4"/>
  <c r="AH267" i="4"/>
  <c r="AH428" i="4"/>
  <c r="AN428" i="4" s="1"/>
  <c r="AT428" i="4" s="1"/>
  <c r="AK428" i="4"/>
  <c r="AD428" i="4"/>
  <c r="AO105" i="4"/>
  <c r="AU105" i="4" s="1"/>
  <c r="AN105" i="4"/>
  <c r="AT105" i="4" s="1"/>
  <c r="AL105" i="4"/>
  <c r="AR105" i="4" s="1"/>
  <c r="E153" i="4"/>
  <c r="I153" i="4" s="1"/>
  <c r="L154" i="2" s="1"/>
  <c r="F153" i="4"/>
  <c r="J153" i="4" s="1"/>
  <c r="M154" i="2" s="1"/>
  <c r="D153" i="4"/>
  <c r="H153" i="4" s="1"/>
  <c r="K154" i="2" s="1"/>
  <c r="G153" i="4"/>
  <c r="AF2" i="4"/>
  <c r="AG2" i="4"/>
  <c r="AI130" i="4"/>
  <c r="AJ130" i="4"/>
  <c r="AA130" i="4"/>
  <c r="AC130" i="4"/>
  <c r="AO927" i="4"/>
  <c r="AE3" i="4"/>
  <c r="AB3" i="4"/>
  <c r="AD3" i="4"/>
  <c r="AA3" i="4"/>
  <c r="Z3" i="4"/>
  <c r="AC3" i="4"/>
  <c r="AH3" i="4"/>
  <c r="AI3" i="4"/>
  <c r="AF3" i="4"/>
  <c r="AK3" i="4"/>
  <c r="AG3" i="4"/>
  <c r="AJ3" i="4"/>
  <c r="AK959" i="4"/>
  <c r="AO945" i="4"/>
  <c r="AC923" i="4"/>
  <c r="Z923" i="4"/>
  <c r="AA923" i="4"/>
  <c r="AB923" i="4"/>
  <c r="AE923" i="4"/>
  <c r="AD923" i="4"/>
  <c r="AU923" i="4"/>
  <c r="AT923" i="4"/>
  <c r="AS923" i="4"/>
  <c r="AW923" i="4"/>
  <c r="AV923" i="4"/>
  <c r="AH949" i="4"/>
  <c r="AN969" i="4"/>
  <c r="AO969" i="4"/>
  <c r="AE300" i="4"/>
  <c r="AD293" i="4"/>
  <c r="AG267" i="4"/>
  <c r="AJ428" i="4"/>
  <c r="Y413" i="4"/>
  <c r="AG413" i="4" s="1"/>
  <c r="AD437" i="4"/>
  <c r="AC428" i="4"/>
  <c r="AA428" i="4"/>
  <c r="AM428" i="4" s="1"/>
  <c r="AS428" i="4" s="1"/>
  <c r="AD419" i="4"/>
  <c r="Z419" i="4"/>
  <c r="AP105" i="4"/>
  <c r="AV105" i="4" s="1"/>
  <c r="Z949" i="4"/>
  <c r="AA949" i="4"/>
  <c r="AM949" i="4" s="1"/>
  <c r="AW949" i="4"/>
  <c r="AB949" i="4"/>
  <c r="AE949" i="4"/>
  <c r="AD949" i="4"/>
  <c r="AC949" i="4"/>
  <c r="AO949" i="4" s="1"/>
  <c r="AV949" i="4"/>
  <c r="AU949" i="4"/>
  <c r="AS949" i="4"/>
  <c r="AT949" i="4"/>
  <c r="AP565" i="4"/>
  <c r="AN565" i="4"/>
  <c r="AJ2" i="4"/>
  <c r="AI2" i="4"/>
  <c r="F151" i="4"/>
  <c r="J151" i="4" s="1"/>
  <c r="M152" i="2" s="1"/>
  <c r="E151" i="4"/>
  <c r="I151" i="4" s="1"/>
  <c r="L152" i="2" s="1"/>
  <c r="G151" i="4"/>
  <c r="D151" i="4"/>
  <c r="H151" i="4" s="1"/>
  <c r="K152" i="2" s="1"/>
  <c r="AA959" i="4"/>
  <c r="AD959" i="4"/>
  <c r="AP959" i="4" s="1"/>
  <c r="Z959" i="4"/>
  <c r="AB959" i="4"/>
  <c r="AE959" i="4"/>
  <c r="AC959" i="4"/>
  <c r="AS959" i="4"/>
  <c r="AV959" i="4"/>
  <c r="AT959" i="4"/>
  <c r="AW959" i="4"/>
  <c r="AU959" i="4"/>
  <c r="AF130" i="4"/>
  <c r="AL130" i="4" s="1"/>
  <c r="AR130" i="4" s="1"/>
  <c r="AH130" i="4"/>
  <c r="AD130" i="4"/>
  <c r="AP130" i="4" s="1"/>
  <c r="AV130" i="4" s="1"/>
  <c r="AB935" i="4"/>
  <c r="AN935" i="4" s="1"/>
  <c r="AE935" i="4"/>
  <c r="AQ935" i="4" s="1"/>
  <c r="AD935" i="4"/>
  <c r="AP935" i="4" s="1"/>
  <c r="AC935" i="4"/>
  <c r="AO935" i="4" s="1"/>
  <c r="Z935" i="4"/>
  <c r="AL935" i="4" s="1"/>
  <c r="AA935" i="4"/>
  <c r="AM935" i="4" s="1"/>
  <c r="AS935" i="4"/>
  <c r="AV935" i="4"/>
  <c r="AU935" i="4"/>
  <c r="AW935" i="4"/>
  <c r="AT935" i="4"/>
  <c r="AQ927" i="4"/>
  <c r="Y228" i="4"/>
  <c r="AA228" i="4" s="1"/>
  <c r="AF959" i="4"/>
  <c r="AH959" i="4"/>
  <c r="AP569" i="4"/>
  <c r="AL569" i="4"/>
  <c r="AG422" i="4"/>
  <c r="AC422" i="4"/>
  <c r="AJ422" i="4"/>
  <c r="AA422" i="4"/>
  <c r="Z422" i="4"/>
  <c r="AF422" i="4"/>
  <c r="AH422" i="4"/>
  <c r="AD422" i="4"/>
  <c r="AE422" i="4"/>
  <c r="AI422" i="4"/>
  <c r="AB422" i="4"/>
  <c r="AN422" i="4" s="1"/>
  <c r="AT422" i="4" s="1"/>
  <c r="AK422" i="4"/>
  <c r="AP945" i="4"/>
  <c r="AK949" i="4"/>
  <c r="AJ949" i="4"/>
  <c r="AM969" i="4"/>
  <c r="AP969" i="4"/>
  <c r="G428" i="4"/>
  <c r="E428" i="4"/>
  <c r="I428" i="4" s="1"/>
  <c r="L420" i="2" s="1"/>
  <c r="F428" i="4"/>
  <c r="J428" i="4" s="1"/>
  <c r="M420" i="2" s="1"/>
  <c r="D428" i="4"/>
  <c r="H428" i="4" s="1"/>
  <c r="K420" i="2" s="1"/>
  <c r="AI380" i="4"/>
  <c r="AO380" i="4" s="1"/>
  <c r="AU380" i="4" s="1"/>
  <c r="AL387" i="4"/>
  <c r="AR387" i="4" s="1"/>
  <c r="G387" i="4" s="1"/>
  <c r="AD389" i="4"/>
  <c r="AN421" i="4"/>
  <c r="AT421" i="4" s="1"/>
  <c r="AI426" i="4"/>
  <c r="AB426" i="4"/>
  <c r="AK426" i="4"/>
  <c r="AG426" i="4"/>
  <c r="AH426" i="4"/>
  <c r="Z426" i="4"/>
  <c r="AC426" i="4"/>
  <c r="AD426" i="4"/>
  <c r="AJ426" i="4"/>
  <c r="AE426" i="4"/>
  <c r="AA426" i="4"/>
  <c r="AF426" i="4"/>
  <c r="AH437" i="4"/>
  <c r="AN437" i="4" s="1"/>
  <c r="AT437" i="4" s="1"/>
  <c r="AF354" i="4"/>
  <c r="AB354" i="4"/>
  <c r="AC354" i="4"/>
  <c r="AO354" i="4" s="1"/>
  <c r="AU354" i="4" s="1"/>
  <c r="AG354" i="4"/>
  <c r="AM354" i="4" s="1"/>
  <c r="AS354" i="4" s="1"/>
  <c r="AE354" i="4"/>
  <c r="AK354" i="4"/>
  <c r="AJ354" i="4"/>
  <c r="AB419" i="4"/>
  <c r="AN419" i="4" s="1"/>
  <c r="AT419" i="4" s="1"/>
  <c r="AJ419" i="4"/>
  <c r="AG419" i="4"/>
  <c r="AM419" i="4" s="1"/>
  <c r="AS419" i="4" s="1"/>
  <c r="AB384" i="4"/>
  <c r="AI390" i="4"/>
  <c r="Y459" i="4"/>
  <c r="AF459" i="4" s="1"/>
  <c r="AQ421" i="4"/>
  <c r="AW421" i="4" s="1"/>
  <c r="AA413" i="4"/>
  <c r="AB413" i="4"/>
  <c r="Z413" i="4"/>
  <c r="AD413" i="4"/>
  <c r="AC413" i="4"/>
  <c r="AE413" i="4"/>
  <c r="Z437" i="4"/>
  <c r="AK388" i="4"/>
  <c r="AJ388" i="4"/>
  <c r="AH388" i="4"/>
  <c r="AB388" i="4"/>
  <c r="Z388" i="4"/>
  <c r="AI388" i="4"/>
  <c r="AE388" i="4"/>
  <c r="AC388" i="4"/>
  <c r="AO388" i="4" s="1"/>
  <c r="AU388" i="4" s="1"/>
  <c r="AG388" i="4"/>
  <c r="AF388" i="4"/>
  <c r="AD388" i="4"/>
  <c r="AA388" i="4"/>
  <c r="Z457" i="4"/>
  <c r="AC457" i="4"/>
  <c r="AI457" i="4"/>
  <c r="AJ457" i="4"/>
  <c r="AB457" i="4"/>
  <c r="AE457" i="4"/>
  <c r="AG457" i="4"/>
  <c r="AD457" i="4"/>
  <c r="AP457" i="4" s="1"/>
  <c r="AV457" i="4" s="1"/>
  <c r="AH457" i="4"/>
  <c r="AA457" i="4"/>
  <c r="AF457" i="4"/>
  <c r="AK457" i="4"/>
  <c r="Y416" i="4"/>
  <c r="AC416" i="4" s="1"/>
  <c r="AF413" i="4"/>
  <c r="AJ437" i="4"/>
  <c r="AP437" i="4" s="1"/>
  <c r="AV437" i="4" s="1"/>
  <c r="AF437" i="4"/>
  <c r="Z350" i="4"/>
  <c r="AF350" i="4"/>
  <c r="AK350" i="4"/>
  <c r="AE350" i="4"/>
  <c r="AD350" i="4"/>
  <c r="AA350" i="4"/>
  <c r="AB350" i="4"/>
  <c r="AG350" i="4"/>
  <c r="AC350" i="4"/>
  <c r="AJ350" i="4"/>
  <c r="AI350" i="4"/>
  <c r="AH350" i="4"/>
  <c r="Z354" i="4"/>
  <c r="AF419" i="4"/>
  <c r="AB425" i="4"/>
  <c r="AJ425" i="4"/>
  <c r="AE425" i="4"/>
  <c r="AG425" i="4"/>
  <c r="AC425" i="4"/>
  <c r="AI425" i="4"/>
  <c r="AD425" i="4"/>
  <c r="AF425" i="4"/>
  <c r="AK425" i="4"/>
  <c r="Z425" i="4"/>
  <c r="AA425" i="4"/>
  <c r="AH425" i="4"/>
  <c r="AO428" i="4"/>
  <c r="AU428" i="4" s="1"/>
  <c r="AP428" i="4"/>
  <c r="AV428" i="4" s="1"/>
  <c r="AE337" i="4"/>
  <c r="AF337" i="4"/>
  <c r="AJ337" i="4"/>
  <c r="AI337" i="4"/>
  <c r="AH337" i="4"/>
  <c r="AC337" i="4"/>
  <c r="AK337" i="4"/>
  <c r="AA337" i="4"/>
  <c r="AD337" i="4"/>
  <c r="Z337" i="4"/>
  <c r="AL337" i="4" s="1"/>
  <c r="AR337" i="4" s="1"/>
  <c r="AB337" i="4"/>
  <c r="AG337" i="4"/>
  <c r="X334" i="4"/>
  <c r="AI413" i="4"/>
  <c r="AG437" i="4"/>
  <c r="AM437" i="4" s="1"/>
  <c r="AS437" i="4" s="1"/>
  <c r="AI437" i="4"/>
  <c r="AO437" i="4" s="1"/>
  <c r="AU437" i="4" s="1"/>
  <c r="AQ437" i="4"/>
  <c r="AW437" i="4" s="1"/>
  <c r="AQ428" i="4"/>
  <c r="AW428" i="4" s="1"/>
  <c r="AD435" i="4"/>
  <c r="AI435" i="4"/>
  <c r="AB435" i="4"/>
  <c r="AF435" i="4"/>
  <c r="AA435" i="4"/>
  <c r="AE435" i="4"/>
  <c r="AH435" i="4"/>
  <c r="AJ435" i="4"/>
  <c r="Z435" i="4"/>
  <c r="AK435" i="4"/>
  <c r="AC435" i="4"/>
  <c r="AG435" i="4"/>
  <c r="X445" i="4"/>
  <c r="AK413" i="4"/>
  <c r="AJ413" i="4"/>
  <c r="X439" i="4"/>
  <c r="AJ383" i="4"/>
  <c r="AD383" i="4"/>
  <c r="AE383" i="4"/>
  <c r="AG383" i="4"/>
  <c r="AI383" i="4"/>
  <c r="AC383" i="4"/>
  <c r="AF383" i="4"/>
  <c r="AL383" i="4" s="1"/>
  <c r="AR383" i="4" s="1"/>
  <c r="AA383" i="4"/>
  <c r="AM383" i="4" s="1"/>
  <c r="AS383" i="4" s="1"/>
  <c r="AH383" i="4"/>
  <c r="AK383" i="4"/>
  <c r="AB383" i="4"/>
  <c r="AD354" i="4"/>
  <c r="AM309" i="4"/>
  <c r="AS309" i="4" s="1"/>
  <c r="AP290" i="4"/>
  <c r="AV290" i="4" s="1"/>
  <c r="AD267" i="4"/>
  <c r="AL284" i="4"/>
  <c r="AR284" i="4" s="1"/>
  <c r="AM271" i="4"/>
  <c r="AS271" i="4" s="1"/>
  <c r="AB269" i="4"/>
  <c r="AA269" i="4"/>
  <c r="Y255" i="4"/>
  <c r="AK255" i="4" s="1"/>
  <c r="AP252" i="4"/>
  <c r="AV252" i="4" s="1"/>
  <c r="AE267" i="4"/>
  <c r="AC269" i="4"/>
  <c r="AP213" i="4"/>
  <c r="AV213" i="4" s="1"/>
  <c r="X286" i="4"/>
  <c r="Y286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J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K291" i="2" s="1"/>
  <c r="G290" i="4"/>
  <c r="E290" i="4"/>
  <c r="I290" i="4" s="1"/>
  <c r="L291" i="2" s="1"/>
  <c r="F290" i="4"/>
  <c r="J290" i="4" s="1"/>
  <c r="M291" i="2" s="1"/>
  <c r="AJ218" i="4"/>
  <c r="AI218" i="4"/>
  <c r="AK218" i="4"/>
  <c r="AH218" i="4"/>
  <c r="AG218" i="4"/>
  <c r="AF218" i="4"/>
  <c r="E251" i="4"/>
  <c r="I251" i="4" s="1"/>
  <c r="L252" i="2" s="1"/>
  <c r="F251" i="4"/>
  <c r="J251" i="4" s="1"/>
  <c r="M252" i="2" s="1"/>
  <c r="D251" i="4"/>
  <c r="H251" i="4" s="1"/>
  <c r="K252" i="2" s="1"/>
  <c r="G251" i="4"/>
  <c r="AN252" i="4"/>
  <c r="AT252" i="4" s="1"/>
  <c r="F365" i="4"/>
  <c r="J365" i="4" s="1"/>
  <c r="M357" i="2" s="1"/>
  <c r="AC202" i="4"/>
  <c r="Y345" i="4"/>
  <c r="AG345" i="4" s="1"/>
  <c r="AC323" i="4"/>
  <c r="Z193" i="4"/>
  <c r="AQ271" i="4"/>
  <c r="AW271" i="4" s="1"/>
  <c r="AD291" i="4"/>
  <c r="AM315" i="4"/>
  <c r="AS315" i="4" s="1"/>
  <c r="AB293" i="4"/>
  <c r="AF268" i="4"/>
  <c r="AL268" i="4" s="1"/>
  <c r="AR268" i="4" s="1"/>
  <c r="Y229" i="4"/>
  <c r="AN316" i="4"/>
  <c r="AT316" i="4" s="1"/>
  <c r="F349" i="4"/>
  <c r="J349" i="4" s="1"/>
  <c r="M341" i="2" s="1"/>
  <c r="AB267" i="4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J210" i="4"/>
  <c r="AM306" i="4"/>
  <c r="AS306" i="4" s="1"/>
  <c r="Z202" i="4"/>
  <c r="AL202" i="4" s="1"/>
  <c r="AR202" i="4" s="1"/>
  <c r="G202" i="4" s="1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L341" i="2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E341" i="4" s="1"/>
  <c r="I341" i="4" s="1"/>
  <c r="L333" i="2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M329" i="4" s="1"/>
  <c r="AS329" i="4" s="1"/>
  <c r="AK329" i="4"/>
  <c r="AP267" i="4"/>
  <c r="AV267" i="4" s="1"/>
  <c r="Y312" i="4"/>
  <c r="AE312" i="4" s="1"/>
  <c r="AC329" i="4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D436" i="4" s="1"/>
  <c r="H436" i="4" s="1"/>
  <c r="K428" i="2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J208" i="4"/>
  <c r="AA295" i="4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E213" i="4" s="1"/>
  <c r="I213" i="4" s="1"/>
  <c r="L214" i="2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O415" i="4" s="1"/>
  <c r="AU415" i="4" s="1"/>
  <c r="AE239" i="4"/>
  <c r="Y391" i="4"/>
  <c r="AA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L283" i="4" s="1"/>
  <c r="AR283" i="4" s="1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AA372" i="4"/>
  <c r="Z208" i="4"/>
  <c r="AB295" i="4"/>
  <c r="AN315" i="4"/>
  <c r="AT315" i="4" s="1"/>
  <c r="Y370" i="4"/>
  <c r="AC370" i="4" s="1"/>
  <c r="AM389" i="4"/>
  <c r="AS389" i="4" s="1"/>
  <c r="AP389" i="4"/>
  <c r="AV389" i="4" s="1"/>
  <c r="Y296" i="4"/>
  <c r="Z296" i="4" s="1"/>
  <c r="AN451" i="4"/>
  <c r="AT451" i="4" s="1"/>
  <c r="AP451" i="4"/>
  <c r="AV451" i="4" s="1"/>
  <c r="F408" i="4"/>
  <c r="J408" i="4" s="1"/>
  <c r="M400" i="2" s="1"/>
  <c r="G408" i="4"/>
  <c r="D408" i="4"/>
  <c r="H408" i="4" s="1"/>
  <c r="K400" i="2" s="1"/>
  <c r="E408" i="4"/>
  <c r="I408" i="4" s="1"/>
  <c r="L400" i="2" s="1"/>
  <c r="E432" i="4"/>
  <c r="I432" i="4" s="1"/>
  <c r="L424" i="2" s="1"/>
  <c r="F432" i="4"/>
  <c r="J432" i="4" s="1"/>
  <c r="M424" i="2" s="1"/>
  <c r="D432" i="4"/>
  <c r="H432" i="4" s="1"/>
  <c r="K424" i="2" s="1"/>
  <c r="G432" i="4"/>
  <c r="D462" i="4"/>
  <c r="H462" i="4" s="1"/>
  <c r="K454" i="2" s="1"/>
  <c r="F462" i="4"/>
  <c r="J462" i="4" s="1"/>
  <c r="M454" i="2" s="1"/>
  <c r="E462" i="4"/>
  <c r="I462" i="4" s="1"/>
  <c r="L454" i="2" s="1"/>
  <c r="G462" i="4"/>
  <c r="D430" i="4"/>
  <c r="H430" i="4" s="1"/>
  <c r="K422" i="2" s="1"/>
  <c r="F430" i="4"/>
  <c r="J430" i="4" s="1"/>
  <c r="M422" i="2" s="1"/>
  <c r="E430" i="4"/>
  <c r="I430" i="4" s="1"/>
  <c r="L422" i="2" s="1"/>
  <c r="G430" i="4"/>
  <c r="D446" i="4"/>
  <c r="H446" i="4" s="1"/>
  <c r="K438" i="2" s="1"/>
  <c r="E446" i="4"/>
  <c r="I446" i="4" s="1"/>
  <c r="L438" i="2" s="1"/>
  <c r="G446" i="4"/>
  <c r="F446" i="4"/>
  <c r="J446" i="4" s="1"/>
  <c r="M438" i="2" s="1"/>
  <c r="D466" i="4"/>
  <c r="H466" i="4" s="1"/>
  <c r="G466" i="4"/>
  <c r="F466" i="4"/>
  <c r="J466" i="4" s="1"/>
  <c r="E466" i="4"/>
  <c r="I466" i="4" s="1"/>
  <c r="D460" i="4"/>
  <c r="H460" i="4" s="1"/>
  <c r="K452" i="2" s="1"/>
  <c r="G460" i="4"/>
  <c r="E460" i="4"/>
  <c r="I460" i="4" s="1"/>
  <c r="L452" i="2" s="1"/>
  <c r="F460" i="4"/>
  <c r="J460" i="4" s="1"/>
  <c r="M452" i="2" s="1"/>
  <c r="D410" i="4"/>
  <c r="H410" i="4" s="1"/>
  <c r="K402" i="2" s="1"/>
  <c r="G410" i="4"/>
  <c r="F410" i="4"/>
  <c r="J410" i="4" s="1"/>
  <c r="M402" i="2" s="1"/>
  <c r="E410" i="4"/>
  <c r="I410" i="4" s="1"/>
  <c r="L402" i="2" s="1"/>
  <c r="E448" i="4"/>
  <c r="I448" i="4" s="1"/>
  <c r="L440" i="2" s="1"/>
  <c r="F448" i="4"/>
  <c r="J448" i="4" s="1"/>
  <c r="M440" i="2" s="1"/>
  <c r="D448" i="4"/>
  <c r="H448" i="4" s="1"/>
  <c r="K440" i="2" s="1"/>
  <c r="G448" i="4"/>
  <c r="G468" i="4"/>
  <c r="F468" i="4"/>
  <c r="J468" i="4" s="1"/>
  <c r="D468" i="4"/>
  <c r="H468" i="4" s="1"/>
  <c r="E468" i="4"/>
  <c r="I468" i="4" s="1"/>
  <c r="F387" i="4"/>
  <c r="J387" i="4" s="1"/>
  <c r="M379" i="2" s="1"/>
  <c r="E436" i="4"/>
  <c r="I436" i="4" s="1"/>
  <c r="L428" i="2" s="1"/>
  <c r="G436" i="4"/>
  <c r="F436" i="4"/>
  <c r="J436" i="4" s="1"/>
  <c r="M428" i="2" s="1"/>
  <c r="E414" i="4"/>
  <c r="I414" i="4" s="1"/>
  <c r="L406" i="2" s="1"/>
  <c r="G414" i="4"/>
  <c r="D414" i="4"/>
  <c r="H414" i="4" s="1"/>
  <c r="K406" i="2" s="1"/>
  <c r="F414" i="4"/>
  <c r="J414" i="4" s="1"/>
  <c r="M406" i="2" s="1"/>
  <c r="D386" i="4"/>
  <c r="H386" i="4" s="1"/>
  <c r="K378" i="2" s="1"/>
  <c r="G386" i="4"/>
  <c r="F386" i="4"/>
  <c r="J386" i="4" s="1"/>
  <c r="M378" i="2" s="1"/>
  <c r="E386" i="4"/>
  <c r="I386" i="4" s="1"/>
  <c r="L378" i="2" s="1"/>
  <c r="AK407" i="4"/>
  <c r="AI407" i="4"/>
  <c r="AG407" i="4"/>
  <c r="AJ407" i="4"/>
  <c r="AH407" i="4"/>
  <c r="AF407" i="4"/>
  <c r="D395" i="4"/>
  <c r="H395" i="4" s="1"/>
  <c r="K387" i="2" s="1"/>
  <c r="E395" i="4"/>
  <c r="I395" i="4" s="1"/>
  <c r="L387" i="2" s="1"/>
  <c r="F395" i="4"/>
  <c r="J395" i="4" s="1"/>
  <c r="M387" i="2" s="1"/>
  <c r="G395" i="4"/>
  <c r="AF461" i="4"/>
  <c r="AH461" i="4"/>
  <c r="AK461" i="4"/>
  <c r="AJ461" i="4"/>
  <c r="AG461" i="4"/>
  <c r="AJ454" i="4"/>
  <c r="AK424" i="4"/>
  <c r="AA384" i="4"/>
  <c r="F453" i="4"/>
  <c r="J453" i="4" s="1"/>
  <c r="M445" i="2" s="1"/>
  <c r="G453" i="4"/>
  <c r="D453" i="4"/>
  <c r="H453" i="4" s="1"/>
  <c r="K445" i="2" s="1"/>
  <c r="E453" i="4"/>
  <c r="I453" i="4" s="1"/>
  <c r="L445" i="2" s="1"/>
  <c r="AF472" i="4"/>
  <c r="AK472" i="4"/>
  <c r="AG472" i="4"/>
  <c r="AH472" i="4"/>
  <c r="AN472" i="4" s="1"/>
  <c r="AT472" i="4" s="1"/>
  <c r="AJ472" i="4"/>
  <c r="AP472" i="4" s="1"/>
  <c r="AV472" i="4" s="1"/>
  <c r="AI472" i="4"/>
  <c r="AO472" i="4" s="1"/>
  <c r="AU472" i="4" s="1"/>
  <c r="G455" i="4"/>
  <c r="D455" i="4"/>
  <c r="H455" i="4" s="1"/>
  <c r="K447" i="2" s="1"/>
  <c r="F455" i="4"/>
  <c r="J455" i="4" s="1"/>
  <c r="M447" i="2" s="1"/>
  <c r="E455" i="4"/>
  <c r="I455" i="4" s="1"/>
  <c r="L447" i="2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M455" i="2" s="1"/>
  <c r="G463" i="4"/>
  <c r="E463" i="4"/>
  <c r="I463" i="4" s="1"/>
  <c r="L455" i="2" s="1"/>
  <c r="D463" i="4"/>
  <c r="H463" i="4" s="1"/>
  <c r="K455" i="2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O390" i="4" s="1"/>
  <c r="AU390" i="4" s="1"/>
  <c r="AE390" i="4"/>
  <c r="AD390" i="4"/>
  <c r="AA390" i="4"/>
  <c r="Z390" i="4"/>
  <c r="AB390" i="4"/>
  <c r="D441" i="4"/>
  <c r="H441" i="4" s="1"/>
  <c r="K433" i="2" s="1"/>
  <c r="E441" i="4"/>
  <c r="I441" i="4" s="1"/>
  <c r="L433" i="2" s="1"/>
  <c r="F441" i="4"/>
  <c r="J441" i="4" s="1"/>
  <c r="M433" i="2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P486" i="4" s="1"/>
  <c r="AV486" i="4" s="1"/>
  <c r="AH486" i="4"/>
  <c r="AN486" i="4" s="1"/>
  <c r="AT486" i="4" s="1"/>
  <c r="AM415" i="4"/>
  <c r="AS415" i="4" s="1"/>
  <c r="AO385" i="4"/>
  <c r="AU385" i="4" s="1"/>
  <c r="AL385" i="4"/>
  <c r="AR385" i="4" s="1"/>
  <c r="AF420" i="4"/>
  <c r="AH420" i="4"/>
  <c r="AC420" i="4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M443" i="2" s="1"/>
  <c r="D451" i="4"/>
  <c r="H451" i="4" s="1"/>
  <c r="K443" i="2" s="1"/>
  <c r="G451" i="4"/>
  <c r="E451" i="4"/>
  <c r="I451" i="4" s="1"/>
  <c r="L443" i="2" s="1"/>
  <c r="AP415" i="4"/>
  <c r="AV415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B461" i="4"/>
  <c r="AA461" i="4"/>
  <c r="AC461" i="4"/>
  <c r="AO461" i="4" s="1"/>
  <c r="AU461" i="4" s="1"/>
  <c r="AD461" i="4"/>
  <c r="AP461" i="4" s="1"/>
  <c r="AV461" i="4" s="1"/>
  <c r="AE461" i="4"/>
  <c r="AQ461" i="4" s="1"/>
  <c r="AW461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U407" i="4" s="1"/>
  <c r="AD407" i="4"/>
  <c r="AA407" i="4"/>
  <c r="AB407" i="4"/>
  <c r="AN407" i="4" s="1"/>
  <c r="AT407" i="4" s="1"/>
  <c r="AE407" i="4"/>
  <c r="Z407" i="4"/>
  <c r="AL407" i="4" s="1"/>
  <c r="AR407" i="4" s="1"/>
  <c r="D447" i="4"/>
  <c r="H447" i="4" s="1"/>
  <c r="K439" i="2" s="1"/>
  <c r="F447" i="4"/>
  <c r="J447" i="4" s="1"/>
  <c r="M439" i="2" s="1"/>
  <c r="E447" i="4"/>
  <c r="I447" i="4" s="1"/>
  <c r="L439" i="2" s="1"/>
  <c r="G447" i="4"/>
  <c r="AD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D401" i="4"/>
  <c r="AP401" i="4" s="1"/>
  <c r="AV401" i="4" s="1"/>
  <c r="AG396" i="4"/>
  <c r="AF390" i="4"/>
  <c r="AQ451" i="4"/>
  <c r="AW451" i="4" s="1"/>
  <c r="AH415" i="4"/>
  <c r="AN415" i="4" s="1"/>
  <c r="AT415" i="4" s="1"/>
  <c r="AJ444" i="4"/>
  <c r="AF438" i="4"/>
  <c r="AK474" i="4"/>
  <c r="AM472" i="4"/>
  <c r="AS472" i="4" s="1"/>
  <c r="AQ472" i="4"/>
  <c r="AW472" i="4" s="1"/>
  <c r="Y397" i="4"/>
  <c r="AD397" i="4" s="1"/>
  <c r="D406" i="4"/>
  <c r="H406" i="4" s="1"/>
  <c r="K398" i="2" s="1"/>
  <c r="F406" i="4"/>
  <c r="J406" i="4" s="1"/>
  <c r="M398" i="2" s="1"/>
  <c r="G406" i="4"/>
  <c r="E406" i="4"/>
  <c r="I406" i="4" s="1"/>
  <c r="L398" i="2" s="1"/>
  <c r="G392" i="4"/>
  <c r="F392" i="4"/>
  <c r="J392" i="4" s="1"/>
  <c r="M384" i="2" s="1"/>
  <c r="E392" i="4"/>
  <c r="I392" i="4" s="1"/>
  <c r="L384" i="2" s="1"/>
  <c r="D392" i="4"/>
  <c r="H392" i="4" s="1"/>
  <c r="K384" i="2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L435" i="2" s="1"/>
  <c r="G443" i="4"/>
  <c r="F443" i="4"/>
  <c r="J443" i="4" s="1"/>
  <c r="M435" i="2" s="1"/>
  <c r="D443" i="4"/>
  <c r="H443" i="4" s="1"/>
  <c r="K435" i="2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K261" i="2" s="1"/>
  <c r="F260" i="4"/>
  <c r="J260" i="4" s="1"/>
  <c r="M261" i="2" s="1"/>
  <c r="G260" i="4"/>
  <c r="E260" i="4"/>
  <c r="I260" i="4" s="1"/>
  <c r="L261" i="2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E276" i="4"/>
  <c r="I276" i="4" s="1"/>
  <c r="L277" i="2" s="1"/>
  <c r="D276" i="4"/>
  <c r="H276" i="4" s="1"/>
  <c r="K277" i="2" s="1"/>
  <c r="F276" i="4"/>
  <c r="J276" i="4" s="1"/>
  <c r="M277" i="2" s="1"/>
  <c r="G276" i="4"/>
  <c r="AK323" i="4"/>
  <c r="AA323" i="4"/>
  <c r="AM323" i="4" s="1"/>
  <c r="AS323" i="4" s="1"/>
  <c r="AC299" i="4"/>
  <c r="AO299" i="4" s="1"/>
  <c r="AU299" i="4" s="1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M249" i="4" s="1"/>
  <c r="AS249" i="4" s="1"/>
  <c r="AD249" i="4"/>
  <c r="AD231" i="4"/>
  <c r="X362" i="4"/>
  <c r="Y362" i="4" s="1"/>
  <c r="AE293" i="4"/>
  <c r="AA293" i="4"/>
  <c r="AH268" i="4"/>
  <c r="AK268" i="4"/>
  <c r="AJ268" i="4"/>
  <c r="AD229" i="4"/>
  <c r="AC229" i="4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O293" i="4" s="1"/>
  <c r="AU293" i="4" s="1"/>
  <c r="AF293" i="4"/>
  <c r="AL293" i="4" s="1"/>
  <c r="AR293" i="4" s="1"/>
  <c r="AH229" i="4"/>
  <c r="AG291" i="4"/>
  <c r="AK291" i="4"/>
  <c r="AH295" i="4"/>
  <c r="AN309" i="4"/>
  <c r="AT309" i="4" s="1"/>
  <c r="X287" i="4"/>
  <c r="AG283" i="4"/>
  <c r="AN323" i="4"/>
  <c r="AT323" i="4" s="1"/>
  <c r="AA265" i="4"/>
  <c r="AE265" i="4"/>
  <c r="AB265" i="4"/>
  <c r="AC265" i="4"/>
  <c r="AP291" i="4"/>
  <c r="AV291" i="4" s="1"/>
  <c r="AH231" i="4"/>
  <c r="AK231" i="4"/>
  <c r="AJ231" i="4"/>
  <c r="AG231" i="4"/>
  <c r="AF231" i="4"/>
  <c r="AL231" i="4" s="1"/>
  <c r="AR231" i="4" s="1"/>
  <c r="AI231" i="4"/>
  <c r="AK313" i="4"/>
  <c r="AK233" i="4"/>
  <c r="AQ316" i="4"/>
  <c r="AW316" i="4" s="1"/>
  <c r="AG293" i="4"/>
  <c r="AK229" i="4"/>
  <c r="AI291" i="4"/>
  <c r="AO291" i="4" s="1"/>
  <c r="AU291" i="4" s="1"/>
  <c r="Y361" i="4"/>
  <c r="AA361" i="4" s="1"/>
  <c r="AF295" i="4"/>
  <c r="AL295" i="4" s="1"/>
  <c r="AR295" i="4" s="1"/>
  <c r="AJ283" i="4"/>
  <c r="AP283" i="4" s="1"/>
  <c r="AV283" i="4" s="1"/>
  <c r="D247" i="4"/>
  <c r="H247" i="4" s="1"/>
  <c r="K248" i="2" s="1"/>
  <c r="F247" i="4"/>
  <c r="J247" i="4" s="1"/>
  <c r="M248" i="2" s="1"/>
  <c r="E247" i="4"/>
  <c r="I247" i="4" s="1"/>
  <c r="L248" i="2" s="1"/>
  <c r="G247" i="4"/>
  <c r="AO326" i="4"/>
  <c r="AU326" i="4" s="1"/>
  <c r="AQ318" i="4"/>
  <c r="AW318" i="4" s="1"/>
  <c r="AD323" i="4"/>
  <c r="AP323" i="4" s="1"/>
  <c r="AV323" i="4" s="1"/>
  <c r="AM299" i="4"/>
  <c r="AS299" i="4" s="1"/>
  <c r="AN359" i="4"/>
  <c r="AT359" i="4" s="1"/>
  <c r="AM283" i="4"/>
  <c r="AS283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AF265" i="4"/>
  <c r="Z313" i="4"/>
  <c r="AB313" i="4"/>
  <c r="AE313" i="4"/>
  <c r="AQ313" i="4" s="1"/>
  <c r="AW313" i="4" s="1"/>
  <c r="AC313" i="4"/>
  <c r="AA313" i="4"/>
  <c r="AD313" i="4"/>
  <c r="AB233" i="4"/>
  <c r="AC233" i="4"/>
  <c r="AE233" i="4"/>
  <c r="AA233" i="4"/>
  <c r="Z233" i="4"/>
  <c r="AL233" i="4" s="1"/>
  <c r="AR233" i="4" s="1"/>
  <c r="AD233" i="4"/>
  <c r="AI268" i="4"/>
  <c r="AG268" i="4"/>
  <c r="AE268" i="4"/>
  <c r="AA229" i="4"/>
  <c r="AC208" i="4"/>
  <c r="AO208" i="4" s="1"/>
  <c r="AU208" i="4" s="1"/>
  <c r="AE208" i="4"/>
  <c r="AQ208" i="4" s="1"/>
  <c r="AW208" i="4" s="1"/>
  <c r="AC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F229" i="4"/>
  <c r="AG229" i="4"/>
  <c r="X289" i="4"/>
  <c r="Y289" i="4" s="1"/>
  <c r="AH291" i="4"/>
  <c r="AN291" i="4" s="1"/>
  <c r="AT291" i="4" s="1"/>
  <c r="AG295" i="4"/>
  <c r="AK295" i="4"/>
  <c r="X243" i="4"/>
  <c r="AK283" i="4"/>
  <c r="AQ283" i="4" s="1"/>
  <c r="AW283" i="4" s="1"/>
  <c r="AH283" i="4"/>
  <c r="AC297" i="4"/>
  <c r="AA297" i="4"/>
  <c r="AM297" i="4" s="1"/>
  <c r="AS297" i="4" s="1"/>
  <c r="AD297" i="4"/>
  <c r="Z297" i="4"/>
  <c r="AB297" i="4"/>
  <c r="AE297" i="4"/>
  <c r="AQ297" i="4" s="1"/>
  <c r="AW297" i="4" s="1"/>
  <c r="AL318" i="4"/>
  <c r="AR318" i="4" s="1"/>
  <c r="D308" i="4"/>
  <c r="H308" i="4" s="1"/>
  <c r="G308" i="4"/>
  <c r="E308" i="4"/>
  <c r="I308" i="4" s="1"/>
  <c r="F308" i="4"/>
  <c r="J308" i="4" s="1"/>
  <c r="D333" i="4"/>
  <c r="H333" i="4" s="1"/>
  <c r="K325" i="2" s="1"/>
  <c r="G333" i="4"/>
  <c r="F333" i="4"/>
  <c r="J333" i="4" s="1"/>
  <c r="M325" i="2" s="1"/>
  <c r="E333" i="4"/>
  <c r="I333" i="4" s="1"/>
  <c r="L325" i="2" s="1"/>
  <c r="E271" i="4"/>
  <c r="I271" i="4" s="1"/>
  <c r="L272" i="2" s="1"/>
  <c r="G271" i="4"/>
  <c r="D271" i="4"/>
  <c r="H271" i="4" s="1"/>
  <c r="K272" i="2" s="1"/>
  <c r="F271" i="4"/>
  <c r="J271" i="4" s="1"/>
  <c r="M272" i="2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D315" i="4"/>
  <c r="H315" i="4" s="1"/>
  <c r="K307" i="2" s="1"/>
  <c r="E315" i="4"/>
  <c r="I315" i="4" s="1"/>
  <c r="L307" i="2" s="1"/>
  <c r="G315" i="4"/>
  <c r="F315" i="4"/>
  <c r="J315" i="4" s="1"/>
  <c r="M307" i="2" s="1"/>
  <c r="AE231" i="4"/>
  <c r="AA231" i="4"/>
  <c r="AM231" i="4" s="1"/>
  <c r="AS231" i="4" s="1"/>
  <c r="AH265" i="4"/>
  <c r="AK265" i="4"/>
  <c r="AN293" i="4"/>
  <c r="AT293" i="4" s="1"/>
  <c r="AC268" i="4"/>
  <c r="AA268" i="4"/>
  <c r="AB229" i="4"/>
  <c r="AN229" i="4" s="1"/>
  <c r="AT229" i="4" s="1"/>
  <c r="AE229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J23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J229" i="4"/>
  <c r="AJ285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M204" i="2" s="1"/>
  <c r="G203" i="4"/>
  <c r="E203" i="4"/>
  <c r="I203" i="4" s="1"/>
  <c r="L204" i="2" s="1"/>
  <c r="D203" i="4"/>
  <c r="H203" i="4" s="1"/>
  <c r="K204" i="2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L188" i="2" s="1"/>
  <c r="F187" i="4"/>
  <c r="J187" i="4" s="1"/>
  <c r="M188" i="2" s="1"/>
  <c r="D187" i="4"/>
  <c r="H187" i="4" s="1"/>
  <c r="K188" i="2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P202" i="4" s="1"/>
  <c r="AV202" i="4" s="1"/>
  <c r="AK202" i="4"/>
  <c r="AQ202" i="4" s="1"/>
  <c r="AW202" i="4" s="1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D341" i="4"/>
  <c r="H341" i="4" s="1"/>
  <c r="K333" i="2" s="1"/>
  <c r="E357" i="4"/>
  <c r="I357" i="4" s="1"/>
  <c r="L349" i="2" s="1"/>
  <c r="F357" i="4"/>
  <c r="J357" i="4" s="1"/>
  <c r="M349" i="2" s="1"/>
  <c r="G357" i="4"/>
  <c r="D357" i="4"/>
  <c r="H357" i="4" s="1"/>
  <c r="K349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O323" i="4"/>
  <c r="AU323" i="4" s="1"/>
  <c r="AQ299" i="4"/>
  <c r="AW299" i="4" s="1"/>
  <c r="AE280" i="4"/>
  <c r="AQ280" i="4" s="1"/>
  <c r="AW280" i="4" s="1"/>
  <c r="AB280" i="4"/>
  <c r="AD280" i="4"/>
  <c r="AP280" i="4" s="1"/>
  <c r="AV280" i="4" s="1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M368" i="2" s="1"/>
  <c r="E376" i="4"/>
  <c r="I376" i="4" s="1"/>
  <c r="L368" i="2" s="1"/>
  <c r="D376" i="4"/>
  <c r="H376" i="4" s="1"/>
  <c r="K368" i="2" s="1"/>
  <c r="AA210" i="4"/>
  <c r="AD210" i="4"/>
  <c r="AC210" i="4"/>
  <c r="AO210" i="4" s="1"/>
  <c r="AU210" i="4" s="1"/>
  <c r="AE210" i="4"/>
  <c r="Z210" i="4"/>
  <c r="AB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Z299" i="4"/>
  <c r="AL299" i="4" s="1"/>
  <c r="AR299" i="4" s="1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Q188" i="4" s="1"/>
  <c r="AW188" i="4" s="1"/>
  <c r="AB188" i="4"/>
  <c r="AC188" i="4"/>
  <c r="AO188" i="4" s="1"/>
  <c r="AU188" i="4" s="1"/>
  <c r="Z188" i="4"/>
  <c r="AL188" i="4" s="1"/>
  <c r="AR188" i="4" s="1"/>
  <c r="AB196" i="4"/>
  <c r="AE196" i="4"/>
  <c r="F381" i="4"/>
  <c r="J381" i="4" s="1"/>
  <c r="M373" i="2" s="1"/>
  <c r="E381" i="4"/>
  <c r="I381" i="4" s="1"/>
  <c r="L373" i="2" s="1"/>
  <c r="D381" i="4"/>
  <c r="H381" i="4" s="1"/>
  <c r="K373" i="2" s="1"/>
  <c r="G381" i="4"/>
  <c r="D318" i="4"/>
  <c r="H318" i="4" s="1"/>
  <c r="K310" i="2" s="1"/>
  <c r="E318" i="4"/>
  <c r="I318" i="4" s="1"/>
  <c r="L310" i="2" s="1"/>
  <c r="G318" i="4"/>
  <c r="F318" i="4"/>
  <c r="J318" i="4" s="1"/>
  <c r="M310" i="2" s="1"/>
  <c r="AQ236" i="4"/>
  <c r="AW236" i="4" s="1"/>
  <c r="AN230" i="4"/>
  <c r="AT230" i="4" s="1"/>
  <c r="AO310" i="4"/>
  <c r="AU310" i="4" s="1"/>
  <c r="AM310" i="4"/>
  <c r="AS310" i="4" s="1"/>
  <c r="AL298" i="4"/>
  <c r="AR29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M328" i="2" s="1"/>
  <c r="E336" i="4"/>
  <c r="I336" i="4" s="1"/>
  <c r="L328" i="2" s="1"/>
  <c r="D336" i="4"/>
  <c r="H336" i="4" s="1"/>
  <c r="K328" i="2" s="1"/>
  <c r="D262" i="4"/>
  <c r="H262" i="4" s="1"/>
  <c r="K263" i="2" s="1"/>
  <c r="G262" i="4"/>
  <c r="F262" i="4"/>
  <c r="J262" i="4" s="1"/>
  <c r="M263" i="2" s="1"/>
  <c r="E262" i="4"/>
  <c r="I262" i="4" s="1"/>
  <c r="L263" i="2" s="1"/>
  <c r="AL355" i="4"/>
  <c r="AR355" i="4" s="1"/>
  <c r="AN330" i="4"/>
  <c r="AT330" i="4" s="1"/>
  <c r="AM222" i="4"/>
  <c r="AS222" i="4" s="1"/>
  <c r="AP222" i="4"/>
  <c r="AV222" i="4" s="1"/>
  <c r="D338" i="4"/>
  <c r="H338" i="4" s="1"/>
  <c r="K330" i="2" s="1"/>
  <c r="E338" i="4"/>
  <c r="I338" i="4" s="1"/>
  <c r="L330" i="2" s="1"/>
  <c r="G338" i="4"/>
  <c r="F338" i="4"/>
  <c r="J338" i="4" s="1"/>
  <c r="M330" i="2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K224" i="2" s="1"/>
  <c r="F223" i="4"/>
  <c r="J223" i="4" s="1"/>
  <c r="M224" i="2" s="1"/>
  <c r="E223" i="4"/>
  <c r="I223" i="4" s="1"/>
  <c r="L224" i="2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K235" i="2" s="1"/>
  <c r="E234" i="4"/>
  <c r="I234" i="4" s="1"/>
  <c r="L235" i="2" s="1"/>
  <c r="F234" i="4"/>
  <c r="J234" i="4" s="1"/>
  <c r="M235" i="2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M266" i="4" s="1"/>
  <c r="AS266" i="4" s="1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M350" i="2" s="1"/>
  <c r="D358" i="4"/>
  <c r="H358" i="4" s="1"/>
  <c r="K350" i="2" s="1"/>
  <c r="E358" i="4"/>
  <c r="I358" i="4" s="1"/>
  <c r="L350" i="2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K344" i="2" s="1"/>
  <c r="E352" i="4"/>
  <c r="I352" i="4" s="1"/>
  <c r="L344" i="2" s="1"/>
  <c r="F352" i="4"/>
  <c r="J352" i="4" s="1"/>
  <c r="M344" i="2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S518" i="4" s="1"/>
  <c r="AC518" i="4"/>
  <c r="AE518" i="4"/>
  <c r="AD518" i="4"/>
  <c r="Z518" i="4"/>
  <c r="AB518" i="4"/>
  <c r="AE438" i="4"/>
  <c r="AD438" i="4"/>
  <c r="AC438" i="4"/>
  <c r="AB438" i="4"/>
  <c r="Z438" i="4"/>
  <c r="AL438" i="4" s="1"/>
  <c r="AR438" i="4" s="1"/>
  <c r="AA438" i="4"/>
  <c r="AO545" i="4"/>
  <c r="Z528" i="4"/>
  <c r="AE528" i="4"/>
  <c r="AB528" i="4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D496" i="4"/>
  <c r="AE496" i="4"/>
  <c r="AU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C452" i="4"/>
  <c r="AO452" i="4" s="1"/>
  <c r="AU452" i="4" s="1"/>
  <c r="AE452" i="4"/>
  <c r="AQ452" i="4" s="1"/>
  <c r="AW452" i="4" s="1"/>
  <c r="AD452" i="4"/>
  <c r="AA452" i="4"/>
  <c r="AB452" i="4"/>
  <c r="Z452" i="4"/>
  <c r="AC536" i="4"/>
  <c r="AA536" i="4"/>
  <c r="AD536" i="4"/>
  <c r="AE536" i="4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N424" i="4" s="1"/>
  <c r="AT424" i="4" s="1"/>
  <c r="AH524" i="4"/>
  <c r="AJ524" i="4"/>
  <c r="AI450" i="4"/>
  <c r="AH474" i="4"/>
  <c r="AI522" i="4"/>
  <c r="AU552" i="4"/>
  <c r="AT552" i="4"/>
  <c r="AE552" i="4"/>
  <c r="AA552" i="4"/>
  <c r="AC552" i="4"/>
  <c r="AB552" i="4"/>
  <c r="Z552" i="4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V440" i="4" s="1"/>
  <c r="AA440" i="4"/>
  <c r="AB440" i="4"/>
  <c r="AC440" i="4"/>
  <c r="Z440" i="4"/>
  <c r="X514" i="4"/>
  <c r="Y514" i="4" s="1"/>
  <c r="AG424" i="4"/>
  <c r="AF424" i="4"/>
  <c r="AO458" i="4"/>
  <c r="AU458" i="4" s="1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AG528" i="4"/>
  <c r="AH452" i="4"/>
  <c r="Z444" i="4"/>
  <c r="AA444" i="4"/>
  <c r="AB444" i="4"/>
  <c r="AC444" i="4"/>
  <c r="AO444" i="4" s="1"/>
  <c r="AU444" i="4" s="1"/>
  <c r="AD444" i="4"/>
  <c r="AP444" i="4" s="1"/>
  <c r="AV444" i="4" s="1"/>
  <c r="AE444" i="4"/>
  <c r="AC450" i="4"/>
  <c r="AB450" i="4"/>
  <c r="AE450" i="4"/>
  <c r="Z450" i="4"/>
  <c r="AD450" i="4"/>
  <c r="AP450" i="4" s="1"/>
  <c r="AV450" i="4" s="1"/>
  <c r="AA450" i="4"/>
  <c r="Z522" i="4"/>
  <c r="AE522" i="4"/>
  <c r="AQ522" i="4" s="1"/>
  <c r="AB522" i="4"/>
  <c r="AN522" i="4" s="1"/>
  <c r="AC522" i="4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C542" i="4"/>
  <c r="AE542" i="4"/>
  <c r="AQ542" i="4" s="1"/>
  <c r="AW542" i="4"/>
  <c r="AA542" i="4"/>
  <c r="AD542" i="4"/>
  <c r="AP542" i="4" s="1"/>
  <c r="AU542" i="4"/>
  <c r="AT542" i="4"/>
  <c r="X500" i="4"/>
  <c r="Y500" i="4" s="1"/>
  <c r="AF524" i="4"/>
  <c r="X510" i="4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T534" i="4"/>
  <c r="AA534" i="4"/>
  <c r="AU534" i="4"/>
  <c r="AH534" i="4"/>
  <c r="AF534" i="4"/>
  <c r="AK534" i="4"/>
  <c r="AI534" i="4"/>
  <c r="AG534" i="4"/>
  <c r="AJ534" i="4"/>
  <c r="AG452" i="4"/>
  <c r="D489" i="4" l="1"/>
  <c r="H489" i="4" s="1"/>
  <c r="E489" i="4"/>
  <c r="I489" i="4" s="1"/>
  <c r="G489" i="4"/>
  <c r="F489" i="4"/>
  <c r="J489" i="4" s="1"/>
  <c r="G495" i="4"/>
  <c r="F495" i="4"/>
  <c r="J495" i="4" s="1"/>
  <c r="D495" i="4"/>
  <c r="H495" i="4" s="1"/>
  <c r="E495" i="4"/>
  <c r="I495" i="4" s="1"/>
  <c r="D496" i="4"/>
  <c r="H496" i="4" s="1"/>
  <c r="G496" i="4"/>
  <c r="F496" i="4"/>
  <c r="J496" i="4" s="1"/>
  <c r="E496" i="4"/>
  <c r="I496" i="4" s="1"/>
  <c r="F515" i="4"/>
  <c r="J515" i="4" s="1"/>
  <c r="D515" i="4"/>
  <c r="H515" i="4" s="1"/>
  <c r="G515" i="4"/>
  <c r="E515" i="4"/>
  <c r="I515" i="4" s="1"/>
  <c r="F521" i="4"/>
  <c r="J521" i="4" s="1"/>
  <c r="D521" i="4"/>
  <c r="H521" i="4" s="1"/>
  <c r="G521" i="4"/>
  <c r="E521" i="4"/>
  <c r="I521" i="4" s="1"/>
  <c r="D501" i="4"/>
  <c r="H501" i="4" s="1"/>
  <c r="F501" i="4"/>
  <c r="J501" i="4" s="1"/>
  <c r="G501" i="4"/>
  <c r="E501" i="4"/>
  <c r="I501" i="4" s="1"/>
  <c r="G505" i="4"/>
  <c r="D505" i="4"/>
  <c r="H505" i="4" s="1"/>
  <c r="E505" i="4"/>
  <c r="I505" i="4" s="1"/>
  <c r="F505" i="4"/>
  <c r="J505" i="4" s="1"/>
  <c r="D513" i="4"/>
  <c r="H513" i="4" s="1"/>
  <c r="G513" i="4"/>
  <c r="E513" i="4"/>
  <c r="I513" i="4" s="1"/>
  <c r="F513" i="4"/>
  <c r="J513" i="4" s="1"/>
  <c r="Y493" i="4"/>
  <c r="D499" i="4"/>
  <c r="H499" i="4" s="1"/>
  <c r="G499" i="4"/>
  <c r="F499" i="4"/>
  <c r="J499" i="4" s="1"/>
  <c r="E499" i="4"/>
  <c r="I499" i="4" s="1"/>
  <c r="Y510" i="4"/>
  <c r="Y488" i="4"/>
  <c r="Y520" i="4"/>
  <c r="AQ877" i="4"/>
  <c r="AN616" i="4"/>
  <c r="AP662" i="4"/>
  <c r="AO752" i="4"/>
  <c r="AP620" i="4"/>
  <c r="AP815" i="4"/>
  <c r="AO815" i="4"/>
  <c r="AN150" i="4"/>
  <c r="AT150" i="4" s="1"/>
  <c r="AO93" i="4"/>
  <c r="AU93" i="4" s="1"/>
  <c r="AL81" i="4"/>
  <c r="AR81" i="4" s="1"/>
  <c r="AL899" i="4"/>
  <c r="AL896" i="4"/>
  <c r="AQ583" i="4"/>
  <c r="AP23" i="4"/>
  <c r="AV23" i="4" s="1"/>
  <c r="AQ864" i="4"/>
  <c r="AM591" i="4"/>
  <c r="AO871" i="4"/>
  <c r="AM941" i="4"/>
  <c r="AL74" i="4"/>
  <c r="AR74" i="4" s="1"/>
  <c r="AQ20" i="4"/>
  <c r="AW20" i="4" s="1"/>
  <c r="AM713" i="4"/>
  <c r="AC9" i="4"/>
  <c r="AH9" i="4"/>
  <c r="AI9" i="4"/>
  <c r="AJ9" i="4"/>
  <c r="AK9" i="4"/>
  <c r="AQ9" i="4" s="1"/>
  <c r="AW9" i="4" s="1"/>
  <c r="AF9" i="4"/>
  <c r="AG9" i="4"/>
  <c r="AO604" i="4"/>
  <c r="AM604" i="4"/>
  <c r="AQ604" i="4"/>
  <c r="AM889" i="4"/>
  <c r="AL889" i="4"/>
  <c r="AQ895" i="4"/>
  <c r="AO941" i="4"/>
  <c r="AM74" i="4"/>
  <c r="AS74" i="4" s="1"/>
  <c r="AM20" i="4"/>
  <c r="AS20" i="4" s="1"/>
  <c r="AL713" i="4"/>
  <c r="AQ713" i="4"/>
  <c r="AP713" i="4"/>
  <c r="AO713" i="4"/>
  <c r="Z9" i="4"/>
  <c r="AL9" i="4" s="1"/>
  <c r="AR9" i="4" s="1"/>
  <c r="AO622" i="4"/>
  <c r="AO5" i="4"/>
  <c r="AU5" i="4" s="1"/>
  <c r="AQ72" i="4"/>
  <c r="AW72" i="4" s="1"/>
  <c r="AH74" i="4"/>
  <c r="AN74" i="4" s="1"/>
  <c r="AT74" i="4" s="1"/>
  <c r="AC34" i="4"/>
  <c r="AN692" i="4"/>
  <c r="AL838" i="4"/>
  <c r="AO853" i="4"/>
  <c r="AC88" i="4"/>
  <c r="AN895" i="4"/>
  <c r="AL941" i="4"/>
  <c r="AJ74" i="4"/>
  <c r="E20" i="4"/>
  <c r="I20" i="4" s="1"/>
  <c r="L21" i="2" s="1"/>
  <c r="G20" i="4"/>
  <c r="D20" i="4"/>
  <c r="H20" i="4" s="1"/>
  <c r="K21" i="2" s="1"/>
  <c r="F20" i="4"/>
  <c r="J20" i="4" s="1"/>
  <c r="M21" i="2" s="1"/>
  <c r="AN713" i="4"/>
  <c r="AD9" i="4"/>
  <c r="AP9" i="4" s="1"/>
  <c r="AV9" i="4" s="1"/>
  <c r="AM5" i="4"/>
  <c r="AS5" i="4" s="1"/>
  <c r="AN481" i="4"/>
  <c r="AT481" i="4" s="1"/>
  <c r="AO130" i="4"/>
  <c r="AU130" i="4" s="1"/>
  <c r="Z34" i="4"/>
  <c r="AM674" i="4"/>
  <c r="AH258" i="4"/>
  <c r="AM150" i="4"/>
  <c r="AS150" i="4" s="1"/>
  <c r="AM899" i="4"/>
  <c r="AO896" i="4"/>
  <c r="AQ838" i="4"/>
  <c r="AM906" i="4"/>
  <c r="AN906" i="4"/>
  <c r="AQ409" i="4"/>
  <c r="AW409" i="4" s="1"/>
  <c r="Z409" i="4"/>
  <c r="AL409" i="4" s="1"/>
  <c r="AR409" i="4" s="1"/>
  <c r="AG409" i="4"/>
  <c r="AO971" i="4"/>
  <c r="AL547" i="4"/>
  <c r="AO547" i="4"/>
  <c r="AP985" i="4"/>
  <c r="AN833" i="4"/>
  <c r="AM505" i="4"/>
  <c r="AS505" i="4" s="1"/>
  <c r="AF79" i="4"/>
  <c r="AH79" i="4"/>
  <c r="AQ7" i="4"/>
  <c r="AW7" i="4" s="1"/>
  <c r="Y987" i="4"/>
  <c r="X987" i="4"/>
  <c r="AN11" i="4"/>
  <c r="AT11" i="4" s="1"/>
  <c r="AL11" i="4"/>
  <c r="AR11" i="4" s="1"/>
  <c r="AN889" i="4"/>
  <c r="AO911" i="4"/>
  <c r="AP895" i="4"/>
  <c r="AL895" i="4"/>
  <c r="AQ941" i="4"/>
  <c r="AL89" i="4"/>
  <c r="AR89" i="4" s="1"/>
  <c r="AD74" i="4"/>
  <c r="AP74" i="4" s="1"/>
  <c r="AV74" i="4" s="1"/>
  <c r="AE74" i="4"/>
  <c r="AQ74" i="4" s="1"/>
  <c r="AW74" i="4" s="1"/>
  <c r="AH99" i="4"/>
  <c r="Z99" i="4"/>
  <c r="AJ99" i="4"/>
  <c r="AG99" i="4"/>
  <c r="AC99" i="4"/>
  <c r="AO99" i="4" s="1"/>
  <c r="AU99" i="4" s="1"/>
  <c r="AB99" i="4"/>
  <c r="AN99" i="4" s="1"/>
  <c r="AT99" i="4" s="1"/>
  <c r="AI99" i="4"/>
  <c r="AD99" i="4"/>
  <c r="AP99" i="4" s="1"/>
  <c r="AV99" i="4" s="1"/>
  <c r="AF99" i="4"/>
  <c r="AK99" i="4"/>
  <c r="AE99" i="4"/>
  <c r="AA99" i="4"/>
  <c r="AM99" i="4" s="1"/>
  <c r="AS99" i="4" s="1"/>
  <c r="AH20" i="4"/>
  <c r="AN20" i="4" s="1"/>
  <c r="AT20" i="4" s="1"/>
  <c r="AI20" i="4"/>
  <c r="AO20" i="4" s="1"/>
  <c r="AU20" i="4" s="1"/>
  <c r="AD20" i="4"/>
  <c r="AP20" i="4" s="1"/>
  <c r="AV20" i="4" s="1"/>
  <c r="AB9" i="4"/>
  <c r="AN9" i="4" s="1"/>
  <c r="AT9" i="4" s="1"/>
  <c r="AA9" i="4"/>
  <c r="AM9" i="4" s="1"/>
  <c r="AS9" i="4" s="1"/>
  <c r="AL622" i="4"/>
  <c r="AM622" i="4"/>
  <c r="AN5" i="4"/>
  <c r="AT5" i="4" s="1"/>
  <c r="D83" i="4"/>
  <c r="H83" i="4" s="1"/>
  <c r="K84" i="2" s="1"/>
  <c r="G83" i="4"/>
  <c r="F83" i="4"/>
  <c r="J83" i="4" s="1"/>
  <c r="M84" i="2" s="1"/>
  <c r="E83" i="4"/>
  <c r="I83" i="4" s="1"/>
  <c r="L84" i="2" s="1"/>
  <c r="D27" i="4"/>
  <c r="H27" i="4" s="1"/>
  <c r="K28" i="2" s="1"/>
  <c r="F27" i="4"/>
  <c r="J27" i="4" s="1"/>
  <c r="M28" i="2" s="1"/>
  <c r="G27" i="4"/>
  <c r="E27" i="4"/>
  <c r="I27" i="4" s="1"/>
  <c r="L28" i="2" s="1"/>
  <c r="AK937" i="4"/>
  <c r="AN537" i="4"/>
  <c r="AL140" i="4"/>
  <c r="AR140" i="4" s="1"/>
  <c r="AQ899" i="4"/>
  <c r="AO501" i="4"/>
  <c r="AU501" i="4" s="1"/>
  <c r="AN917" i="4"/>
  <c r="AM409" i="4"/>
  <c r="AS409" i="4" s="1"/>
  <c r="AM515" i="4"/>
  <c r="AS515" i="4" s="1"/>
  <c r="AN901" i="4"/>
  <c r="AP655" i="4"/>
  <c r="AN655" i="4"/>
  <c r="AM860" i="4"/>
  <c r="AA884" i="4"/>
  <c r="AO864" i="4"/>
  <c r="AO557" i="4"/>
  <c r="AL557" i="4"/>
  <c r="AO900" i="4"/>
  <c r="AL900" i="4"/>
  <c r="AQ942" i="4"/>
  <c r="AO591" i="4"/>
  <c r="AQ591" i="4"/>
  <c r="AM971" i="4"/>
  <c r="AL840" i="4"/>
  <c r="AN840" i="4"/>
  <c r="AO101" i="4"/>
  <c r="AU101" i="4" s="1"/>
  <c r="AN101" i="4"/>
  <c r="AT101" i="4" s="1"/>
  <c r="AL831" i="4"/>
  <c r="AN831" i="4"/>
  <c r="AQ902" i="4"/>
  <c r="AP902" i="4"/>
  <c r="AP847" i="4"/>
  <c r="AP866" i="4"/>
  <c r="AO912" i="4"/>
  <c r="AO961" i="4"/>
  <c r="AM961" i="4"/>
  <c r="AQ961" i="4"/>
  <c r="AQ834" i="4"/>
  <c r="AB1000" i="4"/>
  <c r="AN1000" i="4" s="1"/>
  <c r="AP947" i="4"/>
  <c r="AM832" i="4"/>
  <c r="AL832" i="4"/>
  <c r="AA517" i="4"/>
  <c r="AC517" i="4"/>
  <c r="Z517" i="4"/>
  <c r="AE517" i="4"/>
  <c r="AB517" i="4"/>
  <c r="AD517" i="4"/>
  <c r="AJ517" i="4"/>
  <c r="AI517" i="4"/>
  <c r="AF517" i="4"/>
  <c r="AK517" i="4"/>
  <c r="AH517" i="4"/>
  <c r="AG517" i="4"/>
  <c r="AO21" i="4"/>
  <c r="AU21" i="4" s="1"/>
  <c r="AQ871" i="4"/>
  <c r="AN30" i="4"/>
  <c r="AT30" i="4" s="1"/>
  <c r="AQ30" i="4"/>
  <c r="AW30" i="4" s="1"/>
  <c r="AL30" i="4"/>
  <c r="AR30" i="4" s="1"/>
  <c r="AI837" i="4"/>
  <c r="AE837" i="4"/>
  <c r="AH837" i="4"/>
  <c r="AG837" i="4"/>
  <c r="AW837" i="4"/>
  <c r="AJ837" i="4"/>
  <c r="AK837" i="4"/>
  <c r="AF837" i="4"/>
  <c r="Z837" i="4"/>
  <c r="AS837" i="4"/>
  <c r="AV837" i="4"/>
  <c r="AT837" i="4"/>
  <c r="AU837" i="4"/>
  <c r="AD837" i="4"/>
  <c r="AP837" i="4" s="1"/>
  <c r="AC837" i="4"/>
  <c r="AO837" i="4" s="1"/>
  <c r="AA837" i="4"/>
  <c r="AM837" i="4" s="1"/>
  <c r="AB837" i="4"/>
  <c r="AN837" i="4" s="1"/>
  <c r="AM73" i="4"/>
  <c r="AS73" i="4" s="1"/>
  <c r="AP27" i="4"/>
  <c r="AV27" i="4" s="1"/>
  <c r="E114" i="4"/>
  <c r="I114" i="4" s="1"/>
  <c r="L115" i="2" s="1"/>
  <c r="D114" i="4"/>
  <c r="H114" i="4" s="1"/>
  <c r="K115" i="2" s="1"/>
  <c r="F114" i="4"/>
  <c r="J114" i="4" s="1"/>
  <c r="M115" i="2" s="1"/>
  <c r="G114" i="4"/>
  <c r="D7" i="4"/>
  <c r="H7" i="4" s="1"/>
  <c r="K8" i="2" s="1"/>
  <c r="F7" i="4"/>
  <c r="J7" i="4" s="1"/>
  <c r="M8" i="2" s="1"/>
  <c r="G7" i="4"/>
  <c r="E7" i="4"/>
  <c r="I7" i="4" s="1"/>
  <c r="L8" i="2" s="1"/>
  <c r="AE32" i="4"/>
  <c r="AD32" i="4"/>
  <c r="AA32" i="4"/>
  <c r="AB32" i="4"/>
  <c r="AC32" i="4"/>
  <c r="Z32" i="4"/>
  <c r="AK32" i="4"/>
  <c r="AJ32" i="4"/>
  <c r="AH32" i="4"/>
  <c r="AF32" i="4"/>
  <c r="AG32" i="4"/>
  <c r="AI32" i="4"/>
  <c r="AN573" i="4"/>
  <c r="AQ985" i="4"/>
  <c r="AP833" i="4"/>
  <c r="AQ833" i="4"/>
  <c r="AL833" i="4"/>
  <c r="AO19" i="4"/>
  <c r="AU19" i="4" s="1"/>
  <c r="AP872" i="4"/>
  <c r="AL75" i="4"/>
  <c r="AR75" i="4" s="1"/>
  <c r="AM75" i="4"/>
  <c r="AS75" i="4" s="1"/>
  <c r="AN853" i="4"/>
  <c r="AP853" i="4"/>
  <c r="D22" i="4"/>
  <c r="H22" i="4" s="1"/>
  <c r="K23" i="2" s="1"/>
  <c r="E22" i="4"/>
  <c r="I22" i="4" s="1"/>
  <c r="L23" i="2" s="1"/>
  <c r="G22" i="4"/>
  <c r="F22" i="4"/>
  <c r="J22" i="4" s="1"/>
  <c r="M23" i="2" s="1"/>
  <c r="AO22" i="4"/>
  <c r="AU22" i="4" s="1"/>
  <c r="AB88" i="4"/>
  <c r="AN88" i="4" s="1"/>
  <c r="AT88" i="4" s="1"/>
  <c r="AD88" i="4"/>
  <c r="AP88" i="4" s="1"/>
  <c r="AV88" i="4" s="1"/>
  <c r="AQ27" i="4"/>
  <c r="AW27" i="4" s="1"/>
  <c r="AO505" i="4"/>
  <c r="AU505" i="4" s="1"/>
  <c r="AQ505" i="4"/>
  <c r="AW505" i="4" s="1"/>
  <c r="AN79" i="4"/>
  <c r="AT79" i="4" s="1"/>
  <c r="AO79" i="4"/>
  <c r="AU79" i="4" s="1"/>
  <c r="AG82" i="4"/>
  <c r="AI82" i="4"/>
  <c r="AD82" i="4"/>
  <c r="AP454" i="4"/>
  <c r="AV454" i="4" s="1"/>
  <c r="AL210" i="4"/>
  <c r="AR210" i="4" s="1"/>
  <c r="AP384" i="4"/>
  <c r="AV384" i="4" s="1"/>
  <c r="AM280" i="4"/>
  <c r="AS280" i="4" s="1"/>
  <c r="AO202" i="4"/>
  <c r="AU202" i="4" s="1"/>
  <c r="AK285" i="4"/>
  <c r="AP293" i="4"/>
  <c r="AV293" i="4" s="1"/>
  <c r="AE285" i="4"/>
  <c r="AB285" i="4"/>
  <c r="AL313" i="4"/>
  <c r="AR313" i="4" s="1"/>
  <c r="AF285" i="4"/>
  <c r="AP208" i="4"/>
  <c r="AV208" i="4" s="1"/>
  <c r="E387" i="4"/>
  <c r="I387" i="4" s="1"/>
  <c r="L379" i="2" s="1"/>
  <c r="AA211" i="4"/>
  <c r="AL419" i="4"/>
  <c r="AR419" i="4" s="1"/>
  <c r="AL949" i="4"/>
  <c r="AL67" i="4"/>
  <c r="AR67" i="4" s="1"/>
  <c r="AM177" i="4"/>
  <c r="AS177" i="4" s="1"/>
  <c r="AO173" i="4"/>
  <c r="AU173" i="4" s="1"/>
  <c r="AJ523" i="4"/>
  <c r="AA34" i="4"/>
  <c r="AO715" i="4"/>
  <c r="AL176" i="4"/>
  <c r="AR176" i="4" s="1"/>
  <c r="AN651" i="4"/>
  <c r="AM652" i="4"/>
  <c r="AK693" i="4"/>
  <c r="AN743" i="4"/>
  <c r="AL790" i="4"/>
  <c r="AN671" i="4"/>
  <c r="AL133" i="4"/>
  <c r="AR133" i="4" s="1"/>
  <c r="AG793" i="4"/>
  <c r="AL634" i="4"/>
  <c r="AO808" i="4"/>
  <c r="AG757" i="4"/>
  <c r="AP810" i="4"/>
  <c r="AE132" i="4"/>
  <c r="AC344" i="4"/>
  <c r="AN913" i="4"/>
  <c r="AL862" i="4"/>
  <c r="AQ912" i="4"/>
  <c r="AG154" i="4"/>
  <c r="D41" i="4"/>
  <c r="H41" i="4" s="1"/>
  <c r="K42" i="2" s="1"/>
  <c r="E41" i="4"/>
  <c r="I41" i="4" s="1"/>
  <c r="L42" i="2" s="1"/>
  <c r="G41" i="4"/>
  <c r="F41" i="4"/>
  <c r="J41" i="4" s="1"/>
  <c r="M42" i="2" s="1"/>
  <c r="AP21" i="4"/>
  <c r="AV21" i="4" s="1"/>
  <c r="AP871" i="4"/>
  <c r="AQ62" i="4"/>
  <c r="AW62" i="4" s="1"/>
  <c r="E80" i="4"/>
  <c r="I80" i="4" s="1"/>
  <c r="L81" i="2" s="1"/>
  <c r="F80" i="4"/>
  <c r="J80" i="4" s="1"/>
  <c r="M81" i="2" s="1"/>
  <c r="G80" i="4"/>
  <c r="D80" i="4"/>
  <c r="H80" i="4" s="1"/>
  <c r="K81" i="2" s="1"/>
  <c r="G73" i="4"/>
  <c r="F73" i="4"/>
  <c r="J73" i="4" s="1"/>
  <c r="M74" i="2" s="1"/>
  <c r="D73" i="4"/>
  <c r="H73" i="4" s="1"/>
  <c r="K74" i="2" s="1"/>
  <c r="E73" i="4"/>
  <c r="I73" i="4" s="1"/>
  <c r="L74" i="2" s="1"/>
  <c r="G36" i="4"/>
  <c r="E36" i="4"/>
  <c r="I36" i="4" s="1"/>
  <c r="L37" i="2" s="1"/>
  <c r="D36" i="4"/>
  <c r="H36" i="4" s="1"/>
  <c r="K37" i="2" s="1"/>
  <c r="F36" i="4"/>
  <c r="J36" i="4" s="1"/>
  <c r="M37" i="2" s="1"/>
  <c r="Y992" i="4"/>
  <c r="X992" i="4"/>
  <c r="AM833" i="4"/>
  <c r="AM872" i="4"/>
  <c r="AN753" i="4"/>
  <c r="AQ75" i="4"/>
  <c r="AW75" i="4" s="1"/>
  <c r="AQ66" i="4"/>
  <c r="AW66" i="4" s="1"/>
  <c r="AN35" i="4"/>
  <c r="AT35" i="4" s="1"/>
  <c r="AP505" i="4"/>
  <c r="AV505" i="4" s="1"/>
  <c r="D19" i="4"/>
  <c r="H19" i="4" s="1"/>
  <c r="K20" i="2" s="1"/>
  <c r="F19" i="4"/>
  <c r="J19" i="4" s="1"/>
  <c r="M20" i="2" s="1"/>
  <c r="G19" i="4"/>
  <c r="E19" i="4"/>
  <c r="I19" i="4" s="1"/>
  <c r="L20" i="2" s="1"/>
  <c r="Z989" i="4"/>
  <c r="AV989" i="4"/>
  <c r="AS989" i="4"/>
  <c r="AK989" i="4"/>
  <c r="AC989" i="4"/>
  <c r="AW989" i="4"/>
  <c r="AI989" i="4"/>
  <c r="AH989" i="4"/>
  <c r="AD989" i="4"/>
  <c r="AU989" i="4"/>
  <c r="AJ989" i="4"/>
  <c r="AG989" i="4"/>
  <c r="AA989" i="4"/>
  <c r="AM989" i="4" s="1"/>
  <c r="AB989" i="4"/>
  <c r="AE989" i="4"/>
  <c r="AQ989" i="4" s="1"/>
  <c r="AT989" i="4"/>
  <c r="AF989" i="4"/>
  <c r="AJ35" i="4"/>
  <c r="AP35" i="4" s="1"/>
  <c r="AV35" i="4" s="1"/>
  <c r="AK82" i="4"/>
  <c r="AB82" i="4"/>
  <c r="AN82" i="4" s="1"/>
  <c r="AT82" i="4" s="1"/>
  <c r="Z82" i="4"/>
  <c r="AQ474" i="4"/>
  <c r="AW474" i="4" s="1"/>
  <c r="AH277" i="4"/>
  <c r="AL297" i="4"/>
  <c r="AR297" i="4" s="1"/>
  <c r="AG285" i="4"/>
  <c r="AD285" i="4"/>
  <c r="Z285" i="4"/>
  <c r="AL285" i="4" s="1"/>
  <c r="AR285" i="4" s="1"/>
  <c r="D387" i="4"/>
  <c r="H387" i="4" s="1"/>
  <c r="K379" i="2" s="1"/>
  <c r="AM959" i="4"/>
  <c r="AN949" i="4"/>
  <c r="AN54" i="4"/>
  <c r="AT54" i="4" s="1"/>
  <c r="AP995" i="4"/>
  <c r="AM880" i="4"/>
  <c r="AG523" i="4"/>
  <c r="AN763" i="4"/>
  <c r="AG693" i="4"/>
  <c r="AI693" i="4"/>
  <c r="AM647" i="4"/>
  <c r="AG132" i="4"/>
  <c r="AP133" i="4"/>
  <c r="AV133" i="4" s="1"/>
  <c r="AP575" i="4"/>
  <c r="AK793" i="4"/>
  <c r="AH793" i="4"/>
  <c r="AQ621" i="4"/>
  <c r="AQ752" i="4"/>
  <c r="AK132" i="4"/>
  <c r="AJ757" i="4"/>
  <c r="AH757" i="4"/>
  <c r="AM649" i="4"/>
  <c r="AO682" i="4"/>
  <c r="AQ626" i="4"/>
  <c r="AM642" i="4"/>
  <c r="AB800" i="4"/>
  <c r="AI132" i="4"/>
  <c r="AO567" i="4"/>
  <c r="AQ549" i="4"/>
  <c r="AO801" i="4"/>
  <c r="AQ586" i="4"/>
  <c r="Z132" i="4"/>
  <c r="Z344" i="4"/>
  <c r="AI344" i="4"/>
  <c r="AK258" i="4"/>
  <c r="AN501" i="4"/>
  <c r="AT501" i="4" s="1"/>
  <c r="AP901" i="4"/>
  <c r="AM901" i="4"/>
  <c r="AM905" i="4"/>
  <c r="AP852" i="4"/>
  <c r="AL818" i="4"/>
  <c r="AP850" i="4"/>
  <c r="AQ944" i="4"/>
  <c r="AM913" i="4"/>
  <c r="Z960" i="4"/>
  <c r="AQ842" i="4"/>
  <c r="AO842" i="4"/>
  <c r="AN842" i="4"/>
  <c r="AM842" i="4"/>
  <c r="AL842" i="4"/>
  <c r="AO862" i="4"/>
  <c r="AO940" i="4"/>
  <c r="AP961" i="4"/>
  <c r="Z154" i="4"/>
  <c r="AN915" i="4"/>
  <c r="AL997" i="4"/>
  <c r="D21" i="4"/>
  <c r="H21" i="4" s="1"/>
  <c r="K22" i="2" s="1"/>
  <c r="G21" i="4"/>
  <c r="F21" i="4"/>
  <c r="J21" i="4" s="1"/>
  <c r="M22" i="2" s="1"/>
  <c r="E21" i="4"/>
  <c r="I21" i="4" s="1"/>
  <c r="L22" i="2" s="1"/>
  <c r="AM871" i="4"/>
  <c r="AP62" i="4"/>
  <c r="AV62" i="4" s="1"/>
  <c r="AO30" i="4"/>
  <c r="AU30" i="4" s="1"/>
  <c r="AN19" i="4"/>
  <c r="AT19" i="4" s="1"/>
  <c r="AO573" i="4"/>
  <c r="AQ573" i="4"/>
  <c r="AI95" i="4"/>
  <c r="AG95" i="4"/>
  <c r="AC95" i="4"/>
  <c r="AO95" i="4" s="1"/>
  <c r="AU95" i="4" s="1"/>
  <c r="AF95" i="4"/>
  <c r="Z95" i="4"/>
  <c r="AL95" i="4" s="1"/>
  <c r="AR95" i="4" s="1"/>
  <c r="AB95" i="4"/>
  <c r="AA95" i="4"/>
  <c r="AK95" i="4"/>
  <c r="AH95" i="4"/>
  <c r="AD95" i="4"/>
  <c r="AJ95" i="4"/>
  <c r="AE95" i="4"/>
  <c r="AQ95" i="4" s="1"/>
  <c r="AW95" i="4" s="1"/>
  <c r="AM985" i="4"/>
  <c r="AO985" i="4"/>
  <c r="AO833" i="4"/>
  <c r="D10" i="4"/>
  <c r="H10" i="4" s="1"/>
  <c r="K11" i="2" s="1"/>
  <c r="G10" i="4"/>
  <c r="E10" i="4"/>
  <c r="I10" i="4" s="1"/>
  <c r="L11" i="2" s="1"/>
  <c r="F10" i="4"/>
  <c r="J10" i="4" s="1"/>
  <c r="M11" i="2" s="1"/>
  <c r="AQ872" i="4"/>
  <c r="AL872" i="4"/>
  <c r="AL753" i="4"/>
  <c r="AQ753" i="4"/>
  <c r="AC91" i="4"/>
  <c r="AB91" i="4"/>
  <c r="AE91" i="4"/>
  <c r="Z91" i="4"/>
  <c r="AA91" i="4"/>
  <c r="AM91" i="4" s="1"/>
  <c r="AS91" i="4" s="1"/>
  <c r="AD91" i="4"/>
  <c r="AF91" i="4"/>
  <c r="AJ91" i="4"/>
  <c r="AH91" i="4"/>
  <c r="AG91" i="4"/>
  <c r="AK91" i="4"/>
  <c r="AI91" i="4"/>
  <c r="AE914" i="4"/>
  <c r="AC914" i="4"/>
  <c r="AV914" i="4"/>
  <c r="Z914" i="4"/>
  <c r="AU914" i="4"/>
  <c r="AA914" i="4"/>
  <c r="AW914" i="4"/>
  <c r="AS914" i="4"/>
  <c r="AB914" i="4"/>
  <c r="AT914" i="4"/>
  <c r="AD914" i="4"/>
  <c r="AH914" i="4"/>
  <c r="AF914" i="4"/>
  <c r="AJ914" i="4"/>
  <c r="AG914" i="4"/>
  <c r="AK914" i="4"/>
  <c r="AI914" i="4"/>
  <c r="AO75" i="4"/>
  <c r="AU75" i="4" s="1"/>
  <c r="AL853" i="4"/>
  <c r="AM853" i="4"/>
  <c r="Z897" i="4"/>
  <c r="AD897" i="4"/>
  <c r="AT897" i="4"/>
  <c r="AH897" i="4"/>
  <c r="AE897" i="4"/>
  <c r="AW897" i="4"/>
  <c r="AS897" i="4"/>
  <c r="AI897" i="4"/>
  <c r="AB897" i="4"/>
  <c r="AN897" i="4" s="1"/>
  <c r="AU897" i="4"/>
  <c r="AG897" i="4"/>
  <c r="AF897" i="4"/>
  <c r="AA897" i="4"/>
  <c r="AC897" i="4"/>
  <c r="AV897" i="4"/>
  <c r="AK897" i="4"/>
  <c r="AJ897" i="4"/>
  <c r="AA88" i="4"/>
  <c r="AM88" i="4" s="1"/>
  <c r="AS88" i="4" s="1"/>
  <c r="AE50" i="4"/>
  <c r="AH50" i="4"/>
  <c r="AC50" i="4"/>
  <c r="AD50" i="4"/>
  <c r="Z50" i="4"/>
  <c r="AF50" i="4"/>
  <c r="AG50" i="4"/>
  <c r="AM50" i="4" s="1"/>
  <c r="AS50" i="4" s="1"/>
  <c r="AJ50" i="4"/>
  <c r="AB50" i="4"/>
  <c r="AK50" i="4"/>
  <c r="AI50" i="4"/>
  <c r="AL66" i="4"/>
  <c r="AR66" i="4" s="1"/>
  <c r="AL35" i="4"/>
  <c r="AR35" i="4" s="1"/>
  <c r="AO35" i="4"/>
  <c r="AU35" i="4" s="1"/>
  <c r="AL79" i="4"/>
  <c r="AR79" i="4" s="1"/>
  <c r="D49" i="4"/>
  <c r="H49" i="4" s="1"/>
  <c r="K50" i="2" s="1"/>
  <c r="E49" i="4"/>
  <c r="I49" i="4" s="1"/>
  <c r="L50" i="2" s="1"/>
  <c r="G49" i="4"/>
  <c r="F49" i="4"/>
  <c r="J49" i="4" s="1"/>
  <c r="M50" i="2" s="1"/>
  <c r="AC82" i="4"/>
  <c r="AO82" i="4" s="1"/>
  <c r="AU82" i="4" s="1"/>
  <c r="AE82" i="4"/>
  <c r="AQ82" i="4" s="1"/>
  <c r="AW82" i="4" s="1"/>
  <c r="AF82" i="4"/>
  <c r="AN7" i="4"/>
  <c r="AT7" i="4" s="1"/>
  <c r="AM450" i="4"/>
  <c r="AS450" i="4" s="1"/>
  <c r="AO283" i="4"/>
  <c r="AU283" i="4" s="1"/>
  <c r="AK277" i="4"/>
  <c r="AP297" i="4"/>
  <c r="AV297" i="4" s="1"/>
  <c r="AA285" i="4"/>
  <c r="AO231" i="4"/>
  <c r="AU231" i="4" s="1"/>
  <c r="AP407" i="4"/>
  <c r="AV407" i="4" s="1"/>
  <c r="AN461" i="4"/>
  <c r="AT461" i="4" s="1"/>
  <c r="AO420" i="4"/>
  <c r="AU420" i="4" s="1"/>
  <c r="AH285" i="4"/>
  <c r="AI211" i="4"/>
  <c r="AB228" i="4"/>
  <c r="AP179" i="4"/>
  <c r="AV179" i="4" s="1"/>
  <c r="AM715" i="4"/>
  <c r="AO176" i="4"/>
  <c r="AU176" i="4" s="1"/>
  <c r="AJ693" i="4"/>
  <c r="AL566" i="4"/>
  <c r="AH132" i="4"/>
  <c r="AN807" i="4"/>
  <c r="AF793" i="4"/>
  <c r="AJ132" i="4"/>
  <c r="AF757" i="4"/>
  <c r="AB132" i="4"/>
  <c r="AM124" i="4"/>
  <c r="AS124" i="4" s="1"/>
  <c r="AG344" i="4"/>
  <c r="AJ344" i="4"/>
  <c r="AN942" i="4"/>
  <c r="AN591" i="4"/>
  <c r="AM101" i="4"/>
  <c r="AS101" i="4" s="1"/>
  <c r="AQ101" i="4"/>
  <c r="AW101" i="4" s="1"/>
  <c r="AN850" i="4"/>
  <c r="AN871" i="4"/>
  <c r="G62" i="4"/>
  <c r="D62" i="4"/>
  <c r="H62" i="4" s="1"/>
  <c r="K63" i="2" s="1"/>
  <c r="E62" i="4"/>
  <c r="I62" i="4" s="1"/>
  <c r="L63" i="2" s="1"/>
  <c r="F62" i="4"/>
  <c r="J62" i="4" s="1"/>
  <c r="M63" i="2" s="1"/>
  <c r="AN62" i="4"/>
  <c r="AT62" i="4" s="1"/>
  <c r="F78" i="4"/>
  <c r="J78" i="4" s="1"/>
  <c r="M79" i="2" s="1"/>
  <c r="E78" i="4"/>
  <c r="I78" i="4" s="1"/>
  <c r="L79" i="2" s="1"/>
  <c r="G78" i="4"/>
  <c r="D78" i="4"/>
  <c r="H78" i="4" s="1"/>
  <c r="K79" i="2" s="1"/>
  <c r="AN73" i="4"/>
  <c r="AT73" i="4" s="1"/>
  <c r="AC473" i="4"/>
  <c r="AD473" i="4"/>
  <c r="AH473" i="4"/>
  <c r="AE473" i="4"/>
  <c r="AJ473" i="4"/>
  <c r="Z473" i="4"/>
  <c r="AG473" i="4"/>
  <c r="AF473" i="4"/>
  <c r="AA473" i="4"/>
  <c r="AB473" i="4"/>
  <c r="AN473" i="4" s="1"/>
  <c r="AT473" i="4" s="1"/>
  <c r="AI473" i="4"/>
  <c r="AK473" i="4"/>
  <c r="AL573" i="4"/>
  <c r="AL985" i="4"/>
  <c r="D72" i="4"/>
  <c r="H72" i="4" s="1"/>
  <c r="K73" i="2" s="1"/>
  <c r="G72" i="4"/>
  <c r="F72" i="4"/>
  <c r="J72" i="4" s="1"/>
  <c r="M73" i="2" s="1"/>
  <c r="E72" i="4"/>
  <c r="I72" i="4" s="1"/>
  <c r="L73" i="2" s="1"/>
  <c r="D31" i="4"/>
  <c r="H31" i="4" s="1"/>
  <c r="K32" i="2" s="1"/>
  <c r="E31" i="4"/>
  <c r="I31" i="4" s="1"/>
  <c r="L32" i="2" s="1"/>
  <c r="G31" i="4"/>
  <c r="F31" i="4"/>
  <c r="J31" i="4" s="1"/>
  <c r="M32" i="2" s="1"/>
  <c r="D88" i="4"/>
  <c r="H88" i="4" s="1"/>
  <c r="K89" i="2" s="1"/>
  <c r="E88" i="4"/>
  <c r="I88" i="4" s="1"/>
  <c r="L89" i="2" s="1"/>
  <c r="F88" i="4"/>
  <c r="J88" i="4" s="1"/>
  <c r="M89" i="2" s="1"/>
  <c r="G88" i="4"/>
  <c r="AO88" i="4"/>
  <c r="AU88" i="4" s="1"/>
  <c r="AH966" i="4"/>
  <c r="AI966" i="4"/>
  <c r="Z966" i="4"/>
  <c r="AT966" i="4"/>
  <c r="AJ966" i="4"/>
  <c r="AK966" i="4"/>
  <c r="AA966" i="4"/>
  <c r="AC966" i="4"/>
  <c r="AB966" i="4"/>
  <c r="AN966" i="4" s="1"/>
  <c r="AU966" i="4"/>
  <c r="AG966" i="4"/>
  <c r="AD966" i="4"/>
  <c r="AS966" i="4"/>
  <c r="AW966" i="4"/>
  <c r="AE966" i="4"/>
  <c r="AV966" i="4"/>
  <c r="AF966" i="4"/>
  <c r="AQ35" i="4"/>
  <c r="AW35" i="4" s="1"/>
  <c r="AM35" i="4"/>
  <c r="AS35" i="4" s="1"/>
  <c r="AN505" i="4"/>
  <c r="AT505" i="4" s="1"/>
  <c r="AA805" i="4"/>
  <c r="AE805" i="4"/>
  <c r="AB805" i="4"/>
  <c r="AV805" i="4"/>
  <c r="AW805" i="4"/>
  <c r="Z805" i="4"/>
  <c r="AC805" i="4"/>
  <c r="AD805" i="4"/>
  <c r="AT805" i="4"/>
  <c r="AK805" i="4"/>
  <c r="AG805" i="4"/>
  <c r="AI805" i="4"/>
  <c r="AH805" i="4"/>
  <c r="AS805" i="4"/>
  <c r="AU805" i="4"/>
  <c r="AJ805" i="4"/>
  <c r="AF805" i="4"/>
  <c r="AH87" i="4"/>
  <c r="AN87" i="4" s="1"/>
  <c r="AT87" i="4" s="1"/>
  <c r="AD87" i="4"/>
  <c r="AE87" i="4"/>
  <c r="AK87" i="4"/>
  <c r="AG87" i="4"/>
  <c r="AI87" i="4"/>
  <c r="AF87" i="4"/>
  <c r="AC87" i="4"/>
  <c r="AO87" i="4" s="1"/>
  <c r="AU87" i="4" s="1"/>
  <c r="AJ87" i="4"/>
  <c r="AA87" i="4"/>
  <c r="Z87" i="4"/>
  <c r="AL87" i="4" s="1"/>
  <c r="AR87" i="4" s="1"/>
  <c r="AA82" i="4"/>
  <c r="AM82" i="4" s="1"/>
  <c r="AS82" i="4" s="1"/>
  <c r="AJ82" i="4"/>
  <c r="AM7" i="4"/>
  <c r="AS7" i="4" s="1"/>
  <c r="AK88" i="4"/>
  <c r="AQ88" i="4" s="1"/>
  <c r="AW88" i="4" s="1"/>
  <c r="AH361" i="4"/>
  <c r="AL435" i="4"/>
  <c r="AR435" i="4" s="1"/>
  <c r="AQ350" i="4"/>
  <c r="AW350" i="4" s="1"/>
  <c r="AM388" i="4"/>
  <c r="AS388" i="4" s="1"/>
  <c r="AP419" i="4"/>
  <c r="AV419" i="4" s="1"/>
  <c r="AQ959" i="4"/>
  <c r="AP875" i="4"/>
  <c r="AL667" i="4"/>
  <c r="AM948" i="4"/>
  <c r="AM635" i="4"/>
  <c r="AQ535" i="4"/>
  <c r="AM133" i="4"/>
  <c r="AS133" i="4" s="1"/>
  <c r="AF829" i="4"/>
  <c r="AN626" i="4"/>
  <c r="AP674" i="4"/>
  <c r="AM533" i="4"/>
  <c r="AM549" i="4"/>
  <c r="AO549" i="4"/>
  <c r="AC132" i="4"/>
  <c r="AK344" i="4"/>
  <c r="AQ344" i="4" s="1"/>
  <c r="AW344" i="4" s="1"/>
  <c r="Z258" i="4"/>
  <c r="AF258" i="4"/>
  <c r="AI258" i="4"/>
  <c r="AM910" i="4"/>
  <c r="AP140" i="4"/>
  <c r="AV140" i="4" s="1"/>
  <c r="AA393" i="4"/>
  <c r="AO589" i="4"/>
  <c r="AL93" i="4"/>
  <c r="AR93" i="4" s="1"/>
  <c r="AO899" i="4"/>
  <c r="AN899" i="4"/>
  <c r="AP896" i="4"/>
  <c r="AN993" i="4"/>
  <c r="AL471" i="4"/>
  <c r="AR471" i="4" s="1"/>
  <c r="AP839" i="4"/>
  <c r="AN892" i="4"/>
  <c r="AP836" i="4"/>
  <c r="E159" i="4"/>
  <c r="I159" i="4" s="1"/>
  <c r="L160" i="2" s="1"/>
  <c r="F159" i="4"/>
  <c r="J159" i="4" s="1"/>
  <c r="M160" i="2" s="1"/>
  <c r="G159" i="4"/>
  <c r="D159" i="4"/>
  <c r="H159" i="4" s="1"/>
  <c r="K160" i="2" s="1"/>
  <c r="AM557" i="4"/>
  <c r="AO860" i="4"/>
  <c r="G431" i="4"/>
  <c r="F431" i="4"/>
  <c r="J431" i="4" s="1"/>
  <c r="M423" i="2" s="1"/>
  <c r="D431" i="4"/>
  <c r="H431" i="4" s="1"/>
  <c r="K423" i="2" s="1"/>
  <c r="E431" i="4"/>
  <c r="I431" i="4" s="1"/>
  <c r="L423" i="2" s="1"/>
  <c r="AL181" i="4"/>
  <c r="AR181" i="4" s="1"/>
  <c r="AI113" i="4"/>
  <c r="AJ113" i="4"/>
  <c r="AE113" i="4"/>
  <c r="AD487" i="4"/>
  <c r="AC487" i="4"/>
  <c r="AK487" i="4"/>
  <c r="AG487" i="4"/>
  <c r="Z487" i="4"/>
  <c r="AE487" i="4"/>
  <c r="AQ487" i="4" s="1"/>
  <c r="AW487" i="4" s="1"/>
  <c r="AF487" i="4"/>
  <c r="AJ487" i="4"/>
  <c r="AA487" i="4"/>
  <c r="AH487" i="4"/>
  <c r="AB487" i="4"/>
  <c r="AI487" i="4"/>
  <c r="AO915" i="4"/>
  <c r="AN997" i="4"/>
  <c r="AQ947" i="4"/>
  <c r="AN832" i="4"/>
  <c r="AO846" i="4"/>
  <c r="AM399" i="4"/>
  <c r="AS399" i="4" s="1"/>
  <c r="AO999" i="4"/>
  <c r="AN843" i="4"/>
  <c r="AP646" i="4"/>
  <c r="AN669" i="4"/>
  <c r="AO674" i="4"/>
  <c r="AO702" i="4"/>
  <c r="AQ567" i="4"/>
  <c r="F81" i="4"/>
  <c r="J81" i="4" s="1"/>
  <c r="M82" i="2" s="1"/>
  <c r="D81" i="4"/>
  <c r="H81" i="4" s="1"/>
  <c r="K82" i="2" s="1"/>
  <c r="G81" i="4"/>
  <c r="E81" i="4"/>
  <c r="I81" i="4" s="1"/>
  <c r="L82" i="2" s="1"/>
  <c r="AM896" i="4"/>
  <c r="AO838" i="4"/>
  <c r="AL993" i="4"/>
  <c r="AP906" i="4"/>
  <c r="AQ917" i="4"/>
  <c r="AO917" i="4"/>
  <c r="E409" i="4"/>
  <c r="I409" i="4" s="1"/>
  <c r="L401" i="2" s="1"/>
  <c r="G409" i="4"/>
  <c r="F409" i="4"/>
  <c r="J409" i="4" s="1"/>
  <c r="M401" i="2" s="1"/>
  <c r="D409" i="4"/>
  <c r="H409" i="4" s="1"/>
  <c r="K401" i="2" s="1"/>
  <c r="AP890" i="4"/>
  <c r="AA865" i="4"/>
  <c r="AE865" i="4"/>
  <c r="AW865" i="4"/>
  <c r="AS865" i="4"/>
  <c r="AB865" i="4"/>
  <c r="AD865" i="4"/>
  <c r="AU865" i="4"/>
  <c r="Z865" i="4"/>
  <c r="AC865" i="4"/>
  <c r="AO865" i="4" s="1"/>
  <c r="AV865" i="4"/>
  <c r="AT865" i="4"/>
  <c r="AI865" i="4"/>
  <c r="AK865" i="4"/>
  <c r="AJ865" i="4"/>
  <c r="AH865" i="4"/>
  <c r="AG865" i="4"/>
  <c r="AF865" i="4"/>
  <c r="AQ905" i="4"/>
  <c r="AC884" i="4"/>
  <c r="AB884" i="4"/>
  <c r="AE884" i="4"/>
  <c r="AD884" i="4"/>
  <c r="AS884" i="4"/>
  <c r="AU884" i="4"/>
  <c r="AT884" i="4"/>
  <c r="AW884" i="4"/>
  <c r="Z884" i="4"/>
  <c r="AV884" i="4"/>
  <c r="AH884" i="4"/>
  <c r="AJ884" i="4"/>
  <c r="AP884" i="4" s="1"/>
  <c r="AK884" i="4"/>
  <c r="AG884" i="4"/>
  <c r="AM884" i="4" s="1"/>
  <c r="AF884" i="4"/>
  <c r="AI884" i="4"/>
  <c r="AO884" i="4" s="1"/>
  <c r="AM864" i="4"/>
  <c r="AP942" i="4"/>
  <c r="AQ81" i="4"/>
  <c r="AW81" i="4" s="1"/>
  <c r="AL591" i="4"/>
  <c r="AP591" i="4"/>
  <c r="AN971" i="4"/>
  <c r="AQ830" i="4"/>
  <c r="AM830" i="4"/>
  <c r="AO830" i="4"/>
  <c r="AL830" i="4"/>
  <c r="AQ840" i="4"/>
  <c r="AO840" i="4"/>
  <c r="AP101" i="4"/>
  <c r="AV101" i="4" s="1"/>
  <c r="AO850" i="4"/>
  <c r="AQ850" i="4"/>
  <c r="AL850" i="4"/>
  <c r="AM850" i="4"/>
  <c r="AP944" i="4"/>
  <c r="AC960" i="4"/>
  <c r="AO960" i="4" s="1"/>
  <c r="AD960" i="4"/>
  <c r="AT960" i="4"/>
  <c r="AW960" i="4"/>
  <c r="AB960" i="4"/>
  <c r="AU960" i="4"/>
  <c r="AA960" i="4"/>
  <c r="AM960" i="4" s="1"/>
  <c r="AV960" i="4"/>
  <c r="AS960" i="4"/>
  <c r="AE960" i="4"/>
  <c r="AJ960" i="4"/>
  <c r="AI960" i="4"/>
  <c r="AK960" i="4"/>
  <c r="AH960" i="4"/>
  <c r="AF960" i="4"/>
  <c r="AL960" i="4" s="1"/>
  <c r="AG960" i="4"/>
  <c r="AP547" i="4"/>
  <c r="AO181" i="4"/>
  <c r="AU181" i="4" s="1"/>
  <c r="AP842" i="4"/>
  <c r="AM831" i="4"/>
  <c r="AH113" i="4"/>
  <c r="AA113" i="4"/>
  <c r="AD113" i="4"/>
  <c r="AM862" i="4"/>
  <c r="AQ940" i="4"/>
  <c r="AL940" i="4"/>
  <c r="AL866" i="4"/>
  <c r="AQ866" i="4"/>
  <c r="AM912" i="4"/>
  <c r="AL961" i="4"/>
  <c r="AM834" i="4"/>
  <c r="AO834" i="4"/>
  <c r="AN834" i="4"/>
  <c r="AL834" i="4"/>
  <c r="AA154" i="4"/>
  <c r="AM154" i="4" s="1"/>
  <c r="AS154" i="4" s="1"/>
  <c r="AI154" i="4"/>
  <c r="AO154" i="4" s="1"/>
  <c r="AU154" i="4" s="1"/>
  <c r="AB154" i="4"/>
  <c r="AM915" i="4"/>
  <c r="AP832" i="4"/>
  <c r="AO832" i="4"/>
  <c r="AQ846" i="4"/>
  <c r="AP846" i="4"/>
  <c r="AH413" i="4"/>
  <c r="AL787" i="4"/>
  <c r="AQ12" i="4"/>
  <c r="AW12" i="4" s="1"/>
  <c r="AL90" i="4"/>
  <c r="AR90" i="4" s="1"/>
  <c r="AQ774" i="4"/>
  <c r="AL562" i="4"/>
  <c r="AL652" i="4"/>
  <c r="AM577" i="4"/>
  <c r="AE802" i="4"/>
  <c r="AN585" i="4"/>
  <c r="AO535" i="4"/>
  <c r="AP634" i="4"/>
  <c r="AP626" i="4"/>
  <c r="AN533" i="4"/>
  <c r="AC258" i="4"/>
  <c r="AO258" i="4" s="1"/>
  <c r="AU258" i="4" s="1"/>
  <c r="AE258" i="4"/>
  <c r="AN910" i="4"/>
  <c r="AP150" i="4"/>
  <c r="AV150" i="4" s="1"/>
  <c r="AL150" i="4"/>
  <c r="AR150" i="4" s="1"/>
  <c r="AN896" i="4"/>
  <c r="AP838" i="4"/>
  <c r="AM838" i="4"/>
  <c r="AP583" i="4"/>
  <c r="AM501" i="4"/>
  <c r="AS501" i="4" s="1"/>
  <c r="AO471" i="4"/>
  <c r="AU471" i="4" s="1"/>
  <c r="AA773" i="4"/>
  <c r="AU773" i="4"/>
  <c r="AS773" i="4"/>
  <c r="AW773" i="4"/>
  <c r="AT773" i="4"/>
  <c r="AE773" i="4"/>
  <c r="AD773" i="4"/>
  <c r="Z773" i="4"/>
  <c r="AL773" i="4" s="1"/>
  <c r="AC773" i="4"/>
  <c r="AH773" i="4"/>
  <c r="AB773" i="4"/>
  <c r="AV773" i="4"/>
  <c r="AF773" i="4"/>
  <c r="AI773" i="4"/>
  <c r="AG773" i="4"/>
  <c r="AJ773" i="4"/>
  <c r="AK773" i="4"/>
  <c r="AN409" i="4"/>
  <c r="AT409" i="4" s="1"/>
  <c r="AN839" i="4"/>
  <c r="AP515" i="4"/>
  <c r="AV515" i="4" s="1"/>
  <c r="AO892" i="4"/>
  <c r="AP81" i="4"/>
  <c r="AV81" i="4" s="1"/>
  <c r="AO890" i="4"/>
  <c r="AQ836" i="4"/>
  <c r="AA149" i="4"/>
  <c r="AD149" i="4"/>
  <c r="AB149" i="4"/>
  <c r="AN149" i="4" s="1"/>
  <c r="AT149" i="4" s="1"/>
  <c r="AC149" i="4"/>
  <c r="AE149" i="4"/>
  <c r="Z149" i="4"/>
  <c r="AK149" i="4"/>
  <c r="AG149" i="4"/>
  <c r="AF149" i="4"/>
  <c r="AI149" i="4"/>
  <c r="AJ149" i="4"/>
  <c r="AQ655" i="4"/>
  <c r="AN860" i="4"/>
  <c r="AQ860" i="4"/>
  <c r="AL854" i="4"/>
  <c r="AL23" i="4"/>
  <c r="AR23" i="4" s="1"/>
  <c r="AQ557" i="4"/>
  <c r="AN900" i="4"/>
  <c r="AP893" i="4"/>
  <c r="AO893" i="4"/>
  <c r="AO818" i="4"/>
  <c r="AN818" i="4"/>
  <c r="AP971" i="4"/>
  <c r="AP840" i="4"/>
  <c r="F101" i="4"/>
  <c r="J101" i="4" s="1"/>
  <c r="M102" i="2" s="1"/>
  <c r="D101" i="4"/>
  <c r="H101" i="4" s="1"/>
  <c r="K102" i="2" s="1"/>
  <c r="G101" i="4"/>
  <c r="E101" i="4"/>
  <c r="I101" i="4" s="1"/>
  <c r="L102" i="2" s="1"/>
  <c r="AB172" i="4"/>
  <c r="AC172" i="4"/>
  <c r="Z172" i="4"/>
  <c r="AD172" i="4"/>
  <c r="AA172" i="4"/>
  <c r="AE172" i="4"/>
  <c r="AH172" i="4"/>
  <c r="AG172" i="4"/>
  <c r="AF172" i="4"/>
  <c r="AK172" i="4"/>
  <c r="AJ172" i="4"/>
  <c r="AI172" i="4"/>
  <c r="AN944" i="4"/>
  <c r="AM944" i="4"/>
  <c r="AC996" i="4"/>
  <c r="Z996" i="4"/>
  <c r="AT996" i="4"/>
  <c r="AW996" i="4"/>
  <c r="AK996" i="4"/>
  <c r="AD996" i="4"/>
  <c r="AV996" i="4"/>
  <c r="AH996" i="4"/>
  <c r="AI996" i="4"/>
  <c r="AO996" i="4" s="1"/>
  <c r="AB996" i="4"/>
  <c r="AN996" i="4" s="1"/>
  <c r="AS996" i="4"/>
  <c r="AJ996" i="4"/>
  <c r="AF996" i="4"/>
  <c r="AE996" i="4"/>
  <c r="AA996" i="4"/>
  <c r="AU996" i="4"/>
  <c r="AG996" i="4"/>
  <c r="AO913" i="4"/>
  <c r="AP913" i="4"/>
  <c r="AD888" i="4"/>
  <c r="AK888" i="4"/>
  <c r="AG888" i="4"/>
  <c r="AU888" i="4"/>
  <c r="AC888" i="4"/>
  <c r="AF888" i="4"/>
  <c r="AI888" i="4"/>
  <c r="AV888" i="4"/>
  <c r="AA888" i="4"/>
  <c r="Z888" i="4"/>
  <c r="AJ888" i="4"/>
  <c r="AH888" i="4"/>
  <c r="AT888" i="4"/>
  <c r="AB888" i="4"/>
  <c r="AN888" i="4" s="1"/>
  <c r="AE888" i="4"/>
  <c r="AS888" i="4"/>
  <c r="AW888" i="4"/>
  <c r="AQ547" i="4"/>
  <c r="AN547" i="4"/>
  <c r="AN902" i="4"/>
  <c r="AC113" i="4"/>
  <c r="AO113" i="4" s="1"/>
  <c r="AU113" i="4" s="1"/>
  <c r="AG113" i="4"/>
  <c r="AB113" i="4"/>
  <c r="AN113" i="4" s="1"/>
  <c r="AT113" i="4" s="1"/>
  <c r="AP862" i="4"/>
  <c r="AL847" i="4"/>
  <c r="AP912" i="4"/>
  <c r="AH154" i="4"/>
  <c r="AE154" i="4"/>
  <c r="AK154" i="4"/>
  <c r="AB856" i="4"/>
  <c r="AN846" i="4"/>
  <c r="AL846" i="4"/>
  <c r="AA258" i="4"/>
  <c r="AB258" i="4"/>
  <c r="AL815" i="4"/>
  <c r="AO140" i="4"/>
  <c r="AU140" i="4" s="1"/>
  <c r="AN140" i="4"/>
  <c r="AT140" i="4" s="1"/>
  <c r="AM692" i="4"/>
  <c r="AN738" i="4"/>
  <c r="AO823" i="4"/>
  <c r="AP589" i="4"/>
  <c r="AQ150" i="4"/>
  <c r="AW150" i="4" s="1"/>
  <c r="AQ93" i="4"/>
  <c r="AW93" i="4" s="1"/>
  <c r="AP93" i="4"/>
  <c r="AV93" i="4" s="1"/>
  <c r="AP899" i="4"/>
  <c r="AQ896" i="4"/>
  <c r="AS920" i="4"/>
  <c r="AW920" i="4"/>
  <c r="AV920" i="4"/>
  <c r="AT920" i="4"/>
  <c r="AB920" i="4"/>
  <c r="AU920" i="4"/>
  <c r="AA920" i="4"/>
  <c r="Z920" i="4"/>
  <c r="AE920" i="4"/>
  <c r="AD920" i="4"/>
  <c r="AC920" i="4"/>
  <c r="AG920" i="4"/>
  <c r="AF920" i="4"/>
  <c r="AI920" i="4"/>
  <c r="AJ920" i="4"/>
  <c r="AH920" i="4"/>
  <c r="AK920" i="4"/>
  <c r="AL583" i="4"/>
  <c r="AD908" i="4"/>
  <c r="AE908" i="4"/>
  <c r="Z908" i="4"/>
  <c r="AS908" i="4"/>
  <c r="AT908" i="4"/>
  <c r="AC908" i="4"/>
  <c r="AU908" i="4"/>
  <c r="AB908" i="4"/>
  <c r="AV908" i="4"/>
  <c r="AW908" i="4"/>
  <c r="AA908" i="4"/>
  <c r="AI908" i="4"/>
  <c r="AJ908" i="4"/>
  <c r="AK908" i="4"/>
  <c r="AF908" i="4"/>
  <c r="AH908" i="4"/>
  <c r="AG908" i="4"/>
  <c r="AM471" i="4"/>
  <c r="AS471" i="4" s="1"/>
  <c r="AP471" i="4"/>
  <c r="AV471" i="4" s="1"/>
  <c r="AO906" i="4"/>
  <c r="AP917" i="4"/>
  <c r="AP409" i="4"/>
  <c r="AV409" i="4" s="1"/>
  <c r="AQ839" i="4"/>
  <c r="AO515" i="4"/>
  <c r="AU515" i="4" s="1"/>
  <c r="AQ515" i="4"/>
  <c r="AW515" i="4" s="1"/>
  <c r="AP892" i="4"/>
  <c r="AQ892" i="4"/>
  <c r="AW867" i="4"/>
  <c r="AT867" i="4"/>
  <c r="AU867" i="4"/>
  <c r="AV867" i="4"/>
  <c r="AS867" i="4"/>
  <c r="AD867" i="4"/>
  <c r="Z867" i="4"/>
  <c r="AB867" i="4"/>
  <c r="AE867" i="4"/>
  <c r="AC867" i="4"/>
  <c r="AA867" i="4"/>
  <c r="AF867" i="4"/>
  <c r="AG867" i="4"/>
  <c r="AJ867" i="4"/>
  <c r="AH867" i="4"/>
  <c r="AK867" i="4"/>
  <c r="AI867" i="4"/>
  <c r="AM836" i="4"/>
  <c r="X555" i="4"/>
  <c r="Y555" i="4"/>
  <c r="AO901" i="4"/>
  <c r="AN890" i="4"/>
  <c r="AQ890" i="4"/>
  <c r="AM890" i="4"/>
  <c r="AL890" i="4"/>
  <c r="AO655" i="4"/>
  <c r="AM655" i="4"/>
  <c r="AL860" i="4"/>
  <c r="AN905" i="4"/>
  <c r="AO905" i="4"/>
  <c r="AP854" i="4"/>
  <c r="AO854" i="4"/>
  <c r="AN854" i="4"/>
  <c r="AQ854" i="4"/>
  <c r="AQ23" i="4"/>
  <c r="AW23" i="4" s="1"/>
  <c r="AM23" i="4"/>
  <c r="AS23" i="4" s="1"/>
  <c r="AO23" i="4"/>
  <c r="AU23" i="4" s="1"/>
  <c r="AP864" i="4"/>
  <c r="AT857" i="4"/>
  <c r="AV857" i="4"/>
  <c r="AC857" i="4"/>
  <c r="AA857" i="4"/>
  <c r="AE857" i="4"/>
  <c r="AS857" i="4"/>
  <c r="AU857" i="4"/>
  <c r="AD857" i="4"/>
  <c r="AW857" i="4"/>
  <c r="AB857" i="4"/>
  <c r="Z857" i="4"/>
  <c r="AJ857" i="4"/>
  <c r="AI857" i="4"/>
  <c r="AF857" i="4"/>
  <c r="AH857" i="4"/>
  <c r="AK857" i="4"/>
  <c r="AG857" i="4"/>
  <c r="AN557" i="4"/>
  <c r="AN893" i="4"/>
  <c r="AM893" i="4"/>
  <c r="AO852" i="4"/>
  <c r="AN852" i="4"/>
  <c r="E97" i="4"/>
  <c r="I97" i="4" s="1"/>
  <c r="L98" i="2" s="1"/>
  <c r="D97" i="4"/>
  <c r="H97" i="4" s="1"/>
  <c r="K98" i="2" s="1"/>
  <c r="F97" i="4"/>
  <c r="J97" i="4" s="1"/>
  <c r="M98" i="2" s="1"/>
  <c r="G97" i="4"/>
  <c r="D95" i="4"/>
  <c r="H95" i="4" s="1"/>
  <c r="K96" i="2" s="1"/>
  <c r="F95" i="4"/>
  <c r="J95" i="4" s="1"/>
  <c r="M96" i="2" s="1"/>
  <c r="G95" i="4"/>
  <c r="E95" i="4"/>
  <c r="I95" i="4" s="1"/>
  <c r="L96" i="2" s="1"/>
  <c r="AC144" i="4"/>
  <c r="AB144" i="4"/>
  <c r="AA144" i="4"/>
  <c r="AE144" i="4"/>
  <c r="AD144" i="4"/>
  <c r="Z144" i="4"/>
  <c r="AK144" i="4"/>
  <c r="AI144" i="4"/>
  <c r="AJ144" i="4"/>
  <c r="AG144" i="4"/>
  <c r="AH144" i="4"/>
  <c r="AF144" i="4"/>
  <c r="Z858" i="4"/>
  <c r="AU858" i="4"/>
  <c r="AJ858" i="4"/>
  <c r="AH858" i="4"/>
  <c r="AC858" i="4"/>
  <c r="AE858" i="4"/>
  <c r="AK858" i="4"/>
  <c r="AW858" i="4"/>
  <c r="AA858" i="4"/>
  <c r="AB858" i="4"/>
  <c r="AS858" i="4"/>
  <c r="AF858" i="4"/>
  <c r="AL858" i="4" s="1"/>
  <c r="AG858" i="4"/>
  <c r="AM858" i="4" s="1"/>
  <c r="AD858" i="4"/>
  <c r="AI858" i="4"/>
  <c r="AT858" i="4"/>
  <c r="AV858" i="4"/>
  <c r="AL944" i="4"/>
  <c r="AQ913" i="4"/>
  <c r="AQ831" i="4"/>
  <c r="AP831" i="4"/>
  <c r="AW844" i="4"/>
  <c r="AV844" i="4"/>
  <c r="AU844" i="4"/>
  <c r="AS844" i="4"/>
  <c r="AT844" i="4"/>
  <c r="AC844" i="4"/>
  <c r="AA844" i="4"/>
  <c r="AB844" i="4"/>
  <c r="AD844" i="4"/>
  <c r="Z844" i="4"/>
  <c r="AE844" i="4"/>
  <c r="AK844" i="4"/>
  <c r="AG844" i="4"/>
  <c r="AF844" i="4"/>
  <c r="AH844" i="4"/>
  <c r="AN844" i="4" s="1"/>
  <c r="AI844" i="4"/>
  <c r="AJ844" i="4"/>
  <c r="AK113" i="4"/>
  <c r="Z113" i="4"/>
  <c r="AL113" i="4" s="1"/>
  <c r="AR113" i="4" s="1"/>
  <c r="AN862" i="4"/>
  <c r="AP940" i="4"/>
  <c r="AM940" i="4"/>
  <c r="AQ993" i="4"/>
  <c r="AO847" i="4"/>
  <c r="AM847" i="4"/>
  <c r="AO866" i="4"/>
  <c r="AN912" i="4"/>
  <c r="AN961" i="4"/>
  <c r="AC1000" i="4"/>
  <c r="AO1000" i="4" s="1"/>
  <c r="AA1000" i="4"/>
  <c r="AM1000" i="4" s="1"/>
  <c r="AU1000" i="4"/>
  <c r="Z1000" i="4"/>
  <c r="AL1000" i="4" s="1"/>
  <c r="AV1000" i="4"/>
  <c r="AT1000" i="4"/>
  <c r="AW1000" i="4"/>
  <c r="AE1000" i="4"/>
  <c r="AQ1000" i="4" s="1"/>
  <c r="AS1000" i="4"/>
  <c r="AD1000" i="4"/>
  <c r="AP1000" i="4" s="1"/>
  <c r="AJ154" i="4"/>
  <c r="AD154" i="4"/>
  <c r="AF154" i="4"/>
  <c r="AL154" i="4" s="1"/>
  <c r="AR154" i="4" s="1"/>
  <c r="AA856" i="4"/>
  <c r="AK856" i="4"/>
  <c r="AU856" i="4"/>
  <c r="AT856" i="4"/>
  <c r="Z856" i="4"/>
  <c r="AG856" i="4"/>
  <c r="AJ856" i="4"/>
  <c r="AS856" i="4"/>
  <c r="AC856" i="4"/>
  <c r="AF856" i="4"/>
  <c r="AH856" i="4"/>
  <c r="AV856" i="4"/>
  <c r="AE856" i="4"/>
  <c r="AD856" i="4"/>
  <c r="AP856" i="4" s="1"/>
  <c r="AI856" i="4"/>
  <c r="AW856" i="4"/>
  <c r="AM997" i="4"/>
  <c r="AL947" i="4"/>
  <c r="AK181" i="4"/>
  <c r="AQ181" i="4" s="1"/>
  <c r="AW181" i="4" s="1"/>
  <c r="AD34" i="4"/>
  <c r="AA48" i="4"/>
  <c r="AN640" i="4"/>
  <c r="AB614" i="4"/>
  <c r="AP541" i="4"/>
  <c r="AP682" i="4"/>
  <c r="AB824" i="4"/>
  <c r="AN590" i="4"/>
  <c r="AQ593" i="4"/>
  <c r="AA670" i="4"/>
  <c r="AQ819" i="4"/>
  <c r="AO561" i="4"/>
  <c r="AO559" i="4"/>
  <c r="AN801" i="4"/>
  <c r="AQ801" i="4"/>
  <c r="AA641" i="4"/>
  <c r="AE641" i="4"/>
  <c r="AG641" i="4"/>
  <c r="AJ641" i="4"/>
  <c r="Z641" i="4"/>
  <c r="AB641" i="4"/>
  <c r="AW641" i="4"/>
  <c r="AF641" i="4"/>
  <c r="AI641" i="4"/>
  <c r="AD641" i="4"/>
  <c r="AC641" i="4"/>
  <c r="AV641" i="4"/>
  <c r="AK641" i="4"/>
  <c r="AU641" i="4"/>
  <c r="AS641" i="4"/>
  <c r="AT641" i="4"/>
  <c r="AH641" i="4"/>
  <c r="AN124" i="4"/>
  <c r="AT124" i="4" s="1"/>
  <c r="AM581" i="4"/>
  <c r="AA603" i="4"/>
  <c r="AW603" i="4"/>
  <c r="AJ603" i="4"/>
  <c r="AG603" i="4"/>
  <c r="Z603" i="4"/>
  <c r="AS603" i="4"/>
  <c r="AB603" i="4"/>
  <c r="AH603" i="4"/>
  <c r="AU603" i="4"/>
  <c r="AD603" i="4"/>
  <c r="AC603" i="4"/>
  <c r="AF603" i="4"/>
  <c r="AV603" i="4"/>
  <c r="AT603" i="4"/>
  <c r="AE603" i="4"/>
  <c r="AI603" i="4"/>
  <c r="AK603" i="4"/>
  <c r="E140" i="4"/>
  <c r="I140" i="4" s="1"/>
  <c r="L141" i="2" s="1"/>
  <c r="F140" i="4"/>
  <c r="J140" i="4" s="1"/>
  <c r="M141" i="2" s="1"/>
  <c r="D140" i="4"/>
  <c r="H140" i="4" s="1"/>
  <c r="K141" i="2" s="1"/>
  <c r="G140" i="4"/>
  <c r="AG393" i="4"/>
  <c r="AM393" i="4" s="1"/>
  <c r="AS393" i="4" s="1"/>
  <c r="AK393" i="4"/>
  <c r="AJ393" i="4"/>
  <c r="AH393" i="4"/>
  <c r="AL738" i="4"/>
  <c r="AQ589" i="4"/>
  <c r="AI640" i="4"/>
  <c r="AO640" i="4" s="1"/>
  <c r="AI923" i="4"/>
  <c r="AO923" i="4" s="1"/>
  <c r="AJ923" i="4"/>
  <c r="AP923" i="4" s="1"/>
  <c r="AH608" i="4"/>
  <c r="AN880" i="4"/>
  <c r="AP861" i="4"/>
  <c r="AC48" i="4"/>
  <c r="AM535" i="4"/>
  <c r="AP119" i="4"/>
  <c r="AV119" i="4" s="1"/>
  <c r="AO541" i="4"/>
  <c r="AN541" i="4"/>
  <c r="AN666" i="4"/>
  <c r="AQ791" i="4"/>
  <c r="AO606" i="4"/>
  <c r="AO821" i="4"/>
  <c r="AP778" i="4"/>
  <c r="AN751" i="4"/>
  <c r="AO649" i="4"/>
  <c r="AO678" i="4"/>
  <c r="AL676" i="4"/>
  <c r="AO124" i="4"/>
  <c r="AU124" i="4" s="1"/>
  <c r="AO344" i="4"/>
  <c r="AU344" i="4" s="1"/>
  <c r="AB344" i="4"/>
  <c r="AN344" i="4" s="1"/>
  <c r="AT344" i="4" s="1"/>
  <c r="AL258" i="4"/>
  <c r="AR258" i="4" s="1"/>
  <c r="AQ258" i="4"/>
  <c r="AW258" i="4" s="1"/>
  <c r="AQ537" i="4"/>
  <c r="AO581" i="4"/>
  <c r="AN581" i="4"/>
  <c r="AQ910" i="4"/>
  <c r="AO910" i="4"/>
  <c r="AM815" i="4"/>
  <c r="AD393" i="4"/>
  <c r="AB619" i="4"/>
  <c r="AS619" i="4"/>
  <c r="AT619" i="4"/>
  <c r="AK619" i="4"/>
  <c r="AD619" i="4"/>
  <c r="AW619" i="4"/>
  <c r="AF619" i="4"/>
  <c r="AG619" i="4"/>
  <c r="AE619" i="4"/>
  <c r="AV619" i="4"/>
  <c r="AU619" i="4"/>
  <c r="AI619" i="4"/>
  <c r="AJ619" i="4"/>
  <c r="AA619" i="4"/>
  <c r="AC619" i="4"/>
  <c r="Z619" i="4"/>
  <c r="AL619" i="4" s="1"/>
  <c r="AH619" i="4"/>
  <c r="AP692" i="4"/>
  <c r="AP738" i="4"/>
  <c r="AQ823" i="4"/>
  <c r="AJ640" i="4"/>
  <c r="AP640" i="4" s="1"/>
  <c r="AK923" i="4"/>
  <c r="AQ923" i="4" s="1"/>
  <c r="AF923" i="4"/>
  <c r="AL923" i="4" s="1"/>
  <c r="AI608" i="4"/>
  <c r="AO608" i="4" s="1"/>
  <c r="AM435" i="4"/>
  <c r="AS435" i="4" s="1"/>
  <c r="AP435" i="4"/>
  <c r="AV435" i="4" s="1"/>
  <c r="AN923" i="4"/>
  <c r="AQ683" i="4"/>
  <c r="AE317" i="4"/>
  <c r="AM730" i="4"/>
  <c r="AQ730" i="4"/>
  <c r="AM585" i="4"/>
  <c r="AL585" i="4"/>
  <c r="AO728" i="4"/>
  <c r="AO807" i="4"/>
  <c r="AN575" i="4"/>
  <c r="AP711" i="4"/>
  <c r="AL711" i="4"/>
  <c r="AQ662" i="4"/>
  <c r="AM596" i="4"/>
  <c r="AL596" i="4"/>
  <c r="AQ736" i="4"/>
  <c r="AL752" i="4"/>
  <c r="AP851" i="4"/>
  <c r="AM810" i="4"/>
  <c r="AQ734" i="4"/>
  <c r="AN734" i="4"/>
  <c r="AM819" i="4"/>
  <c r="AN258" i="4"/>
  <c r="AT258" i="4" s="1"/>
  <c r="AP581" i="4"/>
  <c r="Z393" i="4"/>
  <c r="AL393" i="4" s="1"/>
  <c r="AR393" i="4" s="1"/>
  <c r="AE393" i="4"/>
  <c r="AQ393" i="4" s="1"/>
  <c r="AW393" i="4" s="1"/>
  <c r="AQ692" i="4"/>
  <c r="AD162" i="4"/>
  <c r="AI162" i="4"/>
  <c r="AO162" i="4" s="1"/>
  <c r="AU162" i="4" s="1"/>
  <c r="AF162" i="4"/>
  <c r="AL162" i="4" s="1"/>
  <c r="AR162" i="4" s="1"/>
  <c r="AO738" i="4"/>
  <c r="AQ738" i="4"/>
  <c r="AM823" i="4"/>
  <c r="AP823" i="4"/>
  <c r="AL589" i="4"/>
  <c r="AM589" i="4"/>
  <c r="AF640" i="4"/>
  <c r="AL640" i="4" s="1"/>
  <c r="AG640" i="4"/>
  <c r="AM640" i="4" s="1"/>
  <c r="AG923" i="4"/>
  <c r="AM923" i="4" s="1"/>
  <c r="AG608" i="4"/>
  <c r="AM608" i="4" s="1"/>
  <c r="AK608" i="4"/>
  <c r="AQ608" i="4" s="1"/>
  <c r="AN608" i="4"/>
  <c r="AL608" i="4"/>
  <c r="AB48" i="4"/>
  <c r="AI797" i="4"/>
  <c r="AC828" i="4"/>
  <c r="AN791" i="4"/>
  <c r="AM791" i="4"/>
  <c r="AE726" i="4"/>
  <c r="AM662" i="4"/>
  <c r="AL621" i="4"/>
  <c r="AL808" i="4"/>
  <c r="AC796" i="4"/>
  <c r="AQ678" i="4"/>
  <c r="AO626" i="4"/>
  <c r="AM676" i="4"/>
  <c r="AL533" i="4"/>
  <c r="AP570" i="4"/>
  <c r="AN559" i="4"/>
  <c r="AL586" i="4"/>
  <c r="AO586" i="4"/>
  <c r="AM586" i="4"/>
  <c r="AP132" i="4"/>
  <c r="AV132" i="4" s="1"/>
  <c r="AL124" i="4"/>
  <c r="AR124" i="4" s="1"/>
  <c r="AD344" i="4"/>
  <c r="AP344" i="4" s="1"/>
  <c r="AV344" i="4" s="1"/>
  <c r="AF344" i="4"/>
  <c r="AL344" i="4" s="1"/>
  <c r="AR344" i="4" s="1"/>
  <c r="AA344" i="4"/>
  <c r="AM344" i="4" s="1"/>
  <c r="AS344" i="4" s="1"/>
  <c r="AG258" i="4"/>
  <c r="AM258" i="4" s="1"/>
  <c r="AS258" i="4" s="1"/>
  <c r="AD258" i="4"/>
  <c r="AP258" i="4" s="1"/>
  <c r="AV258" i="4" s="1"/>
  <c r="AL537" i="4"/>
  <c r="AM537" i="4"/>
  <c r="AQ581" i="4"/>
  <c r="AL581" i="4"/>
  <c r="AL910" i="4"/>
  <c r="AP910" i="4"/>
  <c r="AQ140" i="4"/>
  <c r="AW140" i="4" s="1"/>
  <c r="AI393" i="4"/>
  <c r="AO393" i="4" s="1"/>
  <c r="AU393" i="4" s="1"/>
  <c r="AB393" i="4"/>
  <c r="AN393" i="4" s="1"/>
  <c r="AT393" i="4" s="1"/>
  <c r="AH162" i="4"/>
  <c r="AN162" i="4" s="1"/>
  <c r="AT162" i="4" s="1"/>
  <c r="AN823" i="4"/>
  <c r="AJ162" i="4"/>
  <c r="AK640" i="4"/>
  <c r="AQ640" i="4" s="1"/>
  <c r="AJ608" i="4"/>
  <c r="AP608" i="4" s="1"/>
  <c r="AQ384" i="4"/>
  <c r="AW384" i="4" s="1"/>
  <c r="AB34" i="4"/>
  <c r="AM975" i="4"/>
  <c r="AA811" i="4"/>
  <c r="AV811" i="4"/>
  <c r="AG811" i="4"/>
  <c r="AH811" i="4"/>
  <c r="AK811" i="4"/>
  <c r="AD811" i="4"/>
  <c r="AW811" i="4"/>
  <c r="AT811" i="4"/>
  <c r="AJ811" i="4"/>
  <c r="AP811" i="4" s="1"/>
  <c r="Z811" i="4"/>
  <c r="AB811" i="4"/>
  <c r="AN811" i="4" s="1"/>
  <c r="AU811" i="4"/>
  <c r="AF811" i="4"/>
  <c r="AE811" i="4"/>
  <c r="AC811" i="4"/>
  <c r="AS811" i="4"/>
  <c r="AI811" i="4"/>
  <c r="AO950" i="4"/>
  <c r="AM950" i="4"/>
  <c r="AE112" i="4"/>
  <c r="AQ112" i="4" s="1"/>
  <c r="AW112" i="4" s="1"/>
  <c r="AA112" i="4"/>
  <c r="Z112" i="4"/>
  <c r="AH112" i="4"/>
  <c r="AB112" i="4"/>
  <c r="AI112" i="4"/>
  <c r="AG112" i="4"/>
  <c r="AF112" i="4"/>
  <c r="AC112" i="4"/>
  <c r="AJ112" i="4"/>
  <c r="AD112" i="4"/>
  <c r="AB588" i="4"/>
  <c r="AD588" i="4"/>
  <c r="AC588" i="4"/>
  <c r="Z588" i="4"/>
  <c r="AA588" i="4"/>
  <c r="AT588" i="4"/>
  <c r="AS588" i="4"/>
  <c r="AU588" i="4"/>
  <c r="AE588" i="4"/>
  <c r="AV588" i="4"/>
  <c r="AW588" i="4"/>
  <c r="AH588" i="4"/>
  <c r="AG588" i="4"/>
  <c r="AJ588" i="4"/>
  <c r="AF588" i="4"/>
  <c r="AI588" i="4"/>
  <c r="AK588" i="4"/>
  <c r="AV817" i="4"/>
  <c r="Z817" i="4"/>
  <c r="AB817" i="4"/>
  <c r="AD817" i="4"/>
  <c r="AT817" i="4"/>
  <c r="AA817" i="4"/>
  <c r="AE817" i="4"/>
  <c r="AC817" i="4"/>
  <c r="AW817" i="4"/>
  <c r="AS817" i="4"/>
  <c r="AU817" i="4"/>
  <c r="AJ817" i="4"/>
  <c r="AH817" i="4"/>
  <c r="AF817" i="4"/>
  <c r="AG817" i="4"/>
  <c r="AK817" i="4"/>
  <c r="AI817" i="4"/>
  <c r="AL577" i="4"/>
  <c r="AN635" i="4"/>
  <c r="AO790" i="4"/>
  <c r="AQ790" i="4"/>
  <c r="AP728" i="4"/>
  <c r="AP535" i="4"/>
  <c r="AC601" i="4"/>
  <c r="AV601" i="4"/>
  <c r="AU601" i="4"/>
  <c r="AF601" i="4"/>
  <c r="Z601" i="4"/>
  <c r="AL601" i="4" s="1"/>
  <c r="AT601" i="4"/>
  <c r="AW601" i="4"/>
  <c r="AH601" i="4"/>
  <c r="AB601" i="4"/>
  <c r="AN601" i="4" s="1"/>
  <c r="AS601" i="4"/>
  <c r="AG601" i="4"/>
  <c r="AI601" i="4"/>
  <c r="AE601" i="4"/>
  <c r="AD601" i="4"/>
  <c r="AA601" i="4"/>
  <c r="AJ601" i="4"/>
  <c r="AK601" i="4"/>
  <c r="AO119" i="4"/>
  <c r="AU119" i="4" s="1"/>
  <c r="AQ119" i="4"/>
  <c r="AW119" i="4" s="1"/>
  <c r="AD636" i="4"/>
  <c r="AE636" i="4"/>
  <c r="AU636" i="4"/>
  <c r="AF636" i="4"/>
  <c r="AB636" i="4"/>
  <c r="AT636" i="4"/>
  <c r="AS636" i="4"/>
  <c r="AH636" i="4"/>
  <c r="AC636" i="4"/>
  <c r="AW636" i="4"/>
  <c r="AG636" i="4"/>
  <c r="AK636" i="4"/>
  <c r="Z636" i="4"/>
  <c r="AA636" i="4"/>
  <c r="AM636" i="4" s="1"/>
  <c r="AV636" i="4"/>
  <c r="AJ636" i="4"/>
  <c r="AI636" i="4"/>
  <c r="AE625" i="4"/>
  <c r="AS625" i="4"/>
  <c r="AW625" i="4"/>
  <c r="AI625" i="4"/>
  <c r="AB625" i="4"/>
  <c r="AV625" i="4"/>
  <c r="AJ625" i="4"/>
  <c r="AH625" i="4"/>
  <c r="Z625" i="4"/>
  <c r="AC625" i="4"/>
  <c r="AU625" i="4"/>
  <c r="AK625" i="4"/>
  <c r="AF625" i="4"/>
  <c r="AD625" i="4"/>
  <c r="AA625" i="4"/>
  <c r="AT625" i="4"/>
  <c r="AG625" i="4"/>
  <c r="AD718" i="4"/>
  <c r="Z718" i="4"/>
  <c r="AA718" i="4"/>
  <c r="AB718" i="4"/>
  <c r="AV718" i="4"/>
  <c r="AS718" i="4"/>
  <c r="AE718" i="4"/>
  <c r="AU718" i="4"/>
  <c r="AT718" i="4"/>
  <c r="AW718" i="4"/>
  <c r="AC718" i="4"/>
  <c r="AG718" i="4"/>
  <c r="AI718" i="4"/>
  <c r="AJ718" i="4"/>
  <c r="AH718" i="4"/>
  <c r="AF718" i="4"/>
  <c r="AK718" i="4"/>
  <c r="AW617" i="4"/>
  <c r="Z617" i="4"/>
  <c r="AU617" i="4"/>
  <c r="AK617" i="4"/>
  <c r="AF617" i="4"/>
  <c r="AC617" i="4"/>
  <c r="AE617" i="4"/>
  <c r="AQ617" i="4" s="1"/>
  <c r="AD617" i="4"/>
  <c r="AG617" i="4"/>
  <c r="AH617" i="4"/>
  <c r="AV617" i="4"/>
  <c r="AT617" i="4"/>
  <c r="AA617" i="4"/>
  <c r="AM617" i="4" s="1"/>
  <c r="AB617" i="4"/>
  <c r="AN617" i="4" s="1"/>
  <c r="AS617" i="4"/>
  <c r="AJ617" i="4"/>
  <c r="AJ587" i="4"/>
  <c r="AK587" i="4"/>
  <c r="Z587" i="4"/>
  <c r="AV587" i="4"/>
  <c r="AE587" i="4"/>
  <c r="AF587" i="4"/>
  <c r="AC587" i="4"/>
  <c r="AB587" i="4"/>
  <c r="AW587" i="4"/>
  <c r="AG587" i="4"/>
  <c r="AD587" i="4"/>
  <c r="AU587" i="4"/>
  <c r="AT587" i="4"/>
  <c r="AI587" i="4"/>
  <c r="AH587" i="4"/>
  <c r="AA587" i="4"/>
  <c r="AS587" i="4"/>
  <c r="F133" i="4"/>
  <c r="J133" i="4" s="1"/>
  <c r="M134" i="2" s="1"/>
  <c r="G133" i="4"/>
  <c r="D133" i="4"/>
  <c r="H133" i="4" s="1"/>
  <c r="K134" i="2" s="1"/>
  <c r="E133" i="4"/>
  <c r="I133" i="4" s="1"/>
  <c r="L134" i="2" s="1"/>
  <c r="AM732" i="4"/>
  <c r="AM566" i="4"/>
  <c r="AQ807" i="4"/>
  <c r="AO575" i="4"/>
  <c r="AO778" i="4"/>
  <c r="AN778" i="4"/>
  <c r="AM668" i="4"/>
  <c r="AN668" i="4"/>
  <c r="AM751" i="4"/>
  <c r="AP751" i="4"/>
  <c r="AL751" i="4"/>
  <c r="D117" i="4"/>
  <c r="H117" i="4" s="1"/>
  <c r="K118" i="2" s="1"/>
  <c r="F117" i="4"/>
  <c r="J117" i="4" s="1"/>
  <c r="M118" i="2" s="1"/>
  <c r="G117" i="4"/>
  <c r="E117" i="4"/>
  <c r="I117" i="4" s="1"/>
  <c r="L118" i="2" s="1"/>
  <c r="AO596" i="4"/>
  <c r="AH797" i="4"/>
  <c r="AK797" i="4"/>
  <c r="AN644" i="4"/>
  <c r="AL736" i="4"/>
  <c r="X707" i="4"/>
  <c r="Y707" i="4"/>
  <c r="Z777" i="4"/>
  <c r="AD777" i="4"/>
  <c r="AT777" i="4"/>
  <c r="AW777" i="4"/>
  <c r="AE777" i="4"/>
  <c r="AA777" i="4"/>
  <c r="AS777" i="4"/>
  <c r="AB777" i="4"/>
  <c r="AU777" i="4"/>
  <c r="AC777" i="4"/>
  <c r="AV777" i="4"/>
  <c r="AJ777" i="4"/>
  <c r="AG777" i="4"/>
  <c r="AI777" i="4"/>
  <c r="AF777" i="4"/>
  <c r="AH777" i="4"/>
  <c r="AK777" i="4"/>
  <c r="AC657" i="4"/>
  <c r="AU657" i="4"/>
  <c r="AW657" i="4"/>
  <c r="Z657" i="4"/>
  <c r="AV657" i="4"/>
  <c r="AB657" i="4"/>
  <c r="AD657" i="4"/>
  <c r="AS657" i="4"/>
  <c r="AA657" i="4"/>
  <c r="AE657" i="4"/>
  <c r="AT657" i="4"/>
  <c r="AK657" i="4"/>
  <c r="AF657" i="4"/>
  <c r="AH657" i="4"/>
  <c r="AG657" i="4"/>
  <c r="AI657" i="4"/>
  <c r="AJ657" i="4"/>
  <c r="AL649" i="4"/>
  <c r="AL732" i="4"/>
  <c r="Z770" i="4"/>
  <c r="AA770" i="4"/>
  <c r="AD770" i="4"/>
  <c r="AB770" i="4"/>
  <c r="AT770" i="4"/>
  <c r="AS770" i="4"/>
  <c r="AV770" i="4"/>
  <c r="AW770" i="4"/>
  <c r="AU770" i="4"/>
  <c r="AC770" i="4"/>
  <c r="AJ770" i="4"/>
  <c r="AF770" i="4"/>
  <c r="AH770" i="4"/>
  <c r="AK770" i="4"/>
  <c r="AG770" i="4"/>
  <c r="AI770" i="4"/>
  <c r="AP590" i="4"/>
  <c r="AA786" i="4"/>
  <c r="Z786" i="4"/>
  <c r="AD786" i="4"/>
  <c r="AW786" i="4"/>
  <c r="AB786" i="4"/>
  <c r="AS786" i="4"/>
  <c r="AV786" i="4"/>
  <c r="AC786" i="4"/>
  <c r="AT786" i="4"/>
  <c r="AU786" i="4"/>
  <c r="AG786" i="4"/>
  <c r="AI786" i="4"/>
  <c r="AJ786" i="4"/>
  <c r="AH786" i="4"/>
  <c r="AF786" i="4"/>
  <c r="AK786" i="4"/>
  <c r="AM759" i="4"/>
  <c r="AL678" i="4"/>
  <c r="AM685" i="4"/>
  <c r="AM669" i="4"/>
  <c r="AQ669" i="4"/>
  <c r="AO642" i="4"/>
  <c r="AT705" i="4"/>
  <c r="AV705" i="4"/>
  <c r="AU705" i="4"/>
  <c r="AW705" i="4"/>
  <c r="AS705" i="4"/>
  <c r="AC705" i="4"/>
  <c r="AD705" i="4"/>
  <c r="AB705" i="4"/>
  <c r="Z705" i="4"/>
  <c r="AA705" i="4"/>
  <c r="AI705" i="4"/>
  <c r="AK705" i="4"/>
  <c r="AJ705" i="4"/>
  <c r="AG705" i="4"/>
  <c r="AH705" i="4"/>
  <c r="AN705" i="4" s="1"/>
  <c r="AF705" i="4"/>
  <c r="AB954" i="4"/>
  <c r="AC954" i="4"/>
  <c r="AH954" i="4"/>
  <c r="AW954" i="4"/>
  <c r="AF954" i="4"/>
  <c r="Z954" i="4"/>
  <c r="AE954" i="4"/>
  <c r="AQ954" i="4" s="1"/>
  <c r="AV954" i="4"/>
  <c r="AT954" i="4"/>
  <c r="AA954" i="4"/>
  <c r="AS954" i="4"/>
  <c r="AK954" i="4"/>
  <c r="AD954" i="4"/>
  <c r="AI954" i="4"/>
  <c r="AJ954" i="4"/>
  <c r="AU954" i="4"/>
  <c r="AG954" i="4"/>
  <c r="AN799" i="4"/>
  <c r="AB812" i="4"/>
  <c r="AA812" i="4"/>
  <c r="AV812" i="4"/>
  <c r="AD812" i="4"/>
  <c r="AS812" i="4"/>
  <c r="AE812" i="4"/>
  <c r="AT812" i="4"/>
  <c r="AU812" i="4"/>
  <c r="Z812" i="4"/>
  <c r="AW812" i="4"/>
  <c r="AC812" i="4"/>
  <c r="AF812" i="4"/>
  <c r="AK812" i="4"/>
  <c r="AI812" i="4"/>
  <c r="AH812" i="4"/>
  <c r="AG812" i="4"/>
  <c r="AJ812" i="4"/>
  <c r="AB757" i="4"/>
  <c r="AN757" i="4" s="1"/>
  <c r="AT757" i="4"/>
  <c r="AV757" i="4"/>
  <c r="AU757" i="4"/>
  <c r="Z757" i="4"/>
  <c r="AL757" i="4" s="1"/>
  <c r="AA757" i="4"/>
  <c r="AM757" i="4" s="1"/>
  <c r="AS757" i="4"/>
  <c r="AE757" i="4"/>
  <c r="AQ757" i="4" s="1"/>
  <c r="AW757" i="4"/>
  <c r="AD757" i="4"/>
  <c r="AP757" i="4" s="1"/>
  <c r="AC757" i="4"/>
  <c r="AO757" i="4" s="1"/>
  <c r="AE630" i="4"/>
  <c r="AB630" i="4"/>
  <c r="Z630" i="4"/>
  <c r="AU630" i="4"/>
  <c r="AD630" i="4"/>
  <c r="AV630" i="4"/>
  <c r="AW630" i="4"/>
  <c r="AC630" i="4"/>
  <c r="AS630" i="4"/>
  <c r="AT630" i="4"/>
  <c r="AK630" i="4"/>
  <c r="AI630" i="4"/>
  <c r="AO630" i="4" s="1"/>
  <c r="AJ630" i="4"/>
  <c r="AP630" i="4" s="1"/>
  <c r="AH630" i="4"/>
  <c r="AF630" i="4"/>
  <c r="AG630" i="4"/>
  <c r="AC714" i="4"/>
  <c r="AE714" i="4"/>
  <c r="AA714" i="4"/>
  <c r="AD714" i="4"/>
  <c r="Z714" i="4"/>
  <c r="AS714" i="4"/>
  <c r="AV714" i="4"/>
  <c r="AT714" i="4"/>
  <c r="AU714" i="4"/>
  <c r="AW714" i="4"/>
  <c r="AG714" i="4"/>
  <c r="AI714" i="4"/>
  <c r="AJ714" i="4"/>
  <c r="AH714" i="4"/>
  <c r="AF714" i="4"/>
  <c r="AK714" i="4"/>
  <c r="AL572" i="4"/>
  <c r="AL567" i="4"/>
  <c r="AP533" i="4"/>
  <c r="AP561" i="4"/>
  <c r="AK829" i="4"/>
  <c r="AN549" i="4"/>
  <c r="AN570" i="4"/>
  <c r="AQ559" i="4"/>
  <c r="AL801" i="4"/>
  <c r="E85" i="4"/>
  <c r="I85" i="4" s="1"/>
  <c r="L86" i="2" s="1"/>
  <c r="F85" i="4"/>
  <c r="J85" i="4" s="1"/>
  <c r="M86" i="2" s="1"/>
  <c r="D85" i="4"/>
  <c r="H85" i="4" s="1"/>
  <c r="K86" i="2" s="1"/>
  <c r="G85" i="4"/>
  <c r="AQ132" i="4"/>
  <c r="AW132" i="4" s="1"/>
  <c r="AN132" i="4"/>
  <c r="AT132" i="4" s="1"/>
  <c r="AK121" i="4"/>
  <c r="AB121" i="4"/>
  <c r="AL126" i="4"/>
  <c r="AR126" i="4" s="1"/>
  <c r="F185" i="4"/>
  <c r="J185" i="4" s="1"/>
  <c r="M186" i="2" s="1"/>
  <c r="D185" i="4"/>
  <c r="H185" i="4" s="1"/>
  <c r="K186" i="2" s="1"/>
  <c r="G185" i="4"/>
  <c r="E185" i="4"/>
  <c r="I185" i="4" s="1"/>
  <c r="L186" i="2" s="1"/>
  <c r="AN646" i="4"/>
  <c r="AB556" i="4"/>
  <c r="Z556" i="4"/>
  <c r="AW556" i="4"/>
  <c r="AF556" i="4"/>
  <c r="AH556" i="4"/>
  <c r="AJ556" i="4"/>
  <c r="AT556" i="4"/>
  <c r="AV556" i="4"/>
  <c r="AU556" i="4"/>
  <c r="AC556" i="4"/>
  <c r="AI556" i="4"/>
  <c r="AK556" i="4"/>
  <c r="AS556" i="4"/>
  <c r="AG556" i="4"/>
  <c r="AA556" i="4"/>
  <c r="AE556" i="4"/>
  <c r="AD556" i="4"/>
  <c r="AN950" i="4"/>
  <c r="AP950" i="4"/>
  <c r="AQ562" i="4"/>
  <c r="AL553" i="4"/>
  <c r="AP577" i="4"/>
  <c r="AL708" i="4"/>
  <c r="AA802" i="4"/>
  <c r="AD802" i="4"/>
  <c r="Z802" i="4"/>
  <c r="AC802" i="4"/>
  <c r="AB802" i="4"/>
  <c r="AW802" i="4"/>
  <c r="AU802" i="4"/>
  <c r="AS802" i="4"/>
  <c r="AT802" i="4"/>
  <c r="AV802" i="4"/>
  <c r="AG802" i="4"/>
  <c r="AK802" i="4"/>
  <c r="AQ802" i="4" s="1"/>
  <c r="AJ802" i="4"/>
  <c r="AI802" i="4"/>
  <c r="AH802" i="4"/>
  <c r="AF802" i="4"/>
  <c r="AA748" i="4"/>
  <c r="AD748" i="4"/>
  <c r="AW748" i="4"/>
  <c r="Z748" i="4"/>
  <c r="AU748" i="4"/>
  <c r="AV748" i="4"/>
  <c r="AC748" i="4"/>
  <c r="AS748" i="4"/>
  <c r="AB748" i="4"/>
  <c r="AE748" i="4"/>
  <c r="AT748" i="4"/>
  <c r="AI748" i="4"/>
  <c r="AJ748" i="4"/>
  <c r="AG748" i="4"/>
  <c r="AK748" i="4"/>
  <c r="AF748" i="4"/>
  <c r="AH748" i="4"/>
  <c r="AT578" i="4"/>
  <c r="AS578" i="4"/>
  <c r="AW578" i="4"/>
  <c r="AV578" i="4"/>
  <c r="AU578" i="4"/>
  <c r="AD578" i="4"/>
  <c r="AA578" i="4"/>
  <c r="AE578" i="4"/>
  <c r="AB578" i="4"/>
  <c r="Z578" i="4"/>
  <c r="AC578" i="4"/>
  <c r="AH578" i="4"/>
  <c r="AF578" i="4"/>
  <c r="AK578" i="4"/>
  <c r="AI578" i="4"/>
  <c r="AJ578" i="4"/>
  <c r="AG578" i="4"/>
  <c r="AL728" i="4"/>
  <c r="AL119" i="4"/>
  <c r="AR119" i="4" s="1"/>
  <c r="AJ797" i="4"/>
  <c r="AM541" i="4"/>
  <c r="AL541" i="4"/>
  <c r="AP666" i="4"/>
  <c r="AM666" i="4"/>
  <c r="AQ666" i="4"/>
  <c r="AM740" i="4"/>
  <c r="AA663" i="4"/>
  <c r="Z663" i="4"/>
  <c r="AE663" i="4"/>
  <c r="AD663" i="4"/>
  <c r="AW663" i="4"/>
  <c r="AB663" i="4"/>
  <c r="AT663" i="4"/>
  <c r="AC663" i="4"/>
  <c r="AS663" i="4"/>
  <c r="AU663" i="4"/>
  <c r="AV663" i="4"/>
  <c r="AI663" i="4"/>
  <c r="AJ663" i="4"/>
  <c r="AH663" i="4"/>
  <c r="AG663" i="4"/>
  <c r="AF663" i="4"/>
  <c r="AK663" i="4"/>
  <c r="AI617" i="4"/>
  <c r="AB828" i="4"/>
  <c r="AE828" i="4"/>
  <c r="AA828" i="4"/>
  <c r="AT828" i="4"/>
  <c r="AS828" i="4"/>
  <c r="AW828" i="4"/>
  <c r="Z828" i="4"/>
  <c r="AD828" i="4"/>
  <c r="AU828" i="4"/>
  <c r="AV828" i="4"/>
  <c r="AJ828" i="4"/>
  <c r="AH828" i="4"/>
  <c r="AK828" i="4"/>
  <c r="AI828" i="4"/>
  <c r="AF828" i="4"/>
  <c r="AG828" i="4"/>
  <c r="AO791" i="4"/>
  <c r="AP727" i="4"/>
  <c r="AQ727" i="4"/>
  <c r="AM806" i="4"/>
  <c r="AO806" i="4"/>
  <c r="AN606" i="4"/>
  <c r="AL606" i="4"/>
  <c r="AQ606" i="4"/>
  <c r="AM606" i="4"/>
  <c r="AP807" i="4"/>
  <c r="AL807" i="4"/>
  <c r="AM807" i="4"/>
  <c r="AQ575" i="4"/>
  <c r="AL575" i="4"/>
  <c r="AQ634" i="4"/>
  <c r="AC729" i="4"/>
  <c r="AU729" i="4"/>
  <c r="AV729" i="4"/>
  <c r="AK729" i="4"/>
  <c r="AE729" i="4"/>
  <c r="AW729" i="4"/>
  <c r="AA729" i="4"/>
  <c r="AJ729" i="4"/>
  <c r="AB729" i="4"/>
  <c r="AT729" i="4"/>
  <c r="AI729" i="4"/>
  <c r="AF729" i="4"/>
  <c r="AD729" i="4"/>
  <c r="Z729" i="4"/>
  <c r="AS729" i="4"/>
  <c r="AG729" i="4"/>
  <c r="AH729" i="4"/>
  <c r="AL821" i="4"/>
  <c r="AQ711" i="4"/>
  <c r="AQ778" i="4"/>
  <c r="AP808" i="4"/>
  <c r="AO751" i="4"/>
  <c r="AA809" i="4"/>
  <c r="AB809" i="4"/>
  <c r="Z809" i="4"/>
  <c r="AL809" i="4" s="1"/>
  <c r="AT809" i="4"/>
  <c r="AU809" i="4"/>
  <c r="AE809" i="4"/>
  <c r="AV809" i="4"/>
  <c r="AD809" i="4"/>
  <c r="AC809" i="4"/>
  <c r="AS809" i="4"/>
  <c r="AW809" i="4"/>
  <c r="AF809" i="4"/>
  <c r="AH809" i="4"/>
  <c r="AK809" i="4"/>
  <c r="AI809" i="4"/>
  <c r="AG809" i="4"/>
  <c r="AJ809" i="4"/>
  <c r="AP596" i="4"/>
  <c r="AQ644" i="4"/>
  <c r="AM736" i="4"/>
  <c r="AO736" i="4"/>
  <c r="AP752" i="4"/>
  <c r="AM620" i="4"/>
  <c r="AN620" i="4"/>
  <c r="AQ595" i="4"/>
  <c r="AP595" i="4"/>
  <c r="AL595" i="4"/>
  <c r="Y629" i="4"/>
  <c r="X629" i="4"/>
  <c r="AL851" i="4"/>
  <c r="AO851" i="4"/>
  <c r="AL682" i="4"/>
  <c r="AQ682" i="4"/>
  <c r="AE631" i="4"/>
  <c r="AV631" i="4"/>
  <c r="AS631" i="4"/>
  <c r="Z631" i="4"/>
  <c r="AW631" i="4"/>
  <c r="AT631" i="4"/>
  <c r="AU631" i="4"/>
  <c r="AA631" i="4"/>
  <c r="AB631" i="4"/>
  <c r="AC631" i="4"/>
  <c r="AD631" i="4"/>
  <c r="AH631" i="4"/>
  <c r="AJ631" i="4"/>
  <c r="AF631" i="4"/>
  <c r="AG631" i="4"/>
  <c r="AK631" i="4"/>
  <c r="AI631" i="4"/>
  <c r="AA824" i="4"/>
  <c r="Z824" i="4"/>
  <c r="AE824" i="4"/>
  <c r="AU824" i="4"/>
  <c r="AT824" i="4"/>
  <c r="AC824" i="4"/>
  <c r="AD824" i="4"/>
  <c r="AW824" i="4"/>
  <c r="AV824" i="4"/>
  <c r="AS824" i="4"/>
  <c r="AJ824" i="4"/>
  <c r="AG824" i="4"/>
  <c r="AF824" i="4"/>
  <c r="AI824" i="4"/>
  <c r="AK824" i="4"/>
  <c r="AH824" i="4"/>
  <c r="AN824" i="4" s="1"/>
  <c r="AO590" i="4"/>
  <c r="AN593" i="4"/>
  <c r="AP593" i="4"/>
  <c r="AI758" i="4"/>
  <c r="AJ758" i="4"/>
  <c r="AV758" i="4"/>
  <c r="AF758" i="4"/>
  <c r="AE758" i="4"/>
  <c r="AC758" i="4"/>
  <c r="AB758" i="4"/>
  <c r="AH758" i="4"/>
  <c r="AU758" i="4"/>
  <c r="Z758" i="4"/>
  <c r="AD758" i="4"/>
  <c r="AA758" i="4"/>
  <c r="AW758" i="4"/>
  <c r="AK758" i="4"/>
  <c r="AG758" i="4"/>
  <c r="AS758" i="4"/>
  <c r="AT758" i="4"/>
  <c r="AQ647" i="4"/>
  <c r="AM678" i="4"/>
  <c r="AN678" i="4"/>
  <c r="AO685" i="4"/>
  <c r="AM626" i="4"/>
  <c r="AN676" i="4"/>
  <c r="AB784" i="4"/>
  <c r="AI733" i="4"/>
  <c r="AB733" i="4"/>
  <c r="AE733" i="4"/>
  <c r="AU733" i="4"/>
  <c r="AK733" i="4"/>
  <c r="AC733" i="4"/>
  <c r="AT733" i="4"/>
  <c r="AV733" i="4"/>
  <c r="AJ733" i="4"/>
  <c r="AD733" i="4"/>
  <c r="AW733" i="4"/>
  <c r="AS733" i="4"/>
  <c r="AG733" i="4"/>
  <c r="AA733" i="4"/>
  <c r="Z733" i="4"/>
  <c r="AF733" i="4"/>
  <c r="AH733" i="4"/>
  <c r="AQ810" i="4"/>
  <c r="AO734" i="4"/>
  <c r="AM734" i="4"/>
  <c r="AP734" i="4"/>
  <c r="AM126" i="4"/>
  <c r="AS126" i="4" s="1"/>
  <c r="AQ799" i="4"/>
  <c r="AL674" i="4"/>
  <c r="AN674" i="4"/>
  <c r="AQ674" i="4"/>
  <c r="AC794" i="4"/>
  <c r="AM572" i="4"/>
  <c r="AM702" i="4"/>
  <c r="AN567" i="4"/>
  <c r="AI121" i="4"/>
  <c r="AM561" i="4"/>
  <c r="AQ570" i="4"/>
  <c r="AM570" i="4"/>
  <c r="AL559" i="4"/>
  <c r="AB658" i="4"/>
  <c r="AD658" i="4"/>
  <c r="AE658" i="4"/>
  <c r="AC658" i="4"/>
  <c r="AS658" i="4"/>
  <c r="Z658" i="4"/>
  <c r="AA658" i="4"/>
  <c r="AU658" i="4"/>
  <c r="AT658" i="4"/>
  <c r="AV658" i="4"/>
  <c r="AW658" i="4"/>
  <c r="AI658" i="4"/>
  <c r="AH658" i="4"/>
  <c r="AN658" i="4" s="1"/>
  <c r="AK658" i="4"/>
  <c r="AG658" i="4"/>
  <c r="AM658" i="4" s="1"/>
  <c r="AF658" i="4"/>
  <c r="AJ658" i="4"/>
  <c r="AL132" i="4"/>
  <c r="AR132" i="4" s="1"/>
  <c r="AC121" i="4"/>
  <c r="AO121" i="4" s="1"/>
  <c r="AU121" i="4" s="1"/>
  <c r="AA121" i="4"/>
  <c r="AO126" i="4"/>
  <c r="AU126" i="4" s="1"/>
  <c r="AN528" i="4"/>
  <c r="AE281" i="4"/>
  <c r="AK370" i="4"/>
  <c r="AM180" i="4"/>
  <c r="AS180" i="4" s="1"/>
  <c r="AQ999" i="4"/>
  <c r="AN975" i="4"/>
  <c r="AA654" i="4"/>
  <c r="AD654" i="4"/>
  <c r="Z654" i="4"/>
  <c r="AS654" i="4"/>
  <c r="AC654" i="4"/>
  <c r="AB654" i="4"/>
  <c r="AU654" i="4"/>
  <c r="AV654" i="4"/>
  <c r="AW654" i="4"/>
  <c r="AE654" i="4"/>
  <c r="AT654" i="4"/>
  <c r="AJ654" i="4"/>
  <c r="AF654" i="4"/>
  <c r="AG654" i="4"/>
  <c r="AI654" i="4"/>
  <c r="AH654" i="4"/>
  <c r="AK654" i="4"/>
  <c r="AL950" i="4"/>
  <c r="AN562" i="4"/>
  <c r="AO562" i="4"/>
  <c r="AB754" i="4"/>
  <c r="AF754" i="4"/>
  <c r="AJ754" i="4"/>
  <c r="AH754" i="4"/>
  <c r="AU754" i="4"/>
  <c r="AC754" i="4"/>
  <c r="AT754" i="4"/>
  <c r="AD754" i="4"/>
  <c r="AS754" i="4"/>
  <c r="AA754" i="4"/>
  <c r="AE754" i="4"/>
  <c r="AG754" i="4"/>
  <c r="AI754" i="4"/>
  <c r="AK754" i="4"/>
  <c r="Z754" i="4"/>
  <c r="AL754" i="4" s="1"/>
  <c r="AV754" i="4"/>
  <c r="AW754" i="4"/>
  <c r="AD735" i="4"/>
  <c r="AB735" i="4"/>
  <c r="AC735" i="4"/>
  <c r="AV735" i="4"/>
  <c r="AT735" i="4"/>
  <c r="AW735" i="4"/>
  <c r="AE735" i="4"/>
  <c r="AS735" i="4"/>
  <c r="AU735" i="4"/>
  <c r="Z735" i="4"/>
  <c r="AA735" i="4"/>
  <c r="AF735" i="4"/>
  <c r="AG735" i="4"/>
  <c r="AH735" i="4"/>
  <c r="AN735" i="4" s="1"/>
  <c r="AI735" i="4"/>
  <c r="AK735" i="4"/>
  <c r="AJ735" i="4"/>
  <c r="AN553" i="4"/>
  <c r="AP553" i="4"/>
  <c r="AQ553" i="4"/>
  <c r="Z609" i="4"/>
  <c r="AU609" i="4"/>
  <c r="AW609" i="4"/>
  <c r="AA609" i="4"/>
  <c r="AS609" i="4"/>
  <c r="AC609" i="4"/>
  <c r="AE609" i="4"/>
  <c r="AT609" i="4"/>
  <c r="AD609" i="4"/>
  <c r="AB609" i="4"/>
  <c r="AV609" i="4"/>
  <c r="AI609" i="4"/>
  <c r="AH609" i="4"/>
  <c r="AF609" i="4"/>
  <c r="AG609" i="4"/>
  <c r="AJ609" i="4"/>
  <c r="AK609" i="4"/>
  <c r="G116" i="4"/>
  <c r="E116" i="4"/>
  <c r="I116" i="4" s="1"/>
  <c r="L117" i="2" s="1"/>
  <c r="F116" i="4"/>
  <c r="J116" i="4" s="1"/>
  <c r="M117" i="2" s="1"/>
  <c r="D116" i="4"/>
  <c r="H116" i="4" s="1"/>
  <c r="K117" i="2" s="1"/>
  <c r="AQ708" i="4"/>
  <c r="AP708" i="4"/>
  <c r="AU582" i="4"/>
  <c r="AT582" i="4"/>
  <c r="AV582" i="4"/>
  <c r="AW582" i="4"/>
  <c r="AS582" i="4"/>
  <c r="AC582" i="4"/>
  <c r="AA582" i="4"/>
  <c r="AE582" i="4"/>
  <c r="AD582" i="4"/>
  <c r="Z582" i="4"/>
  <c r="AG582" i="4"/>
  <c r="AK582" i="4"/>
  <c r="AI582" i="4"/>
  <c r="AJ582" i="4"/>
  <c r="AH582" i="4"/>
  <c r="AN582" i="4" s="1"/>
  <c r="AF582" i="4"/>
  <c r="AO585" i="4"/>
  <c r="AQ743" i="4"/>
  <c r="AN637" i="4"/>
  <c r="AP790" i="4"/>
  <c r="AQ728" i="4"/>
  <c r="AM728" i="4"/>
  <c r="AT614" i="4"/>
  <c r="AD614" i="4"/>
  <c r="AK614" i="4"/>
  <c r="AH614" i="4"/>
  <c r="AN614" i="4" s="1"/>
  <c r="AC614" i="4"/>
  <c r="AS614" i="4"/>
  <c r="AF614" i="4"/>
  <c r="AJ614" i="4"/>
  <c r="AA614" i="4"/>
  <c r="AE614" i="4"/>
  <c r="AQ614" i="4" s="1"/>
  <c r="AW614" i="4"/>
  <c r="AI614" i="4"/>
  <c r="AU614" i="4"/>
  <c r="Z614" i="4"/>
  <c r="AL614" i="4" s="1"/>
  <c r="AV614" i="4"/>
  <c r="AG614" i="4"/>
  <c r="AL535" i="4"/>
  <c r="AN119" i="4"/>
  <c r="AT119" i="4" s="1"/>
  <c r="AD797" i="4"/>
  <c r="AA797" i="4"/>
  <c r="AV797" i="4"/>
  <c r="AE797" i="4"/>
  <c r="AQ797" i="4" s="1"/>
  <c r="AB797" i="4"/>
  <c r="AN797" i="4" s="1"/>
  <c r="AS797" i="4"/>
  <c r="AC797" i="4"/>
  <c r="AO797" i="4" s="1"/>
  <c r="AT797" i="4"/>
  <c r="AW797" i="4"/>
  <c r="Z797" i="4"/>
  <c r="AU797" i="4"/>
  <c r="E111" i="4"/>
  <c r="I111" i="4" s="1"/>
  <c r="L112" i="2" s="1"/>
  <c r="D111" i="4"/>
  <c r="H111" i="4" s="1"/>
  <c r="K112" i="2" s="1"/>
  <c r="G111" i="4"/>
  <c r="F111" i="4"/>
  <c r="J111" i="4" s="1"/>
  <c r="M112" i="2" s="1"/>
  <c r="AQ541" i="4"/>
  <c r="AO666" i="4"/>
  <c r="AL666" i="4"/>
  <c r="AA597" i="4"/>
  <c r="AC597" i="4"/>
  <c r="AV597" i="4"/>
  <c r="AI597" i="4"/>
  <c r="Z597" i="4"/>
  <c r="AT597" i="4"/>
  <c r="AW597" i="4"/>
  <c r="AG597" i="4"/>
  <c r="AE597" i="4"/>
  <c r="AS597" i="4"/>
  <c r="AF597" i="4"/>
  <c r="AH597" i="4"/>
  <c r="AD597" i="4"/>
  <c r="AB597" i="4"/>
  <c r="AU597" i="4"/>
  <c r="AJ597" i="4"/>
  <c r="AK597" i="4"/>
  <c r="AO740" i="4"/>
  <c r="AB698" i="4"/>
  <c r="AE693" i="4"/>
  <c r="AQ693" i="4" s="1"/>
  <c r="AW693" i="4"/>
  <c r="AA693" i="4"/>
  <c r="AM693" i="4" s="1"/>
  <c r="AT693" i="4"/>
  <c r="AC693" i="4"/>
  <c r="AO693" i="4" s="1"/>
  <c r="AV693" i="4"/>
  <c r="AD693" i="4"/>
  <c r="AP693" i="4" s="1"/>
  <c r="AU693" i="4"/>
  <c r="AB693" i="4"/>
  <c r="AN693" i="4" s="1"/>
  <c r="Z693" i="4"/>
  <c r="AL693" i="4" s="1"/>
  <c r="AS693" i="4"/>
  <c r="AV574" i="4"/>
  <c r="Z574" i="4"/>
  <c r="AC574" i="4"/>
  <c r="AE574" i="4"/>
  <c r="AD574" i="4"/>
  <c r="AW574" i="4"/>
  <c r="AS574" i="4"/>
  <c r="AA574" i="4"/>
  <c r="AB574" i="4"/>
  <c r="AU574" i="4"/>
  <c r="AT574" i="4"/>
  <c r="AG574" i="4"/>
  <c r="AJ574" i="4"/>
  <c r="AP574" i="4" s="1"/>
  <c r="AF574" i="4"/>
  <c r="AK574" i="4"/>
  <c r="AH574" i="4"/>
  <c r="AI574" i="4"/>
  <c r="AO727" i="4"/>
  <c r="AL727" i="4"/>
  <c r="AC820" i="4"/>
  <c r="AO732" i="4"/>
  <c r="AE115" i="4"/>
  <c r="AK115" i="4"/>
  <c r="AF115" i="4"/>
  <c r="AG115" i="4"/>
  <c r="AD115" i="4"/>
  <c r="AI115" i="4"/>
  <c r="Z115" i="4"/>
  <c r="AL115" i="4" s="1"/>
  <c r="AR115" i="4" s="1"/>
  <c r="AA115" i="4"/>
  <c r="AM115" i="4" s="1"/>
  <c r="AS115" i="4" s="1"/>
  <c r="AJ115" i="4"/>
  <c r="AB115" i="4"/>
  <c r="AN115" i="4" s="1"/>
  <c r="AT115" i="4" s="1"/>
  <c r="AC115" i="4"/>
  <c r="AM525" i="4"/>
  <c r="AP525" i="4"/>
  <c r="AN634" i="4"/>
  <c r="AM821" i="4"/>
  <c r="AL662" i="4"/>
  <c r="AM808" i="4"/>
  <c r="AQ668" i="4"/>
  <c r="AQ596" i="4"/>
  <c r="AF797" i="4"/>
  <c r="AL644" i="4"/>
  <c r="Y689" i="4"/>
  <c r="X689" i="4"/>
  <c r="Z610" i="4"/>
  <c r="AE610" i="4"/>
  <c r="AW610" i="4"/>
  <c r="AC610" i="4"/>
  <c r="AA610" i="4"/>
  <c r="AT610" i="4"/>
  <c r="AD610" i="4"/>
  <c r="AU610" i="4"/>
  <c r="AS610" i="4"/>
  <c r="AV610" i="4"/>
  <c r="AB610" i="4"/>
  <c r="AH610" i="4"/>
  <c r="AK610" i="4"/>
  <c r="AG610" i="4"/>
  <c r="AI610" i="4"/>
  <c r="AJ610" i="4"/>
  <c r="AF610" i="4"/>
  <c r="AL610" i="4" s="1"/>
  <c r="AN649" i="4"/>
  <c r="AE745" i="4"/>
  <c r="AS745" i="4"/>
  <c r="AU745" i="4"/>
  <c r="AT745" i="4"/>
  <c r="AB745" i="4"/>
  <c r="AC745" i="4"/>
  <c r="AV745" i="4"/>
  <c r="Z745" i="4"/>
  <c r="AW745" i="4"/>
  <c r="AD745" i="4"/>
  <c r="AA745" i="4"/>
  <c r="AK745" i="4"/>
  <c r="AG745" i="4"/>
  <c r="AH745" i="4"/>
  <c r="AI745" i="4"/>
  <c r="AF745" i="4"/>
  <c r="AJ745" i="4"/>
  <c r="AN595" i="4"/>
  <c r="AA615" i="4"/>
  <c r="Z615" i="4"/>
  <c r="AE615" i="4"/>
  <c r="AU615" i="4"/>
  <c r="AB615" i="4"/>
  <c r="AS615" i="4"/>
  <c r="AV615" i="4"/>
  <c r="AD615" i="4"/>
  <c r="AW615" i="4"/>
  <c r="AC615" i="4"/>
  <c r="AT615" i="4"/>
  <c r="AK615" i="4"/>
  <c r="AF615" i="4"/>
  <c r="AJ615" i="4"/>
  <c r="AH615" i="4"/>
  <c r="AG615" i="4"/>
  <c r="AI615" i="4"/>
  <c r="AQ759" i="4"/>
  <c r="AH121" i="4"/>
  <c r="AD829" i="4"/>
  <c r="AU829" i="4"/>
  <c r="AE829" i="4"/>
  <c r="AQ829" i="4" s="1"/>
  <c r="AC829" i="4"/>
  <c r="AV829" i="4"/>
  <c r="AJ829" i="4"/>
  <c r="AB829" i="4"/>
  <c r="AA829" i="4"/>
  <c r="AT829" i="4"/>
  <c r="Z829" i="4"/>
  <c r="AL829" i="4" s="1"/>
  <c r="AS829" i="4"/>
  <c r="AW829" i="4"/>
  <c r="AN647" i="4"/>
  <c r="AQ685" i="4"/>
  <c r="AP669" i="4"/>
  <c r="AL669" i="4"/>
  <c r="AL626" i="4"/>
  <c r="AP676" i="4"/>
  <c r="Z784" i="4"/>
  <c r="AC784" i="4"/>
  <c r="AE784" i="4"/>
  <c r="AT784" i="4"/>
  <c r="AD784" i="4"/>
  <c r="AA784" i="4"/>
  <c r="AV784" i="4"/>
  <c r="AW784" i="4"/>
  <c r="AU784" i="4"/>
  <c r="AS784" i="4"/>
  <c r="AK784" i="4"/>
  <c r="AI784" i="4"/>
  <c r="AH784" i="4"/>
  <c r="AN784" i="4" s="1"/>
  <c r="AG784" i="4"/>
  <c r="AJ784" i="4"/>
  <c r="AF784" i="4"/>
  <c r="AE775" i="4"/>
  <c r="AV775" i="4"/>
  <c r="AA775" i="4"/>
  <c r="AW775" i="4"/>
  <c r="AT775" i="4"/>
  <c r="AS775" i="4"/>
  <c r="AB775" i="4"/>
  <c r="AD775" i="4"/>
  <c r="Z775" i="4"/>
  <c r="AC775" i="4"/>
  <c r="AU775" i="4"/>
  <c r="AK775" i="4"/>
  <c r="AF775" i="4"/>
  <c r="AJ775" i="4"/>
  <c r="AH775" i="4"/>
  <c r="AI775" i="4"/>
  <c r="AG775" i="4"/>
  <c r="AK633" i="4"/>
  <c r="AE633" i="4"/>
  <c r="AJ633" i="4"/>
  <c r="AC633" i="4"/>
  <c r="AW633" i="4"/>
  <c r="AF633" i="4"/>
  <c r="AI633" i="4"/>
  <c r="AB633" i="4"/>
  <c r="AT633" i="4"/>
  <c r="AH633" i="4"/>
  <c r="AU633" i="4"/>
  <c r="AA633" i="4"/>
  <c r="AM633" i="4" s="1"/>
  <c r="AG633" i="4"/>
  <c r="Z633" i="4"/>
  <c r="AL633" i="4" s="1"/>
  <c r="AD633" i="4"/>
  <c r="AP633" i="4" s="1"/>
  <c r="AV633" i="4"/>
  <c r="AS633" i="4"/>
  <c r="AC539" i="4"/>
  <c r="AU539" i="4"/>
  <c r="AK539" i="4"/>
  <c r="AH539" i="4"/>
  <c r="Z539" i="4"/>
  <c r="AB539" i="4"/>
  <c r="AS539" i="4"/>
  <c r="AG539" i="4"/>
  <c r="AI539" i="4"/>
  <c r="AA539" i="4"/>
  <c r="AD539" i="4"/>
  <c r="AV539" i="4"/>
  <c r="AJ539" i="4"/>
  <c r="AE539" i="4"/>
  <c r="AT539" i="4"/>
  <c r="AW539" i="4"/>
  <c r="AF539" i="4"/>
  <c r="AL810" i="4"/>
  <c r="AE710" i="4"/>
  <c r="Z710" i="4"/>
  <c r="AS710" i="4"/>
  <c r="AD710" i="4"/>
  <c r="AT710" i="4"/>
  <c r="AA710" i="4"/>
  <c r="AW710" i="4"/>
  <c r="AU710" i="4"/>
  <c r="AC710" i="4"/>
  <c r="AB710" i="4"/>
  <c r="AV710" i="4"/>
  <c r="AF710" i="4"/>
  <c r="AK710" i="4"/>
  <c r="AQ710" i="4" s="1"/>
  <c r="AG710" i="4"/>
  <c r="AJ710" i="4"/>
  <c r="AI710" i="4"/>
  <c r="AH710" i="4"/>
  <c r="AC756" i="4"/>
  <c r="AT756" i="4"/>
  <c r="AS756" i="4"/>
  <c r="AW756" i="4"/>
  <c r="AU756" i="4"/>
  <c r="AV756" i="4"/>
  <c r="Z756" i="4"/>
  <c r="AB756" i="4"/>
  <c r="AE756" i="4"/>
  <c r="AA756" i="4"/>
  <c r="AD756" i="4"/>
  <c r="AI756" i="4"/>
  <c r="AO756" i="4" s="1"/>
  <c r="AG756" i="4"/>
  <c r="AK756" i="4"/>
  <c r="AH756" i="4"/>
  <c r="AF756" i="4"/>
  <c r="AJ756" i="4"/>
  <c r="AP799" i="4"/>
  <c r="AL799" i="4"/>
  <c r="Z798" i="4"/>
  <c r="AD798" i="4"/>
  <c r="AC798" i="4"/>
  <c r="AV798" i="4"/>
  <c r="AE798" i="4"/>
  <c r="AS798" i="4"/>
  <c r="AU798" i="4"/>
  <c r="AB798" i="4"/>
  <c r="AA798" i="4"/>
  <c r="AW798" i="4"/>
  <c r="AT798" i="4"/>
  <c r="AG798" i="4"/>
  <c r="AF798" i="4"/>
  <c r="AL798" i="4" s="1"/>
  <c r="AH798" i="4"/>
  <c r="AJ798" i="4"/>
  <c r="AI798" i="4"/>
  <c r="AK798" i="4"/>
  <c r="Z794" i="4"/>
  <c r="AA794" i="4"/>
  <c r="AB794" i="4"/>
  <c r="AD794" i="4"/>
  <c r="AV794" i="4"/>
  <c r="AS794" i="4"/>
  <c r="AE794" i="4"/>
  <c r="AU794" i="4"/>
  <c r="AW794" i="4"/>
  <c r="AT794" i="4"/>
  <c r="AJ794" i="4"/>
  <c r="AH794" i="4"/>
  <c r="AF794" i="4"/>
  <c r="AL794" i="4" s="1"/>
  <c r="AK794" i="4"/>
  <c r="AG794" i="4"/>
  <c r="AI794" i="4"/>
  <c r="AO794" i="4" s="1"/>
  <c r="AQ572" i="4"/>
  <c r="AO572" i="4"/>
  <c r="AP668" i="4"/>
  <c r="AN561" i="4"/>
  <c r="AQ561" i="4"/>
  <c r="AG829" i="4"/>
  <c r="AI829" i="4"/>
  <c r="AL570" i="4"/>
  <c r="AP559" i="4"/>
  <c r="AM801" i="4"/>
  <c r="X813" i="4"/>
  <c r="Y813" i="4"/>
  <c r="AO132" i="4"/>
  <c r="AU132" i="4" s="1"/>
  <c r="AE121" i="4"/>
  <c r="AQ121" i="4" s="1"/>
  <c r="AW121" i="4" s="1"/>
  <c r="AD121" i="4"/>
  <c r="AP121" i="4" s="1"/>
  <c r="AV121" i="4" s="1"/>
  <c r="AF121" i="4"/>
  <c r="AQ126" i="4"/>
  <c r="AW126" i="4" s="1"/>
  <c r="AQ257" i="4"/>
  <c r="AW257" i="4" s="1"/>
  <c r="AK281" i="4"/>
  <c r="AQ281" i="4" s="1"/>
  <c r="AW281" i="4" s="1"/>
  <c r="AB317" i="4"/>
  <c r="AM562" i="4"/>
  <c r="X681" i="4"/>
  <c r="Y681" i="4"/>
  <c r="AN652" i="4"/>
  <c r="AN577" i="4"/>
  <c r="AS825" i="4"/>
  <c r="AW825" i="4"/>
  <c r="AU825" i="4"/>
  <c r="AD825" i="4"/>
  <c r="AT825" i="4"/>
  <c r="AV825" i="4"/>
  <c r="AB825" i="4"/>
  <c r="Z825" i="4"/>
  <c r="AC825" i="4"/>
  <c r="AA825" i="4"/>
  <c r="AE825" i="4"/>
  <c r="AJ825" i="4"/>
  <c r="AI825" i="4"/>
  <c r="AF825" i="4"/>
  <c r="AH825" i="4"/>
  <c r="AK825" i="4"/>
  <c r="AG825" i="4"/>
  <c r="AM708" i="4"/>
  <c r="AN708" i="4"/>
  <c r="AP730" i="4"/>
  <c r="AN730" i="4"/>
  <c r="G141" i="4"/>
  <c r="F141" i="4"/>
  <c r="J141" i="4" s="1"/>
  <c r="M142" i="2" s="1"/>
  <c r="D141" i="4"/>
  <c r="H141" i="4" s="1"/>
  <c r="K142" i="2" s="1"/>
  <c r="E141" i="4"/>
  <c r="I141" i="4" s="1"/>
  <c r="L142" i="2" s="1"/>
  <c r="AE650" i="4"/>
  <c r="AV650" i="4"/>
  <c r="AD650" i="4"/>
  <c r="AW650" i="4"/>
  <c r="AB650" i="4"/>
  <c r="AS650" i="4"/>
  <c r="AA650" i="4"/>
  <c r="AC650" i="4"/>
  <c r="Z650" i="4"/>
  <c r="AT650" i="4"/>
  <c r="AU650" i="4"/>
  <c r="AF650" i="4"/>
  <c r="AG650" i="4"/>
  <c r="AK650" i="4"/>
  <c r="AH650" i="4"/>
  <c r="AJ650" i="4"/>
  <c r="AI650" i="4"/>
  <c r="AQ635" i="4"/>
  <c r="AO635" i="4"/>
  <c r="AP743" i="4"/>
  <c r="AP637" i="4"/>
  <c r="X551" i="4"/>
  <c r="Y551" i="4"/>
  <c r="AO645" i="4"/>
  <c r="AP671" i="4"/>
  <c r="AQ740" i="4"/>
  <c r="AB724" i="4"/>
  <c r="AU724" i="4"/>
  <c r="Z724" i="4"/>
  <c r="AA724" i="4"/>
  <c r="AE724" i="4"/>
  <c r="AW724" i="4"/>
  <c r="AV724" i="4"/>
  <c r="AS724" i="4"/>
  <c r="AT724" i="4"/>
  <c r="AD724" i="4"/>
  <c r="AC724" i="4"/>
  <c r="AF724" i="4"/>
  <c r="AI724" i="4"/>
  <c r="AK724" i="4"/>
  <c r="AG724" i="4"/>
  <c r="AJ724" i="4"/>
  <c r="AH724" i="4"/>
  <c r="AN724" i="4" s="1"/>
  <c r="AE698" i="4"/>
  <c r="AC698" i="4"/>
  <c r="AD698" i="4"/>
  <c r="AW698" i="4"/>
  <c r="AS698" i="4"/>
  <c r="AV698" i="4"/>
  <c r="AA698" i="4"/>
  <c r="Z698" i="4"/>
  <c r="AT698" i="4"/>
  <c r="AU698" i="4"/>
  <c r="AJ698" i="4"/>
  <c r="AP698" i="4" s="1"/>
  <c r="AH698" i="4"/>
  <c r="AN698" i="4" s="1"/>
  <c r="AF698" i="4"/>
  <c r="AI698" i="4"/>
  <c r="AG698" i="4"/>
  <c r="AK698" i="4"/>
  <c r="AP791" i="4"/>
  <c r="AL791" i="4"/>
  <c r="AN727" i="4"/>
  <c r="AM727" i="4"/>
  <c r="Z820" i="4"/>
  <c r="AD820" i="4"/>
  <c r="AT820" i="4"/>
  <c r="AB820" i="4"/>
  <c r="AU820" i="4"/>
  <c r="AA820" i="4"/>
  <c r="AV820" i="4"/>
  <c r="AS820" i="4"/>
  <c r="AE820" i="4"/>
  <c r="AW820" i="4"/>
  <c r="AK820" i="4"/>
  <c r="AF820" i="4"/>
  <c r="AI820" i="4"/>
  <c r="AO820" i="4" s="1"/>
  <c r="AH820" i="4"/>
  <c r="AG820" i="4"/>
  <c r="AJ820" i="4"/>
  <c r="AN732" i="4"/>
  <c r="AQ806" i="4"/>
  <c r="AP806" i="4"/>
  <c r="AD726" i="4"/>
  <c r="AC726" i="4"/>
  <c r="AF726" i="4"/>
  <c r="AK726" i="4"/>
  <c r="AQ726" i="4" s="1"/>
  <c r="AS726" i="4"/>
  <c r="AA726" i="4"/>
  <c r="Z726" i="4"/>
  <c r="AL726" i="4" s="1"/>
  <c r="AT726" i="4"/>
  <c r="AV726" i="4"/>
  <c r="AB726" i="4"/>
  <c r="AG726" i="4"/>
  <c r="AI726" i="4"/>
  <c r="AH726" i="4"/>
  <c r="AW726" i="4"/>
  <c r="AJ726" i="4"/>
  <c r="AU726" i="4"/>
  <c r="AM575" i="4"/>
  <c r="AQ525" i="4"/>
  <c r="AQ564" i="4"/>
  <c r="AE827" i="4"/>
  <c r="Z827" i="4"/>
  <c r="AS827" i="4"/>
  <c r="AB827" i="4"/>
  <c r="AA827" i="4"/>
  <c r="AU827" i="4"/>
  <c r="AT827" i="4"/>
  <c r="AV827" i="4"/>
  <c r="AH827" i="4"/>
  <c r="AD827" i="4"/>
  <c r="AC827" i="4"/>
  <c r="AW827" i="4"/>
  <c r="AG827" i="4"/>
  <c r="AI827" i="4"/>
  <c r="AF827" i="4"/>
  <c r="AK827" i="4"/>
  <c r="AJ827" i="4"/>
  <c r="AN821" i="4"/>
  <c r="AQ821" i="4"/>
  <c r="AM778" i="4"/>
  <c r="AO621" i="4"/>
  <c r="AQ808" i="4"/>
  <c r="AO668" i="4"/>
  <c r="AQ751" i="4"/>
  <c r="AV746" i="4"/>
  <c r="Z746" i="4"/>
  <c r="AA746" i="4"/>
  <c r="AB746" i="4"/>
  <c r="AS746" i="4"/>
  <c r="AI746" i="4"/>
  <c r="AD746" i="4"/>
  <c r="AH746" i="4"/>
  <c r="AJ746" i="4"/>
  <c r="AT746" i="4"/>
  <c r="AF746" i="4"/>
  <c r="AG746" i="4"/>
  <c r="AK746" i="4"/>
  <c r="AW746" i="4"/>
  <c r="AU746" i="4"/>
  <c r="AE746" i="4"/>
  <c r="AC746" i="4"/>
  <c r="AO746" i="4" s="1"/>
  <c r="AG797" i="4"/>
  <c r="AP644" i="4"/>
  <c r="AM644" i="4"/>
  <c r="AP736" i="4"/>
  <c r="AQ620" i="4"/>
  <c r="AO620" i="4"/>
  <c r="AL620" i="4"/>
  <c r="AC782" i="4"/>
  <c r="Z782" i="4"/>
  <c r="AA782" i="4"/>
  <c r="AS782" i="4"/>
  <c r="AE782" i="4"/>
  <c r="AU782" i="4"/>
  <c r="AB782" i="4"/>
  <c r="AW782" i="4"/>
  <c r="AV782" i="4"/>
  <c r="AT782" i="4"/>
  <c r="AK782" i="4"/>
  <c r="AG782" i="4"/>
  <c r="AF782" i="4"/>
  <c r="AJ782" i="4"/>
  <c r="AP782" i="4" s="1"/>
  <c r="AI782" i="4"/>
  <c r="AH782" i="4"/>
  <c r="Y781" i="4"/>
  <c r="X781" i="4"/>
  <c r="AB796" i="4"/>
  <c r="Z796" i="4"/>
  <c r="AD796" i="4"/>
  <c r="AT796" i="4"/>
  <c r="AU796" i="4"/>
  <c r="AA796" i="4"/>
  <c r="AW796" i="4"/>
  <c r="AS796" i="4"/>
  <c r="AE796" i="4"/>
  <c r="AV796" i="4"/>
  <c r="AF796" i="4"/>
  <c r="AI796" i="4"/>
  <c r="AO796" i="4" s="1"/>
  <c r="AJ796" i="4"/>
  <c r="AG796" i="4"/>
  <c r="AH796" i="4"/>
  <c r="AK796" i="4"/>
  <c r="AP649" i="4"/>
  <c r="AQ649" i="4"/>
  <c r="AO595" i="4"/>
  <c r="AT628" i="4"/>
  <c r="AA628" i="4"/>
  <c r="AS628" i="4"/>
  <c r="AU628" i="4"/>
  <c r="AV628" i="4"/>
  <c r="AW628" i="4"/>
  <c r="AE628" i="4"/>
  <c r="AB628" i="4"/>
  <c r="Z628" i="4"/>
  <c r="AC628" i="4"/>
  <c r="AD628" i="4"/>
  <c r="AK628" i="4"/>
  <c r="AF628" i="4"/>
  <c r="AJ628" i="4"/>
  <c r="AH628" i="4"/>
  <c r="AG628" i="4"/>
  <c r="AI628" i="4"/>
  <c r="AM682" i="4"/>
  <c r="AD686" i="4"/>
  <c r="Z686" i="4"/>
  <c r="AV686" i="4"/>
  <c r="AT686" i="4"/>
  <c r="AW686" i="4"/>
  <c r="AS686" i="4"/>
  <c r="AU686" i="4"/>
  <c r="AE686" i="4"/>
  <c r="AA686" i="4"/>
  <c r="AC686" i="4"/>
  <c r="AB686" i="4"/>
  <c r="AF686" i="4"/>
  <c r="AI686" i="4"/>
  <c r="AJ686" i="4"/>
  <c r="AG686" i="4"/>
  <c r="AK686" i="4"/>
  <c r="AH686" i="4"/>
  <c r="AE770" i="4"/>
  <c r="AL590" i="4"/>
  <c r="AQ590" i="4"/>
  <c r="AM593" i="4"/>
  <c r="AO593" i="4"/>
  <c r="AE786" i="4"/>
  <c r="AN759" i="4"/>
  <c r="AL759" i="4"/>
  <c r="AD793" i="4"/>
  <c r="AP793" i="4" s="1"/>
  <c r="AW793" i="4"/>
  <c r="AU793" i="4"/>
  <c r="AB793" i="4"/>
  <c r="AN793" i="4" s="1"/>
  <c r="Z793" i="4"/>
  <c r="AL793" i="4" s="1"/>
  <c r="AT793" i="4"/>
  <c r="AV793" i="4"/>
  <c r="AC793" i="4"/>
  <c r="AO793" i="4" s="1"/>
  <c r="AA793" i="4"/>
  <c r="AM793" i="4" s="1"/>
  <c r="AE793" i="4"/>
  <c r="AQ793" i="4" s="1"/>
  <c r="AS793" i="4"/>
  <c r="AP678" i="4"/>
  <c r="AN685" i="4"/>
  <c r="AB598" i="4"/>
  <c r="AD598" i="4"/>
  <c r="Z598" i="4"/>
  <c r="AA598" i="4"/>
  <c r="AC598" i="4"/>
  <c r="AE598" i="4"/>
  <c r="AV598" i="4"/>
  <c r="AS598" i="4"/>
  <c r="AT598" i="4"/>
  <c r="AU598" i="4"/>
  <c r="AW598" i="4"/>
  <c r="AG598" i="4"/>
  <c r="AM598" i="4" s="1"/>
  <c r="AF598" i="4"/>
  <c r="AH598" i="4"/>
  <c r="AI598" i="4"/>
  <c r="AJ598" i="4"/>
  <c r="AK598" i="4"/>
  <c r="AQ676" i="4"/>
  <c r="Y4" i="4"/>
  <c r="AA4" i="4" s="1"/>
  <c r="AN642" i="4"/>
  <c r="AP642" i="4"/>
  <c r="AE705" i="4"/>
  <c r="AQ705" i="4" s="1"/>
  <c r="AC800" i="4"/>
  <c r="Z800" i="4"/>
  <c r="AE800" i="4"/>
  <c r="AT800" i="4"/>
  <c r="AD800" i="4"/>
  <c r="AV800" i="4"/>
  <c r="AA800" i="4"/>
  <c r="AW800" i="4"/>
  <c r="AU800" i="4"/>
  <c r="AS800" i="4"/>
  <c r="AI800" i="4"/>
  <c r="AJ800" i="4"/>
  <c r="AG800" i="4"/>
  <c r="AH800" i="4"/>
  <c r="AN800" i="4" s="1"/>
  <c r="AF800" i="4"/>
  <c r="AK800" i="4"/>
  <c r="AD670" i="4"/>
  <c r="AC670" i="4"/>
  <c r="Z670" i="4"/>
  <c r="AS670" i="4"/>
  <c r="AE670" i="4"/>
  <c r="AU670" i="4"/>
  <c r="AT670" i="4"/>
  <c r="AV670" i="4"/>
  <c r="AB670" i="4"/>
  <c r="AW670" i="4"/>
  <c r="AI670" i="4"/>
  <c r="AF670" i="4"/>
  <c r="AH670" i="4"/>
  <c r="AG670" i="4"/>
  <c r="AM670" i="4" s="1"/>
  <c r="AK670" i="4"/>
  <c r="AJ670" i="4"/>
  <c r="AM799" i="4"/>
  <c r="AO799" i="4"/>
  <c r="AP566" i="4"/>
  <c r="AA630" i="4"/>
  <c r="AB714" i="4"/>
  <c r="AP572" i="4"/>
  <c r="AN702" i="4"/>
  <c r="AO819" i="4"/>
  <c r="AL819" i="4"/>
  <c r="AA690" i="4"/>
  <c r="AS690" i="4"/>
  <c r="AB690" i="4"/>
  <c r="AE690" i="4"/>
  <c r="AD690" i="4"/>
  <c r="AT690" i="4"/>
  <c r="AV690" i="4"/>
  <c r="AC690" i="4"/>
  <c r="AW690" i="4"/>
  <c r="Z690" i="4"/>
  <c r="AU690" i="4"/>
  <c r="AH690" i="4"/>
  <c r="AJ690" i="4"/>
  <c r="AF690" i="4"/>
  <c r="AI690" i="4"/>
  <c r="AG690" i="4"/>
  <c r="AK690" i="4"/>
  <c r="AQ533" i="4"/>
  <c r="AO533" i="4"/>
  <c r="AH829" i="4"/>
  <c r="AL549" i="4"/>
  <c r="AO570" i="4"/>
  <c r="AP801" i="4"/>
  <c r="AP586" i="4"/>
  <c r="AN586" i="4"/>
  <c r="AA132" i="4"/>
  <c r="AM132" i="4" s="1"/>
  <c r="AS132" i="4" s="1"/>
  <c r="Z121" i="4"/>
  <c r="AG121" i="4"/>
  <c r="AP126" i="4"/>
  <c r="AV126" i="4" s="1"/>
  <c r="AN126" i="4"/>
  <c r="AT126" i="4" s="1"/>
  <c r="AE370" i="4"/>
  <c r="AQ667" i="4"/>
  <c r="AL507" i="4"/>
  <c r="AR507" i="4" s="1"/>
  <c r="AN507" i="4"/>
  <c r="AT507" i="4" s="1"/>
  <c r="AM632" i="4"/>
  <c r="AQ715" i="4"/>
  <c r="AN877" i="4"/>
  <c r="AM982" i="4"/>
  <c r="AO982" i="4"/>
  <c r="AM108" i="4"/>
  <c r="AS108" i="4" s="1"/>
  <c r="AP999" i="4"/>
  <c r="F70" i="4"/>
  <c r="J70" i="4" s="1"/>
  <c r="M71" i="2" s="1"/>
  <c r="G70" i="4"/>
  <c r="D70" i="4"/>
  <c r="H70" i="4" s="1"/>
  <c r="K71" i="2" s="1"/>
  <c r="E70" i="4"/>
  <c r="I70" i="4" s="1"/>
  <c r="L71" i="2" s="1"/>
  <c r="AL843" i="4"/>
  <c r="AC104" i="4"/>
  <c r="AE104" i="4"/>
  <c r="AQ104" i="4" s="1"/>
  <c r="AW104" i="4" s="1"/>
  <c r="AA104" i="4"/>
  <c r="AN755" i="4"/>
  <c r="AM803" i="4"/>
  <c r="AQ616" i="4"/>
  <c r="AN317" i="4"/>
  <c r="AT317" i="4" s="1"/>
  <c r="AN879" i="4"/>
  <c r="E90" i="4"/>
  <c r="I90" i="4" s="1"/>
  <c r="L91" i="2" s="1"/>
  <c r="G90" i="4"/>
  <c r="D90" i="4"/>
  <c r="H90" i="4" s="1"/>
  <c r="K91" i="2" s="1"/>
  <c r="F90" i="4"/>
  <c r="J90" i="4" s="1"/>
  <c r="M91" i="2" s="1"/>
  <c r="AN999" i="4"/>
  <c r="AO975" i="4"/>
  <c r="AQ843" i="4"/>
  <c r="AH104" i="4"/>
  <c r="AB104" i="4"/>
  <c r="AJ104" i="4"/>
  <c r="AM90" i="4"/>
  <c r="AS90" i="4" s="1"/>
  <c r="AJ370" i="4"/>
  <c r="AC246" i="4"/>
  <c r="AN995" i="4"/>
  <c r="AP648" i="4"/>
  <c r="AA876" i="4"/>
  <c r="AQ720" i="4"/>
  <c r="AQ18" i="4"/>
  <c r="AW18" i="4" s="1"/>
  <c r="AP18" i="4"/>
  <c r="AV18" i="4" s="1"/>
  <c r="AN982" i="4"/>
  <c r="AO180" i="4"/>
  <c r="AU180" i="4" s="1"/>
  <c r="AL180" i="4"/>
  <c r="AR180" i="4" s="1"/>
  <c r="F180" i="4" s="1"/>
  <c r="J180" i="4" s="1"/>
  <c r="M181" i="2" s="1"/>
  <c r="AA317" i="4"/>
  <c r="AM317" i="4" s="1"/>
  <c r="AS317" i="4" s="1"/>
  <c r="Z317" i="4"/>
  <c r="AL317" i="4" s="1"/>
  <c r="AR317" i="4" s="1"/>
  <c r="AO399" i="4"/>
  <c r="AU399" i="4" s="1"/>
  <c r="AL879" i="4"/>
  <c r="AL999" i="4"/>
  <c r="AL975" i="4"/>
  <c r="AQ975" i="4"/>
  <c r="G86" i="4"/>
  <c r="F86" i="4"/>
  <c r="J86" i="4" s="1"/>
  <c r="M87" i="2" s="1"/>
  <c r="E86" i="4"/>
  <c r="I86" i="4" s="1"/>
  <c r="L87" i="2" s="1"/>
  <c r="D86" i="4"/>
  <c r="H86" i="4" s="1"/>
  <c r="K87" i="2" s="1"/>
  <c r="AO843" i="4"/>
  <c r="AP843" i="4"/>
  <c r="Z104" i="4"/>
  <c r="AI104" i="4"/>
  <c r="AD104" i="4"/>
  <c r="AP104" i="4" s="1"/>
  <c r="AV104" i="4" s="1"/>
  <c r="AL497" i="4"/>
  <c r="AR497" i="4" s="1"/>
  <c r="AM999" i="4"/>
  <c r="G51" i="4"/>
  <c r="F51" i="4"/>
  <c r="J51" i="4" s="1"/>
  <c r="M52" i="2" s="1"/>
  <c r="E51" i="4"/>
  <c r="I51" i="4" s="1"/>
  <c r="L52" i="2" s="1"/>
  <c r="D51" i="4"/>
  <c r="H51" i="4" s="1"/>
  <c r="K52" i="2" s="1"/>
  <c r="AQ90" i="4"/>
  <c r="AW90" i="4" s="1"/>
  <c r="AM843" i="4"/>
  <c r="AF104" i="4"/>
  <c r="AG104" i="4"/>
  <c r="AN90" i="4"/>
  <c r="AT90" i="4" s="1"/>
  <c r="D180" i="4"/>
  <c r="H180" i="4" s="1"/>
  <c r="K181" i="2" s="1"/>
  <c r="AL208" i="4"/>
  <c r="AR208" i="4" s="1"/>
  <c r="G208" i="4" s="1"/>
  <c r="AE391" i="4"/>
  <c r="AN388" i="4"/>
  <c r="AT388" i="4" s="1"/>
  <c r="AN138" i="4"/>
  <c r="AT138" i="4" s="1"/>
  <c r="AL138" i="4"/>
  <c r="AR138" i="4" s="1"/>
  <c r="F138" i="4" s="1"/>
  <c r="J138" i="4" s="1"/>
  <c r="M139" i="2" s="1"/>
  <c r="AQ507" i="4"/>
  <c r="AW507" i="4" s="1"/>
  <c r="AM123" i="4"/>
  <c r="AS123" i="4" s="1"/>
  <c r="AL683" i="4"/>
  <c r="AN683" i="4"/>
  <c r="AQ755" i="4"/>
  <c r="AO755" i="4"/>
  <c r="AL755" i="4"/>
  <c r="AQ803" i="4"/>
  <c r="AL763" i="4"/>
  <c r="AM861" i="4"/>
  <c r="Z48" i="4"/>
  <c r="AA175" i="4"/>
  <c r="AM739" i="4"/>
  <c r="AN720" i="4"/>
  <c r="AQ651" i="4"/>
  <c r="AO651" i="4"/>
  <c r="AP761" i="4"/>
  <c r="AL761" i="4"/>
  <c r="G302" i="4"/>
  <c r="E302" i="4"/>
  <c r="I302" i="4" s="1"/>
  <c r="D302" i="4"/>
  <c r="H302" i="4" s="1"/>
  <c r="F302" i="4"/>
  <c r="J302" i="4" s="1"/>
  <c r="AP180" i="4"/>
  <c r="AV180" i="4" s="1"/>
  <c r="AQ317" i="4"/>
  <c r="AW317" i="4" s="1"/>
  <c r="E399" i="4"/>
  <c r="I399" i="4" s="1"/>
  <c r="L391" i="2" s="1"/>
  <c r="F399" i="4"/>
  <c r="J399" i="4" s="1"/>
  <c r="M391" i="2" s="1"/>
  <c r="D399" i="4"/>
  <c r="H399" i="4" s="1"/>
  <c r="K391" i="2" s="1"/>
  <c r="G399" i="4"/>
  <c r="AO879" i="4"/>
  <c r="AM346" i="4"/>
  <c r="AS346" i="4" s="1"/>
  <c r="AI361" i="4"/>
  <c r="AI372" i="4"/>
  <c r="AB391" i="4"/>
  <c r="AP299" i="4"/>
  <c r="AV299" i="4" s="1"/>
  <c r="AQ699" i="4"/>
  <c r="AN667" i="4"/>
  <c r="AO970" i="4"/>
  <c r="AN664" i="4"/>
  <c r="AL803" i="4"/>
  <c r="AO712" i="4"/>
  <c r="AN354" i="4"/>
  <c r="AT354" i="4" s="1"/>
  <c r="AP12" i="4"/>
  <c r="AV12" i="4" s="1"/>
  <c r="AM12" i="4"/>
  <c r="AS12" i="4" s="1"/>
  <c r="AD48" i="4"/>
  <c r="AP48" i="4" s="1"/>
  <c r="AV48" i="4" s="1"/>
  <c r="AO18" i="4"/>
  <c r="AU18" i="4" s="1"/>
  <c r="AQ982" i="4"/>
  <c r="AP317" i="4"/>
  <c r="AV317" i="4" s="1"/>
  <c r="AN399" i="4"/>
  <c r="AT399" i="4" s="1"/>
  <c r="AN108" i="4"/>
  <c r="AT108" i="4" s="1"/>
  <c r="AM879" i="4"/>
  <c r="AD361" i="4"/>
  <c r="AP268" i="4"/>
  <c r="AV268" i="4" s="1"/>
  <c r="AL350" i="4"/>
  <c r="AR350" i="4" s="1"/>
  <c r="AG804" i="4"/>
  <c r="AQ680" i="4"/>
  <c r="AL699" i="4"/>
  <c r="AM138" i="4"/>
  <c r="AS138" i="4" s="1"/>
  <c r="AM787" i="4"/>
  <c r="AP507" i="4"/>
  <c r="AV507" i="4" s="1"/>
  <c r="AP503" i="4"/>
  <c r="AV503" i="4" s="1"/>
  <c r="AN883" i="4"/>
  <c r="AD139" i="4"/>
  <c r="AO632" i="4"/>
  <c r="AQ497" i="4"/>
  <c r="AW497" i="4" s="1"/>
  <c r="AM600" i="4"/>
  <c r="AM34" i="4"/>
  <c r="AS34" i="4" s="1"/>
  <c r="AN861" i="4"/>
  <c r="AN48" i="4"/>
  <c r="AT48" i="4" s="1"/>
  <c r="AN489" i="4"/>
  <c r="AT489" i="4" s="1"/>
  <c r="AN715" i="4"/>
  <c r="AO179" i="4"/>
  <c r="AU179" i="4" s="1"/>
  <c r="AO948" i="4"/>
  <c r="AK34" i="4"/>
  <c r="AP568" i="4"/>
  <c r="AQ180" i="4"/>
  <c r="AW180" i="4" s="1"/>
  <c r="AQ399" i="4"/>
  <c r="AW399" i="4" s="1"/>
  <c r="AO108" i="4"/>
  <c r="AU108" i="4" s="1"/>
  <c r="AP879" i="4"/>
  <c r="AM206" i="4"/>
  <c r="AS206" i="4" s="1"/>
  <c r="AN346" i="4"/>
  <c r="AT346" i="4" s="1"/>
  <c r="AO429" i="4"/>
  <c r="AU429" i="4" s="1"/>
  <c r="AO680" i="4"/>
  <c r="AM56" i="4"/>
  <c r="AS56" i="4" s="1"/>
  <c r="AQ138" i="4"/>
  <c r="AW138" i="4" s="1"/>
  <c r="AO123" i="4"/>
  <c r="AU123" i="4" s="1"/>
  <c r="AP722" i="4"/>
  <c r="AL503" i="4"/>
  <c r="AR503" i="4" s="1"/>
  <c r="AH56" i="4"/>
  <c r="AP497" i="4"/>
  <c r="AV497" i="4" s="1"/>
  <c r="AO720" i="4"/>
  <c r="AN34" i="4"/>
  <c r="AT34" i="4" s="1"/>
  <c r="AQ48" i="4"/>
  <c r="AW48" i="4" s="1"/>
  <c r="AN660" i="4"/>
  <c r="AL715" i="4"/>
  <c r="AO882" i="4"/>
  <c r="AL18" i="4"/>
  <c r="AR18" i="4" s="1"/>
  <c r="AL982" i="4"/>
  <c r="AL343" i="4"/>
  <c r="AR343" i="4" s="1"/>
  <c r="AO317" i="4"/>
  <c r="AU317" i="4" s="1"/>
  <c r="AL108" i="4"/>
  <c r="AR108" i="4" s="1"/>
  <c r="AP108" i="4"/>
  <c r="AV108" i="4" s="1"/>
  <c r="F55" i="4"/>
  <c r="J55" i="4" s="1"/>
  <c r="M56" i="2" s="1"/>
  <c r="D55" i="4"/>
  <c r="H55" i="4" s="1"/>
  <c r="K56" i="2" s="1"/>
  <c r="G55" i="4"/>
  <c r="E55" i="4"/>
  <c r="I55" i="4" s="1"/>
  <c r="L56" i="2" s="1"/>
  <c r="D67" i="4"/>
  <c r="H67" i="4" s="1"/>
  <c r="K68" i="2" s="1"/>
  <c r="G67" i="4"/>
  <c r="F67" i="4"/>
  <c r="J67" i="4" s="1"/>
  <c r="M68" i="2" s="1"/>
  <c r="E67" i="4"/>
  <c r="I67" i="4" s="1"/>
  <c r="L68" i="2" s="1"/>
  <c r="E268" i="4"/>
  <c r="I268" i="4" s="1"/>
  <c r="L269" i="2" s="1"/>
  <c r="F268" i="4"/>
  <c r="J268" i="4" s="1"/>
  <c r="M269" i="2" s="1"/>
  <c r="G268" i="4"/>
  <c r="D268" i="4"/>
  <c r="H268" i="4" s="1"/>
  <c r="K269" i="2" s="1"/>
  <c r="F54" i="4"/>
  <c r="J54" i="4" s="1"/>
  <c r="M55" i="2" s="1"/>
  <c r="G54" i="4"/>
  <c r="E54" i="4"/>
  <c r="I54" i="4" s="1"/>
  <c r="L55" i="2" s="1"/>
  <c r="D54" i="4"/>
  <c r="H54" i="4" s="1"/>
  <c r="K55" i="2" s="1"/>
  <c r="AO56" i="4"/>
  <c r="AU56" i="4" s="1"/>
  <c r="AB958" i="4"/>
  <c r="AD958" i="4"/>
  <c r="AC958" i="4"/>
  <c r="AE958" i="4"/>
  <c r="AT958" i="4"/>
  <c r="AA958" i="4"/>
  <c r="AW958" i="4"/>
  <c r="AV958" i="4"/>
  <c r="AU958" i="4"/>
  <c r="AS958" i="4"/>
  <c r="AJ958" i="4"/>
  <c r="AH958" i="4"/>
  <c r="AF958" i="4"/>
  <c r="AG958" i="4"/>
  <c r="AI958" i="4"/>
  <c r="AK958" i="4"/>
  <c r="D98" i="4"/>
  <c r="H98" i="4" s="1"/>
  <c r="K99" i="2" s="1"/>
  <c r="F98" i="4"/>
  <c r="J98" i="4" s="1"/>
  <c r="M99" i="2" s="1"/>
  <c r="E98" i="4"/>
  <c r="I98" i="4" s="1"/>
  <c r="L99" i="2" s="1"/>
  <c r="G98" i="4"/>
  <c r="AM712" i="4"/>
  <c r="X46" i="4"/>
  <c r="Y46" i="4" s="1"/>
  <c r="AP55" i="4"/>
  <c r="AV55" i="4" s="1"/>
  <c r="AF175" i="4"/>
  <c r="AK175" i="4"/>
  <c r="AI175" i="4"/>
  <c r="AJ175" i="4"/>
  <c r="AG175" i="4"/>
  <c r="AH175" i="4"/>
  <c r="AP948" i="4"/>
  <c r="AH394" i="4"/>
  <c r="AG394" i="4"/>
  <c r="AK394" i="4"/>
  <c r="AJ394" i="4"/>
  <c r="AI394" i="4"/>
  <c r="AF394" i="4"/>
  <c r="Z928" i="4"/>
  <c r="AE928" i="4"/>
  <c r="AC928" i="4"/>
  <c r="AD928" i="4"/>
  <c r="AA928" i="4"/>
  <c r="AV928" i="4"/>
  <c r="AS928" i="4"/>
  <c r="AU928" i="4"/>
  <c r="AB928" i="4"/>
  <c r="AW928" i="4"/>
  <c r="AT928" i="4"/>
  <c r="AK928" i="4"/>
  <c r="AI928" i="4"/>
  <c r="AJ928" i="4"/>
  <c r="AH928" i="4"/>
  <c r="AG928" i="4"/>
  <c r="AF928" i="4"/>
  <c r="AC228" i="4"/>
  <c r="AL680" i="4"/>
  <c r="Z493" i="4"/>
  <c r="AD493" i="4"/>
  <c r="AF493" i="4"/>
  <c r="AC493" i="4"/>
  <c r="AH493" i="4"/>
  <c r="AI493" i="4"/>
  <c r="AB493" i="4"/>
  <c r="AA493" i="4"/>
  <c r="AE493" i="4"/>
  <c r="AK493" i="4"/>
  <c r="AG493" i="4"/>
  <c r="AJ493" i="4"/>
  <c r="AL995" i="4"/>
  <c r="AE491" i="4"/>
  <c r="Z491" i="4"/>
  <c r="AB491" i="4"/>
  <c r="AD491" i="4"/>
  <c r="AA491" i="4"/>
  <c r="AC491" i="4"/>
  <c r="AF491" i="4"/>
  <c r="AH491" i="4"/>
  <c r="AG491" i="4"/>
  <c r="AK491" i="4"/>
  <c r="AJ491" i="4"/>
  <c r="AI491" i="4"/>
  <c r="AE956" i="4"/>
  <c r="AV956" i="4"/>
  <c r="AS956" i="4"/>
  <c r="AW956" i="4"/>
  <c r="AC956" i="4"/>
  <c r="AA956" i="4"/>
  <c r="AU956" i="4"/>
  <c r="AB956" i="4"/>
  <c r="Z956" i="4"/>
  <c r="AD956" i="4"/>
  <c r="AT956" i="4"/>
  <c r="AQ878" i="4"/>
  <c r="AD161" i="4"/>
  <c r="AP161" i="4" s="1"/>
  <c r="AV161" i="4" s="1"/>
  <c r="AC656" i="4"/>
  <c r="AT656" i="4"/>
  <c r="Z656" i="4"/>
  <c r="AA656" i="4"/>
  <c r="AE656" i="4"/>
  <c r="AB656" i="4"/>
  <c r="AD656" i="4"/>
  <c r="AU656" i="4"/>
  <c r="AS656" i="4"/>
  <c r="AW656" i="4"/>
  <c r="AV656" i="4"/>
  <c r="AI656" i="4"/>
  <c r="AJ656" i="4"/>
  <c r="AG656" i="4"/>
  <c r="AH656" i="4"/>
  <c r="AF656" i="4"/>
  <c r="AK656" i="4"/>
  <c r="AJ804" i="4"/>
  <c r="AP489" i="4"/>
  <c r="AV489" i="4" s="1"/>
  <c r="E76" i="4"/>
  <c r="I76" i="4" s="1"/>
  <c r="L77" i="2" s="1"/>
  <c r="D76" i="4"/>
  <c r="H76" i="4" s="1"/>
  <c r="K77" i="2" s="1"/>
  <c r="G76" i="4"/>
  <c r="F76" i="4"/>
  <c r="J76" i="4" s="1"/>
  <c r="M77" i="2" s="1"/>
  <c r="X964" i="4"/>
  <c r="Y964" i="4"/>
  <c r="AJ956" i="4"/>
  <c r="E131" i="4"/>
  <c r="I131" i="4" s="1"/>
  <c r="L132" i="2" s="1"/>
  <c r="D131" i="4"/>
  <c r="H131" i="4" s="1"/>
  <c r="K132" i="2" s="1"/>
  <c r="G131" i="4"/>
  <c r="F131" i="4"/>
  <c r="J131" i="4" s="1"/>
  <c r="M132" i="2" s="1"/>
  <c r="AO534" i="4"/>
  <c r="AQ508" i="4"/>
  <c r="AW508" i="4" s="1"/>
  <c r="AN542" i="4"/>
  <c r="AL552" i="4"/>
  <c r="AQ552" i="4"/>
  <c r="AQ536" i="4"/>
  <c r="AL504" i="4"/>
  <c r="AR504" i="4" s="1"/>
  <c r="AM504" i="4"/>
  <c r="AS504" i="4" s="1"/>
  <c r="AD196" i="4"/>
  <c r="AM188" i="4"/>
  <c r="AS188" i="4" s="1"/>
  <c r="G341" i="4"/>
  <c r="AL189" i="4"/>
  <c r="AR189" i="4" s="1"/>
  <c r="E189" i="4" s="1"/>
  <c r="I189" i="4" s="1"/>
  <c r="L190" i="2" s="1"/>
  <c r="AQ193" i="4"/>
  <c r="AW193" i="4" s="1"/>
  <c r="F213" i="4"/>
  <c r="J213" i="4" s="1"/>
  <c r="M214" i="2" s="1"/>
  <c r="AM233" i="4"/>
  <c r="AS233" i="4" s="1"/>
  <c r="AP313" i="4"/>
  <c r="AV313" i="4" s="1"/>
  <c r="AA281" i="4"/>
  <c r="AN268" i="4"/>
  <c r="AT268" i="4" s="1"/>
  <c r="AK459" i="4"/>
  <c r="AE459" i="4"/>
  <c r="AB459" i="4"/>
  <c r="AQ407" i="4"/>
  <c r="AW407" i="4" s="1"/>
  <c r="AI459" i="4"/>
  <c r="AD296" i="4"/>
  <c r="AC239" i="4"/>
  <c r="AC211" i="4"/>
  <c r="AM218" i="4"/>
  <c r="AS218" i="4" s="1"/>
  <c r="AN267" i="4"/>
  <c r="AT267" i="4" s="1"/>
  <c r="AE211" i="4"/>
  <c r="AO425" i="4"/>
  <c r="AU425" i="4" s="1"/>
  <c r="AM426" i="4"/>
  <c r="AS426" i="4" s="1"/>
  <c r="Z228" i="4"/>
  <c r="AF228" i="4"/>
  <c r="AO959" i="4"/>
  <c r="AM130" i="4"/>
  <c r="AS130" i="4" s="1"/>
  <c r="AL664" i="4"/>
  <c r="AP664" i="4"/>
  <c r="AO995" i="4"/>
  <c r="AN875" i="4"/>
  <c r="AO699" i="4"/>
  <c r="AQ648" i="4"/>
  <c r="AC876" i="4"/>
  <c r="Z876" i="4"/>
  <c r="AS876" i="4"/>
  <c r="AB876" i="4"/>
  <c r="AD876" i="4"/>
  <c r="AE876" i="4"/>
  <c r="AU876" i="4"/>
  <c r="AV876" i="4"/>
  <c r="AT876" i="4"/>
  <c r="AW876" i="4"/>
  <c r="AJ876" i="4"/>
  <c r="AG876" i="4"/>
  <c r="AM876" i="4" s="1"/>
  <c r="AF876" i="4"/>
  <c r="AI876" i="4"/>
  <c r="AK876" i="4"/>
  <c r="AH876" i="4"/>
  <c r="X921" i="4"/>
  <c r="Y921" i="4"/>
  <c r="AM667" i="4"/>
  <c r="D138" i="4"/>
  <c r="H138" i="4" s="1"/>
  <c r="K139" i="2" s="1"/>
  <c r="AC937" i="4"/>
  <c r="AA937" i="4"/>
  <c r="AU937" i="4"/>
  <c r="AD937" i="4"/>
  <c r="Z937" i="4"/>
  <c r="AE937" i="4"/>
  <c r="AQ937" i="4" s="1"/>
  <c r="AB937" i="4"/>
  <c r="AW937" i="4"/>
  <c r="AV937" i="4"/>
  <c r="AS937" i="4"/>
  <c r="AT937" i="4"/>
  <c r="AO507" i="4"/>
  <c r="AU507" i="4" s="1"/>
  <c r="AL880" i="4"/>
  <c r="AP880" i="4"/>
  <c r="AA721" i="4"/>
  <c r="AE721" i="4"/>
  <c r="AC721" i="4"/>
  <c r="AW721" i="4"/>
  <c r="Z721" i="4"/>
  <c r="AB721" i="4"/>
  <c r="AD721" i="4"/>
  <c r="AT721" i="4"/>
  <c r="AS721" i="4"/>
  <c r="AV721" i="4"/>
  <c r="AU721" i="4"/>
  <c r="AF721" i="4"/>
  <c r="AJ721" i="4"/>
  <c r="AG721" i="4"/>
  <c r="AI721" i="4"/>
  <c r="AK721" i="4"/>
  <c r="AH721" i="4"/>
  <c r="AL123" i="4"/>
  <c r="AR123" i="4" s="1"/>
  <c r="AP123" i="4"/>
  <c r="AV123" i="4" s="1"/>
  <c r="AF523" i="4"/>
  <c r="E160" i="4"/>
  <c r="I160" i="4" s="1"/>
  <c r="L161" i="2" s="1"/>
  <c r="D160" i="4"/>
  <c r="H160" i="4" s="1"/>
  <c r="K161" i="2" s="1"/>
  <c r="F160" i="4"/>
  <c r="J160" i="4" s="1"/>
  <c r="M161" i="2" s="1"/>
  <c r="G160" i="4"/>
  <c r="AP803" i="4"/>
  <c r="AN712" i="4"/>
  <c r="AH937" i="4"/>
  <c r="AJ937" i="4"/>
  <c r="AN592" i="4"/>
  <c r="AN503" i="4"/>
  <c r="AT503" i="4" s="1"/>
  <c r="AP883" i="4"/>
  <c r="AQ771" i="4"/>
  <c r="AA139" i="4"/>
  <c r="AM139" i="4" s="1"/>
  <c r="AS139" i="4" s="1"/>
  <c r="Z161" i="4"/>
  <c r="AL161" i="4" s="1"/>
  <c r="AR161" i="4" s="1"/>
  <c r="AP632" i="4"/>
  <c r="AN632" i="4"/>
  <c r="AP720" i="4"/>
  <c r="AQ600" i="4"/>
  <c r="AC523" i="4"/>
  <c r="AO523" i="4" s="1"/>
  <c r="Z523" i="4"/>
  <c r="AL523" i="4" s="1"/>
  <c r="AE523" i="4"/>
  <c r="AB523" i="4"/>
  <c r="AV523" i="4"/>
  <c r="AW523" i="4"/>
  <c r="AU523" i="4"/>
  <c r="AA523" i="4"/>
  <c r="AM523" i="4" s="1"/>
  <c r="AT523" i="4"/>
  <c r="AS523" i="4"/>
  <c r="AD523" i="4"/>
  <c r="AP523" i="4" s="1"/>
  <c r="AO763" i="4"/>
  <c r="AO34" i="4"/>
  <c r="AU34" i="4" s="1"/>
  <c r="AL34" i="4"/>
  <c r="AR34" i="4" s="1"/>
  <c r="AQ861" i="4"/>
  <c r="AM48" i="4"/>
  <c r="AS48" i="4" s="1"/>
  <c r="AO48" i="4"/>
  <c r="AU48" i="4" s="1"/>
  <c r="AL660" i="4"/>
  <c r="AK804" i="4"/>
  <c r="AE175" i="4"/>
  <c r="D170" i="4"/>
  <c r="H170" i="4" s="1"/>
  <c r="K171" i="2" s="1"/>
  <c r="E170" i="4"/>
  <c r="I170" i="4" s="1"/>
  <c r="L171" i="2" s="1"/>
  <c r="F170" i="4"/>
  <c r="J170" i="4" s="1"/>
  <c r="M171" i="2" s="1"/>
  <c r="G170" i="4"/>
  <c r="AN179" i="4"/>
  <c r="AT179" i="4" s="1"/>
  <c r="AL877" i="4"/>
  <c r="AC394" i="4"/>
  <c r="AO394" i="4" s="1"/>
  <c r="AU394" i="4" s="1"/>
  <c r="E167" i="4"/>
  <c r="I167" i="4" s="1"/>
  <c r="L168" i="2" s="1"/>
  <c r="D167" i="4"/>
  <c r="H167" i="4" s="1"/>
  <c r="K168" i="2" s="1"/>
  <c r="F167" i="4"/>
  <c r="J167" i="4" s="1"/>
  <c r="M168" i="2" s="1"/>
  <c r="G167" i="4"/>
  <c r="AN882" i="4"/>
  <c r="Y17" i="4"/>
  <c r="AD17" i="4" s="1"/>
  <c r="AI956" i="4"/>
  <c r="AF956" i="4"/>
  <c r="AL739" i="4"/>
  <c r="AQ739" i="4"/>
  <c r="AP739" i="4"/>
  <c r="AM616" i="4"/>
  <c r="AO616" i="4"/>
  <c r="AQ761" i="4"/>
  <c r="AN761" i="4"/>
  <c r="AA15" i="4"/>
  <c r="AC15" i="4"/>
  <c r="AB15" i="4"/>
  <c r="AD15" i="4"/>
  <c r="Z15" i="4"/>
  <c r="AE15" i="4"/>
  <c r="AH15" i="4"/>
  <c r="AI15" i="4"/>
  <c r="AG15" i="4"/>
  <c r="AF15" i="4"/>
  <c r="AK15" i="4"/>
  <c r="AJ15" i="4"/>
  <c r="AP696" i="4"/>
  <c r="AM157" i="4"/>
  <c r="AS157" i="4" s="1"/>
  <c r="AN568" i="4"/>
  <c r="AF56" i="4"/>
  <c r="AI139" i="4"/>
  <c r="AO139" i="4" s="1"/>
  <c r="AU139" i="4" s="1"/>
  <c r="AF48" i="4"/>
  <c r="AD25" i="4"/>
  <c r="AA25" i="4"/>
  <c r="Z25" i="4"/>
  <c r="AC25" i="4"/>
  <c r="AB25" i="4"/>
  <c r="AE25" i="4"/>
  <c r="AG25" i="4"/>
  <c r="AI25" i="4"/>
  <c r="AH25" i="4"/>
  <c r="AK25" i="4"/>
  <c r="AJ25" i="4"/>
  <c r="AF25" i="4"/>
  <c r="G47" i="4"/>
  <c r="F47" i="4"/>
  <c r="J47" i="4" s="1"/>
  <c r="M48" i="2" s="1"/>
  <c r="E47" i="4"/>
  <c r="I47" i="4" s="1"/>
  <c r="L48" i="2" s="1"/>
  <c r="D47" i="4"/>
  <c r="H47" i="4" s="1"/>
  <c r="K48" i="2" s="1"/>
  <c r="AO600" i="4"/>
  <c r="AL175" i="4"/>
  <c r="AR175" i="4" s="1"/>
  <c r="AP210" i="4"/>
  <c r="AV210" i="4" s="1"/>
  <c r="AN280" i="4"/>
  <c r="AT280" i="4" s="1"/>
  <c r="D213" i="4"/>
  <c r="H213" i="4" s="1"/>
  <c r="K214" i="2" s="1"/>
  <c r="AN283" i="4"/>
  <c r="AT283" i="4" s="1"/>
  <c r="AM295" i="4"/>
  <c r="AS295" i="4" s="1"/>
  <c r="AP249" i="4"/>
  <c r="AV249" i="4" s="1"/>
  <c r="AJ459" i="4"/>
  <c r="AC459" i="4"/>
  <c r="AO459" i="4" s="1"/>
  <c r="AU459" i="4" s="1"/>
  <c r="Z459" i="4"/>
  <c r="AQ307" i="4"/>
  <c r="AW307" i="4" s="1"/>
  <c r="AB211" i="4"/>
  <c r="AD211" i="4"/>
  <c r="AP211" i="4" s="1"/>
  <c r="AV211" i="4" s="1"/>
  <c r="AM457" i="4"/>
  <c r="AS457" i="4" s="1"/>
  <c r="AO457" i="4"/>
  <c r="AU457" i="4" s="1"/>
  <c r="AE228" i="4"/>
  <c r="AH228" i="4"/>
  <c r="AN228" i="4" s="1"/>
  <c r="AT228" i="4" s="1"/>
  <c r="AQ3" i="4"/>
  <c r="AW3" i="4" s="1"/>
  <c r="AP67" i="4"/>
  <c r="AV67" i="4" s="1"/>
  <c r="F102" i="4"/>
  <c r="J102" i="4" s="1"/>
  <c r="M103" i="2" s="1"/>
  <c r="G102" i="4"/>
  <c r="D102" i="4"/>
  <c r="H102" i="4" s="1"/>
  <c r="K103" i="2" s="1"/>
  <c r="E102" i="4"/>
  <c r="I102" i="4" s="1"/>
  <c r="L103" i="2" s="1"/>
  <c r="AO664" i="4"/>
  <c r="AM995" i="4"/>
  <c r="AN699" i="4"/>
  <c r="AL648" i="4"/>
  <c r="AB56" i="4"/>
  <c r="Z56" i="4"/>
  <c r="AL56" i="4" s="1"/>
  <c r="AR56" i="4" s="1"/>
  <c r="AP667" i="4"/>
  <c r="AO177" i="4"/>
  <c r="AU177" i="4" s="1"/>
  <c r="AL878" i="4"/>
  <c r="AP878" i="4"/>
  <c r="AN878" i="4"/>
  <c r="AQ970" i="4"/>
  <c r="D162" i="4"/>
  <c r="H162" i="4" s="1"/>
  <c r="K163" i="2" s="1"/>
  <c r="G162" i="4"/>
  <c r="E162" i="4"/>
  <c r="I162" i="4" s="1"/>
  <c r="L163" i="2" s="1"/>
  <c r="F162" i="4"/>
  <c r="J162" i="4" s="1"/>
  <c r="M163" i="2" s="1"/>
  <c r="AO138" i="4"/>
  <c r="AU138" i="4" s="1"/>
  <c r="AQ787" i="4"/>
  <c r="AN680" i="4"/>
  <c r="Y925" i="4"/>
  <c r="X925" i="4"/>
  <c r="AO880" i="4"/>
  <c r="AN123" i="4"/>
  <c r="AT123" i="4" s="1"/>
  <c r="AM683" i="4"/>
  <c r="AP683" i="4"/>
  <c r="AL722" i="4"/>
  <c r="AO722" i="4"/>
  <c r="AQ148" i="4"/>
  <c r="AW148" i="4" s="1"/>
  <c r="AN148" i="4"/>
  <c r="AT148" i="4" s="1"/>
  <c r="X926" i="4"/>
  <c r="Y926" i="4"/>
  <c r="AM755" i="4"/>
  <c r="AK523" i="4"/>
  <c r="AO803" i="4"/>
  <c r="AL712" i="4"/>
  <c r="AP712" i="4"/>
  <c r="AG937" i="4"/>
  <c r="AI937" i="4"/>
  <c r="AL592" i="4"/>
  <c r="AQ592" i="4"/>
  <c r="AJ139" i="4"/>
  <c r="AL883" i="4"/>
  <c r="AM883" i="4"/>
  <c r="AO771" i="4"/>
  <c r="AN771" i="4"/>
  <c r="AL771" i="4"/>
  <c r="AP882" i="4"/>
  <c r="AQ55" i="4"/>
  <c r="AW55" i="4" s="1"/>
  <c r="Z139" i="4"/>
  <c r="AL139" i="4" s="1"/>
  <c r="AR139" i="4" s="1"/>
  <c r="AB139" i="4"/>
  <c r="AN139" i="4" s="1"/>
  <c r="AT139" i="4" s="1"/>
  <c r="AB161" i="4"/>
  <c r="AN161" i="4" s="1"/>
  <c r="AT161" i="4" s="1"/>
  <c r="AA161" i="4"/>
  <c r="F137" i="4"/>
  <c r="J137" i="4" s="1"/>
  <c r="M138" i="2" s="1"/>
  <c r="E137" i="4"/>
  <c r="I137" i="4" s="1"/>
  <c r="L138" i="2" s="1"/>
  <c r="G137" i="4"/>
  <c r="D137" i="4"/>
  <c r="H137" i="4" s="1"/>
  <c r="K138" i="2" s="1"/>
  <c r="AL632" i="4"/>
  <c r="AM497" i="4"/>
  <c r="AS497" i="4" s="1"/>
  <c r="AM720" i="4"/>
  <c r="AL12" i="4"/>
  <c r="AR12" i="4" s="1"/>
  <c r="AN12" i="4"/>
  <c r="AT12" i="4" s="1"/>
  <c r="AN600" i="4"/>
  <c r="AQ763" i="4"/>
  <c r="AP34" i="4"/>
  <c r="AV34" i="4" s="1"/>
  <c r="AL48" i="4"/>
  <c r="AR48" i="4" s="1"/>
  <c r="AQ660" i="4"/>
  <c r="AP660" i="4"/>
  <c r="AD175" i="4"/>
  <c r="AP175" i="4" s="1"/>
  <c r="AV175" i="4" s="1"/>
  <c r="AQ489" i="4"/>
  <c r="AW489" i="4" s="1"/>
  <c r="AO489" i="4"/>
  <c r="AU489" i="4" s="1"/>
  <c r="AP715" i="4"/>
  <c r="G176" i="4"/>
  <c r="D176" i="4"/>
  <c r="H176" i="4" s="1"/>
  <c r="K177" i="2" s="1"/>
  <c r="F176" i="4"/>
  <c r="J176" i="4" s="1"/>
  <c r="M177" i="2" s="1"/>
  <c r="E176" i="4"/>
  <c r="I176" i="4" s="1"/>
  <c r="L177" i="2" s="1"/>
  <c r="AO55" i="4"/>
  <c r="AU55" i="4" s="1"/>
  <c r="AN948" i="4"/>
  <c r="AL948" i="4"/>
  <c r="AO877" i="4"/>
  <c r="AP877" i="4"/>
  <c r="Z394" i="4"/>
  <c r="AL394" i="4" s="1"/>
  <c r="AR394" i="4" s="1"/>
  <c r="AA394" i="4"/>
  <c r="AM394" i="4" s="1"/>
  <c r="AS394" i="4" s="1"/>
  <c r="AH956" i="4"/>
  <c r="AK956" i="4"/>
  <c r="AO739" i="4"/>
  <c r="AP616" i="4"/>
  <c r="AM651" i="4"/>
  <c r="AM761" i="4"/>
  <c r="AD766" i="4"/>
  <c r="AA766" i="4"/>
  <c r="AC766" i="4"/>
  <c r="AE766" i="4"/>
  <c r="AT766" i="4"/>
  <c r="Z766" i="4"/>
  <c r="AV766" i="4"/>
  <c r="AB766" i="4"/>
  <c r="AS766" i="4"/>
  <c r="AU766" i="4"/>
  <c r="AW766" i="4"/>
  <c r="AG766" i="4"/>
  <c r="AF766" i="4"/>
  <c r="AH766" i="4"/>
  <c r="AI766" i="4"/>
  <c r="AJ766" i="4"/>
  <c r="AK766" i="4"/>
  <c r="X769" i="4"/>
  <c r="Y769" i="4"/>
  <c r="AL696" i="4"/>
  <c r="AO696" i="4"/>
  <c r="AN696" i="4"/>
  <c r="E8" i="4"/>
  <c r="I8" i="4" s="1"/>
  <c r="L9" i="2" s="1"/>
  <c r="F8" i="4"/>
  <c r="J8" i="4" s="1"/>
  <c r="M9" i="2" s="1"/>
  <c r="D8" i="4"/>
  <c r="H8" i="4" s="1"/>
  <c r="K9" i="2" s="1"/>
  <c r="G8" i="4"/>
  <c r="AL157" i="4"/>
  <c r="AR157" i="4" s="1"/>
  <c r="AO568" i="4"/>
  <c r="AQ568" i="4"/>
  <c r="Z804" i="4"/>
  <c r="AD804" i="4"/>
  <c r="AT804" i="4"/>
  <c r="AW804" i="4"/>
  <c r="AB804" i="4"/>
  <c r="AA804" i="4"/>
  <c r="AU804" i="4"/>
  <c r="AE804" i="4"/>
  <c r="AV804" i="4"/>
  <c r="AS804" i="4"/>
  <c r="AO683" i="4"/>
  <c r="AI804" i="4"/>
  <c r="AB394" i="4"/>
  <c r="AN394" i="4" s="1"/>
  <c r="AT394" i="4" s="1"/>
  <c r="AA1001" i="4"/>
  <c r="AU1001" i="4"/>
  <c r="AT1001" i="4"/>
  <c r="AB1001" i="4"/>
  <c r="AD1001" i="4"/>
  <c r="AV1001" i="4"/>
  <c r="AS1001" i="4"/>
  <c r="AC1001" i="4"/>
  <c r="AE1001" i="4"/>
  <c r="Z1001" i="4"/>
  <c r="AW1001" i="4"/>
  <c r="AJ1001" i="4"/>
  <c r="AK1001" i="4"/>
  <c r="AG1001" i="4"/>
  <c r="AF1001" i="4"/>
  <c r="AH1001" i="4"/>
  <c r="AI1001" i="4"/>
  <c r="AL522" i="4"/>
  <c r="AN504" i="4"/>
  <c r="AT504" i="4" s="1"/>
  <c r="AC196" i="4"/>
  <c r="F341" i="4"/>
  <c r="J341" i="4" s="1"/>
  <c r="M333" i="2" s="1"/>
  <c r="AO522" i="4"/>
  <c r="AN450" i="4"/>
  <c r="AT450" i="4" s="1"/>
  <c r="AM440" i="4"/>
  <c r="AS440" i="4" s="1"/>
  <c r="Z196" i="4"/>
  <c r="AN188" i="4"/>
  <c r="AT188" i="4" s="1"/>
  <c r="AF327" i="4"/>
  <c r="AM210" i="4"/>
  <c r="AS210" i="4" s="1"/>
  <c r="AP189" i="4"/>
  <c r="AV189" i="4" s="1"/>
  <c r="AJ281" i="4"/>
  <c r="AQ229" i="4"/>
  <c r="AW229" i="4" s="1"/>
  <c r="AQ231" i="4"/>
  <c r="AW231" i="4" s="1"/>
  <c r="AM373" i="4"/>
  <c r="AS373" i="4" s="1"/>
  <c r="AI281" i="4"/>
  <c r="AQ268" i="4"/>
  <c r="AW268" i="4" s="1"/>
  <c r="AF361" i="4"/>
  <c r="AH281" i="4"/>
  <c r="AG265" i="4"/>
  <c r="Z265" i="4"/>
  <c r="AL265" i="4" s="1"/>
  <c r="AR265" i="4" s="1"/>
  <c r="AD265" i="4"/>
  <c r="Z281" i="4"/>
  <c r="AH459" i="4"/>
  <c r="AM420" i="4"/>
  <c r="AS420" i="4" s="1"/>
  <c r="AA459" i="4"/>
  <c r="AP390" i="4"/>
  <c r="AV390" i="4" s="1"/>
  <c r="AG370" i="4"/>
  <c r="AH239" i="4"/>
  <c r="AP218" i="4"/>
  <c r="AV218" i="4" s="1"/>
  <c r="AG211" i="4"/>
  <c r="AO301" i="4"/>
  <c r="AU301" i="4" s="1"/>
  <c r="AN383" i="4"/>
  <c r="AT383" i="4" s="1"/>
  <c r="AQ383" i="4"/>
  <c r="AW383" i="4" s="1"/>
  <c r="AO435" i="4"/>
  <c r="AU435" i="4" s="1"/>
  <c r="AP337" i="4"/>
  <c r="AV337" i="4" s="1"/>
  <c r="AM425" i="4"/>
  <c r="AS425" i="4" s="1"/>
  <c r="AP425" i="4"/>
  <c r="AV425" i="4" s="1"/>
  <c r="AL354" i="4"/>
  <c r="AR354" i="4" s="1"/>
  <c r="AP422" i="4"/>
  <c r="AV422" i="4" s="1"/>
  <c r="AM422" i="4"/>
  <c r="AS422" i="4" s="1"/>
  <c r="AI228" i="4"/>
  <c r="AO228" i="4" s="1"/>
  <c r="AU228" i="4" s="1"/>
  <c r="AK228" i="4"/>
  <c r="AJ228" i="4"/>
  <c r="AC804" i="4"/>
  <c r="AO804" i="4" s="1"/>
  <c r="AO54" i="4"/>
  <c r="AU54" i="4" s="1"/>
  <c r="AM680" i="4"/>
  <c r="AP680" i="4"/>
  <c r="AI161" i="4"/>
  <c r="AM664" i="4"/>
  <c r="AQ664" i="4"/>
  <c r="AQ995" i="4"/>
  <c r="AM699" i="4"/>
  <c r="AM648" i="4"/>
  <c r="AO648" i="4"/>
  <c r="E155" i="4"/>
  <c r="I155" i="4" s="1"/>
  <c r="L156" i="2" s="1"/>
  <c r="D155" i="4"/>
  <c r="H155" i="4" s="1"/>
  <c r="K156" i="2" s="1"/>
  <c r="F155" i="4"/>
  <c r="J155" i="4" s="1"/>
  <c r="M156" i="2" s="1"/>
  <c r="G155" i="4"/>
  <c r="AE56" i="4"/>
  <c r="AQ56" i="4" s="1"/>
  <c r="AW56" i="4" s="1"/>
  <c r="AD56" i="4"/>
  <c r="AP56" i="4" s="1"/>
  <c r="AV56" i="4" s="1"/>
  <c r="AO667" i="4"/>
  <c r="F177" i="4"/>
  <c r="J177" i="4" s="1"/>
  <c r="M178" i="2" s="1"/>
  <c r="E177" i="4"/>
  <c r="I177" i="4" s="1"/>
  <c r="L178" i="2" s="1"/>
  <c r="G177" i="4"/>
  <c r="D177" i="4"/>
  <c r="H177" i="4" s="1"/>
  <c r="K178" i="2" s="1"/>
  <c r="AO878" i="4"/>
  <c r="AE152" i="4"/>
  <c r="AD152" i="4"/>
  <c r="AB152" i="4"/>
  <c r="Z152" i="4"/>
  <c r="AA152" i="4"/>
  <c r="AG152" i="4"/>
  <c r="AF152" i="4"/>
  <c r="AI152" i="4"/>
  <c r="AO152" i="4" s="1"/>
  <c r="AU152" i="4" s="1"/>
  <c r="AJ152" i="4"/>
  <c r="AK152" i="4"/>
  <c r="AH152" i="4"/>
  <c r="AP138" i="4"/>
  <c r="AV138" i="4" s="1"/>
  <c r="Z958" i="4"/>
  <c r="AP787" i="4"/>
  <c r="AG161" i="4"/>
  <c r="AM507" i="4"/>
  <c r="AS507" i="4" s="1"/>
  <c r="D173" i="4"/>
  <c r="H173" i="4" s="1"/>
  <c r="K174" i="2" s="1"/>
  <c r="G173" i="4"/>
  <c r="F173" i="4"/>
  <c r="J173" i="4" s="1"/>
  <c r="M174" i="2" s="1"/>
  <c r="E173" i="4"/>
  <c r="I173" i="4" s="1"/>
  <c r="L174" i="2" s="1"/>
  <c r="AL179" i="4"/>
  <c r="AR179" i="4" s="1"/>
  <c r="AQ880" i="4"/>
  <c r="AN648" i="4"/>
  <c r="AA531" i="4"/>
  <c r="Z531" i="4"/>
  <c r="AK531" i="4"/>
  <c r="AI531" i="4"/>
  <c r="AT531" i="4"/>
  <c r="AB531" i="4"/>
  <c r="AC531" i="4"/>
  <c r="AF531" i="4"/>
  <c r="AS531" i="4"/>
  <c r="AD531" i="4"/>
  <c r="AU531" i="4"/>
  <c r="AG531" i="4"/>
  <c r="AW531" i="4"/>
  <c r="AE531" i="4"/>
  <c r="AH531" i="4"/>
  <c r="AJ531" i="4"/>
  <c r="AV531" i="4"/>
  <c r="AD965" i="4"/>
  <c r="AW965" i="4"/>
  <c r="AV965" i="4"/>
  <c r="AC965" i="4"/>
  <c r="Z965" i="4"/>
  <c r="AA965" i="4"/>
  <c r="AU965" i="4"/>
  <c r="AB965" i="4"/>
  <c r="AT965" i="4"/>
  <c r="AE965" i="4"/>
  <c r="AS965" i="4"/>
  <c r="AH965" i="4"/>
  <c r="AJ965" i="4"/>
  <c r="AF965" i="4"/>
  <c r="AG965" i="4"/>
  <c r="AK965" i="4"/>
  <c r="AI965" i="4"/>
  <c r="AQ123" i="4"/>
  <c r="AW123" i="4" s="1"/>
  <c r="AC990" i="4"/>
  <c r="Z990" i="4"/>
  <c r="AE990" i="4"/>
  <c r="AB990" i="4"/>
  <c r="AA990" i="4"/>
  <c r="AU990" i="4"/>
  <c r="AS990" i="4"/>
  <c r="AV990" i="4"/>
  <c r="AD990" i="4"/>
  <c r="AT990" i="4"/>
  <c r="AW990" i="4"/>
  <c r="AI990" i="4"/>
  <c r="AH990" i="4"/>
  <c r="AK990" i="4"/>
  <c r="AF990" i="4"/>
  <c r="AG990" i="4"/>
  <c r="AJ990" i="4"/>
  <c r="AL148" i="4"/>
  <c r="AR148" i="4" s="1"/>
  <c r="AM148" i="4"/>
  <c r="AS148" i="4" s="1"/>
  <c r="AP148" i="4"/>
  <c r="AV148" i="4" s="1"/>
  <c r="AH523" i="4"/>
  <c r="X936" i="4"/>
  <c r="Y936" i="4"/>
  <c r="AN803" i="4"/>
  <c r="AQ712" i="4"/>
  <c r="AF937" i="4"/>
  <c r="AM47" i="4"/>
  <c r="AS47" i="4" s="1"/>
  <c r="AP47" i="4"/>
  <c r="AV47" i="4" s="1"/>
  <c r="AM503" i="4"/>
  <c r="AS503" i="4" s="1"/>
  <c r="AQ503" i="4"/>
  <c r="AW503" i="4" s="1"/>
  <c r="AQ883" i="4"/>
  <c r="AM771" i="4"/>
  <c r="AP771" i="4"/>
  <c r="AK161" i="4"/>
  <c r="AQ157" i="4"/>
  <c r="AW157" i="4" s="1"/>
  <c r="AM55" i="4"/>
  <c r="AS55" i="4" s="1"/>
  <c r="AE139" i="4"/>
  <c r="AQ139" i="4" s="1"/>
  <c r="AW139" i="4" s="1"/>
  <c r="AC161" i="4"/>
  <c r="AE161" i="4"/>
  <c r="AQ632" i="4"/>
  <c r="AN497" i="4"/>
  <c r="AT497" i="4" s="1"/>
  <c r="AL720" i="4"/>
  <c r="AO12" i="4"/>
  <c r="AU12" i="4" s="1"/>
  <c r="AP600" i="4"/>
  <c r="AE34" i="4"/>
  <c r="AQ34" i="4" s="1"/>
  <c r="AW34" i="4" s="1"/>
  <c r="Y24" i="4"/>
  <c r="AD24" i="4" s="1"/>
  <c r="AO861" i="4"/>
  <c r="AL861" i="4"/>
  <c r="Y58" i="4"/>
  <c r="AA58" i="4" s="1"/>
  <c r="AO660" i="4"/>
  <c r="AF804" i="4"/>
  <c r="AH804" i="4"/>
  <c r="AB175" i="4"/>
  <c r="AC175" i="4"/>
  <c r="AO175" i="4" s="1"/>
  <c r="AU175" i="4" s="1"/>
  <c r="AL765" i="4"/>
  <c r="AQ948" i="4"/>
  <c r="AD394" i="4"/>
  <c r="AP394" i="4" s="1"/>
  <c r="AV394" i="4" s="1"/>
  <c r="AE394" i="4"/>
  <c r="AQ882" i="4"/>
  <c r="AG956" i="4"/>
  <c r="AN739" i="4"/>
  <c r="AL616" i="4"/>
  <c r="AL651" i="4"/>
  <c r="AP651" i="4"/>
  <c r="AO761" i="4"/>
  <c r="D57" i="4"/>
  <c r="H57" i="4" s="1"/>
  <c r="K58" i="2" s="1"/>
  <c r="F57" i="4"/>
  <c r="J57" i="4" s="1"/>
  <c r="M58" i="2" s="1"/>
  <c r="E57" i="4"/>
  <c r="I57" i="4" s="1"/>
  <c r="L58" i="2" s="1"/>
  <c r="G57" i="4"/>
  <c r="X881" i="4"/>
  <c r="Y881" i="4"/>
  <c r="AM696" i="4"/>
  <c r="AQ696" i="4"/>
  <c r="AM568" i="4"/>
  <c r="F168" i="4"/>
  <c r="J168" i="4" s="1"/>
  <c r="M169" i="2" s="1"/>
  <c r="G168" i="4"/>
  <c r="D168" i="4"/>
  <c r="H168" i="4" s="1"/>
  <c r="K169" i="2" s="1"/>
  <c r="E168" i="4"/>
  <c r="I168" i="4" s="1"/>
  <c r="L169" i="2" s="1"/>
  <c r="F130" i="4"/>
  <c r="J130" i="4" s="1"/>
  <c r="M131" i="2" s="1"/>
  <c r="G130" i="4"/>
  <c r="D130" i="4"/>
  <c r="H130" i="4" s="1"/>
  <c r="K131" i="2" s="1"/>
  <c r="E130" i="4"/>
  <c r="I130" i="4" s="1"/>
  <c r="L131" i="2" s="1"/>
  <c r="AM534" i="4"/>
  <c r="AP538" i="4"/>
  <c r="AQ538" i="4"/>
  <c r="AO508" i="4"/>
  <c r="AU508" i="4" s="1"/>
  <c r="AM508" i="4"/>
  <c r="AS508" i="4" s="1"/>
  <c r="AL373" i="4"/>
  <c r="AR373" i="4" s="1"/>
  <c r="Z361" i="4"/>
  <c r="AC296" i="4"/>
  <c r="Z370" i="4"/>
  <c r="AB370" i="4"/>
  <c r="AD370" i="4"/>
  <c r="AP370" i="4" s="1"/>
  <c r="AV370" i="4" s="1"/>
  <c r="AN295" i="4"/>
  <c r="AT295" i="4" s="1"/>
  <c r="AJ372" i="4"/>
  <c r="AD391" i="4"/>
  <c r="AI304" i="4"/>
  <c r="AP350" i="4"/>
  <c r="AV350" i="4" s="1"/>
  <c r="AF416" i="4"/>
  <c r="AG228" i="4"/>
  <c r="AM228" i="4" s="1"/>
  <c r="AS228" i="4" s="1"/>
  <c r="AN959" i="4"/>
  <c r="AL3" i="4"/>
  <c r="AR3" i="4" s="1"/>
  <c r="AN3" i="4"/>
  <c r="AT3" i="4" s="1"/>
  <c r="AL957" i="4"/>
  <c r="AM2" i="4"/>
  <c r="AS2" i="4" s="1"/>
  <c r="AQ2" i="4"/>
  <c r="AW2" i="4" s="1"/>
  <c r="AQ477" i="4"/>
  <c r="AW477" i="4" s="1"/>
  <c r="AG296" i="4"/>
  <c r="AH370" i="4"/>
  <c r="AI370" i="4"/>
  <c r="AO370" i="4" s="1"/>
  <c r="AU370" i="4" s="1"/>
  <c r="AC391" i="4"/>
  <c r="AG288" i="4"/>
  <c r="AE304" i="4"/>
  <c r="Z416" i="4"/>
  <c r="AL416" i="4" s="1"/>
  <c r="AR416" i="4" s="1"/>
  <c r="AO422" i="4"/>
  <c r="AU422" i="4" s="1"/>
  <c r="AL959" i="4"/>
  <c r="AM3" i="4"/>
  <c r="AS3" i="4" s="1"/>
  <c r="D105" i="4"/>
  <c r="H105" i="4" s="1"/>
  <c r="K106" i="2" s="1"/>
  <c r="G105" i="4"/>
  <c r="E105" i="4"/>
  <c r="I105" i="4" s="1"/>
  <c r="L106" i="2" s="1"/>
  <c r="F105" i="4"/>
  <c r="J105" i="4" s="1"/>
  <c r="M106" i="2" s="1"/>
  <c r="AN130" i="4"/>
  <c r="AT130" i="4" s="1"/>
  <c r="AQ957" i="4"/>
  <c r="AO957" i="4"/>
  <c r="AB951" i="4"/>
  <c r="AE951" i="4"/>
  <c r="AD951" i="4"/>
  <c r="AC951" i="4"/>
  <c r="Z951" i="4"/>
  <c r="AA951" i="4"/>
  <c r="AS951" i="4"/>
  <c r="AV951" i="4"/>
  <c r="AU951" i="4"/>
  <c r="AW951" i="4"/>
  <c r="AT951" i="4"/>
  <c r="AG951" i="4"/>
  <c r="AK951" i="4"/>
  <c r="AF951" i="4"/>
  <c r="AI951" i="4"/>
  <c r="AH951" i="4"/>
  <c r="AJ951" i="4"/>
  <c r="AL2" i="4"/>
  <c r="AR2" i="4" s="1"/>
  <c r="AO2" i="4"/>
  <c r="AU2" i="4" s="1"/>
  <c r="AP2" i="4"/>
  <c r="AV2" i="4" s="1"/>
  <c r="AO337" i="4"/>
  <c r="AU337" i="4" s="1"/>
  <c r="AP388" i="4"/>
  <c r="AV388" i="4" s="1"/>
  <c r="AK416" i="4"/>
  <c r="AQ426" i="4"/>
  <c r="AW426" i="4" s="1"/>
  <c r="AQ422" i="4"/>
  <c r="AW422" i="4" s="1"/>
  <c r="AL422" i="4"/>
  <c r="AR422" i="4" s="1"/>
  <c r="AD228" i="4"/>
  <c r="AP228" i="4" s="1"/>
  <c r="AV228" i="4" s="1"/>
  <c r="AP949" i="4"/>
  <c r="AN957" i="4"/>
  <c r="AQ130" i="4"/>
  <c r="AW130" i="4" s="1"/>
  <c r="AN2" i="4"/>
  <c r="AT2" i="4" s="1"/>
  <c r="AN328" i="4"/>
  <c r="AT328" i="4" s="1"/>
  <c r="AA370" i="4"/>
  <c r="AF370" i="4"/>
  <c r="AQ337" i="4"/>
  <c r="AW337" i="4" s="1"/>
  <c r="AQ425" i="4"/>
  <c r="AW425" i="4" s="1"/>
  <c r="AO413" i="4"/>
  <c r="AU413" i="4" s="1"/>
  <c r="AM413" i="4"/>
  <c r="AS413" i="4" s="1"/>
  <c r="AQ228" i="4"/>
  <c r="AW228" i="4" s="1"/>
  <c r="AQ949" i="4"/>
  <c r="AO3" i="4"/>
  <c r="AU3" i="4" s="1"/>
  <c r="AP3" i="4"/>
  <c r="AV3" i="4" s="1"/>
  <c r="AM957" i="4"/>
  <c r="AP957" i="4"/>
  <c r="E383" i="4"/>
  <c r="I383" i="4" s="1"/>
  <c r="L375" i="2" s="1"/>
  <c r="F383" i="4"/>
  <c r="J383" i="4" s="1"/>
  <c r="M375" i="2" s="1"/>
  <c r="D383" i="4"/>
  <c r="H383" i="4" s="1"/>
  <c r="K375" i="2" s="1"/>
  <c r="G383" i="4"/>
  <c r="AL437" i="4"/>
  <c r="AR437" i="4" s="1"/>
  <c r="AN440" i="4"/>
  <c r="AT440" i="4" s="1"/>
  <c r="AP452" i="4"/>
  <c r="AV452" i="4" s="1"/>
  <c r="AL371" i="4"/>
  <c r="AR371" i="4" s="1"/>
  <c r="AL417" i="4"/>
  <c r="AR417" i="4" s="1"/>
  <c r="F417" i="4" s="1"/>
  <c r="J417" i="4" s="1"/>
  <c r="M409" i="2" s="1"/>
  <c r="AM461" i="4"/>
  <c r="AS461" i="4" s="1"/>
  <c r="AK372" i="4"/>
  <c r="AD372" i="4"/>
  <c r="Z391" i="4"/>
  <c r="AL325" i="4"/>
  <c r="AR325" i="4" s="1"/>
  <c r="D325" i="4" s="1"/>
  <c r="H325" i="4" s="1"/>
  <c r="K317" i="2" s="1"/>
  <c r="AO383" i="4"/>
  <c r="AU383" i="4" s="1"/>
  <c r="AP383" i="4"/>
  <c r="AV383" i="4" s="1"/>
  <c r="AM337" i="4"/>
  <c r="AS337" i="4" s="1"/>
  <c r="AL425" i="4"/>
  <c r="AR425" i="4" s="1"/>
  <c r="AN350" i="4"/>
  <c r="AT350" i="4" s="1"/>
  <c r="AQ388" i="4"/>
  <c r="AW388" i="4" s="1"/>
  <c r="AP413" i="4"/>
  <c r="AV413" i="4" s="1"/>
  <c r="AQ354" i="4"/>
  <c r="AW354" i="4" s="1"/>
  <c r="AH416" i="4"/>
  <c r="AE416" i="4"/>
  <c r="AG416" i="4"/>
  <c r="AD416" i="4"/>
  <c r="AP426" i="4"/>
  <c r="AV426" i="4" s="1"/>
  <c r="AM407" i="4"/>
  <c r="AS407" i="4" s="1"/>
  <c r="AP368" i="4"/>
  <c r="AV368" i="4" s="1"/>
  <c r="AN435" i="4"/>
  <c r="AT435" i="4" s="1"/>
  <c r="AN337" i="4"/>
  <c r="AT337" i="4" s="1"/>
  <c r="AN425" i="4"/>
  <c r="AT425" i="4" s="1"/>
  <c r="AM350" i="4"/>
  <c r="AS350" i="4" s="1"/>
  <c r="E350" i="4"/>
  <c r="I350" i="4" s="1"/>
  <c r="L342" i="2" s="1"/>
  <c r="D350" i="4"/>
  <c r="H350" i="4" s="1"/>
  <c r="K342" i="2" s="1"/>
  <c r="G350" i="4"/>
  <c r="F350" i="4"/>
  <c r="J350" i="4" s="1"/>
  <c r="M342" i="2" s="1"/>
  <c r="AQ457" i="4"/>
  <c r="AW457" i="4" s="1"/>
  <c r="AQ413" i="4"/>
  <c r="AW413" i="4" s="1"/>
  <c r="AL413" i="4"/>
  <c r="AR413" i="4" s="1"/>
  <c r="AI416" i="4"/>
  <c r="AO416" i="4" s="1"/>
  <c r="AU416" i="4" s="1"/>
  <c r="AJ416" i="4"/>
  <c r="AB416" i="4"/>
  <c r="AN416" i="4" s="1"/>
  <c r="AT416" i="4" s="1"/>
  <c r="AA416" i="4"/>
  <c r="AO426" i="4"/>
  <c r="AU426" i="4" s="1"/>
  <c r="AM444" i="4"/>
  <c r="AS444" i="4" s="1"/>
  <c r="AP438" i="4"/>
  <c r="AV438" i="4" s="1"/>
  <c r="AL459" i="4"/>
  <c r="AR459" i="4" s="1"/>
  <c r="AL461" i="4"/>
  <c r="AR461" i="4" s="1"/>
  <c r="E461" i="4" s="1"/>
  <c r="I461" i="4" s="1"/>
  <c r="L453" i="2" s="1"/>
  <c r="AO329" i="4"/>
  <c r="AU329" i="4" s="1"/>
  <c r="AI345" i="4"/>
  <c r="AO345" i="4" s="1"/>
  <c r="AU345" i="4" s="1"/>
  <c r="AQ325" i="4"/>
  <c r="AW325" i="4" s="1"/>
  <c r="AM325" i="4"/>
  <c r="AS325" i="4" s="1"/>
  <c r="AQ368" i="4"/>
  <c r="AW368" i="4" s="1"/>
  <c r="AP354" i="4"/>
  <c r="AV354" i="4" s="1"/>
  <c r="Y439" i="4"/>
  <c r="AE439" i="4" s="1"/>
  <c r="Y445" i="4"/>
  <c r="AG445" i="4" s="1"/>
  <c r="AQ435" i="4"/>
  <c r="AW435" i="4" s="1"/>
  <c r="Y334" i="4"/>
  <c r="Z334" i="4" s="1"/>
  <c r="F337" i="4"/>
  <c r="J337" i="4" s="1"/>
  <c r="M329" i="2" s="1"/>
  <c r="G337" i="4"/>
  <c r="D337" i="4"/>
  <c r="H337" i="4" s="1"/>
  <c r="K329" i="2" s="1"/>
  <c r="E337" i="4"/>
  <c r="I337" i="4" s="1"/>
  <c r="L329" i="2" s="1"/>
  <c r="AO350" i="4"/>
  <c r="AU350" i="4" s="1"/>
  <c r="AN457" i="4"/>
  <c r="AT457" i="4" s="1"/>
  <c r="AL457" i="4"/>
  <c r="AR457" i="4" s="1"/>
  <c r="AL388" i="4"/>
  <c r="AR388" i="4" s="1"/>
  <c r="AN413" i="4"/>
  <c r="AT413" i="4" s="1"/>
  <c r="AL426" i="4"/>
  <c r="AR426" i="4" s="1"/>
  <c r="AN426" i="4"/>
  <c r="AT426" i="4" s="1"/>
  <c r="AC303" i="4"/>
  <c r="AK304" i="4"/>
  <c r="Z288" i="4"/>
  <c r="AL288" i="4" s="1"/>
  <c r="AR288" i="4" s="1"/>
  <c r="D288" i="4" s="1"/>
  <c r="H288" i="4" s="1"/>
  <c r="K289" i="2" s="1"/>
  <c r="AG304" i="4"/>
  <c r="AA304" i="4"/>
  <c r="AN297" i="4"/>
  <c r="AT297" i="4" s="1"/>
  <c r="AO297" i="4"/>
  <c r="AU297" i="4" s="1"/>
  <c r="Z304" i="4"/>
  <c r="AB304" i="4"/>
  <c r="AN304" i="4" s="1"/>
  <c r="AT304" i="4" s="1"/>
  <c r="AN299" i="4"/>
  <c r="AT299" i="4" s="1"/>
  <c r="AL291" i="4"/>
  <c r="AR291" i="4" s="1"/>
  <c r="G291" i="4" s="1"/>
  <c r="AC304" i="4"/>
  <c r="AD304" i="4"/>
  <c r="AD239" i="4"/>
  <c r="AC186" i="4"/>
  <c r="AM193" i="4"/>
  <c r="AS193" i="4" s="1"/>
  <c r="AP273" i="4"/>
  <c r="AV273" i="4" s="1"/>
  <c r="AM273" i="4"/>
  <c r="AS273" i="4" s="1"/>
  <c r="AH214" i="4"/>
  <c r="AI238" i="4"/>
  <c r="AG255" i="4"/>
  <c r="AH255" i="4"/>
  <c r="AP188" i="4"/>
  <c r="AV188" i="4" s="1"/>
  <c r="AN210" i="4"/>
  <c r="AT210" i="4" s="1"/>
  <c r="AM268" i="4"/>
  <c r="AS268" i="4" s="1"/>
  <c r="Z255" i="4"/>
  <c r="F202" i="4"/>
  <c r="J202" i="4" s="1"/>
  <c r="M203" i="2" s="1"/>
  <c r="E202" i="4"/>
  <c r="I202" i="4" s="1"/>
  <c r="L203" i="2" s="1"/>
  <c r="AB279" i="4"/>
  <c r="AG238" i="4"/>
  <c r="AM238" i="4" s="1"/>
  <c r="AS238" i="4" s="1"/>
  <c r="AG224" i="4"/>
  <c r="AM224" i="4" s="1"/>
  <c r="AS224" i="4" s="1"/>
  <c r="AE246" i="4"/>
  <c r="AD255" i="4"/>
  <c r="AC255" i="4"/>
  <c r="AF224" i="4"/>
  <c r="Z238" i="4"/>
  <c r="AD224" i="4"/>
  <c r="AD286" i="4"/>
  <c r="AJ286" i="4"/>
  <c r="AC286" i="4"/>
  <c r="AH286" i="4"/>
  <c r="AK286" i="4"/>
  <c r="Z286" i="4"/>
  <c r="AE286" i="4"/>
  <c r="AI286" i="4"/>
  <c r="AA286" i="4"/>
  <c r="AG286" i="4"/>
  <c r="AB286" i="4"/>
  <c r="AF286" i="4"/>
  <c r="AA255" i="4"/>
  <c r="AB255" i="4"/>
  <c r="AF255" i="4"/>
  <c r="AO257" i="4"/>
  <c r="AU257" i="4" s="1"/>
  <c r="AJ224" i="4"/>
  <c r="AH238" i="4"/>
  <c r="AE224" i="4"/>
  <c r="AI255" i="4"/>
  <c r="AE255" i="4"/>
  <c r="AQ255" i="4" s="1"/>
  <c r="AW255" i="4" s="1"/>
  <c r="AJ255" i="4"/>
  <c r="F284" i="4"/>
  <c r="J284" i="4" s="1"/>
  <c r="M285" i="2" s="1"/>
  <c r="D284" i="4"/>
  <c r="H284" i="4" s="1"/>
  <c r="K285" i="2" s="1"/>
  <c r="G284" i="4"/>
  <c r="E284" i="4"/>
  <c r="I284" i="4" s="1"/>
  <c r="L285" i="2" s="1"/>
  <c r="AI246" i="4"/>
  <c r="AO246" i="4" s="1"/>
  <c r="AU246" i="4" s="1"/>
  <c r="AQ210" i="4"/>
  <c r="AW210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M222" i="2" s="1"/>
  <c r="D221" i="4"/>
  <c r="H221" i="4" s="1"/>
  <c r="K222" i="2" s="1"/>
  <c r="G221" i="4"/>
  <c r="E221" i="4"/>
  <c r="I221" i="4" s="1"/>
  <c r="L222" i="2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L226" i="2" s="1"/>
  <c r="D225" i="4"/>
  <c r="H225" i="4" s="1"/>
  <c r="K226" i="2" s="1"/>
  <c r="F225" i="4"/>
  <c r="J225" i="4" s="1"/>
  <c r="M226" i="2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G325" i="4"/>
  <c r="D368" i="4"/>
  <c r="H368" i="4" s="1"/>
  <c r="K360" i="2" s="1"/>
  <c r="G368" i="4"/>
  <c r="E368" i="4"/>
  <c r="I368" i="4" s="1"/>
  <c r="L360" i="2" s="1"/>
  <c r="F368" i="4"/>
  <c r="J368" i="4" s="1"/>
  <c r="M360" i="2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G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K321" i="2" s="1"/>
  <c r="E329" i="4"/>
  <c r="I329" i="4" s="1"/>
  <c r="L321" i="2" s="1"/>
  <c r="F329" i="4"/>
  <c r="J329" i="4" s="1"/>
  <c r="M321" i="2" s="1"/>
  <c r="AJ361" i="4"/>
  <c r="AP361" i="4" s="1"/>
  <c r="AV361" i="4" s="1"/>
  <c r="AI296" i="4"/>
  <c r="AO296" i="4" s="1"/>
  <c r="AU296" i="4" s="1"/>
  <c r="AJ296" i="4"/>
  <c r="AP296" i="4" s="1"/>
  <c r="AV296" i="4" s="1"/>
  <c r="AG303" i="4"/>
  <c r="AM303" i="4" s="1"/>
  <c r="AS303" i="4" s="1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K219" i="2" s="1"/>
  <c r="E218" i="4"/>
  <c r="I218" i="4" s="1"/>
  <c r="L219" i="2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L303" i="2" s="1"/>
  <c r="F311" i="4"/>
  <c r="J311" i="4" s="1"/>
  <c r="M303" i="2" s="1"/>
  <c r="G311" i="4"/>
  <c r="D311" i="4"/>
  <c r="H311" i="4" s="1"/>
  <c r="K303" i="2" s="1"/>
  <c r="AJ304" i="4"/>
  <c r="AP304" i="4" s="1"/>
  <c r="AV304" i="4" s="1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F288" i="4"/>
  <c r="J288" i="4" s="1"/>
  <c r="M289" i="2" s="1"/>
  <c r="AF312" i="4"/>
  <c r="AI312" i="4"/>
  <c r="AH312" i="4"/>
  <c r="AQ214" i="4"/>
  <c r="AW214" i="4" s="1"/>
  <c r="E267" i="4"/>
  <c r="I267" i="4" s="1"/>
  <c r="L268" i="2" s="1"/>
  <c r="D267" i="4"/>
  <c r="H267" i="4" s="1"/>
  <c r="K268" i="2" s="1"/>
  <c r="F267" i="4"/>
  <c r="J267" i="4" s="1"/>
  <c r="M268" i="2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E474" i="4" s="1"/>
  <c r="I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Q370" i="4"/>
  <c r="AW370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K391" i="4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L413" i="2" s="1"/>
  <c r="F421" i="4"/>
  <c r="J421" i="4" s="1"/>
  <c r="M413" i="2" s="1"/>
  <c r="G421" i="4"/>
  <c r="D421" i="4"/>
  <c r="H421" i="4" s="1"/>
  <c r="K413" i="2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K444" i="2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96" i="4"/>
  <c r="AW296" i="4" s="1"/>
  <c r="AM372" i="4"/>
  <c r="AS372" i="4" s="1"/>
  <c r="AO303" i="4"/>
  <c r="AU303" i="4" s="1"/>
  <c r="AP303" i="4"/>
  <c r="AV303" i="4" s="1"/>
  <c r="AQ227" i="4"/>
  <c r="AW227" i="4" s="1"/>
  <c r="AQ391" i="4"/>
  <c r="AW391" i="4" s="1"/>
  <c r="E389" i="4"/>
  <c r="I389" i="4" s="1"/>
  <c r="L381" i="2" s="1"/>
  <c r="F389" i="4"/>
  <c r="J389" i="4" s="1"/>
  <c r="M381" i="2" s="1"/>
  <c r="G389" i="4"/>
  <c r="D389" i="4"/>
  <c r="H389" i="4" s="1"/>
  <c r="K381" i="2" s="1"/>
  <c r="AP307" i="4"/>
  <c r="AV307" i="4" s="1"/>
  <c r="AQ440" i="4"/>
  <c r="AW440" i="4" s="1"/>
  <c r="F444" i="4"/>
  <c r="J444" i="4" s="1"/>
  <c r="M436" i="2" s="1"/>
  <c r="F407" i="4"/>
  <c r="J407" i="4" s="1"/>
  <c r="M399" i="2" s="1"/>
  <c r="D407" i="4"/>
  <c r="H407" i="4" s="1"/>
  <c r="K399" i="2" s="1"/>
  <c r="G407" i="4"/>
  <c r="E407" i="4"/>
  <c r="I407" i="4" s="1"/>
  <c r="L399" i="2" s="1"/>
  <c r="F480" i="4"/>
  <c r="J480" i="4" s="1"/>
  <c r="D480" i="4"/>
  <c r="H480" i="4" s="1"/>
  <c r="E480" i="4"/>
  <c r="I480" i="4" s="1"/>
  <c r="G480" i="4"/>
  <c r="E452" i="4"/>
  <c r="I452" i="4" s="1"/>
  <c r="L444" i="2" s="1"/>
  <c r="D438" i="4"/>
  <c r="H438" i="4" s="1"/>
  <c r="K430" i="2" s="1"/>
  <c r="G438" i="4"/>
  <c r="F438" i="4"/>
  <c r="J438" i="4" s="1"/>
  <c r="M430" i="2" s="1"/>
  <c r="E438" i="4"/>
  <c r="I438" i="4" s="1"/>
  <c r="L430" i="2" s="1"/>
  <c r="E415" i="4"/>
  <c r="I415" i="4" s="1"/>
  <c r="L407" i="2" s="1"/>
  <c r="D415" i="4"/>
  <c r="H415" i="4" s="1"/>
  <c r="K407" i="2" s="1"/>
  <c r="F415" i="4"/>
  <c r="J415" i="4" s="1"/>
  <c r="M407" i="2" s="1"/>
  <c r="G415" i="4"/>
  <c r="E401" i="4"/>
  <c r="I401" i="4" s="1"/>
  <c r="L393" i="2" s="1"/>
  <c r="D401" i="4"/>
  <c r="H401" i="4" s="1"/>
  <c r="K393" i="2" s="1"/>
  <c r="F401" i="4"/>
  <c r="J401" i="4" s="1"/>
  <c r="M393" i="2" s="1"/>
  <c r="G401" i="4"/>
  <c r="F403" i="4"/>
  <c r="J403" i="4" s="1"/>
  <c r="M395" i="2" s="1"/>
  <c r="G403" i="4"/>
  <c r="E403" i="4"/>
  <c r="I403" i="4" s="1"/>
  <c r="L395" i="2" s="1"/>
  <c r="D403" i="4"/>
  <c r="H403" i="4" s="1"/>
  <c r="K395" i="2" s="1"/>
  <c r="F464" i="4"/>
  <c r="J464" i="4" s="1"/>
  <c r="M456" i="2" s="1"/>
  <c r="D464" i="4"/>
  <c r="H464" i="4" s="1"/>
  <c r="K456" i="2" s="1"/>
  <c r="E464" i="4"/>
  <c r="I464" i="4" s="1"/>
  <c r="L456" i="2" s="1"/>
  <c r="G464" i="4"/>
  <c r="D474" i="4"/>
  <c r="H474" i="4" s="1"/>
  <c r="F474" i="4"/>
  <c r="J474" i="4" s="1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K450" i="2" s="1"/>
  <c r="G458" i="4"/>
  <c r="F458" i="4"/>
  <c r="J458" i="4" s="1"/>
  <c r="M450" i="2" s="1"/>
  <c r="E458" i="4"/>
  <c r="I458" i="4" s="1"/>
  <c r="L450" i="2" s="1"/>
  <c r="AP417" i="4"/>
  <c r="AV417" i="4" s="1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M377" i="2" s="1"/>
  <c r="G385" i="4"/>
  <c r="E385" i="4"/>
  <c r="I385" i="4" s="1"/>
  <c r="L377" i="2" s="1"/>
  <c r="D385" i="4"/>
  <c r="H385" i="4" s="1"/>
  <c r="K377" i="2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K409" i="2" s="1"/>
  <c r="D459" i="4"/>
  <c r="H459" i="4" s="1"/>
  <c r="K451" i="2" s="1"/>
  <c r="E459" i="4"/>
  <c r="I459" i="4" s="1"/>
  <c r="L451" i="2" s="1"/>
  <c r="F459" i="4"/>
  <c r="J459" i="4" s="1"/>
  <c r="M451" i="2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L376" i="2" s="1"/>
  <c r="F384" i="4"/>
  <c r="J384" i="4" s="1"/>
  <c r="M376" i="2" s="1"/>
  <c r="D384" i="4"/>
  <c r="H384" i="4" s="1"/>
  <c r="K376" i="2" s="1"/>
  <c r="AQ417" i="4"/>
  <c r="AW417" i="4" s="1"/>
  <c r="AN417" i="4"/>
  <c r="AT417" i="4" s="1"/>
  <c r="G442" i="4"/>
  <c r="E442" i="4"/>
  <c r="I442" i="4" s="1"/>
  <c r="L434" i="2" s="1"/>
  <c r="F442" i="4"/>
  <c r="J442" i="4" s="1"/>
  <c r="M434" i="2" s="1"/>
  <c r="D442" i="4"/>
  <c r="H442" i="4" s="1"/>
  <c r="K434" i="2" s="1"/>
  <c r="E420" i="4"/>
  <c r="I420" i="4" s="1"/>
  <c r="L412" i="2" s="1"/>
  <c r="G420" i="4"/>
  <c r="F420" i="4"/>
  <c r="J420" i="4" s="1"/>
  <c r="M412" i="2" s="1"/>
  <c r="D420" i="4"/>
  <c r="H420" i="4" s="1"/>
  <c r="K412" i="2" s="1"/>
  <c r="AN477" i="4"/>
  <c r="AT477" i="4" s="1"/>
  <c r="G461" i="4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K312" i="2" s="1"/>
  <c r="G320" i="4"/>
  <c r="E320" i="4"/>
  <c r="I320" i="4" s="1"/>
  <c r="L312" i="2" s="1"/>
  <c r="F320" i="4"/>
  <c r="J320" i="4" s="1"/>
  <c r="M312" i="2" s="1"/>
  <c r="G280" i="4"/>
  <c r="F280" i="4"/>
  <c r="J280" i="4" s="1"/>
  <c r="M281" i="2" s="1"/>
  <c r="D280" i="4"/>
  <c r="H280" i="4" s="1"/>
  <c r="K281" i="2" s="1"/>
  <c r="E280" i="4"/>
  <c r="I280" i="4" s="1"/>
  <c r="L281" i="2" s="1"/>
  <c r="F291" i="4"/>
  <c r="J291" i="4" s="1"/>
  <c r="M292" i="2" s="1"/>
  <c r="D295" i="4"/>
  <c r="H295" i="4" s="1"/>
  <c r="K296" i="2" s="1"/>
  <c r="E295" i="4"/>
  <c r="I295" i="4" s="1"/>
  <c r="L296" i="2" s="1"/>
  <c r="F295" i="4"/>
  <c r="J295" i="4" s="1"/>
  <c r="M296" i="2" s="1"/>
  <c r="G295" i="4"/>
  <c r="E231" i="4"/>
  <c r="I231" i="4" s="1"/>
  <c r="L232" i="2" s="1"/>
  <c r="G231" i="4"/>
  <c r="F231" i="4"/>
  <c r="J231" i="4" s="1"/>
  <c r="M232" i="2" s="1"/>
  <c r="D231" i="4"/>
  <c r="H231" i="4" s="1"/>
  <c r="K232" i="2" s="1"/>
  <c r="AP266" i="4"/>
  <c r="AV266" i="4" s="1"/>
  <c r="AM300" i="4"/>
  <c r="AS300" i="4" s="1"/>
  <c r="Z327" i="4"/>
  <c r="AL366" i="4"/>
  <c r="AR366" i="4" s="1"/>
  <c r="E366" i="4" s="1"/>
  <c r="I366" i="4" s="1"/>
  <c r="L358" i="2" s="1"/>
  <c r="G292" i="4"/>
  <c r="D292" i="4"/>
  <c r="H292" i="4" s="1"/>
  <c r="K293" i="2" s="1"/>
  <c r="F292" i="4"/>
  <c r="J292" i="4" s="1"/>
  <c r="M293" i="2" s="1"/>
  <c r="E292" i="4"/>
  <c r="I292" i="4" s="1"/>
  <c r="L293" i="2" s="1"/>
  <c r="E321" i="4"/>
  <c r="I321" i="4" s="1"/>
  <c r="L313" i="2" s="1"/>
  <c r="F321" i="4"/>
  <c r="J321" i="4" s="1"/>
  <c r="M313" i="2" s="1"/>
  <c r="G321" i="4"/>
  <c r="D321" i="4"/>
  <c r="H321" i="4" s="1"/>
  <c r="K313" i="2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L365" i="2" s="1"/>
  <c r="G373" i="4"/>
  <c r="D373" i="4"/>
  <c r="H373" i="4" s="1"/>
  <c r="K365" i="2" s="1"/>
  <c r="F373" i="4"/>
  <c r="J373" i="4" s="1"/>
  <c r="M365" i="2" s="1"/>
  <c r="AP373" i="4"/>
  <c r="AV373" i="4" s="1"/>
  <c r="AM285" i="4"/>
  <c r="AS285" i="4" s="1"/>
  <c r="AN313" i="4"/>
  <c r="AT313" i="4" s="1"/>
  <c r="E371" i="4"/>
  <c r="I371" i="4" s="1"/>
  <c r="L363" i="2" s="1"/>
  <c r="G371" i="4"/>
  <c r="D371" i="4"/>
  <c r="H371" i="4" s="1"/>
  <c r="K363" i="2" s="1"/>
  <c r="F371" i="4"/>
  <c r="J371" i="4" s="1"/>
  <c r="M363" i="2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L284" i="2" s="1"/>
  <c r="D283" i="4"/>
  <c r="H283" i="4" s="1"/>
  <c r="K284" i="2" s="1"/>
  <c r="F283" i="4"/>
  <c r="J283" i="4" s="1"/>
  <c r="M284" i="2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L308" i="2" s="1"/>
  <c r="D316" i="4"/>
  <c r="H316" i="4" s="1"/>
  <c r="K308" i="2" s="1"/>
  <c r="F316" i="4"/>
  <c r="J316" i="4" s="1"/>
  <c r="M308" i="2" s="1"/>
  <c r="G316" i="4"/>
  <c r="AM313" i="4"/>
  <c r="AS313" i="4" s="1"/>
  <c r="D313" i="4"/>
  <c r="H313" i="4" s="1"/>
  <c r="K305" i="2" s="1"/>
  <c r="E313" i="4"/>
  <c r="I313" i="4" s="1"/>
  <c r="L305" i="2" s="1"/>
  <c r="G313" i="4"/>
  <c r="F313" i="4"/>
  <c r="J313" i="4" s="1"/>
  <c r="M305" i="2" s="1"/>
  <c r="AE277" i="4"/>
  <c r="AQ277" i="4" s="1"/>
  <c r="AW277" i="4" s="1"/>
  <c r="AM265" i="4"/>
  <c r="AS265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M286" i="2" s="1"/>
  <c r="D285" i="4"/>
  <c r="H285" i="4" s="1"/>
  <c r="K286" i="2" s="1"/>
  <c r="G285" i="4"/>
  <c r="E285" i="4"/>
  <c r="I285" i="4" s="1"/>
  <c r="L286" i="2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Z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F233" i="4"/>
  <c r="J233" i="4" s="1"/>
  <c r="M234" i="2" s="1"/>
  <c r="E233" i="4"/>
  <c r="I233" i="4" s="1"/>
  <c r="L234" i="2" s="1"/>
  <c r="D233" i="4"/>
  <c r="H233" i="4" s="1"/>
  <c r="K234" i="2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E208" i="4"/>
  <c r="I208" i="4" s="1"/>
  <c r="L209" i="2" s="1"/>
  <c r="D293" i="4"/>
  <c r="H293" i="4" s="1"/>
  <c r="K294" i="2" s="1"/>
  <c r="G293" i="4"/>
  <c r="F293" i="4"/>
  <c r="J293" i="4" s="1"/>
  <c r="M294" i="2" s="1"/>
  <c r="E293" i="4"/>
  <c r="I293" i="4" s="1"/>
  <c r="L294" i="2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K351" i="2" s="1"/>
  <c r="E359" i="4"/>
  <c r="I359" i="4" s="1"/>
  <c r="L351" i="2" s="1"/>
  <c r="F359" i="4"/>
  <c r="J359" i="4" s="1"/>
  <c r="M351" i="2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M210" i="2" s="1"/>
  <c r="E209" i="4"/>
  <c r="I209" i="4" s="1"/>
  <c r="L210" i="2" s="1"/>
  <c r="G209" i="4"/>
  <c r="D209" i="4"/>
  <c r="H209" i="4" s="1"/>
  <c r="K210" i="2" s="1"/>
  <c r="F206" i="4"/>
  <c r="J206" i="4" s="1"/>
  <c r="M207" i="2" s="1"/>
  <c r="D206" i="4"/>
  <c r="H206" i="4" s="1"/>
  <c r="K207" i="2" s="1"/>
  <c r="E206" i="4"/>
  <c r="I206" i="4" s="1"/>
  <c r="L207" i="2" s="1"/>
  <c r="G206" i="4"/>
  <c r="F210" i="4"/>
  <c r="J210" i="4" s="1"/>
  <c r="M211" i="2" s="1"/>
  <c r="G210" i="4"/>
  <c r="D210" i="4"/>
  <c r="H210" i="4" s="1"/>
  <c r="K211" i="2" s="1"/>
  <c r="E210" i="4"/>
  <c r="I210" i="4" s="1"/>
  <c r="L211" i="2" s="1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G193" i="4"/>
  <c r="F193" i="4"/>
  <c r="J193" i="4" s="1"/>
  <c r="M194" i="2" s="1"/>
  <c r="AL199" i="4"/>
  <c r="AR199" i="4" s="1"/>
  <c r="AQ215" i="4"/>
  <c r="AW215" i="4" s="1"/>
  <c r="D215" i="4"/>
  <c r="H215" i="4" s="1"/>
  <c r="K216" i="2" s="1"/>
  <c r="F189" i="4"/>
  <c r="J189" i="4" s="1"/>
  <c r="M190" i="2" s="1"/>
  <c r="AN195" i="4"/>
  <c r="AT195" i="4" s="1"/>
  <c r="AO195" i="4"/>
  <c r="AU195" i="4" s="1"/>
  <c r="E201" i="4"/>
  <c r="I201" i="4" s="1"/>
  <c r="L202" i="2" s="1"/>
  <c r="F201" i="4"/>
  <c r="J201" i="4" s="1"/>
  <c r="M202" i="2" s="1"/>
  <c r="D201" i="4"/>
  <c r="H201" i="4" s="1"/>
  <c r="K202" i="2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N327" i="4"/>
  <c r="AT327" i="4" s="1"/>
  <c r="AF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F366" i="4"/>
  <c r="J366" i="4" s="1"/>
  <c r="M358" i="2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B240" i="4"/>
  <c r="AA240" i="4"/>
  <c r="AH240" i="4"/>
  <c r="AG240" i="4"/>
  <c r="AI240" i="4"/>
  <c r="AJ240" i="4"/>
  <c r="AA216" i="4"/>
  <c r="Z216" i="4"/>
  <c r="AC216" i="4"/>
  <c r="AJ216" i="4"/>
  <c r="AH216" i="4"/>
  <c r="D188" i="4"/>
  <c r="H188" i="4" s="1"/>
  <c r="K189" i="2" s="1"/>
  <c r="E188" i="4"/>
  <c r="I188" i="4" s="1"/>
  <c r="L189" i="2" s="1"/>
  <c r="F188" i="4"/>
  <c r="J188" i="4" s="1"/>
  <c r="M189" i="2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K315" i="2" s="1"/>
  <c r="F323" i="4"/>
  <c r="J323" i="4" s="1"/>
  <c r="M315" i="2" s="1"/>
  <c r="E323" i="4"/>
  <c r="I323" i="4" s="1"/>
  <c r="L315" i="2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E256" i="4"/>
  <c r="AI256" i="4"/>
  <c r="AH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K316" i="2" s="1"/>
  <c r="F324" i="4"/>
  <c r="J324" i="4" s="1"/>
  <c r="M316" i="2" s="1"/>
  <c r="E324" i="4"/>
  <c r="I324" i="4" s="1"/>
  <c r="L316" i="2" s="1"/>
  <c r="G324" i="4"/>
  <c r="AC240" i="4"/>
  <c r="D222" i="4"/>
  <c r="H222" i="4" s="1"/>
  <c r="K223" i="2" s="1"/>
  <c r="F222" i="4"/>
  <c r="J222" i="4" s="1"/>
  <c r="M223" i="2" s="1"/>
  <c r="E222" i="4"/>
  <c r="I222" i="4" s="1"/>
  <c r="L223" i="2" s="1"/>
  <c r="G222" i="4"/>
  <c r="G348" i="4"/>
  <c r="F348" i="4"/>
  <c r="J348" i="4" s="1"/>
  <c r="M340" i="2" s="1"/>
  <c r="E348" i="4"/>
  <c r="I348" i="4" s="1"/>
  <c r="L340" i="2" s="1"/>
  <c r="D348" i="4"/>
  <c r="H348" i="4" s="1"/>
  <c r="K340" i="2" s="1"/>
  <c r="G306" i="4"/>
  <c r="F306" i="4"/>
  <c r="J306" i="4" s="1"/>
  <c r="M301" i="2" s="1"/>
  <c r="D306" i="4"/>
  <c r="H306" i="4" s="1"/>
  <c r="K301" i="2" s="1"/>
  <c r="E306" i="4"/>
  <c r="I306" i="4" s="1"/>
  <c r="L301" i="2" s="1"/>
  <c r="D282" i="4"/>
  <c r="H282" i="4" s="1"/>
  <c r="K283" i="2" s="1"/>
  <c r="F282" i="4"/>
  <c r="J282" i="4" s="1"/>
  <c r="M283" i="2" s="1"/>
  <c r="E282" i="4"/>
  <c r="I282" i="4" s="1"/>
  <c r="L283" i="2" s="1"/>
  <c r="G282" i="4"/>
  <c r="E314" i="4"/>
  <c r="I314" i="4" s="1"/>
  <c r="L306" i="2" s="1"/>
  <c r="F314" i="4"/>
  <c r="J314" i="4" s="1"/>
  <c r="M306" i="2" s="1"/>
  <c r="D314" i="4"/>
  <c r="H314" i="4" s="1"/>
  <c r="K306" i="2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K237" i="2" s="1"/>
  <c r="F236" i="4"/>
  <c r="J236" i="4" s="1"/>
  <c r="M237" i="2" s="1"/>
  <c r="G236" i="4"/>
  <c r="E236" i="4"/>
  <c r="I236" i="4" s="1"/>
  <c r="L237" i="2" s="1"/>
  <c r="F274" i="4"/>
  <c r="J274" i="4" s="1"/>
  <c r="M275" i="2" s="1"/>
  <c r="G274" i="4"/>
  <c r="D274" i="4"/>
  <c r="H274" i="4" s="1"/>
  <c r="K275" i="2" s="1"/>
  <c r="E274" i="4"/>
  <c r="I274" i="4" s="1"/>
  <c r="L275" i="2" s="1"/>
  <c r="D244" i="4"/>
  <c r="H244" i="4" s="1"/>
  <c r="K245" i="2" s="1"/>
  <c r="E244" i="4"/>
  <c r="I244" i="4" s="1"/>
  <c r="L245" i="2" s="1"/>
  <c r="F244" i="4"/>
  <c r="J244" i="4" s="1"/>
  <c r="M245" i="2" s="1"/>
  <c r="G244" i="4"/>
  <c r="D340" i="4"/>
  <c r="H340" i="4" s="1"/>
  <c r="K332" i="2" s="1"/>
  <c r="G340" i="4"/>
  <c r="F340" i="4"/>
  <c r="J340" i="4" s="1"/>
  <c r="M332" i="2" s="1"/>
  <c r="E340" i="4"/>
  <c r="I340" i="4" s="1"/>
  <c r="L332" i="2" s="1"/>
  <c r="G294" i="4"/>
  <c r="F294" i="4"/>
  <c r="J294" i="4" s="1"/>
  <c r="M295" i="2" s="1"/>
  <c r="E294" i="4"/>
  <c r="I294" i="4" s="1"/>
  <c r="L295" i="2" s="1"/>
  <c r="D294" i="4"/>
  <c r="H294" i="4" s="1"/>
  <c r="K295" i="2" s="1"/>
  <c r="D355" i="4"/>
  <c r="H355" i="4" s="1"/>
  <c r="K347" i="2" s="1"/>
  <c r="F355" i="4"/>
  <c r="J355" i="4" s="1"/>
  <c r="M347" i="2" s="1"/>
  <c r="G355" i="4"/>
  <c r="E355" i="4"/>
  <c r="I355" i="4" s="1"/>
  <c r="L347" i="2" s="1"/>
  <c r="G326" i="4"/>
  <c r="F326" i="4"/>
  <c r="J326" i="4" s="1"/>
  <c r="M318" i="2" s="1"/>
  <c r="E326" i="4"/>
  <c r="I326" i="4" s="1"/>
  <c r="L318" i="2" s="1"/>
  <c r="D326" i="4"/>
  <c r="H326" i="4" s="1"/>
  <c r="K318" i="2" s="1"/>
  <c r="F278" i="4"/>
  <c r="J278" i="4" s="1"/>
  <c r="M279" i="2" s="1"/>
  <c r="E278" i="4"/>
  <c r="I278" i="4" s="1"/>
  <c r="L279" i="2" s="1"/>
  <c r="G278" i="4"/>
  <c r="D278" i="4"/>
  <c r="H278" i="4" s="1"/>
  <c r="K279" i="2" s="1"/>
  <c r="F298" i="4"/>
  <c r="J298" i="4" s="1"/>
  <c r="E298" i="4"/>
  <c r="I298" i="4" s="1"/>
  <c r="D298" i="4"/>
  <c r="H298" i="4" s="1"/>
  <c r="G298" i="4"/>
  <c r="E230" i="4"/>
  <c r="I230" i="4" s="1"/>
  <c r="L231" i="2" s="1"/>
  <c r="F230" i="4"/>
  <c r="J230" i="4" s="1"/>
  <c r="M231" i="2" s="1"/>
  <c r="D230" i="4"/>
  <c r="H230" i="4" s="1"/>
  <c r="K231" i="2" s="1"/>
  <c r="G230" i="4"/>
  <c r="D330" i="4"/>
  <c r="H330" i="4" s="1"/>
  <c r="K322" i="2" s="1"/>
  <c r="F330" i="4"/>
  <c r="J330" i="4" s="1"/>
  <c r="M322" i="2" s="1"/>
  <c r="E330" i="4"/>
  <c r="I330" i="4" s="1"/>
  <c r="L322" i="2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O438" i="4"/>
  <c r="AU438" i="4" s="1"/>
  <c r="AN518" i="4"/>
  <c r="AT518" i="4" s="1"/>
  <c r="AL518" i="4"/>
  <c r="AR518" i="4" s="1"/>
  <c r="AO518" i="4"/>
  <c r="AU518" i="4" s="1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R508" i="4" s="1"/>
  <c r="AO542" i="4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V518" i="4" s="1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A548" i="4"/>
  <c r="Z548" i="4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W518" i="4" s="1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E508" i="4" l="1"/>
  <c r="I508" i="4" s="1"/>
  <c r="G508" i="4"/>
  <c r="D508" i="4"/>
  <c r="H508" i="4" s="1"/>
  <c r="F508" i="4"/>
  <c r="J508" i="4" s="1"/>
  <c r="D518" i="4"/>
  <c r="H518" i="4" s="1"/>
  <c r="G518" i="4"/>
  <c r="F518" i="4"/>
  <c r="J518" i="4" s="1"/>
  <c r="E518" i="4"/>
  <c r="I518" i="4" s="1"/>
  <c r="G497" i="4"/>
  <c r="F497" i="4"/>
  <c r="J497" i="4" s="1"/>
  <c r="D497" i="4"/>
  <c r="H497" i="4" s="1"/>
  <c r="E497" i="4"/>
  <c r="I497" i="4" s="1"/>
  <c r="F507" i="4"/>
  <c r="J507" i="4" s="1"/>
  <c r="G507" i="4"/>
  <c r="D507" i="4"/>
  <c r="H507" i="4" s="1"/>
  <c r="E507" i="4"/>
  <c r="I507" i="4" s="1"/>
  <c r="G471" i="4"/>
  <c r="E471" i="4"/>
  <c r="I471" i="4" s="1"/>
  <c r="F471" i="4"/>
  <c r="J471" i="4" s="1"/>
  <c r="D471" i="4"/>
  <c r="H471" i="4" s="1"/>
  <c r="D503" i="4"/>
  <c r="H503" i="4" s="1"/>
  <c r="G503" i="4"/>
  <c r="E503" i="4"/>
  <c r="I503" i="4" s="1"/>
  <c r="F503" i="4"/>
  <c r="J503" i="4" s="1"/>
  <c r="D504" i="4"/>
  <c r="H504" i="4" s="1"/>
  <c r="F504" i="4"/>
  <c r="J504" i="4" s="1"/>
  <c r="E504" i="4"/>
  <c r="I504" i="4" s="1"/>
  <c r="G504" i="4"/>
  <c r="E444" i="4"/>
  <c r="I444" i="4" s="1"/>
  <c r="L436" i="2" s="1"/>
  <c r="AO304" i="4"/>
  <c r="AU304" i="4" s="1"/>
  <c r="AL876" i="4"/>
  <c r="AL820" i="4"/>
  <c r="AQ698" i="4"/>
  <c r="AL735" i="4"/>
  <c r="AL658" i="4"/>
  <c r="AP393" i="4"/>
  <c r="AV393" i="4" s="1"/>
  <c r="AQ603" i="4"/>
  <c r="AP641" i="4"/>
  <c r="AN858" i="4"/>
  <c r="AQ858" i="4"/>
  <c r="AL144" i="4"/>
  <c r="AR144" i="4" s="1"/>
  <c r="AO149" i="4"/>
  <c r="AU149" i="4" s="1"/>
  <c r="AQ773" i="4"/>
  <c r="AN960" i="4"/>
  <c r="AM487" i="4"/>
  <c r="AS487" i="4" s="1"/>
  <c r="AQ87" i="4"/>
  <c r="AW87" i="4" s="1"/>
  <c r="AP966" i="4"/>
  <c r="AO966" i="4"/>
  <c r="AQ473" i="4"/>
  <c r="AW473" i="4" s="1"/>
  <c r="AN50" i="4"/>
  <c r="AT50" i="4" s="1"/>
  <c r="AL50" i="4"/>
  <c r="AR50" i="4" s="1"/>
  <c r="AP914" i="4"/>
  <c r="AP95" i="4"/>
  <c r="AV95" i="4" s="1"/>
  <c r="AN95" i="4"/>
  <c r="AT95" i="4" s="1"/>
  <c r="AL837" i="4"/>
  <c r="F11" i="4"/>
  <c r="J11" i="4" s="1"/>
  <c r="M12" i="2" s="1"/>
  <c r="G11" i="4"/>
  <c r="E11" i="4"/>
  <c r="I11" i="4" s="1"/>
  <c r="L12" i="2" s="1"/>
  <c r="D11" i="4"/>
  <c r="H11" i="4" s="1"/>
  <c r="K12" i="2" s="1"/>
  <c r="D74" i="4"/>
  <c r="H74" i="4" s="1"/>
  <c r="K75" i="2" s="1"/>
  <c r="G74" i="4"/>
  <c r="F74" i="4"/>
  <c r="J74" i="4" s="1"/>
  <c r="M75" i="2" s="1"/>
  <c r="E74" i="4"/>
  <c r="I74" i="4" s="1"/>
  <c r="L75" i="2" s="1"/>
  <c r="AL686" i="4"/>
  <c r="AN796" i="4"/>
  <c r="AQ782" i="4"/>
  <c r="AQ825" i="4"/>
  <c r="AP615" i="4"/>
  <c r="AO582" i="4"/>
  <c r="AM654" i="4"/>
  <c r="AN856" i="4"/>
  <c r="AN172" i="4"/>
  <c r="AT172" i="4" s="1"/>
  <c r="AQ99" i="4"/>
  <c r="AW99" i="4" s="1"/>
  <c r="AQ275" i="4"/>
  <c r="AW275" i="4" s="1"/>
  <c r="AQ459" i="4"/>
  <c r="AW459" i="4" s="1"/>
  <c r="AO690" i="4"/>
  <c r="AP800" i="4"/>
  <c r="AQ888" i="4"/>
  <c r="AQ996" i="4"/>
  <c r="AP113" i="4"/>
  <c r="AV113" i="4" s="1"/>
  <c r="AL805" i="4"/>
  <c r="AL99" i="4"/>
  <c r="AR99" i="4" s="1"/>
  <c r="G89" i="4"/>
  <c r="F89" i="4"/>
  <c r="J89" i="4" s="1"/>
  <c r="M90" i="2" s="1"/>
  <c r="D89" i="4"/>
  <c r="H89" i="4" s="1"/>
  <c r="K90" i="2" s="1"/>
  <c r="E89" i="4"/>
  <c r="I89" i="4" s="1"/>
  <c r="L90" i="2" s="1"/>
  <c r="AV987" i="4"/>
  <c r="AC987" i="4"/>
  <c r="AU987" i="4"/>
  <c r="AW987" i="4"/>
  <c r="AE987" i="4"/>
  <c r="Z987" i="4"/>
  <c r="AB987" i="4"/>
  <c r="AT987" i="4"/>
  <c r="AA987" i="4"/>
  <c r="AD987" i="4"/>
  <c r="AP987" i="4" s="1"/>
  <c r="AS987" i="4"/>
  <c r="AJ987" i="4"/>
  <c r="AH987" i="4"/>
  <c r="AF987" i="4"/>
  <c r="AI987" i="4"/>
  <c r="AG987" i="4"/>
  <c r="AK987" i="4"/>
  <c r="F9" i="4"/>
  <c r="J9" i="4" s="1"/>
  <c r="M10" i="2" s="1"/>
  <c r="E9" i="4"/>
  <c r="I9" i="4" s="1"/>
  <c r="L10" i="2" s="1"/>
  <c r="D9" i="4"/>
  <c r="H9" i="4" s="1"/>
  <c r="K10" i="2" s="1"/>
  <c r="G9" i="4"/>
  <c r="AO9" i="4"/>
  <c r="AU9" i="4" s="1"/>
  <c r="AO782" i="4"/>
  <c r="E87" i="4"/>
  <c r="I87" i="4" s="1"/>
  <c r="L88" i="2" s="1"/>
  <c r="G87" i="4"/>
  <c r="D87" i="4"/>
  <c r="H87" i="4" s="1"/>
  <c r="K88" i="2" s="1"/>
  <c r="F87" i="4"/>
  <c r="J87" i="4" s="1"/>
  <c r="M88" i="2" s="1"/>
  <c r="AP805" i="4"/>
  <c r="E35" i="4"/>
  <c r="I35" i="4" s="1"/>
  <c r="L36" i="2" s="1"/>
  <c r="G35" i="4"/>
  <c r="D35" i="4"/>
  <c r="H35" i="4" s="1"/>
  <c r="K36" i="2" s="1"/>
  <c r="F35" i="4"/>
  <c r="J35" i="4" s="1"/>
  <c r="M36" i="2" s="1"/>
  <c r="E50" i="4"/>
  <c r="I50" i="4" s="1"/>
  <c r="L51" i="2" s="1"/>
  <c r="F50" i="4"/>
  <c r="J50" i="4" s="1"/>
  <c r="M51" i="2" s="1"/>
  <c r="D50" i="4"/>
  <c r="H50" i="4" s="1"/>
  <c r="K51" i="2" s="1"/>
  <c r="G50" i="4"/>
  <c r="AQ50" i="4"/>
  <c r="AW50" i="4" s="1"/>
  <c r="AQ91" i="4"/>
  <c r="AW91" i="4" s="1"/>
  <c r="AV992" i="4"/>
  <c r="AH992" i="4"/>
  <c r="AB992" i="4"/>
  <c r="AA992" i="4"/>
  <c r="AU992" i="4"/>
  <c r="AT992" i="4"/>
  <c r="AW992" i="4"/>
  <c r="AF992" i="4"/>
  <c r="AC992" i="4"/>
  <c r="AG992" i="4"/>
  <c r="AD992" i="4"/>
  <c r="AE992" i="4"/>
  <c r="AQ992" i="4" s="1"/>
  <c r="AS992" i="4"/>
  <c r="AI992" i="4"/>
  <c r="AK992" i="4"/>
  <c r="AJ992" i="4"/>
  <c r="Z992" i="4"/>
  <c r="AO32" i="4"/>
  <c r="AU32" i="4" s="1"/>
  <c r="AQ32" i="4"/>
  <c r="AW32" i="4" s="1"/>
  <c r="E30" i="4"/>
  <c r="I30" i="4" s="1"/>
  <c r="L31" i="2" s="1"/>
  <c r="F30" i="4"/>
  <c r="J30" i="4" s="1"/>
  <c r="M31" i="2" s="1"/>
  <c r="D30" i="4"/>
  <c r="H30" i="4" s="1"/>
  <c r="K31" i="2" s="1"/>
  <c r="G30" i="4"/>
  <c r="AP517" i="4"/>
  <c r="AV517" i="4" s="1"/>
  <c r="AO517" i="4"/>
  <c r="AU517" i="4" s="1"/>
  <c r="AM603" i="4"/>
  <c r="AQ856" i="4"/>
  <c r="AQ154" i="4"/>
  <c r="AW154" i="4" s="1"/>
  <c r="AM996" i="4"/>
  <c r="AM172" i="4"/>
  <c r="AS172" i="4" s="1"/>
  <c r="AL149" i="4"/>
  <c r="AR149" i="4" s="1"/>
  <c r="AQ149" i="4"/>
  <c r="AW149" i="4" s="1"/>
  <c r="AM149" i="4"/>
  <c r="AS149" i="4" s="1"/>
  <c r="AL487" i="4"/>
  <c r="AR487" i="4" s="1"/>
  <c r="AM87" i="4"/>
  <c r="AS87" i="4" s="1"/>
  <c r="AP87" i="4"/>
  <c r="AV87" i="4" s="1"/>
  <c r="AO805" i="4"/>
  <c r="AN805" i="4"/>
  <c r="AQ966" i="4"/>
  <c r="AM966" i="4"/>
  <c r="AL966" i="4"/>
  <c r="AL473" i="4"/>
  <c r="AR473" i="4" s="1"/>
  <c r="F66" i="4"/>
  <c r="J66" i="4" s="1"/>
  <c r="M67" i="2" s="1"/>
  <c r="E66" i="4"/>
  <c r="I66" i="4" s="1"/>
  <c r="L67" i="2" s="1"/>
  <c r="G66" i="4"/>
  <c r="D66" i="4"/>
  <c r="H66" i="4" s="1"/>
  <c r="K67" i="2" s="1"/>
  <c r="AP50" i="4"/>
  <c r="AV50" i="4" s="1"/>
  <c r="AO897" i="4"/>
  <c r="AP897" i="4"/>
  <c r="AM914" i="4"/>
  <c r="AO914" i="4"/>
  <c r="AP91" i="4"/>
  <c r="AV91" i="4" s="1"/>
  <c r="AN91" i="4"/>
  <c r="AT91" i="4" s="1"/>
  <c r="AN989" i="4"/>
  <c r="AN285" i="4"/>
  <c r="AT285" i="4" s="1"/>
  <c r="G75" i="4"/>
  <c r="F75" i="4"/>
  <c r="J75" i="4" s="1"/>
  <c r="M76" i="2" s="1"/>
  <c r="E75" i="4"/>
  <c r="I75" i="4" s="1"/>
  <c r="L76" i="2" s="1"/>
  <c r="D75" i="4"/>
  <c r="H75" i="4" s="1"/>
  <c r="K76" i="2" s="1"/>
  <c r="AN32" i="4"/>
  <c r="AT32" i="4" s="1"/>
  <c r="AQ517" i="4"/>
  <c r="AW517" i="4" s="1"/>
  <c r="AM517" i="4"/>
  <c r="AS517" i="4" s="1"/>
  <c r="AQ805" i="4"/>
  <c r="AM473" i="4"/>
  <c r="AS473" i="4" s="1"/>
  <c r="AP473" i="4"/>
  <c r="AV473" i="4" s="1"/>
  <c r="G79" i="4"/>
  <c r="D79" i="4"/>
  <c r="H79" i="4" s="1"/>
  <c r="K80" i="2" s="1"/>
  <c r="E79" i="4"/>
  <c r="I79" i="4" s="1"/>
  <c r="L80" i="2" s="1"/>
  <c r="F79" i="4"/>
  <c r="J79" i="4" s="1"/>
  <c r="M80" i="2" s="1"/>
  <c r="AO50" i="4"/>
  <c r="AU50" i="4" s="1"/>
  <c r="AM897" i="4"/>
  <c r="AQ897" i="4"/>
  <c r="AL897" i="4"/>
  <c r="AN914" i="4"/>
  <c r="AQ914" i="4"/>
  <c r="AO91" i="4"/>
  <c r="AU91" i="4" s="1"/>
  <c r="AL82" i="4"/>
  <c r="AR82" i="4" s="1"/>
  <c r="AP989" i="4"/>
  <c r="AO989" i="4"/>
  <c r="AL989" i="4"/>
  <c r="AP82" i="4"/>
  <c r="AV82" i="4" s="1"/>
  <c r="AM32" i="4"/>
  <c r="AS32" i="4" s="1"/>
  <c r="AQ837" i="4"/>
  <c r="AN517" i="4"/>
  <c r="AT517" i="4" s="1"/>
  <c r="AL517" i="4"/>
  <c r="AR517" i="4" s="1"/>
  <c r="AL597" i="4"/>
  <c r="AO609" i="4"/>
  <c r="AL654" i="4"/>
  <c r="AP603" i="4"/>
  <c r="AP154" i="4"/>
  <c r="AV154" i="4" s="1"/>
  <c r="AP149" i="4"/>
  <c r="AV149" i="4" s="1"/>
  <c r="AM805" i="4"/>
  <c r="AO473" i="4"/>
  <c r="AU473" i="4" s="1"/>
  <c r="AL914" i="4"/>
  <c r="AL91" i="4"/>
  <c r="AR91" i="4" s="1"/>
  <c r="AM95" i="4"/>
  <c r="AS95" i="4" s="1"/>
  <c r="D419" i="4"/>
  <c r="H419" i="4" s="1"/>
  <c r="K411" i="2" s="1"/>
  <c r="G419" i="4"/>
  <c r="F419" i="4"/>
  <c r="J419" i="4" s="1"/>
  <c r="M411" i="2" s="1"/>
  <c r="E419" i="4"/>
  <c r="I419" i="4" s="1"/>
  <c r="L411" i="2" s="1"/>
  <c r="AL32" i="4"/>
  <c r="AR32" i="4" s="1"/>
  <c r="AP32" i="4"/>
  <c r="AV32" i="4" s="1"/>
  <c r="G154" i="4"/>
  <c r="E154" i="4"/>
  <c r="I154" i="4" s="1"/>
  <c r="L155" i="2" s="1"/>
  <c r="D154" i="4"/>
  <c r="H154" i="4" s="1"/>
  <c r="K155" i="2" s="1"/>
  <c r="F154" i="4"/>
  <c r="J154" i="4" s="1"/>
  <c r="M155" i="2" s="1"/>
  <c r="AM304" i="4"/>
  <c r="AS304" i="4" s="1"/>
  <c r="AP628" i="4"/>
  <c r="AL650" i="4"/>
  <c r="AM825" i="4"/>
  <c r="D113" i="4"/>
  <c r="H113" i="4" s="1"/>
  <c r="K114" i="2" s="1"/>
  <c r="F113" i="4"/>
  <c r="J113" i="4" s="1"/>
  <c r="M114" i="2" s="1"/>
  <c r="G113" i="4"/>
  <c r="E113" i="4"/>
  <c r="I113" i="4" s="1"/>
  <c r="L114" i="2" s="1"/>
  <c r="AQ844" i="4"/>
  <c r="AM844" i="4"/>
  <c r="AQ144" i="4"/>
  <c r="AW144" i="4" s="1"/>
  <c r="AN857" i="4"/>
  <c r="AN867" i="4"/>
  <c r="AN908" i="4"/>
  <c r="AP920" i="4"/>
  <c r="AL888" i="4"/>
  <c r="AL172" i="4"/>
  <c r="AR172" i="4" s="1"/>
  <c r="AL884" i="4"/>
  <c r="AP487" i="4"/>
  <c r="AV487" i="4" s="1"/>
  <c r="F93" i="4"/>
  <c r="J93" i="4" s="1"/>
  <c r="M94" i="2" s="1"/>
  <c r="E93" i="4"/>
  <c r="I93" i="4" s="1"/>
  <c r="L94" i="2" s="1"/>
  <c r="D93" i="4"/>
  <c r="H93" i="4" s="1"/>
  <c r="K94" i="2" s="1"/>
  <c r="G93" i="4"/>
  <c r="AP372" i="4"/>
  <c r="AV372" i="4" s="1"/>
  <c r="AO828" i="4"/>
  <c r="AO641" i="4"/>
  <c r="AO856" i="4"/>
  <c r="AL856" i="4"/>
  <c r="AM856" i="4"/>
  <c r="AL844" i="4"/>
  <c r="AO844" i="4"/>
  <c r="AP858" i="4"/>
  <c r="AM144" i="4"/>
  <c r="AS144" i="4" s="1"/>
  <c r="AQ857" i="4"/>
  <c r="AA555" i="4"/>
  <c r="AC555" i="4"/>
  <c r="AW555" i="4"/>
  <c r="AF555" i="4"/>
  <c r="AH555" i="4"/>
  <c r="AE555" i="4"/>
  <c r="AQ555" i="4" s="1"/>
  <c r="AU555" i="4"/>
  <c r="AG555" i="4"/>
  <c r="AJ555" i="4"/>
  <c r="AB555" i="4"/>
  <c r="AN555" i="4" s="1"/>
  <c r="Z555" i="4"/>
  <c r="AS555" i="4"/>
  <c r="AK555" i="4"/>
  <c r="AD555" i="4"/>
  <c r="AP555" i="4" s="1"/>
  <c r="AT555" i="4"/>
  <c r="AV555" i="4"/>
  <c r="AI555" i="4"/>
  <c r="AM867" i="4"/>
  <c r="AL867" i="4"/>
  <c r="AM908" i="4"/>
  <c r="AL908" i="4"/>
  <c r="AQ920" i="4"/>
  <c r="AN920" i="4"/>
  <c r="AO888" i="4"/>
  <c r="AP888" i="4"/>
  <c r="AQ172" i="4"/>
  <c r="AW172" i="4" s="1"/>
  <c r="AO172" i="4"/>
  <c r="AU172" i="4" s="1"/>
  <c r="AN773" i="4"/>
  <c r="AP773" i="4"/>
  <c r="AM113" i="4"/>
  <c r="AS113" i="4" s="1"/>
  <c r="AQ960" i="4"/>
  <c r="AP960" i="4"/>
  <c r="AP865" i="4"/>
  <c r="AQ865" i="4"/>
  <c r="AQ113" i="4"/>
  <c r="AW113" i="4" s="1"/>
  <c r="G181" i="4"/>
  <c r="D181" i="4"/>
  <c r="H181" i="4" s="1"/>
  <c r="K182" i="2" s="1"/>
  <c r="E181" i="4"/>
  <c r="I181" i="4" s="1"/>
  <c r="L182" i="2" s="1"/>
  <c r="F181" i="4"/>
  <c r="J181" i="4" s="1"/>
  <c r="M182" i="2" s="1"/>
  <c r="Z936" i="4"/>
  <c r="AP844" i="4"/>
  <c r="E144" i="4"/>
  <c r="I144" i="4" s="1"/>
  <c r="L145" i="2" s="1"/>
  <c r="G144" i="4"/>
  <c r="D144" i="4"/>
  <c r="H144" i="4" s="1"/>
  <c r="K145" i="2" s="1"/>
  <c r="F144" i="4"/>
  <c r="J144" i="4" s="1"/>
  <c r="M145" i="2" s="1"/>
  <c r="AN144" i="4"/>
  <c r="AT144" i="4" s="1"/>
  <c r="AP857" i="4"/>
  <c r="AM857" i="4"/>
  <c r="AO867" i="4"/>
  <c r="AP867" i="4"/>
  <c r="AO908" i="4"/>
  <c r="AQ908" i="4"/>
  <c r="AL920" i="4"/>
  <c r="F149" i="4"/>
  <c r="J149" i="4" s="1"/>
  <c r="M150" i="2" s="1"/>
  <c r="G149" i="4"/>
  <c r="E149" i="4"/>
  <c r="I149" i="4" s="1"/>
  <c r="L150" i="2" s="1"/>
  <c r="D149" i="4"/>
  <c r="H149" i="4" s="1"/>
  <c r="K150" i="2" s="1"/>
  <c r="E150" i="4"/>
  <c r="I150" i="4" s="1"/>
  <c r="L151" i="2" s="1"/>
  <c r="G150" i="4"/>
  <c r="F150" i="4"/>
  <c r="J150" i="4" s="1"/>
  <c r="M151" i="2" s="1"/>
  <c r="D150" i="4"/>
  <c r="H150" i="4" s="1"/>
  <c r="K151" i="2" s="1"/>
  <c r="AN154" i="4"/>
  <c r="AT154" i="4" s="1"/>
  <c r="AQ884" i="4"/>
  <c r="AN865" i="4"/>
  <c r="AM865" i="4"/>
  <c r="F435" i="4"/>
  <c r="J435" i="4" s="1"/>
  <c r="M427" i="2" s="1"/>
  <c r="D435" i="4"/>
  <c r="H435" i="4" s="1"/>
  <c r="K427" i="2" s="1"/>
  <c r="G435" i="4"/>
  <c r="E435" i="4"/>
  <c r="I435" i="4" s="1"/>
  <c r="L427" i="2" s="1"/>
  <c r="AP539" i="4"/>
  <c r="AN633" i="4"/>
  <c r="AP784" i="4"/>
  <c r="AQ115" i="4"/>
  <c r="AW115" i="4" s="1"/>
  <c r="AL797" i="4"/>
  <c r="AL582" i="4"/>
  <c r="AP609" i="4"/>
  <c r="AM619" i="4"/>
  <c r="AO858" i="4"/>
  <c r="AP144" i="4"/>
  <c r="AV144" i="4" s="1"/>
  <c r="AO144" i="4"/>
  <c r="AU144" i="4" s="1"/>
  <c r="AL857" i="4"/>
  <c r="AO857" i="4"/>
  <c r="AQ867" i="4"/>
  <c r="AP908" i="4"/>
  <c r="AO920" i="4"/>
  <c r="AM920" i="4"/>
  <c r="AM888" i="4"/>
  <c r="AP996" i="4"/>
  <c r="AL996" i="4"/>
  <c r="AP172" i="4"/>
  <c r="AV172" i="4" s="1"/>
  <c r="G23" i="4"/>
  <c r="E23" i="4"/>
  <c r="I23" i="4" s="1"/>
  <c r="L24" i="2" s="1"/>
  <c r="D23" i="4"/>
  <c r="H23" i="4" s="1"/>
  <c r="K24" i="2" s="1"/>
  <c r="F23" i="4"/>
  <c r="J23" i="4" s="1"/>
  <c r="M24" i="2" s="1"/>
  <c r="AO773" i="4"/>
  <c r="AM773" i="4"/>
  <c r="AN884" i="4"/>
  <c r="AL865" i="4"/>
  <c r="AN487" i="4"/>
  <c r="AT487" i="4" s="1"/>
  <c r="AO487" i="4"/>
  <c r="AU487" i="4" s="1"/>
  <c r="D344" i="4"/>
  <c r="H344" i="4" s="1"/>
  <c r="K336" i="2" s="1"/>
  <c r="E344" i="4"/>
  <c r="I344" i="4" s="1"/>
  <c r="L336" i="2" s="1"/>
  <c r="F344" i="4"/>
  <c r="J344" i="4" s="1"/>
  <c r="M336" i="2" s="1"/>
  <c r="G344" i="4"/>
  <c r="AI216" i="4"/>
  <c r="AF216" i="4"/>
  <c r="AK216" i="4"/>
  <c r="AF240" i="4"/>
  <c r="AL240" i="4" s="1"/>
  <c r="AR240" i="4" s="1"/>
  <c r="Z240" i="4"/>
  <c r="AE240" i="4"/>
  <c r="G474" i="4"/>
  <c r="F218" i="4"/>
  <c r="J218" i="4" s="1"/>
  <c r="M219" i="2" s="1"/>
  <c r="AQ288" i="4"/>
  <c r="AW288" i="4" s="1"/>
  <c r="AN261" i="4"/>
  <c r="AT261" i="4" s="1"/>
  <c r="AQ990" i="4"/>
  <c r="AQ804" i="4"/>
  <c r="AN56" i="4"/>
  <c r="AT56" i="4" s="1"/>
  <c r="AQ690" i="4"/>
  <c r="AQ670" i="4"/>
  <c r="AO800" i="4"/>
  <c r="AM686" i="4"/>
  <c r="AQ628" i="4"/>
  <c r="AL796" i="4"/>
  <c r="AQ746" i="4"/>
  <c r="AP726" i="4"/>
  <c r="AM820" i="4"/>
  <c r="AP820" i="4"/>
  <c r="AM724" i="4"/>
  <c r="AO724" i="4"/>
  <c r="AN650" i="4"/>
  <c r="AQ650" i="4"/>
  <c r="AP794" i="4"/>
  <c r="AQ794" i="4"/>
  <c r="AN794" i="4"/>
  <c r="AN798" i="4"/>
  <c r="AP756" i="4"/>
  <c r="AL710" i="4"/>
  <c r="AQ539" i="4"/>
  <c r="AM539" i="4"/>
  <c r="AN539" i="4"/>
  <c r="AP775" i="4"/>
  <c r="AL784" i="4"/>
  <c r="AN615" i="4"/>
  <c r="AM615" i="4"/>
  <c r="AM745" i="4"/>
  <c r="AQ610" i="4"/>
  <c r="AM610" i="4"/>
  <c r="AL733" i="4"/>
  <c r="AM758" i="4"/>
  <c r="AN758" i="4"/>
  <c r="AP631" i="4"/>
  <c r="AP809" i="4"/>
  <c r="AL729" i="4"/>
  <c r="AQ663" i="4"/>
  <c r="AQ748" i="4"/>
  <c r="AP556" i="4"/>
  <c r="AQ714" i="4"/>
  <c r="AO714" i="4"/>
  <c r="AP812" i="4"/>
  <c r="AO705" i="4"/>
  <c r="AO770" i="4"/>
  <c r="AM657" i="4"/>
  <c r="AP777" i="4"/>
  <c r="AQ587" i="4"/>
  <c r="AN718" i="4"/>
  <c r="AN588" i="4"/>
  <c r="AQ811" i="4"/>
  <c r="AQ619" i="4"/>
  <c r="AP619" i="4"/>
  <c r="AN619" i="4"/>
  <c r="AL603" i="4"/>
  <c r="AO327" i="4"/>
  <c r="AU327" i="4" s="1"/>
  <c r="AE216" i="4"/>
  <c r="AD216" i="4"/>
  <c r="AP216" i="4" s="1"/>
  <c r="AV216" i="4" s="1"/>
  <c r="AG216" i="4"/>
  <c r="AK240" i="4"/>
  <c r="AQ240" i="4" s="1"/>
  <c r="AW240" i="4" s="1"/>
  <c r="D444" i="4"/>
  <c r="H444" i="4" s="1"/>
  <c r="K436" i="2" s="1"/>
  <c r="AL232" i="4"/>
  <c r="AR232" i="4" s="1"/>
  <c r="D232" i="4" s="1"/>
  <c r="H232" i="4" s="1"/>
  <c r="K233" i="2" s="1"/>
  <c r="AN312" i="4"/>
  <c r="AT312" i="4" s="1"/>
  <c r="AO288" i="4"/>
  <c r="AU288" i="4" s="1"/>
  <c r="AL246" i="4"/>
  <c r="AR246" i="4" s="1"/>
  <c r="AL361" i="4"/>
  <c r="AR361" i="4" s="1"/>
  <c r="E361" i="4" s="1"/>
  <c r="I361" i="4" s="1"/>
  <c r="L353" i="2" s="1"/>
  <c r="AL121" i="4"/>
  <c r="AR121" i="4" s="1"/>
  <c r="AL670" i="4"/>
  <c r="AN598" i="4"/>
  <c r="AL746" i="4"/>
  <c r="AL698" i="4"/>
  <c r="AP798" i="4"/>
  <c r="AM735" i="4"/>
  <c r="AQ735" i="4"/>
  <c r="AM754" i="4"/>
  <c r="AQ758" i="4"/>
  <c r="AO758" i="4"/>
  <c r="AP758" i="4"/>
  <c r="AM824" i="4"/>
  <c r="AL631" i="4"/>
  <c r="AO631" i="4"/>
  <c r="AP729" i="4"/>
  <c r="AQ729" i="4"/>
  <c r="AO729" i="4"/>
  <c r="AP828" i="4"/>
  <c r="AL663" i="4"/>
  <c r="AQ578" i="4"/>
  <c r="AM748" i="4"/>
  <c r="AN802" i="4"/>
  <c r="AM802" i="4"/>
  <c r="AL714" i="4"/>
  <c r="AN812" i="4"/>
  <c r="AO812" i="4"/>
  <c r="AP954" i="4"/>
  <c r="AL705" i="4"/>
  <c r="AL786" i="4"/>
  <c r="AM786" i="4"/>
  <c r="AL657" i="4"/>
  <c r="AL777" i="4"/>
  <c r="AM587" i="4"/>
  <c r="AN587" i="4"/>
  <c r="AM625" i="4"/>
  <c r="AL636" i="4"/>
  <c r="D124" i="4"/>
  <c r="H124" i="4" s="1"/>
  <c r="K125" i="2" s="1"/>
  <c r="F124" i="4"/>
  <c r="J124" i="4" s="1"/>
  <c r="M125" i="2" s="1"/>
  <c r="G124" i="4"/>
  <c r="E124" i="4"/>
  <c r="I124" i="4" s="1"/>
  <c r="L125" i="2" s="1"/>
  <c r="AQ754" i="4"/>
  <c r="AN112" i="4"/>
  <c r="AT112" i="4" s="1"/>
  <c r="E393" i="4"/>
  <c r="I393" i="4" s="1"/>
  <c r="L385" i="2" s="1"/>
  <c r="G393" i="4"/>
  <c r="D393" i="4"/>
  <c r="H393" i="4" s="1"/>
  <c r="K385" i="2" s="1"/>
  <c r="F393" i="4"/>
  <c r="J393" i="4" s="1"/>
  <c r="M385" i="2" s="1"/>
  <c r="AO619" i="4"/>
  <c r="AO603" i="4"/>
  <c r="AN603" i="4"/>
  <c r="AN641" i="4"/>
  <c r="AQ641" i="4"/>
  <c r="AL391" i="4"/>
  <c r="AR391" i="4" s="1"/>
  <c r="AL370" i="4"/>
  <c r="AR370" i="4" s="1"/>
  <c r="E370" i="4" s="1"/>
  <c r="I370" i="4" s="1"/>
  <c r="L362" i="2" s="1"/>
  <c r="AN239" i="4"/>
  <c r="AT239" i="4" s="1"/>
  <c r="AL327" i="4"/>
  <c r="AR327" i="4" s="1"/>
  <c r="F327" i="4" s="1"/>
  <c r="J327" i="4" s="1"/>
  <c r="M319" i="2" s="1"/>
  <c r="AM797" i="4"/>
  <c r="AL609" i="4"/>
  <c r="AP663" i="4"/>
  <c r="AO748" i="4"/>
  <c r="AO556" i="4"/>
  <c r="AN786" i="4"/>
  <c r="AP162" i="4"/>
  <c r="AV162" i="4" s="1"/>
  <c r="G258" i="4"/>
  <c r="E258" i="4"/>
  <c r="I258" i="4" s="1"/>
  <c r="L259" i="2" s="1"/>
  <c r="D258" i="4"/>
  <c r="H258" i="4" s="1"/>
  <c r="K259" i="2" s="1"/>
  <c r="F258" i="4"/>
  <c r="J258" i="4" s="1"/>
  <c r="M259" i="2" s="1"/>
  <c r="AL641" i="4"/>
  <c r="AM641" i="4"/>
  <c r="AN670" i="4"/>
  <c r="AM796" i="4"/>
  <c r="AG813" i="4"/>
  <c r="Z813" i="4"/>
  <c r="AT813" i="4"/>
  <c r="AE813" i="4"/>
  <c r="AB813" i="4"/>
  <c r="AV813" i="4"/>
  <c r="AA813" i="4"/>
  <c r="AC813" i="4"/>
  <c r="AU813" i="4"/>
  <c r="AD813" i="4"/>
  <c r="AS813" i="4"/>
  <c r="AW813" i="4"/>
  <c r="AF813" i="4"/>
  <c r="AK813" i="4"/>
  <c r="AJ813" i="4"/>
  <c r="AH813" i="4"/>
  <c r="AI813" i="4"/>
  <c r="AQ777" i="4"/>
  <c r="AB212" i="4"/>
  <c r="AN212" i="4" s="1"/>
  <c r="AT212" i="4" s="1"/>
  <c r="AO186" i="4"/>
  <c r="AU186" i="4" s="1"/>
  <c r="D189" i="4"/>
  <c r="H189" i="4" s="1"/>
  <c r="K190" i="2" s="1"/>
  <c r="D208" i="4"/>
  <c r="H208" i="4" s="1"/>
  <c r="K209" i="2" s="1"/>
  <c r="D291" i="4"/>
  <c r="H291" i="4" s="1"/>
  <c r="K292" i="2" s="1"/>
  <c r="F461" i="4"/>
  <c r="J461" i="4" s="1"/>
  <c r="M453" i="2" s="1"/>
  <c r="E417" i="4"/>
  <c r="I417" i="4" s="1"/>
  <c r="L409" i="2" s="1"/>
  <c r="E288" i="4"/>
  <c r="I288" i="4" s="1"/>
  <c r="L289" i="2" s="1"/>
  <c r="AM416" i="4"/>
  <c r="AS416" i="4" s="1"/>
  <c r="AL951" i="4"/>
  <c r="AQ394" i="4"/>
  <c r="AW394" i="4" s="1"/>
  <c r="AO161" i="4"/>
  <c r="AU161" i="4" s="1"/>
  <c r="AL965" i="4"/>
  <c r="AQ531" i="4"/>
  <c r="AP531" i="4"/>
  <c r="AN531" i="4"/>
  <c r="AL531" i="4"/>
  <c r="AM152" i="4"/>
  <c r="AS152" i="4" s="1"/>
  <c r="AQ152" i="4"/>
  <c r="AW152" i="4" s="1"/>
  <c r="AL1001" i="4"/>
  <c r="AL766" i="4"/>
  <c r="AP139" i="4"/>
  <c r="AV139" i="4" s="1"/>
  <c r="E138" i="4"/>
  <c r="I138" i="4" s="1"/>
  <c r="L139" i="2" s="1"/>
  <c r="AM491" i="4"/>
  <c r="AS491" i="4" s="1"/>
  <c r="AN493" i="4"/>
  <c r="AT493" i="4" s="1"/>
  <c r="AM175" i="4"/>
  <c r="AS175" i="4" s="1"/>
  <c r="E180" i="4"/>
  <c r="I180" i="4" s="1"/>
  <c r="L181" i="2" s="1"/>
  <c r="D121" i="4"/>
  <c r="H121" i="4" s="1"/>
  <c r="K122" i="2" s="1"/>
  <c r="F121" i="4"/>
  <c r="J121" i="4" s="1"/>
  <c r="M122" i="2" s="1"/>
  <c r="E121" i="4"/>
  <c r="I121" i="4" s="1"/>
  <c r="L122" i="2" s="1"/>
  <c r="G121" i="4"/>
  <c r="AN690" i="4"/>
  <c r="AP670" i="4"/>
  <c r="AQ598" i="4"/>
  <c r="AP598" i="4"/>
  <c r="AQ686" i="4"/>
  <c r="AO628" i="4"/>
  <c r="AM628" i="4"/>
  <c r="AP796" i="4"/>
  <c r="AQ796" i="4"/>
  <c r="AN782" i="4"/>
  <c r="AM782" i="4"/>
  <c r="AP746" i="4"/>
  <c r="AM746" i="4"/>
  <c r="AO827" i="4"/>
  <c r="AN726" i="4"/>
  <c r="AM726" i="4"/>
  <c r="AO726" i="4"/>
  <c r="AQ820" i="4"/>
  <c r="AP724" i="4"/>
  <c r="AO650" i="4"/>
  <c r="AO825" i="4"/>
  <c r="AD681" i="4"/>
  <c r="AV681" i="4"/>
  <c r="AA681" i="4"/>
  <c r="AK681" i="4"/>
  <c r="Z681" i="4"/>
  <c r="AW681" i="4"/>
  <c r="AU681" i="4"/>
  <c r="AJ681" i="4"/>
  <c r="AC681" i="4"/>
  <c r="AT681" i="4"/>
  <c r="AG681" i="4"/>
  <c r="AI681" i="4"/>
  <c r="AB681" i="4"/>
  <c r="AE681" i="4"/>
  <c r="AQ681" i="4" s="1"/>
  <c r="AS681" i="4"/>
  <c r="AF681" i="4"/>
  <c r="AH681" i="4"/>
  <c r="AM794" i="4"/>
  <c r="AO798" i="4"/>
  <c r="AM756" i="4"/>
  <c r="AP710" i="4"/>
  <c r="AL539" i="4"/>
  <c r="AO539" i="4"/>
  <c r="AQ633" i="4"/>
  <c r="AN775" i="4"/>
  <c r="AM775" i="4"/>
  <c r="AQ784" i="4"/>
  <c r="AP829" i="4"/>
  <c r="AP745" i="4"/>
  <c r="AO745" i="4"/>
  <c r="AN610" i="4"/>
  <c r="AO610" i="4"/>
  <c r="AB689" i="4"/>
  <c r="AC689" i="4"/>
  <c r="Z689" i="4"/>
  <c r="AE689" i="4"/>
  <c r="AA689" i="4"/>
  <c r="AD689" i="4"/>
  <c r="AT689" i="4"/>
  <c r="AS689" i="4"/>
  <c r="AW689" i="4"/>
  <c r="AV689" i="4"/>
  <c r="AU689" i="4"/>
  <c r="AJ689" i="4"/>
  <c r="AI689" i="4"/>
  <c r="AF689" i="4"/>
  <c r="AG689" i="4"/>
  <c r="AH689" i="4"/>
  <c r="AK689" i="4"/>
  <c r="AO574" i="4"/>
  <c r="AN574" i="4"/>
  <c r="AP797" i="4"/>
  <c r="AP582" i="4"/>
  <c r="AM609" i="4"/>
  <c r="AP735" i="4"/>
  <c r="AO754" i="4"/>
  <c r="AQ654" i="4"/>
  <c r="AN654" i="4"/>
  <c r="AP654" i="4"/>
  <c r="AP658" i="4"/>
  <c r="AN631" i="4"/>
  <c r="AQ631" i="4"/>
  <c r="AQ809" i="4"/>
  <c r="AN809" i="4"/>
  <c r="AL828" i="4"/>
  <c r="AM828" i="4"/>
  <c r="AM663" i="4"/>
  <c r="F119" i="4"/>
  <c r="J119" i="4" s="1"/>
  <c r="M120" i="2" s="1"/>
  <c r="E119" i="4"/>
  <c r="I119" i="4" s="1"/>
  <c r="L120" i="2" s="1"/>
  <c r="D119" i="4"/>
  <c r="H119" i="4" s="1"/>
  <c r="K120" i="2" s="1"/>
  <c r="G119" i="4"/>
  <c r="AO578" i="4"/>
  <c r="AM578" i="4"/>
  <c r="AL748" i="4"/>
  <c r="AL802" i="4"/>
  <c r="AO802" i="4"/>
  <c r="AM556" i="4"/>
  <c r="E126" i="4"/>
  <c r="I126" i="4" s="1"/>
  <c r="L127" i="2" s="1"/>
  <c r="D126" i="4"/>
  <c r="H126" i="4" s="1"/>
  <c r="K127" i="2" s="1"/>
  <c r="F126" i="4"/>
  <c r="J126" i="4" s="1"/>
  <c r="M127" i="2" s="1"/>
  <c r="G126" i="4"/>
  <c r="AN714" i="4"/>
  <c r="AN630" i="4"/>
  <c r="AQ812" i="4"/>
  <c r="AM812" i="4"/>
  <c r="AL770" i="4"/>
  <c r="AN770" i="4"/>
  <c r="AP657" i="4"/>
  <c r="AN777" i="4"/>
  <c r="AP587" i="4"/>
  <c r="AO587" i="4"/>
  <c r="AL587" i="4"/>
  <c r="AP617" i="4"/>
  <c r="AQ718" i="4"/>
  <c r="AO718" i="4"/>
  <c r="AP718" i="4"/>
  <c r="AP625" i="4"/>
  <c r="AO625" i="4"/>
  <c r="AP601" i="4"/>
  <c r="AP588" i="4"/>
  <c r="AO112" i="4"/>
  <c r="AU112" i="4" s="1"/>
  <c r="AH4" i="4"/>
  <c r="AF4" i="4"/>
  <c r="AG4" i="4"/>
  <c r="AM4" i="4" s="1"/>
  <c r="AS4" i="4" s="1"/>
  <c r="AI4" i="4"/>
  <c r="AL574" i="4"/>
  <c r="AM714" i="4"/>
  <c r="AM601" i="4"/>
  <c r="AN197" i="4"/>
  <c r="AT197" i="4" s="1"/>
  <c r="G189" i="4"/>
  <c r="F208" i="4"/>
  <c r="J208" i="4" s="1"/>
  <c r="M209" i="2" s="1"/>
  <c r="E291" i="4"/>
  <c r="I291" i="4" s="1"/>
  <c r="L292" i="2" s="1"/>
  <c r="D461" i="4"/>
  <c r="H461" i="4" s="1"/>
  <c r="K453" i="2" s="1"/>
  <c r="G417" i="4"/>
  <c r="AO372" i="4"/>
  <c r="AU372" i="4" s="1"/>
  <c r="G288" i="4"/>
  <c r="AM275" i="4"/>
  <c r="AS275" i="4" s="1"/>
  <c r="AP288" i="4"/>
  <c r="AV288" i="4" s="1"/>
  <c r="AL224" i="4"/>
  <c r="AR224" i="4" s="1"/>
  <c r="F224" i="4" s="1"/>
  <c r="J224" i="4" s="1"/>
  <c r="M225" i="2" s="1"/>
  <c r="AN238" i="4"/>
  <c r="AT238" i="4" s="1"/>
  <c r="AN370" i="4"/>
  <c r="AT370" i="4" s="1"/>
  <c r="AN175" i="4"/>
  <c r="AT175" i="4" s="1"/>
  <c r="AM766" i="4"/>
  <c r="AQ175" i="4"/>
  <c r="AW175" i="4" s="1"/>
  <c r="G138" i="4"/>
  <c r="G180" i="4"/>
  <c r="AL690" i="4"/>
  <c r="AO670" i="4"/>
  <c r="AL800" i="4"/>
  <c r="AM800" i="4"/>
  <c r="AQ800" i="4"/>
  <c r="AC4" i="4"/>
  <c r="Z4" i="4"/>
  <c r="AL598" i="4"/>
  <c r="AO598" i="4"/>
  <c r="AN686" i="4"/>
  <c r="AL628" i="4"/>
  <c r="AA781" i="4"/>
  <c r="AU781" i="4"/>
  <c r="AW781" i="4"/>
  <c r="AB781" i="4"/>
  <c r="AS781" i="4"/>
  <c r="Z781" i="4"/>
  <c r="AD781" i="4"/>
  <c r="AT781" i="4"/>
  <c r="AE781" i="4"/>
  <c r="AC781" i="4"/>
  <c r="AV781" i="4"/>
  <c r="AF781" i="4"/>
  <c r="AK781" i="4"/>
  <c r="AJ781" i="4"/>
  <c r="AG781" i="4"/>
  <c r="AI781" i="4"/>
  <c r="AH781" i="4"/>
  <c r="AL782" i="4"/>
  <c r="AP827" i="4"/>
  <c r="AL827" i="4"/>
  <c r="AN820" i="4"/>
  <c r="AQ724" i="4"/>
  <c r="AM650" i="4"/>
  <c r="AP650" i="4"/>
  <c r="AL825" i="4"/>
  <c r="AP825" i="4"/>
  <c r="AQ756" i="4"/>
  <c r="AN710" i="4"/>
  <c r="AM710" i="4"/>
  <c r="AO775" i="4"/>
  <c r="AM784" i="4"/>
  <c r="AO784" i="4"/>
  <c r="AM829" i="4"/>
  <c r="AO829" i="4"/>
  <c r="AQ615" i="4"/>
  <c r="AN745" i="4"/>
  <c r="AQ745" i="4"/>
  <c r="AP610" i="4"/>
  <c r="AO115" i="4"/>
  <c r="AU115" i="4" s="1"/>
  <c r="G115" i="4"/>
  <c r="E115" i="4"/>
  <c r="I115" i="4" s="1"/>
  <c r="L116" i="2" s="1"/>
  <c r="F115" i="4"/>
  <c r="J115" i="4" s="1"/>
  <c r="M116" i="2" s="1"/>
  <c r="D115" i="4"/>
  <c r="H115" i="4" s="1"/>
  <c r="K116" i="2" s="1"/>
  <c r="AM574" i="4"/>
  <c r="AQ574" i="4"/>
  <c r="AN597" i="4"/>
  <c r="AO597" i="4"/>
  <c r="AP614" i="4"/>
  <c r="AQ582" i="4"/>
  <c r="AQ609" i="4"/>
  <c r="AN754" i="4"/>
  <c r="AO654" i="4"/>
  <c r="AM121" i="4"/>
  <c r="AS121" i="4" s="1"/>
  <c r="AO658" i="4"/>
  <c r="AQ733" i="4"/>
  <c r="AK4" i="4"/>
  <c r="AL758" i="4"/>
  <c r="AP824" i="4"/>
  <c r="AQ824" i="4"/>
  <c r="AM631" i="4"/>
  <c r="AE629" i="4"/>
  <c r="AA629" i="4"/>
  <c r="AV629" i="4"/>
  <c r="AK629" i="4"/>
  <c r="AB629" i="4"/>
  <c r="AS629" i="4"/>
  <c r="AW629" i="4"/>
  <c r="AI629" i="4"/>
  <c r="AC629" i="4"/>
  <c r="AT629" i="4"/>
  <c r="AG629" i="4"/>
  <c r="AJ629" i="4"/>
  <c r="Z629" i="4"/>
  <c r="AD629" i="4"/>
  <c r="AU629" i="4"/>
  <c r="AF629" i="4"/>
  <c r="AH629" i="4"/>
  <c r="AO809" i="4"/>
  <c r="AM809" i="4"/>
  <c r="AM729" i="4"/>
  <c r="AQ828" i="4"/>
  <c r="AO663" i="4"/>
  <c r="AL578" i="4"/>
  <c r="AP578" i="4"/>
  <c r="AL556" i="4"/>
  <c r="AN121" i="4"/>
  <c r="AT121" i="4" s="1"/>
  <c r="AP714" i="4"/>
  <c r="AQ630" i="4"/>
  <c r="AL812" i="4"/>
  <c r="AN954" i="4"/>
  <c r="AP705" i="4"/>
  <c r="AP786" i="4"/>
  <c r="AM770" i="4"/>
  <c r="AP770" i="4"/>
  <c r="AQ657" i="4"/>
  <c r="AN657" i="4"/>
  <c r="AA707" i="4"/>
  <c r="AT707" i="4"/>
  <c r="AB707" i="4"/>
  <c r="AE707" i="4"/>
  <c r="AV707" i="4"/>
  <c r="AC707" i="4"/>
  <c r="AS707" i="4"/>
  <c r="Z707" i="4"/>
  <c r="AD707" i="4"/>
  <c r="AW707" i="4"/>
  <c r="AU707" i="4"/>
  <c r="AG707" i="4"/>
  <c r="AK707" i="4"/>
  <c r="AH707" i="4"/>
  <c r="AF707" i="4"/>
  <c r="AJ707" i="4"/>
  <c r="AI707" i="4"/>
  <c r="AL718" i="4"/>
  <c r="AM718" i="4"/>
  <c r="AL625" i="4"/>
  <c r="AN625" i="4"/>
  <c r="AQ625" i="4"/>
  <c r="AQ636" i="4"/>
  <c r="AQ601" i="4"/>
  <c r="AO601" i="4"/>
  <c r="AO817" i="4"/>
  <c r="AP817" i="4"/>
  <c r="AQ588" i="4"/>
  <c r="AM588" i="4"/>
  <c r="AO811" i="4"/>
  <c r="AD4" i="4"/>
  <c r="AN746" i="4"/>
  <c r="AO698" i="4"/>
  <c r="AP115" i="4"/>
  <c r="AV115" i="4" s="1"/>
  <c r="F132" i="4"/>
  <c r="J132" i="4" s="1"/>
  <c r="M133" i="2" s="1"/>
  <c r="E132" i="4"/>
  <c r="I132" i="4" s="1"/>
  <c r="L133" i="2" s="1"/>
  <c r="D132" i="4"/>
  <c r="H132" i="4" s="1"/>
  <c r="K133" i="2" s="1"/>
  <c r="G132" i="4"/>
  <c r="AN729" i="4"/>
  <c r="AN663" i="4"/>
  <c r="AN748" i="4"/>
  <c r="AQ556" i="4"/>
  <c r="AL630" i="4"/>
  <c r="AO272" i="4"/>
  <c r="AU272" i="4" s="1"/>
  <c r="AO391" i="4"/>
  <c r="AU391" i="4" s="1"/>
  <c r="AN214" i="4"/>
  <c r="AT214" i="4" s="1"/>
  <c r="AO531" i="4"/>
  <c r="AM804" i="4"/>
  <c r="AP804" i="4"/>
  <c r="Z926" i="4"/>
  <c r="AP690" i="4"/>
  <c r="AM690" i="4"/>
  <c r="AE4" i="4"/>
  <c r="AB4" i="4"/>
  <c r="AP686" i="4"/>
  <c r="AO686" i="4"/>
  <c r="AN628" i="4"/>
  <c r="AN827" i="4"/>
  <c r="AM827" i="4"/>
  <c r="AQ827" i="4"/>
  <c r="AM698" i="4"/>
  <c r="AL724" i="4"/>
  <c r="AU551" i="4"/>
  <c r="AV551" i="4"/>
  <c r="AT551" i="4"/>
  <c r="AS551" i="4"/>
  <c r="AW551" i="4"/>
  <c r="AC551" i="4"/>
  <c r="Z551" i="4"/>
  <c r="AA551" i="4"/>
  <c r="AE551" i="4"/>
  <c r="AD551" i="4"/>
  <c r="AB551" i="4"/>
  <c r="AG551" i="4"/>
  <c r="AF551" i="4"/>
  <c r="AI551" i="4"/>
  <c r="AJ551" i="4"/>
  <c r="AK551" i="4"/>
  <c r="AH551" i="4"/>
  <c r="AN825" i="4"/>
  <c r="AM798" i="4"/>
  <c r="AQ798" i="4"/>
  <c r="AL756" i="4"/>
  <c r="AN756" i="4"/>
  <c r="AO710" i="4"/>
  <c r="AO633" i="4"/>
  <c r="AL775" i="4"/>
  <c r="AQ775" i="4"/>
  <c r="AN829" i="4"/>
  <c r="AO615" i="4"/>
  <c r="AL615" i="4"/>
  <c r="AL745" i="4"/>
  <c r="AP597" i="4"/>
  <c r="AQ597" i="4"/>
  <c r="AM597" i="4"/>
  <c r="AM614" i="4"/>
  <c r="AO614" i="4"/>
  <c r="AM582" i="4"/>
  <c r="AN609" i="4"/>
  <c r="AO735" i="4"/>
  <c r="AP754" i="4"/>
  <c r="AQ658" i="4"/>
  <c r="AM733" i="4"/>
  <c r="AP733" i="4"/>
  <c r="AO733" i="4"/>
  <c r="AN733" i="4"/>
  <c r="AO824" i="4"/>
  <c r="AL824" i="4"/>
  <c r="AN828" i="4"/>
  <c r="AN578" i="4"/>
  <c r="AP748" i="4"/>
  <c r="AP802" i="4"/>
  <c r="AN556" i="4"/>
  <c r="AM630" i="4"/>
  <c r="AM954" i="4"/>
  <c r="AL954" i="4"/>
  <c r="AO954" i="4"/>
  <c r="AM705" i="4"/>
  <c r="AQ786" i="4"/>
  <c r="AO786" i="4"/>
  <c r="AQ770" i="4"/>
  <c r="AO657" i="4"/>
  <c r="AO777" i="4"/>
  <c r="AM777" i="4"/>
  <c r="AO617" i="4"/>
  <c r="AL617" i="4"/>
  <c r="AO636" i="4"/>
  <c r="AN636" i="4"/>
  <c r="AP636" i="4"/>
  <c r="AQ817" i="4"/>
  <c r="AN817" i="4"/>
  <c r="AL588" i="4"/>
  <c r="AP112" i="4"/>
  <c r="AV112" i="4" s="1"/>
  <c r="AL112" i="4"/>
  <c r="AR112" i="4" s="1"/>
  <c r="AL811" i="4"/>
  <c r="AM817" i="4"/>
  <c r="AL817" i="4"/>
  <c r="AO588" i="4"/>
  <c r="AM112" i="4"/>
  <c r="AS112" i="4" s="1"/>
  <c r="AM811" i="4"/>
  <c r="AJ4" i="4"/>
  <c r="AL104" i="4"/>
  <c r="AR104" i="4" s="1"/>
  <c r="AO205" i="4"/>
  <c r="AU205" i="4" s="1"/>
  <c r="AM990" i="4"/>
  <c r="AO990" i="4"/>
  <c r="AM104" i="4"/>
  <c r="AS104" i="4" s="1"/>
  <c r="AN928" i="4"/>
  <c r="AN491" i="4"/>
  <c r="AT491" i="4" s="1"/>
  <c r="AO493" i="4"/>
  <c r="AU493" i="4" s="1"/>
  <c r="AL493" i="4"/>
  <c r="AR493" i="4" s="1"/>
  <c r="AN104" i="4"/>
  <c r="AT104" i="4" s="1"/>
  <c r="AO104" i="4"/>
  <c r="AU104" i="4" s="1"/>
  <c r="AO15" i="4"/>
  <c r="AU15" i="4" s="1"/>
  <c r="AO876" i="4"/>
  <c r="AM656" i="4"/>
  <c r="D343" i="4"/>
  <c r="H343" i="4" s="1"/>
  <c r="K335" i="2" s="1"/>
  <c r="E343" i="4"/>
  <c r="I343" i="4" s="1"/>
  <c r="L335" i="2" s="1"/>
  <c r="F343" i="4"/>
  <c r="J343" i="4" s="1"/>
  <c r="M335" i="2" s="1"/>
  <c r="G343" i="4"/>
  <c r="G317" i="4"/>
  <c r="F317" i="4"/>
  <c r="J317" i="4" s="1"/>
  <c r="M309" i="2" s="1"/>
  <c r="E317" i="4"/>
  <c r="I317" i="4" s="1"/>
  <c r="L309" i="2" s="1"/>
  <c r="D317" i="4"/>
  <c r="H317" i="4" s="1"/>
  <c r="K309" i="2" s="1"/>
  <c r="AL228" i="4"/>
  <c r="AR228" i="4" s="1"/>
  <c r="F228" i="4" s="1"/>
  <c r="J228" i="4" s="1"/>
  <c r="M229" i="2" s="1"/>
  <c r="G108" i="4"/>
  <c r="E108" i="4"/>
  <c r="I108" i="4" s="1"/>
  <c r="L109" i="2" s="1"/>
  <c r="D108" i="4"/>
  <c r="H108" i="4" s="1"/>
  <c r="K109" i="2" s="1"/>
  <c r="F108" i="4"/>
  <c r="J108" i="4" s="1"/>
  <c r="M109" i="2" s="1"/>
  <c r="E18" i="4"/>
  <c r="I18" i="4" s="1"/>
  <c r="L19" i="2" s="1"/>
  <c r="D18" i="4"/>
  <c r="H18" i="4" s="1"/>
  <c r="K19" i="2" s="1"/>
  <c r="G18" i="4"/>
  <c r="F18" i="4"/>
  <c r="J18" i="4" s="1"/>
  <c r="M19" i="2" s="1"/>
  <c r="AP928" i="4"/>
  <c r="AL239" i="4"/>
  <c r="AR239" i="4" s="1"/>
  <c r="G239" i="4" s="1"/>
  <c r="AQ361" i="4"/>
  <c r="AW361" i="4" s="1"/>
  <c r="AN255" i="4"/>
  <c r="AT255" i="4" s="1"/>
  <c r="AQ161" i="4"/>
  <c r="AW161" i="4" s="1"/>
  <c r="AN990" i="4"/>
  <c r="AQ965" i="4"/>
  <c r="AM965" i="4"/>
  <c r="AP152" i="4"/>
  <c r="AV152" i="4" s="1"/>
  <c r="AN804" i="4"/>
  <c r="AL804" i="4"/>
  <c r="Z769" i="4"/>
  <c r="AD769" i="4"/>
  <c r="AT769" i="4"/>
  <c r="AH769" i="4"/>
  <c r="AE769" i="4"/>
  <c r="AW769" i="4"/>
  <c r="AS769" i="4"/>
  <c r="AI769" i="4"/>
  <c r="AB769" i="4"/>
  <c r="AN769" i="4" s="1"/>
  <c r="AU769" i="4"/>
  <c r="AG769" i="4"/>
  <c r="AF769" i="4"/>
  <c r="AA769" i="4"/>
  <c r="AC769" i="4"/>
  <c r="AO769" i="4" s="1"/>
  <c r="AV769" i="4"/>
  <c r="AK769" i="4"/>
  <c r="AJ769" i="4"/>
  <c r="AT926" i="4"/>
  <c r="AD926" i="4"/>
  <c r="AC926" i="4"/>
  <c r="AB926" i="4"/>
  <c r="AE926" i="4"/>
  <c r="AU926" i="4"/>
  <c r="AW926" i="4"/>
  <c r="AA926" i="4"/>
  <c r="AV926" i="4"/>
  <c r="AS926" i="4"/>
  <c r="AF926" i="4"/>
  <c r="AK926" i="4"/>
  <c r="AG926" i="4"/>
  <c r="AJ926" i="4"/>
  <c r="AI926" i="4"/>
  <c r="AH926" i="4"/>
  <c r="F56" i="4"/>
  <c r="J56" i="4" s="1"/>
  <c r="M57" i="2" s="1"/>
  <c r="D56" i="4"/>
  <c r="H56" i="4" s="1"/>
  <c r="K57" i="2" s="1"/>
  <c r="G56" i="4"/>
  <c r="E56" i="4"/>
  <c r="I56" i="4" s="1"/>
  <c r="L57" i="2" s="1"/>
  <c r="G175" i="4"/>
  <c r="F175" i="4"/>
  <c r="J175" i="4" s="1"/>
  <c r="M176" i="2" s="1"/>
  <c r="D175" i="4"/>
  <c r="H175" i="4" s="1"/>
  <c r="K176" i="2" s="1"/>
  <c r="E175" i="4"/>
  <c r="I175" i="4" s="1"/>
  <c r="L176" i="2" s="1"/>
  <c r="AI58" i="4"/>
  <c r="Z58" i="4"/>
  <c r="AK24" i="4"/>
  <c r="AJ24" i="4"/>
  <c r="AP24" i="4" s="1"/>
  <c r="AV24" i="4" s="1"/>
  <c r="AB24" i="4"/>
  <c r="AL25" i="4"/>
  <c r="AR25" i="4" s="1"/>
  <c r="AL15" i="4"/>
  <c r="AR15" i="4" s="1"/>
  <c r="AM15" i="4"/>
  <c r="AS15" i="4" s="1"/>
  <c r="AQ523" i="4"/>
  <c r="AP721" i="4"/>
  <c r="AO721" i="4"/>
  <c r="AL937" i="4"/>
  <c r="AO937" i="4"/>
  <c r="AN876" i="4"/>
  <c r="AB17" i="4"/>
  <c r="AF17" i="4"/>
  <c r="AG17" i="4"/>
  <c r="AP656" i="4"/>
  <c r="AL656" i="4"/>
  <c r="AL956" i="4"/>
  <c r="AO956" i="4"/>
  <c r="AQ956" i="4"/>
  <c r="AL491" i="4"/>
  <c r="AR491" i="4" s="1"/>
  <c r="AO928" i="4"/>
  <c r="AL958" i="4"/>
  <c r="AN958" i="4"/>
  <c r="AU881" i="4"/>
  <c r="AV881" i="4"/>
  <c r="Z881" i="4"/>
  <c r="AB881" i="4"/>
  <c r="AD881" i="4"/>
  <c r="AT881" i="4"/>
  <c r="AA881" i="4"/>
  <c r="AE881" i="4"/>
  <c r="AC881" i="4"/>
  <c r="AW881" i="4"/>
  <c r="AS881" i="4"/>
  <c r="AG881" i="4"/>
  <c r="AJ881" i="4"/>
  <c r="AI881" i="4"/>
  <c r="AF881" i="4"/>
  <c r="AH881" i="4"/>
  <c r="AK881" i="4"/>
  <c r="AP965" i="4"/>
  <c r="E179" i="4"/>
  <c r="I179" i="4" s="1"/>
  <c r="L180" i="2" s="1"/>
  <c r="G179" i="4"/>
  <c r="F179" i="4"/>
  <c r="J179" i="4" s="1"/>
  <c r="M180" i="2" s="1"/>
  <c r="D179" i="4"/>
  <c r="H179" i="4" s="1"/>
  <c r="K180" i="2" s="1"/>
  <c r="F394" i="4"/>
  <c r="J394" i="4" s="1"/>
  <c r="M386" i="2" s="1"/>
  <c r="E394" i="4"/>
  <c r="I394" i="4" s="1"/>
  <c r="L386" i="2" s="1"/>
  <c r="D394" i="4"/>
  <c r="H394" i="4" s="1"/>
  <c r="K386" i="2" s="1"/>
  <c r="G394" i="4"/>
  <c r="F48" i="4"/>
  <c r="J48" i="4" s="1"/>
  <c r="M49" i="2" s="1"/>
  <c r="G48" i="4"/>
  <c r="E48" i="4"/>
  <c r="I48" i="4" s="1"/>
  <c r="L49" i="2" s="1"/>
  <c r="D48" i="4"/>
  <c r="H48" i="4" s="1"/>
  <c r="K49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AT925" i="4"/>
  <c r="AV925" i="4"/>
  <c r="AC925" i="4"/>
  <c r="AS925" i="4"/>
  <c r="Z925" i="4"/>
  <c r="AB925" i="4"/>
  <c r="AU925" i="4"/>
  <c r="AA925" i="4"/>
  <c r="AE925" i="4"/>
  <c r="AD925" i="4"/>
  <c r="AW925" i="4"/>
  <c r="AK925" i="4"/>
  <c r="AJ925" i="4"/>
  <c r="AG925" i="4"/>
  <c r="AF925" i="4"/>
  <c r="AI925" i="4"/>
  <c r="AH925" i="4"/>
  <c r="AK58" i="4"/>
  <c r="AJ58" i="4"/>
  <c r="AE58" i="4"/>
  <c r="AF24" i="4"/>
  <c r="AH24" i="4"/>
  <c r="Z24" i="4"/>
  <c r="AQ25" i="4"/>
  <c r="AW25" i="4" s="1"/>
  <c r="AM25" i="4"/>
  <c r="AS25" i="4" s="1"/>
  <c r="AP15" i="4"/>
  <c r="AV15" i="4" s="1"/>
  <c r="E34" i="4"/>
  <c r="I34" i="4" s="1"/>
  <c r="L35" i="2" s="1"/>
  <c r="D34" i="4"/>
  <c r="H34" i="4" s="1"/>
  <c r="K35" i="2" s="1"/>
  <c r="G34" i="4"/>
  <c r="F34" i="4"/>
  <c r="J34" i="4" s="1"/>
  <c r="M35" i="2" s="1"/>
  <c r="D123" i="4"/>
  <c r="H123" i="4" s="1"/>
  <c r="K124" i="2" s="1"/>
  <c r="F123" i="4"/>
  <c r="J123" i="4" s="1"/>
  <c r="M124" i="2" s="1"/>
  <c r="G123" i="4"/>
  <c r="E123" i="4"/>
  <c r="I123" i="4" s="1"/>
  <c r="L124" i="2" s="1"/>
  <c r="AN721" i="4"/>
  <c r="AQ721" i="4"/>
  <c r="AP937" i="4"/>
  <c r="AP876" i="4"/>
  <c r="G228" i="4"/>
  <c r="AK17" i="4"/>
  <c r="AC17" i="4"/>
  <c r="Z17" i="4"/>
  <c r="AN656" i="4"/>
  <c r="AN956" i="4"/>
  <c r="AO491" i="4"/>
  <c r="AU491" i="4" s="1"/>
  <c r="AQ491" i="4"/>
  <c r="AW491" i="4" s="1"/>
  <c r="AQ493" i="4"/>
  <c r="AW493" i="4" s="1"/>
  <c r="AP493" i="4"/>
  <c r="AV493" i="4" s="1"/>
  <c r="AQ928" i="4"/>
  <c r="AQ958" i="4"/>
  <c r="AM397" i="4"/>
  <c r="AS397" i="4" s="1"/>
  <c r="AP246" i="4"/>
  <c r="AV246" i="4" s="1"/>
  <c r="AO951" i="4"/>
  <c r="AQ304" i="4"/>
  <c r="AW304" i="4" s="1"/>
  <c r="AA936" i="4"/>
  <c r="AD936" i="4"/>
  <c r="AU936" i="4"/>
  <c r="AT936" i="4"/>
  <c r="AC936" i="4"/>
  <c r="AV936" i="4"/>
  <c r="AB936" i="4"/>
  <c r="AS936" i="4"/>
  <c r="AW936" i="4"/>
  <c r="AE936" i="4"/>
  <c r="AJ936" i="4"/>
  <c r="AG936" i="4"/>
  <c r="AF936" i="4"/>
  <c r="AL936" i="4" s="1"/>
  <c r="AK936" i="4"/>
  <c r="AH936" i="4"/>
  <c r="AI936" i="4"/>
  <c r="G148" i="4"/>
  <c r="E148" i="4"/>
  <c r="I148" i="4" s="1"/>
  <c r="L149" i="2" s="1"/>
  <c r="D148" i="4"/>
  <c r="H148" i="4" s="1"/>
  <c r="K149" i="2" s="1"/>
  <c r="F148" i="4"/>
  <c r="J148" i="4" s="1"/>
  <c r="M149" i="2" s="1"/>
  <c r="AL990" i="4"/>
  <c r="AN965" i="4"/>
  <c r="AO965" i="4"/>
  <c r="AM531" i="4"/>
  <c r="AL152" i="4"/>
  <c r="AR152" i="4" s="1"/>
  <c r="F354" i="4"/>
  <c r="J354" i="4" s="1"/>
  <c r="M346" i="2" s="1"/>
  <c r="G354" i="4"/>
  <c r="E354" i="4"/>
  <c r="I354" i="4" s="1"/>
  <c r="L346" i="2" s="1"/>
  <c r="D354" i="4"/>
  <c r="H354" i="4" s="1"/>
  <c r="K346" i="2" s="1"/>
  <c r="AQ1001" i="4"/>
  <c r="AP1001" i="4"/>
  <c r="AM1001" i="4"/>
  <c r="AP766" i="4"/>
  <c r="AN766" i="4"/>
  <c r="AQ766" i="4"/>
  <c r="G12" i="4"/>
  <c r="F12" i="4"/>
  <c r="J12" i="4" s="1"/>
  <c r="M13" i="2" s="1"/>
  <c r="E12" i="4"/>
  <c r="I12" i="4" s="1"/>
  <c r="L13" i="2" s="1"/>
  <c r="D12" i="4"/>
  <c r="H12" i="4" s="1"/>
  <c r="K13" i="2" s="1"/>
  <c r="AM161" i="4"/>
  <c r="AS161" i="4" s="1"/>
  <c r="AG58" i="4"/>
  <c r="AM58" i="4" s="1"/>
  <c r="AS58" i="4" s="1"/>
  <c r="AF58" i="4"/>
  <c r="AD58" i="4"/>
  <c r="AC58" i="4"/>
  <c r="AG24" i="4"/>
  <c r="AA24" i="4"/>
  <c r="AC24" i="4"/>
  <c r="AN25" i="4"/>
  <c r="AT25" i="4" s="1"/>
  <c r="AP25" i="4"/>
  <c r="AV25" i="4" s="1"/>
  <c r="AN15" i="4"/>
  <c r="AT15" i="4" s="1"/>
  <c r="AL721" i="4"/>
  <c r="AM721" i="4"/>
  <c r="AN937" i="4"/>
  <c r="AQ876" i="4"/>
  <c r="AE17" i="4"/>
  <c r="AH17" i="4"/>
  <c r="AA17" i="4"/>
  <c r="AQ656" i="4"/>
  <c r="AO656" i="4"/>
  <c r="AP491" i="4"/>
  <c r="AV491" i="4" s="1"/>
  <c r="AM493" i="4"/>
  <c r="AS493" i="4" s="1"/>
  <c r="AM928" i="4"/>
  <c r="AL928" i="4"/>
  <c r="AO958" i="4"/>
  <c r="AM520" i="4"/>
  <c r="AS520" i="4" s="1"/>
  <c r="AP548" i="4"/>
  <c r="AO500" i="4"/>
  <c r="AU500" i="4" s="1"/>
  <c r="AM500" i="4"/>
  <c r="AS500" i="4" s="1"/>
  <c r="AQ488" i="4"/>
  <c r="AW488" i="4" s="1"/>
  <c r="AL372" i="4"/>
  <c r="AR372" i="4" s="1"/>
  <c r="D372" i="4" s="1"/>
  <c r="H372" i="4" s="1"/>
  <c r="K364" i="2" s="1"/>
  <c r="AQ224" i="4"/>
  <c r="AW224" i="4" s="1"/>
  <c r="AL255" i="4"/>
  <c r="AR255" i="4" s="1"/>
  <c r="G255" i="4" s="1"/>
  <c r="AL304" i="4"/>
  <c r="AR304" i="4" s="1"/>
  <c r="E304" i="4" s="1"/>
  <c r="I304" i="4" s="1"/>
  <c r="L299" i="2" s="1"/>
  <c r="AP990" i="4"/>
  <c r="AN152" i="4"/>
  <c r="AT152" i="4" s="1"/>
  <c r="AO1001" i="4"/>
  <c r="AN1001" i="4"/>
  <c r="F157" i="4"/>
  <c r="J157" i="4" s="1"/>
  <c r="M158" i="2" s="1"/>
  <c r="D157" i="4"/>
  <c r="H157" i="4" s="1"/>
  <c r="K158" i="2" s="1"/>
  <c r="E157" i="4"/>
  <c r="I157" i="4" s="1"/>
  <c r="L158" i="2" s="1"/>
  <c r="G157" i="4"/>
  <c r="AO766" i="4"/>
  <c r="AH58" i="4"/>
  <c r="AB58" i="4"/>
  <c r="AI24" i="4"/>
  <c r="AE24" i="4"/>
  <c r="AQ24" i="4" s="1"/>
  <c r="AW24" i="4" s="1"/>
  <c r="AO25" i="4"/>
  <c r="AU25" i="4" s="1"/>
  <c r="AQ15" i="4"/>
  <c r="AW15" i="4" s="1"/>
  <c r="AN523" i="4"/>
  <c r="D161" i="4"/>
  <c r="H161" i="4" s="1"/>
  <c r="K162" i="2" s="1"/>
  <c r="E161" i="4"/>
  <c r="I161" i="4" s="1"/>
  <c r="L162" i="2" s="1"/>
  <c r="F161" i="4"/>
  <c r="J161" i="4" s="1"/>
  <c r="M162" i="2" s="1"/>
  <c r="G161" i="4"/>
  <c r="AM937" i="4"/>
  <c r="AT921" i="4"/>
  <c r="AU921" i="4"/>
  <c r="AW921" i="4"/>
  <c r="AS921" i="4"/>
  <c r="AV921" i="4"/>
  <c r="AB921" i="4"/>
  <c r="Z921" i="4"/>
  <c r="AC921" i="4"/>
  <c r="AA921" i="4"/>
  <c r="AE921" i="4"/>
  <c r="AD921" i="4"/>
  <c r="AI921" i="4"/>
  <c r="AF921" i="4"/>
  <c r="AH921" i="4"/>
  <c r="AG921" i="4"/>
  <c r="AK921" i="4"/>
  <c r="AJ921" i="4"/>
  <c r="AJ17" i="4"/>
  <c r="AP17" i="4" s="1"/>
  <c r="AV17" i="4" s="1"/>
  <c r="AI17" i="4"/>
  <c r="AW964" i="4"/>
  <c r="AS964" i="4"/>
  <c r="AV964" i="4"/>
  <c r="AU964" i="4"/>
  <c r="AT964" i="4"/>
  <c r="AA964" i="4"/>
  <c r="AC964" i="4"/>
  <c r="Z964" i="4"/>
  <c r="AD964" i="4"/>
  <c r="AB964" i="4"/>
  <c r="AE964" i="4"/>
  <c r="AG964" i="4"/>
  <c r="AH964" i="4"/>
  <c r="AK964" i="4"/>
  <c r="AI964" i="4"/>
  <c r="AF964" i="4"/>
  <c r="AJ964" i="4"/>
  <c r="AP956" i="4"/>
  <c r="AM956" i="4"/>
  <c r="AE46" i="4"/>
  <c r="Z46" i="4"/>
  <c r="AA46" i="4"/>
  <c r="AB46" i="4"/>
  <c r="AC46" i="4"/>
  <c r="AD46" i="4"/>
  <c r="AI46" i="4"/>
  <c r="AJ46" i="4"/>
  <c r="AK46" i="4"/>
  <c r="AG46" i="4"/>
  <c r="AH46" i="4"/>
  <c r="AF46" i="4"/>
  <c r="AM958" i="4"/>
  <c r="AP958" i="4"/>
  <c r="AP516" i="4"/>
  <c r="AV516" i="4" s="1"/>
  <c r="G366" i="4"/>
  <c r="F452" i="4"/>
  <c r="J452" i="4" s="1"/>
  <c r="M444" i="2" s="1"/>
  <c r="F325" i="4"/>
  <c r="J325" i="4" s="1"/>
  <c r="M317" i="2" s="1"/>
  <c r="E422" i="4"/>
  <c r="I422" i="4" s="1"/>
  <c r="L414" i="2" s="1"/>
  <c r="G422" i="4"/>
  <c r="D422" i="4"/>
  <c r="H422" i="4" s="1"/>
  <c r="K414" i="2" s="1"/>
  <c r="F422" i="4"/>
  <c r="J422" i="4" s="1"/>
  <c r="M414" i="2" s="1"/>
  <c r="AP951" i="4"/>
  <c r="AL548" i="4"/>
  <c r="AP510" i="4"/>
  <c r="AV510" i="4" s="1"/>
  <c r="AL514" i="4"/>
  <c r="AR514" i="4" s="1"/>
  <c r="AO514" i="4"/>
  <c r="AU514" i="4" s="1"/>
  <c r="AM498" i="4"/>
  <c r="AS498" i="4" s="1"/>
  <c r="D366" i="4"/>
  <c r="H366" i="4" s="1"/>
  <c r="K358" i="2" s="1"/>
  <c r="AP186" i="4"/>
  <c r="AV186" i="4" s="1"/>
  <c r="AL279" i="4"/>
  <c r="AR279" i="4" s="1"/>
  <c r="F279" i="4" s="1"/>
  <c r="J279" i="4" s="1"/>
  <c r="M280" i="2" s="1"/>
  <c r="G452" i="4"/>
  <c r="E325" i="4"/>
  <c r="I325" i="4" s="1"/>
  <c r="L317" i="2" s="1"/>
  <c r="AQ259" i="4"/>
  <c r="AW259" i="4" s="1"/>
  <c r="AQ416" i="4"/>
  <c r="AW416" i="4" s="1"/>
  <c r="D2" i="4"/>
  <c r="H2" i="4" s="1"/>
  <c r="K3" i="2" s="1"/>
  <c r="G2" i="4"/>
  <c r="F2" i="4"/>
  <c r="J2" i="4" s="1"/>
  <c r="M3" i="2" s="1"/>
  <c r="E2" i="4"/>
  <c r="I2" i="4" s="1"/>
  <c r="L3" i="2" s="1"/>
  <c r="AM951" i="4"/>
  <c r="AQ951" i="4"/>
  <c r="AL516" i="4"/>
  <c r="AR516" i="4" s="1"/>
  <c r="AP327" i="4"/>
  <c r="AV327" i="4" s="1"/>
  <c r="AM279" i="4"/>
  <c r="AS279" i="4" s="1"/>
  <c r="AM232" i="4"/>
  <c r="AS232" i="4" s="1"/>
  <c r="AQ246" i="4"/>
  <c r="AW246" i="4" s="1"/>
  <c r="AO224" i="4"/>
  <c r="AU224" i="4" s="1"/>
  <c r="AN951" i="4"/>
  <c r="G3" i="4"/>
  <c r="F3" i="4"/>
  <c r="J3" i="4" s="1"/>
  <c r="M4" i="2" s="1"/>
  <c r="D3" i="4"/>
  <c r="H3" i="4" s="1"/>
  <c r="K4" i="2" s="1"/>
  <c r="E3" i="4"/>
  <c r="I3" i="4" s="1"/>
  <c r="L4" i="2" s="1"/>
  <c r="D413" i="4"/>
  <c r="H413" i="4" s="1"/>
  <c r="K405" i="2" s="1"/>
  <c r="G413" i="4"/>
  <c r="F413" i="4"/>
  <c r="J413" i="4" s="1"/>
  <c r="M405" i="2" s="1"/>
  <c r="E413" i="4"/>
  <c r="I413" i="4" s="1"/>
  <c r="L405" i="2" s="1"/>
  <c r="E416" i="4"/>
  <c r="I416" i="4" s="1"/>
  <c r="L408" i="2" s="1"/>
  <c r="G416" i="4"/>
  <c r="F416" i="4"/>
  <c r="J416" i="4" s="1"/>
  <c r="M408" i="2" s="1"/>
  <c r="D416" i="4"/>
  <c r="H416" i="4" s="1"/>
  <c r="K408" i="2" s="1"/>
  <c r="AI334" i="4"/>
  <c r="AA334" i="4"/>
  <c r="AC334" i="4"/>
  <c r="AE445" i="4"/>
  <c r="AC445" i="4"/>
  <c r="AK445" i="4"/>
  <c r="AG439" i="4"/>
  <c r="Z439" i="4"/>
  <c r="G372" i="4"/>
  <c r="E372" i="4"/>
  <c r="I372" i="4" s="1"/>
  <c r="L364" i="2" s="1"/>
  <c r="E388" i="4"/>
  <c r="I388" i="4" s="1"/>
  <c r="L380" i="2" s="1"/>
  <c r="D388" i="4"/>
  <c r="H388" i="4" s="1"/>
  <c r="K380" i="2" s="1"/>
  <c r="F388" i="4"/>
  <c r="J388" i="4" s="1"/>
  <c r="M380" i="2" s="1"/>
  <c r="G388" i="4"/>
  <c r="E437" i="4"/>
  <c r="I437" i="4" s="1"/>
  <c r="L429" i="2" s="1"/>
  <c r="F437" i="4"/>
  <c r="J437" i="4" s="1"/>
  <c r="M429" i="2" s="1"/>
  <c r="G437" i="4"/>
  <c r="D437" i="4"/>
  <c r="H437" i="4" s="1"/>
  <c r="K429" i="2" s="1"/>
  <c r="AK334" i="4"/>
  <c r="AD334" i="4"/>
  <c r="AF334" i="4"/>
  <c r="AL334" i="4" s="1"/>
  <c r="AR334" i="4" s="1"/>
  <c r="Z445" i="4"/>
  <c r="AH445" i="4"/>
  <c r="AK439" i="4"/>
  <c r="AQ439" i="4" s="1"/>
  <c r="AW439" i="4" s="1"/>
  <c r="AF439" i="4"/>
  <c r="AA439" i="4"/>
  <c r="G457" i="4"/>
  <c r="F457" i="4"/>
  <c r="J457" i="4" s="1"/>
  <c r="M449" i="2" s="1"/>
  <c r="D457" i="4"/>
  <c r="H457" i="4" s="1"/>
  <c r="K449" i="2" s="1"/>
  <c r="E457" i="4"/>
  <c r="I457" i="4" s="1"/>
  <c r="L449" i="2" s="1"/>
  <c r="AH334" i="4"/>
  <c r="AE334" i="4"/>
  <c r="AB334" i="4"/>
  <c r="AJ445" i="4"/>
  <c r="AD445" i="4"/>
  <c r="AA445" i="4"/>
  <c r="AM445" i="4" s="1"/>
  <c r="AS445" i="4" s="1"/>
  <c r="AH439" i="4"/>
  <c r="AI439" i="4"/>
  <c r="AB439" i="4"/>
  <c r="AC439" i="4"/>
  <c r="G426" i="4"/>
  <c r="F426" i="4"/>
  <c r="J426" i="4" s="1"/>
  <c r="M418" i="2" s="1"/>
  <c r="E426" i="4"/>
  <c r="I426" i="4" s="1"/>
  <c r="L418" i="2" s="1"/>
  <c r="D426" i="4"/>
  <c r="H426" i="4" s="1"/>
  <c r="K418" i="2" s="1"/>
  <c r="AP416" i="4"/>
  <c r="AV416" i="4" s="1"/>
  <c r="F425" i="4"/>
  <c r="J425" i="4" s="1"/>
  <c r="M417" i="2" s="1"/>
  <c r="D425" i="4"/>
  <c r="H425" i="4" s="1"/>
  <c r="K417" i="2" s="1"/>
  <c r="E425" i="4"/>
  <c r="I425" i="4" s="1"/>
  <c r="L417" i="2" s="1"/>
  <c r="G425" i="4"/>
  <c r="AG334" i="4"/>
  <c r="AJ334" i="4"/>
  <c r="AB445" i="4"/>
  <c r="AI445" i="4"/>
  <c r="AF445" i="4"/>
  <c r="AJ439" i="4"/>
  <c r="AD439" i="4"/>
  <c r="AL303" i="4"/>
  <c r="AR303" i="4" s="1"/>
  <c r="G303" i="4" s="1"/>
  <c r="D224" i="4"/>
  <c r="H224" i="4" s="1"/>
  <c r="K225" i="2" s="1"/>
  <c r="AN224" i="4"/>
  <c r="AT224" i="4" s="1"/>
  <c r="AP224" i="4"/>
  <c r="AV224" i="4" s="1"/>
  <c r="AL238" i="4"/>
  <c r="AR238" i="4" s="1"/>
  <c r="D238" i="4" s="1"/>
  <c r="H238" i="4" s="1"/>
  <c r="K239" i="2" s="1"/>
  <c r="AN279" i="4"/>
  <c r="AT279" i="4" s="1"/>
  <c r="AP238" i="4"/>
  <c r="AV238" i="4" s="1"/>
  <c r="AN286" i="4"/>
  <c r="AT286" i="4" s="1"/>
  <c r="AJ256" i="4"/>
  <c r="AC256" i="4"/>
  <c r="AO256" i="4" s="1"/>
  <c r="AU256" i="4" s="1"/>
  <c r="AF256" i="4"/>
  <c r="AL256" i="4" s="1"/>
  <c r="AR256" i="4" s="1"/>
  <c r="AB256" i="4"/>
  <c r="AA256" i="4"/>
  <c r="AG212" i="4"/>
  <c r="AM212" i="4" s="1"/>
  <c r="AS212" i="4" s="1"/>
  <c r="AE212" i="4"/>
  <c r="AD256" i="4"/>
  <c r="AG256" i="4"/>
  <c r="AK256" i="4"/>
  <c r="AQ256" i="4" s="1"/>
  <c r="AW256" i="4" s="1"/>
  <c r="AQ272" i="4"/>
  <c r="AW272" i="4" s="1"/>
  <c r="AI212" i="4"/>
  <c r="Z212" i="4"/>
  <c r="AP277" i="4"/>
  <c r="AV277" i="4" s="1"/>
  <c r="AN246" i="4"/>
  <c r="AT246" i="4" s="1"/>
  <c r="AO238" i="4"/>
  <c r="AU238" i="4" s="1"/>
  <c r="AM255" i="4"/>
  <c r="AS255" i="4" s="1"/>
  <c r="AM286" i="4"/>
  <c r="AS286" i="4" s="1"/>
  <c r="AP286" i="4"/>
  <c r="AV286" i="4" s="1"/>
  <c r="AN232" i="4"/>
  <c r="AT232" i="4" s="1"/>
  <c r="AN254" i="4"/>
  <c r="AT254" i="4" s="1"/>
  <c r="AL286" i="4"/>
  <c r="AR286" i="4" s="1"/>
  <c r="AO255" i="4"/>
  <c r="AU255" i="4" s="1"/>
  <c r="AP255" i="4"/>
  <c r="AV255" i="4" s="1"/>
  <c r="D255" i="4"/>
  <c r="H255" i="4" s="1"/>
  <c r="K256" i="2" s="1"/>
  <c r="AQ286" i="4"/>
  <c r="AW286" i="4" s="1"/>
  <c r="AO286" i="4"/>
  <c r="AU286" i="4" s="1"/>
  <c r="AM214" i="4"/>
  <c r="AS214" i="4" s="1"/>
  <c r="AN219" i="4"/>
  <c r="AT219" i="4" s="1"/>
  <c r="AP259" i="4"/>
  <c r="AV259" i="4" s="1"/>
  <c r="AO232" i="4"/>
  <c r="AU232" i="4" s="1"/>
  <c r="AJ212" i="4"/>
  <c r="AK212" i="4"/>
  <c r="AH212" i="4"/>
  <c r="AD212" i="4"/>
  <c r="AC212" i="4"/>
  <c r="AO212" i="4" s="1"/>
  <c r="AU212" i="4" s="1"/>
  <c r="AQ197" i="4"/>
  <c r="AW197" i="4" s="1"/>
  <c r="G195" i="4"/>
  <c r="D246" i="4"/>
  <c r="H246" i="4" s="1"/>
  <c r="K247" i="2" s="1"/>
  <c r="G246" i="4"/>
  <c r="F246" i="4"/>
  <c r="J246" i="4" s="1"/>
  <c r="M247" i="2" s="1"/>
  <c r="E246" i="4"/>
  <c r="I246" i="4" s="1"/>
  <c r="L247" i="2" s="1"/>
  <c r="AQ238" i="4"/>
  <c r="AW238" i="4" s="1"/>
  <c r="G242" i="4"/>
  <c r="E242" i="4"/>
  <c r="I242" i="4" s="1"/>
  <c r="L243" i="2" s="1"/>
  <c r="D242" i="4"/>
  <c r="H242" i="4" s="1"/>
  <c r="K243" i="2" s="1"/>
  <c r="F242" i="4"/>
  <c r="J242" i="4" s="1"/>
  <c r="M243" i="2" s="1"/>
  <c r="AO259" i="4"/>
  <c r="AU259" i="4" s="1"/>
  <c r="AN259" i="4"/>
  <c r="AT259" i="4" s="1"/>
  <c r="AO261" i="4"/>
  <c r="AU261" i="4" s="1"/>
  <c r="F238" i="4"/>
  <c r="J238" i="4" s="1"/>
  <c r="M239" i="2" s="1"/>
  <c r="G259" i="4"/>
  <c r="D259" i="4"/>
  <c r="H259" i="4" s="1"/>
  <c r="K260" i="2" s="1"/>
  <c r="E259" i="4"/>
  <c r="I259" i="4" s="1"/>
  <c r="L260" i="2" s="1"/>
  <c r="F259" i="4"/>
  <c r="J259" i="4" s="1"/>
  <c r="M260" i="2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L230" i="2" s="1"/>
  <c r="F229" i="4"/>
  <c r="J229" i="4" s="1"/>
  <c r="M230" i="2" s="1"/>
  <c r="G229" i="4"/>
  <c r="D229" i="4"/>
  <c r="H229" i="4" s="1"/>
  <c r="K230" i="2" s="1"/>
  <c r="F345" i="4"/>
  <c r="J345" i="4" s="1"/>
  <c r="M337" i="2" s="1"/>
  <c r="G345" i="4"/>
  <c r="D345" i="4"/>
  <c r="H345" i="4" s="1"/>
  <c r="K337" i="2" s="1"/>
  <c r="E345" i="4"/>
  <c r="I345" i="4" s="1"/>
  <c r="L337" i="2" s="1"/>
  <c r="G275" i="4"/>
  <c r="D275" i="4"/>
  <c r="H275" i="4" s="1"/>
  <c r="K276" i="2" s="1"/>
  <c r="F275" i="4"/>
  <c r="J275" i="4" s="1"/>
  <c r="M276" i="2" s="1"/>
  <c r="E275" i="4"/>
  <c r="I275" i="4" s="1"/>
  <c r="L276" i="2" s="1"/>
  <c r="AL351" i="4"/>
  <c r="AR351" i="4" s="1"/>
  <c r="AM351" i="4"/>
  <c r="AS351" i="4" s="1"/>
  <c r="AL312" i="4"/>
  <c r="AR312" i="4" s="1"/>
  <c r="AQ232" i="4"/>
  <c r="AW232" i="4" s="1"/>
  <c r="AL214" i="4"/>
  <c r="AR214" i="4" s="1"/>
  <c r="D303" i="4"/>
  <c r="H303" i="4" s="1"/>
  <c r="K298" i="2" s="1"/>
  <c r="AN351" i="4"/>
  <c r="AT351" i="4" s="1"/>
  <c r="E273" i="4"/>
  <c r="I273" i="4" s="1"/>
  <c r="L274" i="2" s="1"/>
  <c r="F273" i="4"/>
  <c r="J273" i="4" s="1"/>
  <c r="M274" i="2" s="1"/>
  <c r="G273" i="4"/>
  <c r="D273" i="4"/>
  <c r="H273" i="4" s="1"/>
  <c r="K274" i="2" s="1"/>
  <c r="AO312" i="4"/>
  <c r="AU312" i="4" s="1"/>
  <c r="G269" i="4"/>
  <c r="F269" i="4"/>
  <c r="J269" i="4" s="1"/>
  <c r="M270" i="2" s="1"/>
  <c r="E269" i="4"/>
  <c r="I269" i="4" s="1"/>
  <c r="L270" i="2" s="1"/>
  <c r="D269" i="4"/>
  <c r="H269" i="4" s="1"/>
  <c r="K270" i="2" s="1"/>
  <c r="AO353" i="4"/>
  <c r="AU353" i="4" s="1"/>
  <c r="F215" i="4"/>
  <c r="J215" i="4" s="1"/>
  <c r="M216" i="2" s="1"/>
  <c r="D195" i="4"/>
  <c r="H195" i="4" s="1"/>
  <c r="K196" i="2" s="1"/>
  <c r="G307" i="4"/>
  <c r="F307" i="4"/>
  <c r="J307" i="4" s="1"/>
  <c r="M302" i="2" s="1"/>
  <c r="E307" i="4"/>
  <c r="I307" i="4" s="1"/>
  <c r="L302" i="2" s="1"/>
  <c r="D307" i="4"/>
  <c r="H307" i="4" s="1"/>
  <c r="K302" i="2" s="1"/>
  <c r="AO351" i="4"/>
  <c r="AU351" i="4" s="1"/>
  <c r="AP351" i="4"/>
  <c r="AV351" i="4" s="1"/>
  <c r="AP312" i="4"/>
  <c r="AV312" i="4" s="1"/>
  <c r="AO214" i="4"/>
  <c r="AU214" i="4" s="1"/>
  <c r="E215" i="4"/>
  <c r="I215" i="4" s="1"/>
  <c r="L216" i="2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K297" i="2" s="1"/>
  <c r="E296" i="4"/>
  <c r="I296" i="4" s="1"/>
  <c r="L297" i="2" s="1"/>
  <c r="G296" i="4"/>
  <c r="F296" i="4"/>
  <c r="J296" i="4" s="1"/>
  <c r="M297" i="2" s="1"/>
  <c r="AQ205" i="4"/>
  <c r="AW205" i="4" s="1"/>
  <c r="AO197" i="4"/>
  <c r="AU197" i="4" s="1"/>
  <c r="AN248" i="4"/>
  <c r="AT248" i="4" s="1"/>
  <c r="D391" i="4"/>
  <c r="H391" i="4" s="1"/>
  <c r="K383" i="2" s="1"/>
  <c r="G391" i="4"/>
  <c r="E391" i="4"/>
  <c r="I391" i="4" s="1"/>
  <c r="L383" i="2" s="1"/>
  <c r="F391" i="4"/>
  <c r="J391" i="4" s="1"/>
  <c r="M383" i="2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E205" i="4" s="1"/>
  <c r="I205" i="4" s="1"/>
  <c r="L206" i="2" s="1"/>
  <c r="AF287" i="4"/>
  <c r="AN402" i="4"/>
  <c r="AT402" i="4" s="1"/>
  <c r="AO397" i="4"/>
  <c r="AU397" i="4" s="1"/>
  <c r="D370" i="4"/>
  <c r="H370" i="4" s="1"/>
  <c r="K362" i="2" s="1"/>
  <c r="AL476" i="4"/>
  <c r="AR476" i="4" s="1"/>
  <c r="D476" i="4" s="1"/>
  <c r="H476" i="4" s="1"/>
  <c r="AO362" i="4"/>
  <c r="AU362" i="4" s="1"/>
  <c r="AN362" i="4"/>
  <c r="AT362" i="4" s="1"/>
  <c r="AM362" i="4"/>
  <c r="AS362" i="4" s="1"/>
  <c r="AP289" i="4"/>
  <c r="AV289" i="4" s="1"/>
  <c r="AD287" i="4"/>
  <c r="F239" i="4"/>
  <c r="J239" i="4" s="1"/>
  <c r="M240" i="2" s="1"/>
  <c r="AO305" i="4"/>
  <c r="AU305" i="4" s="1"/>
  <c r="F227" i="4"/>
  <c r="J227" i="4" s="1"/>
  <c r="M228" i="2" s="1"/>
  <c r="G227" i="4"/>
  <c r="E227" i="4"/>
  <c r="I227" i="4" s="1"/>
  <c r="L228" i="2" s="1"/>
  <c r="D227" i="4"/>
  <c r="H227" i="4" s="1"/>
  <c r="K228" i="2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M233" i="2" s="1"/>
  <c r="AQ305" i="4"/>
  <c r="AW305" i="4" s="1"/>
  <c r="AM484" i="4"/>
  <c r="AS484" i="4" s="1"/>
  <c r="E396" i="4"/>
  <c r="I396" i="4" s="1"/>
  <c r="L388" i="2" s="1"/>
  <c r="F396" i="4"/>
  <c r="J396" i="4" s="1"/>
  <c r="M388" i="2" s="1"/>
  <c r="D396" i="4"/>
  <c r="H396" i="4" s="1"/>
  <c r="K388" i="2" s="1"/>
  <c r="G396" i="4"/>
  <c r="AO476" i="4"/>
  <c r="AU476" i="4" s="1"/>
  <c r="D440" i="4"/>
  <c r="H440" i="4" s="1"/>
  <c r="K432" i="2" s="1"/>
  <c r="F440" i="4"/>
  <c r="J440" i="4" s="1"/>
  <c r="M432" i="2" s="1"/>
  <c r="E440" i="4"/>
  <c r="I440" i="4" s="1"/>
  <c r="L432" i="2" s="1"/>
  <c r="G440" i="4"/>
  <c r="AQ470" i="4"/>
  <c r="AW470" i="4" s="1"/>
  <c r="G454" i="4"/>
  <c r="D454" i="4"/>
  <c r="H454" i="4" s="1"/>
  <c r="K446" i="2" s="1"/>
  <c r="F454" i="4"/>
  <c r="J454" i="4" s="1"/>
  <c r="M446" i="2" s="1"/>
  <c r="E454" i="4"/>
  <c r="I454" i="4" s="1"/>
  <c r="L446" i="2" s="1"/>
  <c r="AL404" i="4"/>
  <c r="AR404" i="4" s="1"/>
  <c r="E456" i="4"/>
  <c r="I456" i="4" s="1"/>
  <c r="L448" i="2" s="1"/>
  <c r="F456" i="4"/>
  <c r="J456" i="4" s="1"/>
  <c r="M448" i="2" s="1"/>
  <c r="D456" i="4"/>
  <c r="H456" i="4" s="1"/>
  <c r="K448" i="2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K382" i="2" s="1"/>
  <c r="F390" i="4"/>
  <c r="J390" i="4" s="1"/>
  <c r="M382" i="2" s="1"/>
  <c r="E390" i="4"/>
  <c r="I390" i="4" s="1"/>
  <c r="L382" i="2" s="1"/>
  <c r="G390" i="4"/>
  <c r="E450" i="4"/>
  <c r="I450" i="4" s="1"/>
  <c r="L442" i="2" s="1"/>
  <c r="F450" i="4"/>
  <c r="J450" i="4" s="1"/>
  <c r="M442" i="2" s="1"/>
  <c r="G450" i="4"/>
  <c r="D450" i="4"/>
  <c r="H450" i="4" s="1"/>
  <c r="K442" i="2" s="1"/>
  <c r="E482" i="4"/>
  <c r="I482" i="4" s="1"/>
  <c r="D482" i="4"/>
  <c r="H482" i="4" s="1"/>
  <c r="F482" i="4"/>
  <c r="J482" i="4" s="1"/>
  <c r="G482" i="4"/>
  <c r="G434" i="4"/>
  <c r="F434" i="4"/>
  <c r="J434" i="4" s="1"/>
  <c r="M426" i="2" s="1"/>
  <c r="D434" i="4"/>
  <c r="H434" i="4" s="1"/>
  <c r="K426" i="2" s="1"/>
  <c r="E434" i="4"/>
  <c r="I434" i="4" s="1"/>
  <c r="L426" i="2" s="1"/>
  <c r="D429" i="4"/>
  <c r="H429" i="4" s="1"/>
  <c r="K421" i="2" s="1"/>
  <c r="G429" i="4"/>
  <c r="F429" i="4"/>
  <c r="J429" i="4" s="1"/>
  <c r="M421" i="2" s="1"/>
  <c r="E429" i="4"/>
  <c r="I429" i="4" s="1"/>
  <c r="L421" i="2" s="1"/>
  <c r="D477" i="4"/>
  <c r="H477" i="4" s="1"/>
  <c r="F477" i="4"/>
  <c r="J477" i="4" s="1"/>
  <c r="G477" i="4"/>
  <c r="E477" i="4"/>
  <c r="I477" i="4" s="1"/>
  <c r="E449" i="4"/>
  <c r="I449" i="4" s="1"/>
  <c r="L441" i="2" s="1"/>
  <c r="D449" i="4"/>
  <c r="H449" i="4" s="1"/>
  <c r="K441" i="2" s="1"/>
  <c r="F449" i="4"/>
  <c r="J449" i="4" s="1"/>
  <c r="M441" i="2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L416" i="2" s="1"/>
  <c r="F424" i="4"/>
  <c r="J424" i="4" s="1"/>
  <c r="M416" i="2" s="1"/>
  <c r="D424" i="4"/>
  <c r="H424" i="4" s="1"/>
  <c r="K416" i="2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E279" i="4"/>
  <c r="I279" i="4" s="1"/>
  <c r="L280" i="2" s="1"/>
  <c r="AP240" i="4"/>
  <c r="AV240" i="4" s="1"/>
  <c r="E249" i="4"/>
  <c r="I249" i="4" s="1"/>
  <c r="L250" i="2" s="1"/>
  <c r="G249" i="4"/>
  <c r="D249" i="4"/>
  <c r="H249" i="4" s="1"/>
  <c r="K250" i="2" s="1"/>
  <c r="F249" i="4"/>
  <c r="J249" i="4" s="1"/>
  <c r="M250" i="2" s="1"/>
  <c r="AQ248" i="4"/>
  <c r="AW248" i="4" s="1"/>
  <c r="D237" i="4"/>
  <c r="H237" i="4" s="1"/>
  <c r="K238" i="2" s="1"/>
  <c r="E237" i="4"/>
  <c r="I237" i="4" s="1"/>
  <c r="L238" i="2" s="1"/>
  <c r="G237" i="4"/>
  <c r="F237" i="4"/>
  <c r="J237" i="4" s="1"/>
  <c r="M238" i="2" s="1"/>
  <c r="AL289" i="4"/>
  <c r="AR289" i="4" s="1"/>
  <c r="AK367" i="4"/>
  <c r="AD367" i="4"/>
  <c r="AC367" i="4"/>
  <c r="E265" i="4"/>
  <c r="I265" i="4" s="1"/>
  <c r="L266" i="2" s="1"/>
  <c r="F265" i="4"/>
  <c r="J265" i="4" s="1"/>
  <c r="M266" i="2" s="1"/>
  <c r="G265" i="4"/>
  <c r="D265" i="4"/>
  <c r="H265" i="4" s="1"/>
  <c r="K266" i="2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K366" i="2" s="1"/>
  <c r="F374" i="4"/>
  <c r="J374" i="4" s="1"/>
  <c r="M366" i="2" s="1"/>
  <c r="E374" i="4"/>
  <c r="I374" i="4" s="1"/>
  <c r="L366" i="2" s="1"/>
  <c r="G374" i="4"/>
  <c r="AP248" i="4"/>
  <c r="AV248" i="4" s="1"/>
  <c r="D375" i="4"/>
  <c r="H375" i="4" s="1"/>
  <c r="K367" i="2" s="1"/>
  <c r="E375" i="4"/>
  <c r="I375" i="4" s="1"/>
  <c r="L367" i="2" s="1"/>
  <c r="F375" i="4"/>
  <c r="J375" i="4" s="1"/>
  <c r="M367" i="2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M282" i="2" s="1"/>
  <c r="E281" i="4"/>
  <c r="I281" i="4" s="1"/>
  <c r="L282" i="2" s="1"/>
  <c r="D281" i="4"/>
  <c r="H281" i="4" s="1"/>
  <c r="K282" i="2" s="1"/>
  <c r="AF243" i="4"/>
  <c r="AJ243" i="4"/>
  <c r="AP243" i="4" s="1"/>
  <c r="AV243" i="4" s="1"/>
  <c r="AA243" i="4"/>
  <c r="D257" i="4"/>
  <c r="H257" i="4" s="1"/>
  <c r="K258" i="2" s="1"/>
  <c r="F257" i="4"/>
  <c r="J257" i="4" s="1"/>
  <c r="M258" i="2" s="1"/>
  <c r="G257" i="4"/>
  <c r="E257" i="4"/>
  <c r="I257" i="4" s="1"/>
  <c r="L258" i="2" s="1"/>
  <c r="D360" i="4"/>
  <c r="H360" i="4" s="1"/>
  <c r="K352" i="2" s="1"/>
  <c r="G360" i="4"/>
  <c r="F360" i="4"/>
  <c r="J360" i="4" s="1"/>
  <c r="M352" i="2" s="1"/>
  <c r="E360" i="4"/>
  <c r="I360" i="4" s="1"/>
  <c r="L352" i="2" s="1"/>
  <c r="AL353" i="4"/>
  <c r="AR353" i="4" s="1"/>
  <c r="G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M353" i="2" s="1"/>
  <c r="E332" i="4"/>
  <c r="I332" i="4" s="1"/>
  <c r="L324" i="2" s="1"/>
  <c r="F332" i="4"/>
  <c r="J332" i="4" s="1"/>
  <c r="M324" i="2" s="1"/>
  <c r="D332" i="4"/>
  <c r="H332" i="4" s="1"/>
  <c r="K324" i="2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L320" i="2" s="1"/>
  <c r="G328" i="4"/>
  <c r="D328" i="4"/>
  <c r="H328" i="4" s="1"/>
  <c r="K320" i="2" s="1"/>
  <c r="F328" i="4"/>
  <c r="J328" i="4" s="1"/>
  <c r="M320" i="2" s="1"/>
  <c r="AL331" i="4"/>
  <c r="AR331" i="4" s="1"/>
  <c r="E331" i="4" s="1"/>
  <c r="I331" i="4" s="1"/>
  <c r="L323" i="2" s="1"/>
  <c r="AM331" i="4"/>
  <c r="AS331" i="4" s="1"/>
  <c r="E277" i="4"/>
  <c r="I277" i="4" s="1"/>
  <c r="L278" i="2" s="1"/>
  <c r="D277" i="4"/>
  <c r="H277" i="4" s="1"/>
  <c r="K278" i="2" s="1"/>
  <c r="G277" i="4"/>
  <c r="F277" i="4"/>
  <c r="J277" i="4" s="1"/>
  <c r="M278" i="2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M338" i="2" s="1"/>
  <c r="G346" i="4"/>
  <c r="D346" i="4"/>
  <c r="H346" i="4" s="1"/>
  <c r="K338" i="2" s="1"/>
  <c r="E346" i="4"/>
  <c r="I346" i="4" s="1"/>
  <c r="L338" i="2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F205" i="4"/>
  <c r="J205" i="4" s="1"/>
  <c r="M206" i="2" s="1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F353" i="4"/>
  <c r="J353" i="4" s="1"/>
  <c r="M345" i="2" s="1"/>
  <c r="AP204" i="4"/>
  <c r="AV204" i="4" s="1"/>
  <c r="AM204" i="4"/>
  <c r="AS204" i="4" s="1"/>
  <c r="G220" i="4"/>
  <c r="F220" i="4"/>
  <c r="J220" i="4" s="1"/>
  <c r="M221" i="2" s="1"/>
  <c r="D220" i="4"/>
  <c r="H220" i="4" s="1"/>
  <c r="K221" i="2" s="1"/>
  <c r="E220" i="4"/>
  <c r="I220" i="4" s="1"/>
  <c r="L221" i="2" s="1"/>
  <c r="AP264" i="4"/>
  <c r="AV264" i="4" s="1"/>
  <c r="AQ264" i="4"/>
  <c r="AW264" i="4" s="1"/>
  <c r="G327" i="4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L339" i="2" s="1"/>
  <c r="D347" i="4"/>
  <c r="H347" i="4" s="1"/>
  <c r="K339" i="2" s="1"/>
  <c r="G347" i="4"/>
  <c r="F347" i="4"/>
  <c r="J347" i="4" s="1"/>
  <c r="M339" i="2" s="1"/>
  <c r="AQ216" i="4"/>
  <c r="AW216" i="4" s="1"/>
  <c r="AO216" i="4"/>
  <c r="AU216" i="4" s="1"/>
  <c r="AM216" i="4"/>
  <c r="AS216" i="4" s="1"/>
  <c r="AN216" i="4"/>
  <c r="AT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K267" i="2" s="1"/>
  <c r="E266" i="4"/>
  <c r="I266" i="4" s="1"/>
  <c r="L267" i="2" s="1"/>
  <c r="F266" i="4"/>
  <c r="J266" i="4" s="1"/>
  <c r="M267" i="2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O548" i="4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488" i="4" l="1"/>
  <c r="I488" i="4" s="1"/>
  <c r="G488" i="4"/>
  <c r="F488" i="4"/>
  <c r="J488" i="4" s="1"/>
  <c r="D488" i="4"/>
  <c r="H488" i="4" s="1"/>
  <c r="G516" i="4"/>
  <c r="F516" i="4"/>
  <c r="J516" i="4" s="1"/>
  <c r="D516" i="4"/>
  <c r="H516" i="4" s="1"/>
  <c r="E516" i="4"/>
  <c r="I516" i="4" s="1"/>
  <c r="D514" i="4"/>
  <c r="H514" i="4" s="1"/>
  <c r="F514" i="4"/>
  <c r="J514" i="4" s="1"/>
  <c r="E514" i="4"/>
  <c r="I514" i="4" s="1"/>
  <c r="G514" i="4"/>
  <c r="G520" i="4"/>
  <c r="F520" i="4"/>
  <c r="J520" i="4" s="1"/>
  <c r="D520" i="4"/>
  <c r="H520" i="4" s="1"/>
  <c r="E520" i="4"/>
  <c r="I520" i="4" s="1"/>
  <c r="F491" i="4"/>
  <c r="J491" i="4" s="1"/>
  <c r="D491" i="4"/>
  <c r="H491" i="4" s="1"/>
  <c r="G491" i="4"/>
  <c r="E491" i="4"/>
  <c r="I491" i="4" s="1"/>
  <c r="F500" i="4"/>
  <c r="J500" i="4" s="1"/>
  <c r="D500" i="4"/>
  <c r="H500" i="4" s="1"/>
  <c r="G500" i="4"/>
  <c r="E500" i="4"/>
  <c r="I500" i="4" s="1"/>
  <c r="F510" i="4"/>
  <c r="J510" i="4" s="1"/>
  <c r="D510" i="4"/>
  <c r="H510" i="4" s="1"/>
  <c r="E510" i="4"/>
  <c r="I510" i="4" s="1"/>
  <c r="G510" i="4"/>
  <c r="F493" i="4"/>
  <c r="J493" i="4" s="1"/>
  <c r="G493" i="4"/>
  <c r="D493" i="4"/>
  <c r="H493" i="4" s="1"/>
  <c r="E493" i="4"/>
  <c r="I493" i="4" s="1"/>
  <c r="D487" i="4"/>
  <c r="H487" i="4" s="1"/>
  <c r="G487" i="4"/>
  <c r="F487" i="4"/>
  <c r="J487" i="4" s="1"/>
  <c r="E487" i="4"/>
  <c r="I487" i="4" s="1"/>
  <c r="G498" i="4"/>
  <c r="E498" i="4"/>
  <c r="I498" i="4" s="1"/>
  <c r="D498" i="4"/>
  <c r="H498" i="4" s="1"/>
  <c r="F498" i="4"/>
  <c r="J498" i="4" s="1"/>
  <c r="G517" i="4"/>
  <c r="D517" i="4"/>
  <c r="H517" i="4" s="1"/>
  <c r="E517" i="4"/>
  <c r="I517" i="4" s="1"/>
  <c r="F517" i="4"/>
  <c r="J517" i="4" s="1"/>
  <c r="AL987" i="4"/>
  <c r="G370" i="4"/>
  <c r="G304" i="4"/>
  <c r="F372" i="4"/>
  <c r="J372" i="4" s="1"/>
  <c r="M364" i="2" s="1"/>
  <c r="AO58" i="4"/>
  <c r="AU58" i="4" s="1"/>
  <c r="E228" i="4"/>
  <c r="I228" i="4" s="1"/>
  <c r="L229" i="2" s="1"/>
  <c r="AO4" i="4"/>
  <c r="AU4" i="4" s="1"/>
  <c r="AL555" i="4"/>
  <c r="AM987" i="4"/>
  <c r="AQ987" i="4"/>
  <c r="F370" i="4"/>
  <c r="J370" i="4" s="1"/>
  <c r="M362" i="2" s="1"/>
  <c r="AQ17" i="4"/>
  <c r="AW17" i="4" s="1"/>
  <c r="AP58" i="4"/>
  <c r="AV58" i="4" s="1"/>
  <c r="AN4" i="4"/>
  <c r="AT4" i="4" s="1"/>
  <c r="D99" i="4"/>
  <c r="H99" i="4" s="1"/>
  <c r="K100" i="2" s="1"/>
  <c r="G99" i="4"/>
  <c r="E99" i="4"/>
  <c r="I99" i="4" s="1"/>
  <c r="L100" i="2" s="1"/>
  <c r="F99" i="4"/>
  <c r="J99" i="4" s="1"/>
  <c r="M100" i="2" s="1"/>
  <c r="AP439" i="4"/>
  <c r="AV439" i="4" s="1"/>
  <c r="AN445" i="4"/>
  <c r="AT445" i="4" s="1"/>
  <c r="AQ334" i="4"/>
  <c r="AW334" i="4" s="1"/>
  <c r="AQ4" i="4"/>
  <c r="AW4" i="4" s="1"/>
  <c r="AL992" i="4"/>
  <c r="AO987" i="4"/>
  <c r="AN987" i="4"/>
  <c r="AM992" i="4"/>
  <c r="E476" i="4"/>
  <c r="I476" i="4" s="1"/>
  <c r="D91" i="4"/>
  <c r="H91" i="4" s="1"/>
  <c r="K92" i="2" s="1"/>
  <c r="G91" i="4"/>
  <c r="E91" i="4"/>
  <c r="I91" i="4" s="1"/>
  <c r="L92" i="2" s="1"/>
  <c r="F91" i="4"/>
  <c r="J91" i="4" s="1"/>
  <c r="M92" i="2" s="1"/>
  <c r="AP992" i="4"/>
  <c r="AN992" i="4"/>
  <c r="AL926" i="4"/>
  <c r="AO555" i="4"/>
  <c r="F473" i="4"/>
  <c r="J473" i="4" s="1"/>
  <c r="D473" i="4"/>
  <c r="H473" i="4" s="1"/>
  <c r="G473" i="4"/>
  <c r="E473" i="4"/>
  <c r="I473" i="4" s="1"/>
  <c r="F32" i="4"/>
  <c r="J32" i="4" s="1"/>
  <c r="M33" i="2" s="1"/>
  <c r="D32" i="4"/>
  <c r="H32" i="4" s="1"/>
  <c r="K33" i="2" s="1"/>
  <c r="G32" i="4"/>
  <c r="E32" i="4"/>
  <c r="I32" i="4" s="1"/>
  <c r="L33" i="2" s="1"/>
  <c r="G82" i="4"/>
  <c r="E82" i="4"/>
  <c r="I82" i="4" s="1"/>
  <c r="L83" i="2" s="1"/>
  <c r="D82" i="4"/>
  <c r="H82" i="4" s="1"/>
  <c r="K83" i="2" s="1"/>
  <c r="F82" i="4"/>
  <c r="J82" i="4" s="1"/>
  <c r="M83" i="2" s="1"/>
  <c r="AO992" i="4"/>
  <c r="E327" i="4"/>
  <c r="I327" i="4" s="1"/>
  <c r="L319" i="2" s="1"/>
  <c r="AP287" i="4"/>
  <c r="AV287" i="4" s="1"/>
  <c r="D361" i="4"/>
  <c r="H361" i="4" s="1"/>
  <c r="K353" i="2" s="1"/>
  <c r="E232" i="4"/>
  <c r="I232" i="4" s="1"/>
  <c r="L233" i="2" s="1"/>
  <c r="D239" i="4"/>
  <c r="H239" i="4" s="1"/>
  <c r="K240" i="2" s="1"/>
  <c r="F304" i="4"/>
  <c r="J304" i="4" s="1"/>
  <c r="M299" i="2" s="1"/>
  <c r="G238" i="4"/>
  <c r="G224" i="4"/>
  <c r="AL17" i="4"/>
  <c r="AR17" i="4" s="1"/>
  <c r="D228" i="4"/>
  <c r="H228" i="4" s="1"/>
  <c r="K229" i="2" s="1"/>
  <c r="AN551" i="4"/>
  <c r="AL551" i="4"/>
  <c r="AM555" i="4"/>
  <c r="AL287" i="4"/>
  <c r="AR287" i="4" s="1"/>
  <c r="G232" i="4"/>
  <c r="E239" i="4"/>
  <c r="I239" i="4" s="1"/>
  <c r="L240" i="2" s="1"/>
  <c r="D304" i="4"/>
  <c r="H304" i="4" s="1"/>
  <c r="K299" i="2" s="1"/>
  <c r="E238" i="4"/>
  <c r="I238" i="4" s="1"/>
  <c r="L239" i="2" s="1"/>
  <c r="AL4" i="4"/>
  <c r="AR4" i="4" s="1"/>
  <c r="D4" i="4" s="1"/>
  <c r="H4" i="4" s="1"/>
  <c r="K5" i="2" s="1"/>
  <c r="AM813" i="4"/>
  <c r="D327" i="4"/>
  <c r="H327" i="4" s="1"/>
  <c r="K319" i="2" s="1"/>
  <c r="G361" i="4"/>
  <c r="E224" i="4"/>
  <c r="I224" i="4" s="1"/>
  <c r="L225" i="2" s="1"/>
  <c r="G172" i="4"/>
  <c r="E172" i="4"/>
  <c r="I172" i="4" s="1"/>
  <c r="L173" i="2" s="1"/>
  <c r="D172" i="4"/>
  <c r="H172" i="4" s="1"/>
  <c r="K173" i="2" s="1"/>
  <c r="F172" i="4"/>
  <c r="J172" i="4" s="1"/>
  <c r="M173" i="2" s="1"/>
  <c r="AM769" i="4"/>
  <c r="AL707" i="4"/>
  <c r="AO629" i="4"/>
  <c r="D112" i="4"/>
  <c r="H112" i="4" s="1"/>
  <c r="K113" i="2" s="1"/>
  <c r="F112" i="4"/>
  <c r="J112" i="4" s="1"/>
  <c r="M113" i="2" s="1"/>
  <c r="E112" i="4"/>
  <c r="I112" i="4" s="1"/>
  <c r="L113" i="2" s="1"/>
  <c r="G112" i="4"/>
  <c r="AM551" i="4"/>
  <c r="AO707" i="4"/>
  <c r="AP629" i="4"/>
  <c r="AM629" i="4"/>
  <c r="AO781" i="4"/>
  <c r="AL781" i="4"/>
  <c r="AL689" i="4"/>
  <c r="AM681" i="4"/>
  <c r="AN813" i="4"/>
  <c r="AP707" i="4"/>
  <c r="AM707" i="4"/>
  <c r="AL629" i="4"/>
  <c r="AN629" i="4"/>
  <c r="AQ629" i="4"/>
  <c r="AQ781" i="4"/>
  <c r="AM781" i="4"/>
  <c r="AP689" i="4"/>
  <c r="AO689" i="4"/>
  <c r="AO813" i="4"/>
  <c r="AQ813" i="4"/>
  <c r="AP551" i="4"/>
  <c r="AO551" i="4"/>
  <c r="AQ707" i="4"/>
  <c r="AN781" i="4"/>
  <c r="G4" i="4"/>
  <c r="E4" i="4"/>
  <c r="I4" i="4" s="1"/>
  <c r="L5" i="2" s="1"/>
  <c r="F4" i="4"/>
  <c r="J4" i="4" s="1"/>
  <c r="M5" i="2" s="1"/>
  <c r="AM689" i="4"/>
  <c r="AN689" i="4"/>
  <c r="AN681" i="4"/>
  <c r="AO681" i="4"/>
  <c r="AL681" i="4"/>
  <c r="AP681" i="4"/>
  <c r="AP445" i="4"/>
  <c r="AV445" i="4" s="1"/>
  <c r="AM24" i="4"/>
  <c r="AS24" i="4" s="1"/>
  <c r="AQ551" i="4"/>
  <c r="AP4" i="4"/>
  <c r="AV4" i="4" s="1"/>
  <c r="AN707" i="4"/>
  <c r="AP781" i="4"/>
  <c r="AQ689" i="4"/>
  <c r="AP813" i="4"/>
  <c r="AL813" i="4"/>
  <c r="G205" i="4"/>
  <c r="AQ367" i="4"/>
  <c r="AW367" i="4" s="1"/>
  <c r="D279" i="4"/>
  <c r="H279" i="4" s="1"/>
  <c r="K280" i="2" s="1"/>
  <c r="G476" i="4"/>
  <c r="AP212" i="4"/>
  <c r="AV212" i="4" s="1"/>
  <c r="F255" i="4"/>
  <c r="J255" i="4" s="1"/>
  <c r="M256" i="2" s="1"/>
  <c r="AM926" i="4"/>
  <c r="D205" i="4"/>
  <c r="H205" i="4" s="1"/>
  <c r="K206" i="2" s="1"/>
  <c r="G279" i="4"/>
  <c r="F476" i="4"/>
  <c r="J476" i="4" s="1"/>
  <c r="E255" i="4"/>
  <c r="I255" i="4" s="1"/>
  <c r="L256" i="2" s="1"/>
  <c r="AO46" i="4"/>
  <c r="AU46" i="4" s="1"/>
  <c r="F303" i="4"/>
  <c r="J303" i="4" s="1"/>
  <c r="M298" i="2" s="1"/>
  <c r="AQ212" i="4"/>
  <c r="AW212" i="4" s="1"/>
  <c r="AM17" i="4"/>
  <c r="AS17" i="4" s="1"/>
  <c r="F104" i="4"/>
  <c r="J104" i="4" s="1"/>
  <c r="M105" i="2" s="1"/>
  <c r="D104" i="4"/>
  <c r="H104" i="4" s="1"/>
  <c r="K105" i="2" s="1"/>
  <c r="G104" i="4"/>
  <c r="E104" i="4"/>
  <c r="I104" i="4" s="1"/>
  <c r="L105" i="2" s="1"/>
  <c r="AQ925" i="4"/>
  <c r="AM46" i="4"/>
  <c r="AS46" i="4" s="1"/>
  <c r="AN964" i="4"/>
  <c r="AM964" i="4"/>
  <c r="AM921" i="4"/>
  <c r="G17" i="4"/>
  <c r="D17" i="4"/>
  <c r="H17" i="4" s="1"/>
  <c r="K18" i="2" s="1"/>
  <c r="F17" i="4"/>
  <c r="J17" i="4" s="1"/>
  <c r="M18" i="2" s="1"/>
  <c r="E17" i="4"/>
  <c r="I17" i="4" s="1"/>
  <c r="L18" i="2" s="1"/>
  <c r="AL925" i="4"/>
  <c r="AQ881" i="4"/>
  <c r="AN881" i="4"/>
  <c r="E25" i="4"/>
  <c r="I25" i="4" s="1"/>
  <c r="L26" i="2" s="1"/>
  <c r="F25" i="4"/>
  <c r="J25" i="4" s="1"/>
  <c r="M26" i="2" s="1"/>
  <c r="G25" i="4"/>
  <c r="D25" i="4"/>
  <c r="H25" i="4" s="1"/>
  <c r="K26" i="2" s="1"/>
  <c r="AL58" i="4"/>
  <c r="AR58" i="4" s="1"/>
  <c r="AP926" i="4"/>
  <c r="AL46" i="4"/>
  <c r="AR46" i="4" s="1"/>
  <c r="AP964" i="4"/>
  <c r="AO921" i="4"/>
  <c r="AO24" i="4"/>
  <c r="AU24" i="4" s="1"/>
  <c r="AN936" i="4"/>
  <c r="AO17" i="4"/>
  <c r="AU17" i="4" s="1"/>
  <c r="AQ58" i="4"/>
  <c r="AW58" i="4" s="1"/>
  <c r="AM925" i="4"/>
  <c r="AM881" i="4"/>
  <c r="AL881" i="4"/>
  <c r="AN24" i="4"/>
  <c r="AT24" i="4" s="1"/>
  <c r="AQ926" i="4"/>
  <c r="AP769" i="4"/>
  <c r="AQ46" i="4"/>
  <c r="AW46" i="4" s="1"/>
  <c r="AL964" i="4"/>
  <c r="AP921" i="4"/>
  <c r="AL921" i="4"/>
  <c r="AQ936" i="4"/>
  <c r="AP936" i="4"/>
  <c r="AL24" i="4"/>
  <c r="AR24" i="4" s="1"/>
  <c r="AO925" i="4"/>
  <c r="AN926" i="4"/>
  <c r="AQ769" i="4"/>
  <c r="AL769" i="4"/>
  <c r="AP46" i="4"/>
  <c r="AV46" i="4" s="1"/>
  <c r="AN46" i="4"/>
  <c r="AT46" i="4" s="1"/>
  <c r="AQ964" i="4"/>
  <c r="AO964" i="4"/>
  <c r="AQ921" i="4"/>
  <c r="AN921" i="4"/>
  <c r="AN58" i="4"/>
  <c r="AT58" i="4" s="1"/>
  <c r="G152" i="4"/>
  <c r="E152" i="4"/>
  <c r="I152" i="4" s="1"/>
  <c r="L153" i="2" s="1"/>
  <c r="F152" i="4"/>
  <c r="J152" i="4" s="1"/>
  <c r="M153" i="2" s="1"/>
  <c r="D152" i="4"/>
  <c r="H152" i="4" s="1"/>
  <c r="K153" i="2" s="1"/>
  <c r="AO936" i="4"/>
  <c r="AM936" i="4"/>
  <c r="AP925" i="4"/>
  <c r="AN925" i="4"/>
  <c r="AO881" i="4"/>
  <c r="AP881" i="4"/>
  <c r="AN17" i="4"/>
  <c r="AT17" i="4" s="1"/>
  <c r="F15" i="4"/>
  <c r="J15" i="4" s="1"/>
  <c r="M16" i="2" s="1"/>
  <c r="E15" i="4"/>
  <c r="I15" i="4" s="1"/>
  <c r="L16" i="2" s="1"/>
  <c r="G15" i="4"/>
  <c r="D15" i="4"/>
  <c r="H15" i="4" s="1"/>
  <c r="K16" i="2" s="1"/>
  <c r="AO926" i="4"/>
  <c r="D353" i="4"/>
  <c r="H353" i="4" s="1"/>
  <c r="K345" i="2" s="1"/>
  <c r="E353" i="4"/>
  <c r="I353" i="4" s="1"/>
  <c r="L345" i="2" s="1"/>
  <c r="AQ445" i="4"/>
  <c r="AW445" i="4" s="1"/>
  <c r="D331" i="4"/>
  <c r="H331" i="4" s="1"/>
  <c r="K323" i="2" s="1"/>
  <c r="AN334" i="4"/>
  <c r="AT334" i="4" s="1"/>
  <c r="AO334" i="4"/>
  <c r="AU334" i="4" s="1"/>
  <c r="D334" i="4"/>
  <c r="H334" i="4" s="1"/>
  <c r="K326" i="2" s="1"/>
  <c r="F334" i="4"/>
  <c r="J334" i="4" s="1"/>
  <c r="M326" i="2" s="1"/>
  <c r="G334" i="4"/>
  <c r="E334" i="4"/>
  <c r="I334" i="4" s="1"/>
  <c r="L326" i="2" s="1"/>
  <c r="AM439" i="4"/>
  <c r="AS439" i="4" s="1"/>
  <c r="AP334" i="4"/>
  <c r="AV334" i="4" s="1"/>
  <c r="AM334" i="4"/>
  <c r="AS334" i="4" s="1"/>
  <c r="AN439" i="4"/>
  <c r="AT439" i="4" s="1"/>
  <c r="AO445" i="4"/>
  <c r="AU445" i="4" s="1"/>
  <c r="G331" i="4"/>
  <c r="AO439" i="4"/>
  <c r="AU439" i="4" s="1"/>
  <c r="AL445" i="4"/>
  <c r="AR445" i="4" s="1"/>
  <c r="AL439" i="4"/>
  <c r="AR439" i="4" s="1"/>
  <c r="F305" i="4"/>
  <c r="J305" i="4" s="1"/>
  <c r="M300" i="2" s="1"/>
  <c r="E303" i="4"/>
  <c r="I303" i="4" s="1"/>
  <c r="L298" i="2" s="1"/>
  <c r="D305" i="4"/>
  <c r="H305" i="4" s="1"/>
  <c r="K300" i="2" s="1"/>
  <c r="AM256" i="4"/>
  <c r="AS256" i="4" s="1"/>
  <c r="AP256" i="4"/>
  <c r="AV256" i="4" s="1"/>
  <c r="F286" i="4"/>
  <c r="J286" i="4" s="1"/>
  <c r="M287" i="2" s="1"/>
  <c r="G286" i="4"/>
  <c r="D286" i="4"/>
  <c r="H286" i="4" s="1"/>
  <c r="K287" i="2" s="1"/>
  <c r="E286" i="4"/>
  <c r="I286" i="4" s="1"/>
  <c r="L287" i="2" s="1"/>
  <c r="G211" i="4"/>
  <c r="F211" i="4"/>
  <c r="J211" i="4" s="1"/>
  <c r="M212" i="2" s="1"/>
  <c r="E211" i="4"/>
  <c r="I211" i="4" s="1"/>
  <c r="L212" i="2" s="1"/>
  <c r="D211" i="4"/>
  <c r="H211" i="4" s="1"/>
  <c r="K212" i="2" s="1"/>
  <c r="AN263" i="4"/>
  <c r="AT263" i="4" s="1"/>
  <c r="E254" i="4"/>
  <c r="I254" i="4" s="1"/>
  <c r="L255" i="2" s="1"/>
  <c r="F254" i="4"/>
  <c r="J254" i="4" s="1"/>
  <c r="M255" i="2" s="1"/>
  <c r="D254" i="4"/>
  <c r="H254" i="4" s="1"/>
  <c r="K255" i="2" s="1"/>
  <c r="G254" i="4"/>
  <c r="E263" i="4"/>
  <c r="I263" i="4" s="1"/>
  <c r="L264" i="2" s="1"/>
  <c r="F263" i="4"/>
  <c r="J263" i="4" s="1"/>
  <c r="M264" i="2" s="1"/>
  <c r="D263" i="4"/>
  <c r="H263" i="4" s="1"/>
  <c r="K264" i="2" s="1"/>
  <c r="G263" i="4"/>
  <c r="AM263" i="4"/>
  <c r="AS263" i="4" s="1"/>
  <c r="G261" i="4"/>
  <c r="E261" i="4"/>
  <c r="I261" i="4" s="1"/>
  <c r="L262" i="2" s="1"/>
  <c r="F261" i="4"/>
  <c r="J261" i="4" s="1"/>
  <c r="M262" i="2" s="1"/>
  <c r="D261" i="4"/>
  <c r="H261" i="4" s="1"/>
  <c r="K262" i="2" s="1"/>
  <c r="AO263" i="4"/>
  <c r="AU263" i="4" s="1"/>
  <c r="F219" i="4"/>
  <c r="J219" i="4" s="1"/>
  <c r="M220" i="2" s="1"/>
  <c r="E219" i="4"/>
  <c r="I219" i="4" s="1"/>
  <c r="L220" i="2" s="1"/>
  <c r="G219" i="4"/>
  <c r="D219" i="4"/>
  <c r="H219" i="4" s="1"/>
  <c r="K220" i="2" s="1"/>
  <c r="E305" i="4"/>
  <c r="I305" i="4" s="1"/>
  <c r="L300" i="2" s="1"/>
  <c r="G312" i="4"/>
  <c r="D312" i="4"/>
  <c r="H312" i="4" s="1"/>
  <c r="K304" i="2" s="1"/>
  <c r="E312" i="4"/>
  <c r="I312" i="4" s="1"/>
  <c r="L304" i="2" s="1"/>
  <c r="F312" i="4"/>
  <c r="J312" i="4" s="1"/>
  <c r="M304" i="2" s="1"/>
  <c r="AN287" i="4"/>
  <c r="AT287" i="4" s="1"/>
  <c r="E214" i="4"/>
  <c r="I214" i="4" s="1"/>
  <c r="L215" i="2" s="1"/>
  <c r="G214" i="4"/>
  <c r="D214" i="4"/>
  <c r="H214" i="4" s="1"/>
  <c r="K215" i="2" s="1"/>
  <c r="F214" i="4"/>
  <c r="J214" i="4" s="1"/>
  <c r="M215" i="2" s="1"/>
  <c r="E351" i="4"/>
  <c r="I351" i="4" s="1"/>
  <c r="L343" i="2" s="1"/>
  <c r="G351" i="4"/>
  <c r="D351" i="4"/>
  <c r="H351" i="4" s="1"/>
  <c r="K343" i="2" s="1"/>
  <c r="F351" i="4"/>
  <c r="J351" i="4" s="1"/>
  <c r="M343" i="2" s="1"/>
  <c r="AN367" i="4"/>
  <c r="AT367" i="4" s="1"/>
  <c r="G364" i="4"/>
  <c r="D364" i="4"/>
  <c r="H364" i="4" s="1"/>
  <c r="K356" i="2" s="1"/>
  <c r="F364" i="4"/>
  <c r="J364" i="4" s="1"/>
  <c r="M356" i="2" s="1"/>
  <c r="E364" i="4"/>
  <c r="I364" i="4" s="1"/>
  <c r="L356" i="2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L389" i="2" s="1"/>
  <c r="D397" i="4"/>
  <c r="H397" i="4" s="1"/>
  <c r="K389" i="2" s="1"/>
  <c r="G397" i="4"/>
  <c r="F397" i="4"/>
  <c r="J397" i="4" s="1"/>
  <c r="M389" i="2" s="1"/>
  <c r="F404" i="4"/>
  <c r="J404" i="4" s="1"/>
  <c r="M396" i="2" s="1"/>
  <c r="D404" i="4"/>
  <c r="H404" i="4" s="1"/>
  <c r="K396" i="2" s="1"/>
  <c r="E404" i="4"/>
  <c r="I404" i="4" s="1"/>
  <c r="L396" i="2" s="1"/>
  <c r="G404" i="4"/>
  <c r="G402" i="4"/>
  <c r="F402" i="4"/>
  <c r="J402" i="4" s="1"/>
  <c r="M394" i="2" s="1"/>
  <c r="E402" i="4"/>
  <c r="I402" i="4" s="1"/>
  <c r="L394" i="2" s="1"/>
  <c r="D402" i="4"/>
  <c r="H402" i="4" s="1"/>
  <c r="K394" i="2" s="1"/>
  <c r="D367" i="4"/>
  <c r="H367" i="4" s="1"/>
  <c r="K359" i="2" s="1"/>
  <c r="E367" i="4"/>
  <c r="I367" i="4" s="1"/>
  <c r="L359" i="2" s="1"/>
  <c r="G367" i="4"/>
  <c r="F367" i="4"/>
  <c r="J367" i="4" s="1"/>
  <c r="M359" i="2" s="1"/>
  <c r="F235" i="4"/>
  <c r="J235" i="4" s="1"/>
  <c r="M236" i="2" s="1"/>
  <c r="E235" i="4"/>
  <c r="I235" i="4" s="1"/>
  <c r="L236" i="2" s="1"/>
  <c r="G235" i="4"/>
  <c r="D235" i="4"/>
  <c r="H235" i="4" s="1"/>
  <c r="K236" i="2" s="1"/>
  <c r="AO287" i="4"/>
  <c r="AU287" i="4" s="1"/>
  <c r="AM367" i="4"/>
  <c r="AS367" i="4" s="1"/>
  <c r="G272" i="4"/>
  <c r="F272" i="4"/>
  <c r="J272" i="4" s="1"/>
  <c r="M273" i="2" s="1"/>
  <c r="D272" i="4"/>
  <c r="H272" i="4" s="1"/>
  <c r="K273" i="2" s="1"/>
  <c r="E272" i="4"/>
  <c r="I272" i="4" s="1"/>
  <c r="L273" i="2" s="1"/>
  <c r="D240" i="4"/>
  <c r="H240" i="4" s="1"/>
  <c r="K241" i="2" s="1"/>
  <c r="F240" i="4"/>
  <c r="J240" i="4" s="1"/>
  <c r="M241" i="2" s="1"/>
  <c r="E240" i="4"/>
  <c r="I240" i="4" s="1"/>
  <c r="L241" i="2" s="1"/>
  <c r="G240" i="4"/>
  <c r="F363" i="4"/>
  <c r="J363" i="4" s="1"/>
  <c r="M355" i="2" s="1"/>
  <c r="E363" i="4"/>
  <c r="I363" i="4" s="1"/>
  <c r="L355" i="2" s="1"/>
  <c r="G363" i="4"/>
  <c r="D363" i="4"/>
  <c r="H363" i="4" s="1"/>
  <c r="K355" i="2" s="1"/>
  <c r="F331" i="4"/>
  <c r="J331" i="4" s="1"/>
  <c r="M323" i="2" s="1"/>
  <c r="AN243" i="4"/>
  <c r="AT243" i="4" s="1"/>
  <c r="AL243" i="4"/>
  <c r="AR243" i="4" s="1"/>
  <c r="AM243" i="4"/>
  <c r="AS243" i="4" s="1"/>
  <c r="D287" i="4"/>
  <c r="H287" i="4" s="1"/>
  <c r="K288" i="2" s="1"/>
  <c r="E287" i="4"/>
  <c r="I287" i="4" s="1"/>
  <c r="L288" i="2" s="1"/>
  <c r="G287" i="4"/>
  <c r="F287" i="4"/>
  <c r="J287" i="4" s="1"/>
  <c r="M288" i="2" s="1"/>
  <c r="AO243" i="4"/>
  <c r="AU243" i="4" s="1"/>
  <c r="E289" i="4"/>
  <c r="I289" i="4" s="1"/>
  <c r="L290" i="2" s="1"/>
  <c r="G289" i="4"/>
  <c r="D289" i="4"/>
  <c r="H289" i="4" s="1"/>
  <c r="K290" i="2" s="1"/>
  <c r="F289" i="4"/>
  <c r="J289" i="4" s="1"/>
  <c r="M290" i="2" s="1"/>
  <c r="G256" i="4"/>
  <c r="D256" i="4"/>
  <c r="H256" i="4" s="1"/>
  <c r="K257" i="2" s="1"/>
  <c r="F256" i="4"/>
  <c r="J256" i="4" s="1"/>
  <c r="M257" i="2" s="1"/>
  <c r="E256" i="4"/>
  <c r="I256" i="4" s="1"/>
  <c r="L257" i="2" s="1"/>
  <c r="AQ243" i="4"/>
  <c r="AW243" i="4" s="1"/>
  <c r="D248" i="4"/>
  <c r="H248" i="4" s="1"/>
  <c r="K249" i="2" s="1"/>
  <c r="G248" i="4"/>
  <c r="E248" i="4"/>
  <c r="I248" i="4" s="1"/>
  <c r="L249" i="2" s="1"/>
  <c r="F248" i="4"/>
  <c r="J248" i="4" s="1"/>
  <c r="M249" i="2" s="1"/>
  <c r="D362" i="4"/>
  <c r="H362" i="4" s="1"/>
  <c r="K354" i="2" s="1"/>
  <c r="F362" i="4"/>
  <c r="J362" i="4" s="1"/>
  <c r="M354" i="2" s="1"/>
  <c r="G362" i="4"/>
  <c r="E362" i="4"/>
  <c r="I362" i="4" s="1"/>
  <c r="L354" i="2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M213" i="2" s="1"/>
  <c r="D212" i="4"/>
  <c r="H212" i="4" s="1"/>
  <c r="K213" i="2" s="1"/>
  <c r="E212" i="4"/>
  <c r="I212" i="4" s="1"/>
  <c r="L213" i="2" s="1"/>
  <c r="G212" i="4"/>
  <c r="F216" i="4"/>
  <c r="J216" i="4" s="1"/>
  <c r="M217" i="2" s="1"/>
  <c r="E216" i="4"/>
  <c r="I216" i="4" s="1"/>
  <c r="L217" i="2" s="1"/>
  <c r="D216" i="4"/>
  <c r="H216" i="4" s="1"/>
  <c r="K217" i="2" s="1"/>
  <c r="G216" i="4"/>
  <c r="F264" i="4"/>
  <c r="J264" i="4" s="1"/>
  <c r="M265" i="2" s="1"/>
  <c r="E264" i="4"/>
  <c r="I264" i="4" s="1"/>
  <c r="L265" i="2" s="1"/>
  <c r="G264" i="4"/>
  <c r="D264" i="4"/>
  <c r="H264" i="4" s="1"/>
  <c r="K265" i="2" s="1"/>
  <c r="F339" i="4"/>
  <c r="J339" i="4" s="1"/>
  <c r="M331" i="2" s="1"/>
  <c r="E339" i="4"/>
  <c r="I339" i="4" s="1"/>
  <c r="L331" i="2" s="1"/>
  <c r="G339" i="4"/>
  <c r="D339" i="4"/>
  <c r="H339" i="4" s="1"/>
  <c r="K331" i="2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L311" i="2" s="1"/>
  <c r="F319" i="4"/>
  <c r="J319" i="4" s="1"/>
  <c r="M311" i="2" s="1"/>
  <c r="D319" i="4"/>
  <c r="H319" i="4" s="1"/>
  <c r="K311" i="2" s="1"/>
  <c r="D204" i="4"/>
  <c r="H204" i="4" s="1"/>
  <c r="K205" i="2" s="1"/>
  <c r="E204" i="4"/>
  <c r="I204" i="4" s="1"/>
  <c r="L205" i="2" s="1"/>
  <c r="G204" i="4"/>
  <c r="F204" i="4"/>
  <c r="J204" i="4" s="1"/>
  <c r="M205" i="2" s="1"/>
  <c r="F58" i="4" l="1"/>
  <c r="J58" i="4" s="1"/>
  <c r="M59" i="2" s="1"/>
  <c r="E58" i="4"/>
  <c r="I58" i="4" s="1"/>
  <c r="L59" i="2" s="1"/>
  <c r="G58" i="4"/>
  <c r="D58" i="4"/>
  <c r="H58" i="4" s="1"/>
  <c r="K59" i="2" s="1"/>
  <c r="G46" i="4"/>
  <c r="F46" i="4"/>
  <c r="J46" i="4" s="1"/>
  <c r="M47" i="2" s="1"/>
  <c r="E46" i="4"/>
  <c r="I46" i="4" s="1"/>
  <c r="L47" i="2" s="1"/>
  <c r="D46" i="4"/>
  <c r="H46" i="4" s="1"/>
  <c r="K47" i="2" s="1"/>
  <c r="G24" i="4"/>
  <c r="E24" i="4"/>
  <c r="I24" i="4" s="1"/>
  <c r="L25" i="2" s="1"/>
  <c r="F24" i="4"/>
  <c r="J24" i="4" s="1"/>
  <c r="M25" i="2" s="1"/>
  <c r="D24" i="4"/>
  <c r="H24" i="4" s="1"/>
  <c r="K25" i="2" s="1"/>
  <c r="D445" i="4"/>
  <c r="H445" i="4" s="1"/>
  <c r="K437" i="2" s="1"/>
  <c r="G445" i="4"/>
  <c r="F445" i="4"/>
  <c r="J445" i="4" s="1"/>
  <c r="M437" i="2" s="1"/>
  <c r="E445" i="4"/>
  <c r="I445" i="4" s="1"/>
  <c r="L437" i="2" s="1"/>
  <c r="D439" i="4"/>
  <c r="H439" i="4" s="1"/>
  <c r="K431" i="2" s="1"/>
  <c r="G439" i="4"/>
  <c r="F439" i="4"/>
  <c r="J439" i="4" s="1"/>
  <c r="M431" i="2" s="1"/>
  <c r="E439" i="4"/>
  <c r="I439" i="4" s="1"/>
  <c r="L431" i="2" s="1"/>
  <c r="F243" i="4"/>
  <c r="J243" i="4" s="1"/>
  <c r="M244" i="2" s="1"/>
  <c r="E243" i="4"/>
  <c r="I243" i="4" s="1"/>
  <c r="L244" i="2" s="1"/>
  <c r="G243" i="4"/>
  <c r="D243" i="4"/>
  <c r="H243" i="4" s="1"/>
  <c r="K244" i="2" s="1"/>
</calcChain>
</file>

<file path=xl/sharedStrings.xml><?xml version="1.0" encoding="utf-8"?>
<sst xmlns="http://schemas.openxmlformats.org/spreadsheetml/2006/main" count="3324" uniqueCount="529">
  <si>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</si>
  <si>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</si>
  <si>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</si>
  <si>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</si>
  <si>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</si>
  <si>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</si>
  <si>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</si>
  <si>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</si>
  <si>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</si>
  <si>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</si>
  <si>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</si>
  <si>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</si>
  <si>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</si>
  <si>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</si>
  <si>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</si>
  <si>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</si>
  <si>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</si>
  <si>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</si>
  <si>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</si>
  <si>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</si>
  <si>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</si>
  <si>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</si>
  <si>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</si>
  <si>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</si>
  <si>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</si>
  <si>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</si>
  <si>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</si>
  <si>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</si>
  <si>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</si>
  <si>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</si>
  <si>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</si>
  <si>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</si>
  <si>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</si>
  <si>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</si>
  <si>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</si>
  <si>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</si>
  <si>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</si>
  <si>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</si>
  <si>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</si>
  <si>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</si>
  <si>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</si>
  <si>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</si>
  <si>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</si>
  <si>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</si>
  <si>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</si>
  <si>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</si>
  <si>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</si>
  <si>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</si>
  <si>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</si>
  <si>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</si>
  <si>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</si>
  <si>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</si>
  <si>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</si>
  <si>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</si>
  <si>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</si>
  <si>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</si>
  <si>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</si>
  <si>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</si>
  <si>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</si>
  <si>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</si>
  <si>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</si>
  <si>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</si>
  <si>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</si>
  <si>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</si>
  <si>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</si>
  <si>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</si>
  <si>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</si>
  <si>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</si>
  <si>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</si>
  <si>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</si>
  <si>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</si>
  <si>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</si>
  <si>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</si>
  <si>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</si>
  <si>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</si>
  <si>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</si>
  <si>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</si>
  <si>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</si>
  <si>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</si>
  <si>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</si>
  <si>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</si>
  <si>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</si>
  <si>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</si>
  <si>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</si>
  <si>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</si>
  <si>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</si>
  <si>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</si>
  <si>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</si>
  <si>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</si>
  <si>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</si>
  <si>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</si>
  <si>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</si>
  <si>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</si>
  <si>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</si>
  <si>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</si>
  <si>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</si>
  <si>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</si>
  <si>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</si>
  <si>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</si>
  <si>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</si>
  <si>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</si>
  <si>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</si>
  <si>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</si>
  <si>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</si>
  <si>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</si>
  <si>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</si>
  <si>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</si>
  <si>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</si>
  <si>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</si>
  <si>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</si>
  <si>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</si>
  <si>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</si>
  <si>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</si>
  <si>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</si>
  <si>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</si>
  <si>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</si>
  <si>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</si>
  <si>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</si>
  <si>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</si>
  <si>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</si>
  <si>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</si>
  <si>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</si>
  <si>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</si>
  <si>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</si>
  <si>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</si>
  <si>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</si>
  <si>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</si>
  <si>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</si>
  <si>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</si>
  <si>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</si>
  <si>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</si>
  <si>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</si>
  <si>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</si>
  <si>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</si>
  <si>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</si>
  <si>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</si>
  <si>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</si>
  <si>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</si>
  <si>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</si>
  <si>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</si>
  <si>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</si>
  <si>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</si>
  <si>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</si>
  <si>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</si>
  <si>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</si>
  <si>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</si>
  <si>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</si>
  <si>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</si>
  <si>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</si>
  <si>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</si>
  <si>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</si>
  <si>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</si>
  <si>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</si>
  <si>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</si>
  <si>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</si>
  <si>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</si>
  <si>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</si>
  <si>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</si>
  <si>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</si>
  <si>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</si>
  <si>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</si>
  <si>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</si>
  <si>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</si>
  <si>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</si>
  <si>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</si>
  <si>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</si>
  <si>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</si>
  <si>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</si>
  <si>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</si>
  <si>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</si>
  <si>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</si>
  <si>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</si>
  <si>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</si>
  <si>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</si>
  <si>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</si>
  <si>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</si>
  <si>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</si>
  <si>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</si>
  <si>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</si>
  <si>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</si>
  <si>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</si>
  <si>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</si>
  <si>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</si>
  <si>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</si>
  <si>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</si>
  <si>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</si>
  <si>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</si>
  <si>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</si>
  <si>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</si>
  <si>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</si>
  <si>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</si>
  <si>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</si>
  <si>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</si>
  <si>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</si>
  <si>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</si>
  <si>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</si>
  <si>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</si>
  <si>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</si>
  <si>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</si>
  <si>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</si>
  <si>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</si>
  <si>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</si>
  <si>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</si>
  <si>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</si>
  <si>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</si>
  <si>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</si>
  <si>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</si>
  <si>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</si>
  <si>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</si>
  <si>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</si>
  <si>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</si>
  <si>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</si>
  <si>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</si>
  <si>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</si>
  <si>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</si>
  <si>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</si>
  <si>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</si>
  <si>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</si>
  <si>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</si>
  <si>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</si>
  <si>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</si>
  <si>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</si>
  <si>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</si>
  <si>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</si>
  <si>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Pordenone</t>
  </si>
  <si>
    <t>Frosinone</t>
  </si>
  <si>
    <t>Doncaster</t>
  </si>
  <si>
    <t>Bradford</t>
  </si>
  <si>
    <t>Grimsby</t>
  </si>
  <si>
    <t>Reggiana</t>
  </si>
  <si>
    <t>Chievo</t>
  </si>
  <si>
    <t>Empoli</t>
  </si>
  <si>
    <t>Cremonese</t>
  </si>
  <si>
    <t>Cosenza</t>
  </si>
  <si>
    <t>Pisa</t>
  </si>
  <si>
    <t>Reggina</t>
  </si>
  <si>
    <t>Cittadella</t>
  </si>
  <si>
    <t>Vicenza</t>
  </si>
  <si>
    <t>Ascoli</t>
  </si>
  <si>
    <t>Pescara</t>
  </si>
  <si>
    <t>Monza</t>
  </si>
  <si>
    <t>Venezia</t>
  </si>
  <si>
    <t>Utrecht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</si>
  <si>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</si>
  <si>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</si>
  <si>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</si>
  <si>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</si>
  <si>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</si>
  <si>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</si>
  <si>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</si>
  <si>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</si>
  <si>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Hatayspor</t>
  </si>
  <si>
    <t>AZ Alkmaar</t>
  </si>
  <si>
    <t>Kilmarnock</t>
  </si>
  <si>
    <t>Aberdeen</t>
  </si>
  <si>
    <t>Erzurum BB</t>
  </si>
  <si>
    <t>Shrewsbury</t>
  </si>
  <si>
    <t>Hartlepool</t>
  </si>
  <si>
    <t>Stockport</t>
  </si>
  <si>
    <t>Halifax</t>
  </si>
  <si>
    <t>Eastleigh</t>
  </si>
  <si>
    <t>Celtic</t>
  </si>
  <si>
    <t>Livingston</t>
  </si>
  <si>
    <t>E2</t>
  </si>
  <si>
    <t>E3</t>
  </si>
  <si>
    <t>EC</t>
  </si>
  <si>
    <t>I2</t>
  </si>
  <si>
    <t>N1</t>
  </si>
  <si>
    <t>P1</t>
  </si>
  <si>
    <t>SC0</t>
  </si>
  <si>
    <t>SC2</t>
  </si>
  <si>
    <t>T1</t>
  </si>
  <si>
    <t>Div</t>
  </si>
  <si>
    <t>Club Brugge</t>
  </si>
  <si>
    <t>Eupen</t>
  </si>
  <si>
    <t>Waregem</t>
  </si>
  <si>
    <t>Cercle Brugge</t>
  </si>
  <si>
    <t>Kortrijk</t>
  </si>
  <si>
    <t>Gent</t>
  </si>
  <si>
    <t>Oud-Heverlee Leuven</t>
  </si>
  <si>
    <t>Oostende</t>
  </si>
  <si>
    <t>Standard</t>
  </si>
  <si>
    <t>St Truiden</t>
  </si>
  <si>
    <t>Wycombe</t>
  </si>
  <si>
    <t>Blackpool</t>
  </si>
  <si>
    <t>Rochdale</t>
  </si>
  <si>
    <t>Plymouth</t>
  </si>
  <si>
    <t>Crewe</t>
  </si>
  <si>
    <t>Fleetwood Town</t>
  </si>
  <si>
    <t>Accrington</t>
  </si>
  <si>
    <t>Lincoln</t>
  </si>
  <si>
    <t>Burton</t>
  </si>
  <si>
    <t>Milton Keynes Dons</t>
  </si>
  <si>
    <t>Bristol Rvs</t>
  </si>
  <si>
    <t>Oxford</t>
  </si>
  <si>
    <t>AFC Wimbledon</t>
  </si>
  <si>
    <t>Cambridge</t>
  </si>
  <si>
    <t>Leyton Orient</t>
  </si>
  <si>
    <t>Exeter</t>
  </si>
  <si>
    <t>Forest Green</t>
  </si>
  <si>
    <t>Scunthorpe</t>
  </si>
  <si>
    <t>Mansfield</t>
  </si>
  <si>
    <t>Southend</t>
  </si>
  <si>
    <t>Colchester</t>
  </si>
  <si>
    <t>Carlisle</t>
  </si>
  <si>
    <t>Bolton</t>
  </si>
  <si>
    <t>Cheltenham</t>
  </si>
  <si>
    <t>Stevenage</t>
  </si>
  <si>
    <t>Crawley Town</t>
  </si>
  <si>
    <t>Newport County</t>
  </si>
  <si>
    <t>Morecambe</t>
  </si>
  <si>
    <t>Oldham</t>
  </si>
  <si>
    <t>Harrogate</t>
  </si>
  <si>
    <t>Port Vale</t>
  </si>
  <si>
    <t>Barrow</t>
  </si>
  <si>
    <t>Salford</t>
  </si>
  <si>
    <t>Walsall</t>
  </si>
  <si>
    <t>Tranmere</t>
  </si>
  <si>
    <t>Aldershot</t>
  </si>
  <si>
    <t>Woking</t>
  </si>
  <si>
    <t>Altrincham</t>
  </si>
  <si>
    <t>Weymouth</t>
  </si>
  <si>
    <t>King’s Lynn</t>
  </si>
  <si>
    <t>Notts County</t>
  </si>
  <si>
    <t>Maidenhead</t>
  </si>
  <si>
    <t>Wealdstone</t>
  </si>
  <si>
    <t>Torquay</t>
  </si>
  <si>
    <t>Yeovil</t>
  </si>
  <si>
    <t>Dover Athletic</t>
  </si>
  <si>
    <t>Dag and Red</t>
  </si>
  <si>
    <t>Alloa</t>
  </si>
  <si>
    <t>Raith Rvs</t>
  </si>
  <si>
    <t>Dunfermline</t>
  </si>
  <si>
    <t>Arbroath</t>
  </si>
  <si>
    <t>Hearts</t>
  </si>
  <si>
    <t>Ayr</t>
  </si>
  <si>
    <t>Morton</t>
  </si>
  <si>
    <t>Inverness C</t>
  </si>
  <si>
    <t>Queen of Sth</t>
  </si>
  <si>
    <t>Dundee</t>
  </si>
  <si>
    <t>Falkirk</t>
  </si>
  <si>
    <t>Partick</t>
  </si>
  <si>
    <t>Clyde</t>
  </si>
  <si>
    <t>Airdrie Utd</t>
  </si>
  <si>
    <t>Dumbarton</t>
  </si>
  <si>
    <t>East Fife</t>
  </si>
  <si>
    <t>Forfar</t>
  </si>
  <si>
    <t>Cove Rangers</t>
  </si>
  <si>
    <t>Karagumruk</t>
  </si>
  <si>
    <t>Antwerp</t>
  </si>
  <si>
    <t>Charleroi</t>
  </si>
  <si>
    <t>Genk</t>
  </si>
  <si>
    <t>Waasland-Beveren</t>
  </si>
  <si>
    <t>Anderlecht</t>
  </si>
  <si>
    <t>Beerschot VA</t>
  </si>
  <si>
    <t>Mechelen</t>
  </si>
  <si>
    <t>Mouscron</t>
  </si>
  <si>
    <t>Salernitana</t>
  </si>
  <si>
    <t>Virtus Entella</t>
  </si>
  <si>
    <t>Nacional</t>
  </si>
  <si>
    <t>Farense</t>
  </si>
  <si>
    <t>Guimaraes</t>
  </si>
  <si>
    <t>26/12/2020</t>
  </si>
  <si>
    <t>27/12/2020</t>
  </si>
  <si>
    <t>28/12/2020</t>
  </si>
  <si>
    <t>29/12/2020</t>
  </si>
  <si>
    <t>B1</t>
  </si>
  <si>
    <t>E0</t>
  </si>
  <si>
    <t>E1</t>
  </si>
  <si>
    <t>SC1</t>
  </si>
  <si>
    <t>3-0</t>
  </si>
  <si>
    <t>1-0</t>
  </si>
  <si>
    <t>1-2</t>
  </si>
  <si>
    <t>2-2</t>
  </si>
  <si>
    <t>0-0</t>
  </si>
  <si>
    <t>3-1</t>
  </si>
  <si>
    <t>2-0</t>
  </si>
  <si>
    <t>0-1</t>
  </si>
  <si>
    <t>2-1</t>
  </si>
  <si>
    <t>1-1</t>
  </si>
  <si>
    <t>2-3</t>
  </si>
  <si>
    <t>0-2</t>
  </si>
  <si>
    <t>P</t>
  </si>
  <si>
    <t>5-1</t>
  </si>
  <si>
    <t>3-3</t>
  </si>
  <si>
    <t>4-0</t>
  </si>
  <si>
    <t>6-1</t>
  </si>
  <si>
    <t>0-3</t>
  </si>
  <si>
    <t>2-5</t>
  </si>
  <si>
    <t>5-3</t>
  </si>
  <si>
    <t>1-3</t>
  </si>
  <si>
    <t>2-4</t>
  </si>
  <si>
    <t>Wrexham</t>
  </si>
  <si>
    <t>30/12/2020</t>
  </si>
  <si>
    <t>Bielefeld</t>
  </si>
  <si>
    <t>M'gladbach</t>
  </si>
  <si>
    <t>Ein Frankfurt</t>
  </si>
  <si>
    <t>Leverkusen</t>
  </si>
  <si>
    <t>FC Koln</t>
  </si>
  <si>
    <t>Augsburg</t>
  </si>
  <si>
    <t>Hoffenheim</t>
  </si>
  <si>
    <t>Freiburg</t>
  </si>
  <si>
    <t>Werder Bremen</t>
  </si>
  <si>
    <t>Union Berlin</t>
  </si>
  <si>
    <t>Hertha</t>
  </si>
  <si>
    <t>Schalke 04</t>
  </si>
  <si>
    <t>Stuttgart</t>
  </si>
  <si>
    <t>RB Leipzig</t>
  </si>
  <si>
    <t>Bochum</t>
  </si>
  <si>
    <t>Darmstadt</t>
  </si>
  <si>
    <t>Heidenheim</t>
  </si>
  <si>
    <t>Nurnberg</t>
  </si>
  <si>
    <t>Wurzburger Kickers</t>
  </si>
  <si>
    <t>Karlsruhe</t>
  </si>
  <si>
    <t>Rotherham</t>
  </si>
  <si>
    <t>Portsmouth</t>
  </si>
  <si>
    <t>Northampton</t>
  </si>
  <si>
    <t>Sunderland</t>
  </si>
  <si>
    <t>Gillingham</t>
  </si>
  <si>
    <t>Swindon</t>
  </si>
  <si>
    <t>Chesterfield</t>
  </si>
  <si>
    <t>Solihull</t>
  </si>
  <si>
    <t>Barnet</t>
  </si>
  <si>
    <t>Boreham Wood</t>
  </si>
  <si>
    <t>Peterhead</t>
  </si>
  <si>
    <t>Montrose</t>
  </si>
  <si>
    <t>Albion Rvs</t>
  </si>
  <si>
    <t>Queens Park</t>
  </si>
  <si>
    <t>Brechin</t>
  </si>
  <si>
    <t>Elgin</t>
  </si>
  <si>
    <t>Cowdenbeath</t>
  </si>
  <si>
    <t>Edinburgh City</t>
  </si>
  <si>
    <t>Stenhousemuir</t>
  </si>
  <si>
    <t>Stirling</t>
  </si>
  <si>
    <t>Stranraer</t>
  </si>
  <si>
    <t>Annan Athletic</t>
  </si>
  <si>
    <t>Logrones</t>
  </si>
  <si>
    <t>Cartagena</t>
  </si>
  <si>
    <t>Dortmund</t>
  </si>
  <si>
    <t>Wolfsburg</t>
  </si>
  <si>
    <t>Bayern Munich</t>
  </si>
  <si>
    <t>Mainz</t>
  </si>
  <si>
    <t>Erzgebirge Aue</t>
  </si>
  <si>
    <t>Braunschweig</t>
  </si>
  <si>
    <t>Greuther Furth</t>
  </si>
  <si>
    <t>St Pauli</t>
  </si>
  <si>
    <t>Hamburg</t>
  </si>
  <si>
    <t>Regensburg</t>
  </si>
  <si>
    <t>Hannover</t>
  </si>
  <si>
    <t>Sandhausen</t>
  </si>
  <si>
    <t>Holstein Kiel</t>
  </si>
  <si>
    <t>Osnabruck</t>
  </si>
  <si>
    <t>Asteras Tripolis</t>
  </si>
  <si>
    <t>Panetolikos</t>
  </si>
  <si>
    <t>Giannina</t>
  </si>
  <si>
    <t>Apollon</t>
  </si>
  <si>
    <t>Larisa</t>
  </si>
  <si>
    <t>Crotone</t>
  </si>
  <si>
    <t>Spezia</t>
  </si>
  <si>
    <t>Benevento</t>
  </si>
  <si>
    <t>Castellon</t>
  </si>
  <si>
    <t>Fortuna Dusseldorf</t>
  </si>
  <si>
    <t>Paderborn</t>
  </si>
  <si>
    <t>Volos NFC</t>
  </si>
  <si>
    <t>Atromitos</t>
  </si>
  <si>
    <t>Lamia</t>
  </si>
  <si>
    <t>Sabadell</t>
  </si>
  <si>
    <t>D1</t>
  </si>
  <si>
    <t>D2</t>
  </si>
  <si>
    <t>SC3</t>
  </si>
  <si>
    <t>SP1</t>
  </si>
  <si>
    <t>SP2</t>
  </si>
  <si>
    <t>G1</t>
  </si>
  <si>
    <t>I1</t>
  </si>
  <si>
    <t>1-4</t>
  </si>
  <si>
    <t>3-2</t>
  </si>
  <si>
    <t>0-6</t>
  </si>
  <si>
    <t>3-4</t>
  </si>
  <si>
    <t>0-5</t>
  </si>
  <si>
    <t>0-4</t>
  </si>
  <si>
    <t>1-5</t>
  </si>
  <si>
    <t>5-2</t>
  </si>
  <si>
    <t>6-2</t>
  </si>
  <si>
    <t>4-1</t>
  </si>
  <si>
    <t>Ajaccio</t>
  </si>
  <si>
    <t>Pau FC</t>
  </si>
  <si>
    <t>Auxerre</t>
  </si>
  <si>
    <t>Caen</t>
  </si>
  <si>
    <t>Chambly</t>
  </si>
  <si>
    <t>Le Havre</t>
  </si>
  <si>
    <t>Clermont</t>
  </si>
  <si>
    <t>Grenoble</t>
  </si>
  <si>
    <t>Guingamp</t>
  </si>
  <si>
    <t>Amiens</t>
  </si>
  <si>
    <t>Rodez</t>
  </si>
  <si>
    <t>Niort</t>
  </si>
  <si>
    <t>Sochaux</t>
  </si>
  <si>
    <t>Dunkerque</t>
  </si>
  <si>
    <t>Toulouse</t>
  </si>
  <si>
    <t>Paris FC</t>
  </si>
  <si>
    <t>Troyes</t>
  </si>
  <si>
    <t>Chateauroux</t>
  </si>
  <si>
    <t>Valenciennes</t>
  </si>
  <si>
    <t>Nancy</t>
  </si>
  <si>
    <t>Brest</t>
  </si>
  <si>
    <t>Nice</t>
  </si>
  <si>
    <t>Lorient</t>
  </si>
  <si>
    <t>Monaco</t>
  </si>
  <si>
    <t>Metz</t>
  </si>
  <si>
    <t>Bordeaux</t>
  </si>
  <si>
    <t>Nantes</t>
  </si>
  <si>
    <t>Rennes</t>
  </si>
  <si>
    <t>Strasbourg</t>
  </si>
  <si>
    <t>Nimes</t>
  </si>
  <si>
    <t>Lille</t>
  </si>
  <si>
    <t>Angers</t>
  </si>
  <si>
    <t>Lyon</t>
  </si>
  <si>
    <t>Lens</t>
  </si>
  <si>
    <t>Marseille</t>
  </si>
  <si>
    <t>Montpellier</t>
  </si>
  <si>
    <t>Reims</t>
  </si>
  <si>
    <t>Dijon</t>
  </si>
  <si>
    <t>St Etienne</t>
  </si>
  <si>
    <t>Paris SG</t>
  </si>
  <si>
    <t>F2</t>
  </si>
  <si>
    <t>F1</t>
  </si>
  <si>
    <t>4-3</t>
  </si>
  <si>
    <t>6-0</t>
  </si>
  <si>
    <t>NP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</si>
</sst>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0" borderId="0" xfId="0" applyNumberFormat="1" applyFill="1" applyAlignment="1">
      <alignment horizontal="center"/>
    </xf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1.079003012155004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1.0656540480886731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1.0674919964665432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1.0656804364016281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1.0672505015642557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1.0463684894705136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1.043438569981763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1.0344490471441554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1.037952243407696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1.0638285417982394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1.0394138550111416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1.0499964535568072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1.04299513543169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1.0499964535568072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1.0518428764688503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1.0502439111838868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1.0510694237812139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1.0629592441321463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1.0533218816775407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1.0510694237812139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1.0536616911224432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1.0548923717759795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1.0574312850692822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1.0475615653703467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1.0500631329117833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1.0500631329117833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1.0557821208912506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1.0487220727913058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1.0607092988079927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1.0584574108458336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1.0502857379813271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1.059214380982872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1.0567609363032806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1.0500631329117833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1.0593568958392465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1.0513726059103246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1.0602107487113226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1.0513726059103246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1.0533067630678474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1.0593568958392465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1.056895036351561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1.0557800700829107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1.0583708135254832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1.0643058963539642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1.0608952469083379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1.0656540480886731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1.0696244407207609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1.0608952469083379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1.0595834779007536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1.0609541449825806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1.0511989710920113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1.056895036351561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1.0751378277879193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1.0512150176064545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1.0538611122400778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1.0655332071550867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1.0586402402731725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1.0727876198998851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1.0584605946196426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1.0577874143093966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1.0723310006406619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1.0820129505595262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1.0730279423458573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1.0819464260128329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1.0688060519478177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1.0557800700829107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1.0760414968176915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1.0656089460421265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1.0636569760020114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1.048583109071006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1.0342024872400046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1.0693212495761513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1.0463684894705136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1.0466146635883056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1.0470376731981623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1.0439719885779606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1.0711539295565653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1.0608381246291672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1.0614462748260522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1.0584574108458336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1.0580097445486314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1.044303665417317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1.0593568958392465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1.0551236153407171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1.0605174007793741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1.0608381246291672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1.0597065109096055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1.0509354515449301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1.0657284823689301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1.0949003246651843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1.0589099176352577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1.1068587693475982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1.0567687035951574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1.0503245504598744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1.0643567077555702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1.0674919964665432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1.0629813436677837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1.0666566032202576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1.0644124233859844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1.0570323013866483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1.0532159430726011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1.0342024872400046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1.0501106530953337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1.0423806634244144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1.0608952469083379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1.0608952469083379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1.0570274463634663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1.0586391570182949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1.0689662376712907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1.0592698779777294</v>
      </c>
      <c r="F112" s="6"/>
      <c r="H112" s="6"/>
      <c r="I112" s="6"/>
      <c r="J112" s="6"/>
      <c r="K112" s="6"/>
    </row>
    <row r="113" spans="4:11" x14ac:dyDescent="0.25">
      <c r="D113" t="e">
        <f>solve_for_d('True_Odds_Calculator_2-way'!#REF!,'True_Odds_Calculator_2-way'!#REF!,'True_Odds_Calculator_2-way'!#REF!,'Log_working_2-way'!B$1,'Log_working_2-way'!B$2)</f>
        <v>#VALUE!</v>
      </c>
      <c r="F113" s="6"/>
      <c r="H113" s="6"/>
      <c r="I113" s="6"/>
      <c r="J113" s="6"/>
      <c r="K113" s="6"/>
    </row>
    <row r="114" spans="4:11" x14ac:dyDescent="0.25">
      <c r="D114" t="e">
        <f>solve_for_d('True_Odds_Calculator_2-way'!#REF!,'True_Odds_Calculator_2-way'!#REF!,'True_Odds_Calculator_2-way'!#REF!,'Log_working_2-way'!B$1,'Log_working_2-way'!B$2)</f>
        <v>#VALUE!</v>
      </c>
      <c r="F114" s="6"/>
      <c r="H114" s="6"/>
      <c r="I114" s="6"/>
      <c r="J114" s="6"/>
      <c r="K114" s="6"/>
    </row>
    <row r="115" spans="4:11" x14ac:dyDescent="0.25">
      <c r="D115" t="e">
        <f>solve_for_d('True_Odds_Calculator_2-way'!#REF!,'True_Odds_Calculator_2-way'!#REF!,'True_Odds_Calculator_2-way'!#REF!,'Log_working_2-way'!B$1,'Log_working_2-way'!B$2)</f>
        <v>#VALUE!</v>
      </c>
      <c r="F115" s="6"/>
      <c r="H115" s="6"/>
      <c r="I115" s="6"/>
      <c r="J115" s="6"/>
      <c r="K115" s="6"/>
    </row>
    <row r="116" spans="4:11" x14ac:dyDescent="0.25">
      <c r="D116" t="e">
        <f>solve_for_d('True_Odds_Calculator_2-way'!#REF!,'True_Odds_Calculator_2-way'!#REF!,'True_Odds_Calculator_2-way'!#REF!,'Log_working_2-way'!B$1,'Log_working_2-way'!B$2)</f>
        <v>#VALUE!</v>
      </c>
      <c r="F116" s="6"/>
      <c r="H116" s="6"/>
      <c r="I116" s="6"/>
      <c r="J116" s="6"/>
      <c r="K116" s="6"/>
    </row>
    <row r="117" spans="4:11" x14ac:dyDescent="0.25">
      <c r="D117" t="e">
        <f>solve_for_d('True_Odds_Calculator_2-way'!#REF!,'True_Odds_Calculator_2-way'!#REF!,'True_Odds_Calculator_2-way'!#REF!,'Log_working_2-way'!B$1,'Log_working_2-way'!B$2)</f>
        <v>#VALUE!</v>
      </c>
      <c r="F117" s="6"/>
      <c r="H117" s="6"/>
      <c r="I117" s="6"/>
      <c r="J117" s="6"/>
      <c r="K117" s="6"/>
    </row>
    <row r="118" spans="4:11" x14ac:dyDescent="0.25">
      <c r="D118" t="e">
        <f>solve_for_d('True_Odds_Calculator_2-way'!#REF!,'True_Odds_Calculator_2-way'!#REF!,'True_Odds_Calculator_2-way'!#REF!,'Log_working_2-way'!B$1,'Log_working_2-way'!B$2)</f>
        <v>#VALUE!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solve_for_d('True_Odds_Calculator_2-way'!A114,'True_Odds_Calculator_2-way'!#REF!,'True_Odds_Calculator_2-way'!B114,'Log_working_2-way'!B$1,'Log_working_2-way'!B$2)</f>
        <v>1.0369403410931437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solve_for_d('True_Odds_Calculator_2-way'!A115,'True_Odds_Calculator_2-way'!#REF!,'True_Odds_Calculator_2-way'!B115,'Log_working_2-way'!B$1,'Log_working_2-way'!B$2)</f>
        <v>1.0460641267135338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solve_for_d('True_Odds_Calculator_2-way'!A116,'True_Odds_Calculator_2-way'!#REF!,'True_Odds_Calculator_2-way'!B116,'Log_working_2-way'!B$1,'Log_working_2-way'!B$2)</f>
        <v>1.038077229388916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solve_for_d('True_Odds_Calculator_2-way'!A117,'True_Odds_Calculator_2-way'!#REF!,'True_Odds_Calculator_2-way'!B117,'Log_working_2-way'!B$1,'Log_working_2-way'!B$2)</f>
        <v>1.0398247073454716</v>
      </c>
      <c r="F122" s="6"/>
      <c r="H122" s="6"/>
      <c r="I122" s="6"/>
      <c r="J122" s="6"/>
      <c r="K122" s="6"/>
    </row>
    <row r="123" spans="4:11" x14ac:dyDescent="0.25">
      <c r="D123" t="e">
        <f>solve_for_d('True_Odds_Calculator_2-way'!#REF!,'True_Odds_Calculator_2-way'!#REF!,'True_Odds_Calculator_2-way'!#REF!,'Log_working_2-way'!B$1,'Log_working_2-way'!B$2)</f>
        <v>#VALUE!</v>
      </c>
      <c r="F123" s="6"/>
      <c r="H123" s="6"/>
      <c r="I123" s="6"/>
      <c r="J123" s="6"/>
      <c r="K123" s="6"/>
    </row>
    <row r="124" spans="4:11" x14ac:dyDescent="0.25">
      <c r="D124" t="e">
        <f>solve_for_d('True_Odds_Calculator_2-way'!#REF!,'True_Odds_Calculator_2-way'!#REF!,'True_Odds_Calculator_2-way'!#REF!,'Log_working_2-way'!B$1,'Log_working_2-way'!B$2)</f>
        <v>#VALUE!</v>
      </c>
      <c r="F124" s="6"/>
      <c r="H124" s="6"/>
      <c r="I124" s="6"/>
      <c r="J124" s="6"/>
      <c r="K124" s="6"/>
    </row>
    <row r="125" spans="4:11" x14ac:dyDescent="0.25">
      <c r="D125" t="e">
        <f>solve_for_d('True_Odds_Calculator_2-way'!#REF!,'True_Odds_Calculator_2-way'!#REF!,'True_Odds_Calculator_2-way'!#REF!,'Log_working_2-way'!B$1,'Log_working_2-way'!B$2)</f>
        <v>#VALUE!</v>
      </c>
      <c r="F125" s="6"/>
      <c r="H125" s="6"/>
      <c r="I125" s="6"/>
      <c r="J125" s="6"/>
      <c r="K125" s="6"/>
    </row>
    <row r="126" spans="4:11" x14ac:dyDescent="0.25">
      <c r="D126" t="e">
        <f>solve_for_d('True_Odds_Calculator_2-way'!#REF!,'True_Odds_Calculator_2-way'!#REF!,'True_Odds_Calculator_2-way'!#REF!,'Log_working_2-way'!B$1,'Log_working_2-way'!B$2)</f>
        <v>#VALUE!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solve_for_d('True_Odds_Calculator_2-way'!A119,'True_Odds_Calculator_2-way'!#REF!,'True_Odds_Calculator_2-way'!B119,'Log_working_2-way'!B$1,'Log_working_2-way'!B$2)</f>
        <v>1.0671330848711666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solve_for_d('True_Odds_Calculator_2-way'!A120,'True_Odds_Calculator_2-way'!#REF!,'True_Odds_Calculator_2-way'!B120,'Log_working_2-way'!B$1,'Log_working_2-way'!B$2)</f>
        <v>1.0442736271125563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solve_for_d('True_Odds_Calculator_2-way'!A121,'True_Odds_Calculator_2-way'!#REF!,'True_Odds_Calculator_2-way'!B121,'Log_working_2-way'!B$1,'Log_working_2-way'!B$2)</f>
        <v>1.0356850891989859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solve_for_d('True_Odds_Calculator_2-way'!A122,'True_Odds_Calculator_2-way'!#REF!,'True_Odds_Calculator_2-way'!B122,'Log_working_2-way'!B$1,'Log_working_2-way'!B$2)</f>
        <v>1.0460641267135338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solve_for_d('True_Odds_Calculator_2-way'!A123,'True_Odds_Calculator_2-way'!#REF!,'True_Odds_Calculator_2-way'!B123,'Log_working_2-way'!B$1,'Log_working_2-way'!B$2)</f>
        <v>1.0558399741144113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solve_for_d('True_Odds_Calculator_2-way'!A124,'True_Odds_Calculator_2-way'!#REF!,'True_Odds_Calculator_2-way'!B124,'Log_working_2-way'!B$1,'Log_working_2-way'!B$2)</f>
        <v>1.0401734918501984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solve_for_d('True_Odds_Calculator_2-way'!A125,'True_Odds_Calculator_2-way'!#REF!,'True_Odds_Calculator_2-way'!B125,'Log_working_2-way'!B$1,'Log_working_2-way'!B$2)</f>
        <v>1.0488038688665162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solve_for_d('True_Odds_Calculator_2-way'!A126,'True_Odds_Calculator_2-way'!#REF!,'True_Odds_Calculator_2-way'!B126,'Log_working_2-way'!B$1,'Log_working_2-way'!B$2)</f>
        <v>1.0439811611001015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solve_for_d('True_Odds_Calculator_2-way'!A127,'True_Odds_Calculator_2-way'!#REF!,'True_Odds_Calculator_2-way'!B127,'Log_working_2-way'!B$1,'Log_working_2-way'!B$2)</f>
        <v>1.0451969483194312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solve_for_d('True_Odds_Calculator_2-way'!A128,'True_Odds_Calculator_2-way'!#REF!,'True_Odds_Calculator_2-way'!B128,'Log_working_2-way'!B$1,'Log_working_2-way'!B$2)</f>
        <v>1.0394138550111416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solve_for_d('True_Odds_Calculator_2-way'!A129,'True_Odds_Calculator_2-way'!#REF!,'True_Odds_Calculator_2-way'!B129,'Log_working_2-way'!B$1,'Log_working_2-way'!B$2)</f>
        <v>1.0404319501157899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solve_for_d('True_Odds_Calculator_2-way'!A130,'True_Odds_Calculator_2-way'!#REF!,'True_Odds_Calculator_2-way'!B130,'Log_working_2-way'!B$1,'Log_working_2-way'!B$2)</f>
        <v>1.0487452645905371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solve_for_d('True_Odds_Calculator_2-way'!A131,'True_Odds_Calculator_2-way'!#REF!,'True_Odds_Calculator_2-way'!B131,'Log_working_2-way'!B$1,'Log_working_2-way'!B$2)</f>
        <v>1.0524934496338532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solve_for_d('True_Odds_Calculator_2-way'!A132,'True_Odds_Calculator_2-way'!#REF!,'True_Odds_Calculator_2-way'!B132,'Log_working_2-way'!B$1,'Log_working_2-way'!B$2)</f>
        <v>1.0420112422030368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solve_for_d('True_Odds_Calculator_2-way'!A133,'True_Odds_Calculator_2-way'!#REF!,'True_Odds_Calculator_2-way'!B133,'Log_working_2-way'!B$1,'Log_working_2-way'!B$2)</f>
        <v>1.0533218816775407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solve_for_d('True_Odds_Calculator_2-way'!A134,'True_Odds_Calculator_2-way'!#REF!,'True_Odds_Calculator_2-way'!B134,'Log_working_2-way'!B$1,'Log_working_2-way'!B$2)</f>
        <v>1.0565395632387604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solve_for_d('True_Odds_Calculator_2-way'!A135,'True_Odds_Calculator_2-way'!#REF!,'True_Odds_Calculator_2-way'!B135,'Log_working_2-way'!B$1,'Log_working_2-way'!B$2)</f>
        <v>1.074921319897685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solve_for_d('True_Odds_Calculator_2-way'!A136,'True_Odds_Calculator_2-way'!#REF!,'True_Odds_Calculator_2-way'!B136,'Log_working_2-way'!B$1,'Log_working_2-way'!B$2)</f>
        <v>1.0435904275699541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solve_for_d('True_Odds_Calculator_2-way'!A137,'True_Odds_Calculator_2-way'!#REF!,'True_Odds_Calculator_2-way'!B137,'Log_working_2-way'!B$1,'Log_working_2-way'!B$2)</f>
        <v>1.0382856620047121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solve_for_d('True_Odds_Calculator_2-way'!A138,'True_Odds_Calculator_2-way'!#REF!,'True_Odds_Calculator_2-way'!B138,'Log_working_2-way'!B$1,'Log_working_2-way'!B$2)</f>
        <v>1.0543300667589199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solve_for_d('True_Odds_Calculator_2-way'!A139,'True_Odds_Calculator_2-way'!#REF!,'True_Odds_Calculator_2-way'!B139,'Log_working_2-way'!B$1,'Log_working_2-way'!B$2)</f>
        <v>1.044303665417317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solve_for_d('True_Odds_Calculator_2-way'!A140,'True_Odds_Calculator_2-way'!#REF!,'True_Odds_Calculator_2-way'!B140,'Log_working_2-way'!B$1,'Log_working_2-way'!B$2)</f>
        <v>1.0510694237812139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solve_for_d('True_Odds_Calculator_2-way'!A141,'True_Odds_Calculator_2-way'!#REF!,'True_Odds_Calculator_2-way'!B141,'Log_working_2-way'!B$1,'Log_working_2-way'!B$2)</f>
        <v>1.0439719885779606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solve_for_d('True_Odds_Calculator_2-way'!A142,'True_Odds_Calculator_2-way'!#REF!,'True_Odds_Calculator_2-way'!B142,'Log_working_2-way'!B$1,'Log_working_2-way'!B$2)</f>
        <v>1.0513326278789881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solve_for_d('True_Odds_Calculator_2-way'!A143,'True_Odds_Calculator_2-way'!#REF!,'True_Odds_Calculator_2-way'!B143,'Log_working_2-way'!B$1,'Log_working_2-way'!B$2)</f>
        <v>1.0533067630678474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solve_for_d('True_Odds_Calculator_2-way'!A144,'True_Odds_Calculator_2-way'!#REF!,'True_Odds_Calculator_2-way'!B144,'Log_working_2-way'!B$1,'Log_working_2-way'!B$2)</f>
        <v>1.048153965543114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solve_for_d('True_Odds_Calculator_2-way'!A145,'True_Odds_Calculator_2-way'!#REF!,'True_Odds_Calculator_2-way'!B145,'Log_working_2-way'!B$1,'Log_working_2-way'!B$2)</f>
        <v>1.0522559150967761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solve_for_d('True_Odds_Calculator_2-way'!A146,'True_Odds_Calculator_2-way'!#REF!,'True_Odds_Calculator_2-way'!B146,'Log_working_2-way'!B$1,'Log_working_2-way'!B$2)</f>
        <v>1.0562131576327949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solve_for_d('True_Odds_Calculator_2-way'!A147,'True_Odds_Calculator_2-way'!#REF!,'True_Odds_Calculator_2-way'!B147,'Log_working_2-way'!B$1,'Log_working_2-way'!B$2)</f>
        <v>1.0522559150967761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solve_for_d('True_Odds_Calculator_2-way'!A148,'True_Odds_Calculator_2-way'!#REF!,'True_Odds_Calculator_2-way'!B148,'Log_working_2-way'!B$1,'Log_working_2-way'!B$2)</f>
        <v>1.051738571938915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solve_for_d('True_Odds_Calculator_2-way'!A149,'True_Odds_Calculator_2-way'!#REF!,'True_Odds_Calculator_2-way'!B149,'Log_working_2-way'!B$1,'Log_working_2-way'!B$2)</f>
        <v>1.0571615895212632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solve_for_d('True_Odds_Calculator_2-way'!A150,'True_Odds_Calculator_2-way'!#REF!,'True_Odds_Calculator_2-way'!B150,'Log_working_2-way'!B$1,'Log_working_2-way'!B$2)</f>
        <v>1.0502857379813271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solve_for_d('True_Odds_Calculator_2-way'!A151,'True_Odds_Calculator_2-way'!#REF!,'True_Odds_Calculator_2-way'!B151,'Log_working_2-way'!B$1,'Log_working_2-way'!B$2)</f>
        <v>1.0602539754688272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solve_for_d('True_Odds_Calculator_2-way'!A152,'True_Odds_Calculator_2-way'!#REF!,'True_Odds_Calculator_2-way'!B152,'Log_working_2-way'!B$1,'Log_working_2-way'!B$2)</f>
        <v>1.0593568958392465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solve_for_d('True_Odds_Calculator_2-way'!A153,'True_Odds_Calculator_2-way'!#REF!,'True_Odds_Calculator_2-way'!B153,'Log_working_2-way'!B$1,'Log_working_2-way'!B$2)</f>
        <v>1.0501502456550436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solve_for_d('True_Odds_Calculator_2-way'!A154,'True_Odds_Calculator_2-way'!#REF!,'True_Odds_Calculator_2-way'!B154,'Log_working_2-way'!B$1,'Log_working_2-way'!B$2)</f>
        <v>1.0502857379813271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solve_for_d('True_Odds_Calculator_2-way'!A155,'True_Odds_Calculator_2-way'!#REF!,'True_Odds_Calculator_2-way'!B155,'Log_working_2-way'!B$1,'Log_working_2-way'!B$2)</f>
        <v>1.0475117579190587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solve_for_d('True_Odds_Calculator_2-way'!A156,'True_Odds_Calculator_2-way'!#REF!,'True_Odds_Calculator_2-way'!B156,'Log_working_2-way'!B$1,'Log_working_2-way'!B$2)</f>
        <v>1.0543610598780013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solve_for_d('True_Odds_Calculator_2-way'!A157,'True_Odds_Calculator_2-way'!#REF!,'True_Odds_Calculator_2-way'!B157,'Log_working_2-way'!B$1,'Log_working_2-way'!B$2)</f>
        <v>1.0548923717759795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solve_for_d('True_Odds_Calculator_2-way'!A158,'True_Odds_Calculator_2-way'!#REF!,'True_Odds_Calculator_2-way'!B158,'Log_working_2-way'!B$1,'Log_working_2-way'!B$2)</f>
        <v>1.0505862061664459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solve_for_d('True_Odds_Calculator_2-way'!A159,'True_Odds_Calculator_2-way'!#REF!,'True_Odds_Calculator_2-way'!B159,'Log_working_2-way'!B$1,'Log_working_2-way'!B$2)</f>
        <v>1.0503245504598744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solve_for_d('True_Odds_Calculator_2-way'!A160,'True_Odds_Calculator_2-way'!#REF!,'True_Odds_Calculator_2-way'!B160,'Log_working_2-way'!B$1,'Log_working_2-way'!B$2)</f>
        <v>1.0602539754688272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solve_for_d('True_Odds_Calculator_2-way'!A161,'True_Odds_Calculator_2-way'!#REF!,'True_Odds_Calculator_2-way'!B161,'Log_working_2-way'!B$1,'Log_working_2-way'!B$2)</f>
        <v>1.0533067630678474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solve_for_d('True_Odds_Calculator_2-way'!A162,'True_Odds_Calculator_2-way'!#REF!,'True_Odds_Calculator_2-way'!B162,'Log_working_2-way'!B$1,'Log_working_2-way'!B$2)</f>
        <v>1.0541841730823214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solve_for_d('True_Odds_Calculator_2-way'!A163,'True_Odds_Calculator_2-way'!#REF!,'True_Odds_Calculator_2-way'!B163,'Log_working_2-way'!B$1,'Log_working_2-way'!B$2)</f>
        <v>1.0475615653703467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solve_for_d('True_Odds_Calculator_2-way'!A164,'True_Odds_Calculator_2-way'!#REF!,'True_Odds_Calculator_2-way'!B164,'Log_working_2-way'!B$1,'Log_working_2-way'!B$2)</f>
        <v>1.0588150667767779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solve_for_d('True_Odds_Calculator_2-way'!A165,'True_Odds_Calculator_2-way'!#REF!,'True_Odds_Calculator_2-way'!B165,'Log_working_2-way'!B$1,'Log_working_2-way'!B$2)</f>
        <v>1.0512018249471584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solve_for_d('True_Odds_Calculator_2-way'!A166,'True_Odds_Calculator_2-way'!#REF!,'True_Odds_Calculator_2-way'!B166,'Log_working_2-way'!B$1,'Log_working_2-way'!B$2)</f>
        <v>1.0608381246291672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solve_for_d('True_Odds_Calculator_2-way'!A167,'True_Odds_Calculator_2-way'!#REF!,'True_Odds_Calculator_2-way'!B167,'Log_working_2-way'!B$1,'Log_working_2-way'!B$2)</f>
        <v>1.0541841730823214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solve_for_d('True_Odds_Calculator_2-way'!A168,'True_Odds_Calculator_2-way'!#REF!,'True_Odds_Calculator_2-way'!B168,'Log_working_2-way'!B$1,'Log_working_2-way'!B$2)</f>
        <v>1.0577874143093966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solve_for_d('True_Odds_Calculator_2-way'!A169,'True_Odds_Calculator_2-way'!#REF!,'True_Odds_Calculator_2-way'!B169,'Log_working_2-way'!B$1,'Log_working_2-way'!B$2)</f>
        <v>1.0633092374354824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solve_for_d('True_Odds_Calculator_2-way'!A170,'True_Odds_Calculator_2-way'!#REF!,'True_Odds_Calculator_2-way'!B170,'Log_working_2-way'!B$1,'Log_working_2-way'!B$2)</f>
        <v>1.0586402402731725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solve_for_d('True_Odds_Calculator_2-way'!A171,'True_Odds_Calculator_2-way'!#REF!,'True_Odds_Calculator_2-way'!B171,'Log_working_2-way'!B$1,'Log_working_2-way'!B$2)</f>
        <v>1.0570274463634663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solve_for_d('True_Odds_Calculator_2-way'!A172,'True_Odds_Calculator_2-way'!#REF!,'True_Odds_Calculator_2-way'!B172,'Log_working_2-way'!B$1,'Log_working_2-way'!B$2)</f>
        <v>1.0671049906442842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solve_for_d('True_Odds_Calculator_2-way'!A173,'True_Odds_Calculator_2-way'!#REF!,'True_Odds_Calculator_2-way'!B173,'Log_working_2-way'!B$1,'Log_working_2-way'!B$2)</f>
        <v>1.0586391570182949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solve_for_d('True_Odds_Calculator_2-way'!A174,'True_Odds_Calculator_2-way'!#REF!,'True_Odds_Calculator_2-way'!B174,'Log_working_2-way'!B$1,'Log_working_2-way'!B$2)</f>
        <v>1.069601405639077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solve_for_d('True_Odds_Calculator_2-way'!A175,'True_Odds_Calculator_2-way'!#REF!,'True_Odds_Calculator_2-way'!B175,'Log_working_2-way'!B$1,'Log_working_2-way'!B$2)</f>
        <v>1.0586391570182949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solve_for_d('True_Odds_Calculator_2-way'!A176,'True_Odds_Calculator_2-way'!#REF!,'True_Odds_Calculator_2-way'!B176,'Log_working_2-way'!B$1,'Log_working_2-way'!B$2)</f>
        <v>1.0543300667589199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solve_for_d('True_Odds_Calculator_2-way'!A177,'True_Odds_Calculator_2-way'!#REF!,'True_Odds_Calculator_2-way'!B177,'Log_working_2-way'!B$1,'Log_working_2-way'!B$2)</f>
        <v>1.0420112422030368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solve_for_d('True_Odds_Calculator_2-way'!A178,'True_Odds_Calculator_2-way'!#REF!,'True_Odds_Calculator_2-way'!B178,'Log_working_2-way'!B$1,'Log_working_2-way'!B$2)</f>
        <v>1.0439719885779606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solve_for_d('True_Odds_Calculator_2-way'!A179,'True_Odds_Calculator_2-way'!#REF!,'True_Odds_Calculator_2-way'!B179,'Log_working_2-way'!B$1,'Log_working_2-way'!B$2)</f>
        <v>1.0405885922597782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solve_for_d('True_Odds_Calculator_2-way'!A180,'True_Odds_Calculator_2-way'!#REF!,'True_Odds_Calculator_2-way'!B180,'Log_working_2-way'!B$1,'Log_working_2-way'!B$2)</f>
        <v>1.0543300667589199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solve_for_d('True_Odds_Calculator_2-way'!A181,'True_Odds_Calculator_2-way'!#REF!,'True_Odds_Calculator_2-way'!B181,'Log_working_2-way'!B$1,'Log_working_2-way'!B$2)</f>
        <v>1.0543967570307606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solve_for_d('True_Odds_Calculator_2-way'!A182,'True_Odds_Calculator_2-way'!#REF!,'True_Odds_Calculator_2-way'!B182,'Log_working_2-way'!B$1,'Log_working_2-way'!B$2)</f>
        <v>1.0538424813225786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solve_for_d('True_Odds_Calculator_2-way'!A183,'True_Odds_Calculator_2-way'!#REF!,'True_Odds_Calculator_2-way'!B183,'Log_working_2-way'!B$1,'Log_working_2-way'!B$2)</f>
        <v>1.0592698779777294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solve_for_d('True_Odds_Calculator_2-way'!A184,'True_Odds_Calculator_2-way'!#REF!,'True_Odds_Calculator_2-way'!B184,'Log_working_2-way'!B$1,'Log_working_2-way'!B$2)</f>
        <v>1.064154648311693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solve_for_d('True_Odds_Calculator_2-way'!A185,'True_Odds_Calculator_2-way'!#REF!,'True_Odds_Calculator_2-way'!B185,'Log_working_2-way'!B$1,'Log_working_2-way'!B$2)</f>
        <v>1.0607092988079927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solve_for_d('True_Odds_Calculator_2-way'!A186,'True_Odds_Calculator_2-way'!#REF!,'True_Odds_Calculator_2-way'!B186,'Log_working_2-way'!B$1,'Log_working_2-way'!B$2)</f>
        <v>1.0668028349405521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solve_for_d('True_Odds_Calculator_2-way'!A187,'True_Odds_Calculator_2-way'!#REF!,'True_Odds_Calculator_2-way'!B187,'Log_working_2-way'!B$1,'Log_working_2-way'!B$2)</f>
        <v>1.0618834148859952</v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solve_for_d('True_Odds_Calculator_2-way'!A188,'True_Odds_Calculator_2-way'!#REF!,'True_Odds_Calculator_2-way'!B188,'Log_working_2-way'!B$1,'Log_working_2-way'!B$2)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solve_for_d('True_Odds_Calculator_2-way'!A189,'True_Odds_Calculator_2-way'!#REF!,'True_Odds_Calculator_2-way'!B189,'Log_working_2-way'!B$1,'Log_working_2-way'!B$2)</f>
        <v>1.0823669606052535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solve_for_d('True_Odds_Calculator_2-way'!A190,'True_Odds_Calculator_2-way'!#REF!,'True_Odds_Calculator_2-way'!B190,'Log_working_2-way'!B$1,'Log_working_2-way'!B$2)</f>
        <v>1.0797191791004319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solve_for_d('True_Odds_Calculator_2-way'!A191,'True_Odds_Calculator_2-way'!#REF!,'True_Odds_Calculator_2-way'!B191,'Log_working_2-way'!B$1,'Log_working_2-way'!B$2)</f>
        <v>1.0826197001143916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solve_for_d('True_Odds_Calculator_2-way'!A192,'True_Odds_Calculator_2-way'!#REF!,'True_Odds_Calculator_2-way'!B192,'Log_working_2-way'!B$1,'Log_working_2-way'!B$2)</f>
        <v>1.0817991043908526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solve_for_d('True_Odds_Calculator_2-way'!A193,'True_Odds_Calculator_2-way'!#REF!,'True_Odds_Calculator_2-way'!B193,'Log_working_2-way'!B$1,'Log_working_2-way'!B$2)</f>
        <v>1.0817991043908526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solve_for_d('True_Odds_Calculator_2-way'!A194,'True_Odds_Calculator_2-way'!#REF!,'True_Odds_Calculator_2-way'!B194,'Log_working_2-way'!B$1,'Log_working_2-way'!B$2)</f>
        <v>1.1036153707834258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solve_for_d('True_Odds_Calculator_2-way'!A195,'True_Odds_Calculator_2-way'!#REF!,'True_Odds_Calculator_2-way'!B195,'Log_working_2-way'!B$1,'Log_working_2-way'!B$2)</f>
        <v>1.0813984437283319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solve_for_d('True_Odds_Calculator_2-way'!A196,'True_Odds_Calculator_2-way'!#REF!,'True_Odds_Calculator_2-way'!B196,'Log_working_2-way'!B$1,'Log_working_2-way'!B$2)</f>
        <v>1.0813984437283319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solve_for_d('True_Odds_Calculator_2-way'!A197,'True_Odds_Calculator_2-way'!#REF!,'True_Odds_Calculator_2-way'!B197,'Log_working_2-way'!B$1,'Log_working_2-way'!B$2)</f>
        <v>1.0810722923917078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solve_for_d('True_Odds_Calculator_2-way'!A198,'True_Odds_Calculator_2-way'!#REF!,'True_Odds_Calculator_2-way'!B198,'Log_working_2-way'!B$1,'Log_working_2-way'!B$2)</f>
        <v>1.0448679076073528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solve_for_d('True_Odds_Calculator_2-way'!A199,'True_Odds_Calculator_2-way'!#REF!,'True_Odds_Calculator_2-way'!B199,'Log_working_2-way'!B$1,'Log_working_2-way'!B$2)</f>
        <v>1.0407298027485501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solve_for_d('True_Odds_Calculator_2-way'!A200,'True_Odds_Calculator_2-way'!#REF!,'True_Odds_Calculator_2-way'!B200,'Log_working_2-way'!B$1,'Log_working_2-way'!B$2)</f>
        <v>1.0543753487946992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solve_for_d('True_Odds_Calculator_2-way'!A201,'True_Odds_Calculator_2-way'!#REF!,'True_Odds_Calculator_2-way'!B201,'Log_working_2-way'!B$1,'Log_working_2-way'!B$2)</f>
        <v>1.0459944258216356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solve_for_d('True_Odds_Calculator_2-way'!A202,'True_Odds_Calculator_2-way'!#REF!,'True_Odds_Calculator_2-way'!B202,'Log_working_2-way'!B$1,'Log_working_2-way'!B$2)</f>
        <v>1.0772256674422971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solve_for_d('True_Odds_Calculator_2-way'!A203,'True_Odds_Calculator_2-way'!#REF!,'True_Odds_Calculator_2-way'!B203,'Log_working_2-way'!B$1,'Log_working_2-way'!B$2)</f>
        <v>1.0629592441321463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solve_for_d('True_Odds_Calculator_2-way'!A204,'True_Odds_Calculator_2-way'!#REF!,'True_Odds_Calculator_2-way'!B204,'Log_working_2-way'!B$1,'Log_working_2-way'!B$2)</f>
        <v>1.0592899516571737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solve_for_d('True_Odds_Calculator_2-way'!A205,'True_Odds_Calculator_2-way'!#REF!,'True_Odds_Calculator_2-way'!B205,'Log_working_2-way'!B$1,'Log_working_2-way'!B$2)</f>
        <v>1.0653482211578977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solve_for_d('True_Odds_Calculator_2-way'!A206,'True_Odds_Calculator_2-way'!#REF!,'True_Odds_Calculator_2-way'!B206,'Log_working_2-way'!B$1,'Log_working_2-way'!B$2)</f>
        <v>1.0636569760020114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solve_for_d('True_Odds_Calculator_2-way'!A207,'True_Odds_Calculator_2-way'!#REF!,'True_Odds_Calculator_2-way'!B207,'Log_working_2-way'!B$1,'Log_working_2-way'!B$2)</f>
        <v>1.0608952469083379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solve_for_d('True_Odds_Calculator_2-way'!A208,'True_Odds_Calculator_2-way'!#REF!,'True_Odds_Calculator_2-way'!B208,'Log_working_2-way'!B$1,'Log_working_2-way'!B$2)</f>
        <v>1.0655332071550867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solve_for_d('True_Odds_Calculator_2-way'!A209,'True_Odds_Calculator_2-way'!#REF!,'True_Odds_Calculator_2-way'!B209,'Log_working_2-way'!B$1,'Log_working_2-way'!B$2)</f>
        <v>1.0709171136039117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solve_for_d('True_Odds_Calculator_2-way'!A210,'True_Odds_Calculator_2-way'!#REF!,'True_Odds_Calculator_2-way'!B210,'Log_working_2-way'!B$1,'Log_working_2-way'!B$2)</f>
        <v>1.0658585446489031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solve_for_d('True_Odds_Calculator_2-way'!A211,'True_Odds_Calculator_2-way'!#REF!,'True_Odds_Calculator_2-way'!B211,'Log_working_2-way'!B$1,'Log_working_2-way'!B$2)</f>
        <v>1.0722481812595095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solve_for_d('True_Odds_Calculator_2-way'!A212,'True_Odds_Calculator_2-way'!#REF!,'True_Odds_Calculator_2-way'!B212,'Log_working_2-way'!B$1,'Log_working_2-way'!B$2)</f>
        <v>1.0422163177662798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solve_for_d('True_Odds_Calculator_2-way'!A213,'True_Odds_Calculator_2-way'!#REF!,'True_Odds_Calculator_2-way'!B213,'Log_working_2-way'!B$1,'Log_working_2-way'!B$2)</f>
        <v>1.0851817629560987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solve_for_d('True_Odds_Calculator_2-way'!A214,'True_Odds_Calculator_2-way'!#REF!,'True_Odds_Calculator_2-way'!B214,'Log_working_2-way'!B$1,'Log_working_2-way'!B$2)</f>
        <v>1.0533564937435893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solve_for_d('True_Odds_Calculator_2-way'!A215,'True_Odds_Calculator_2-way'!#REF!,'True_Odds_Calculator_2-way'!B215,'Log_working_2-way'!B$1,'Log_working_2-way'!B$2)</f>
        <v>1.0516104099147749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solve_for_d('True_Odds_Calculator_2-way'!A216,'True_Odds_Calculator_2-way'!#REF!,'True_Odds_Calculator_2-way'!B216,'Log_working_2-way'!B$1,'Log_working_2-way'!B$2)</f>
        <v>1.0512150176064545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solve_for_d('True_Odds_Calculator_2-way'!A217,'True_Odds_Calculator_2-way'!#REF!,'True_Odds_Calculator_2-way'!B217,'Log_working_2-way'!B$1,'Log_working_2-way'!B$2)</f>
        <v>1.0457565564423787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solve_for_d('True_Odds_Calculator_2-way'!A218,'True_Odds_Calculator_2-way'!#REF!,'True_Odds_Calculator_2-way'!B218,'Log_working_2-way'!B$1,'Log_working_2-way'!B$2)</f>
        <v>1.0457565564423787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solve_for_d('True_Odds_Calculator_2-way'!A219,'True_Odds_Calculator_2-way'!#REF!,'True_Odds_Calculator_2-way'!B219,'Log_working_2-way'!B$1,'Log_working_2-way'!B$2)</f>
        <v>1.0754427289104427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solve_for_d('True_Odds_Calculator_2-way'!A220,'True_Odds_Calculator_2-way'!#REF!,'True_Odds_Calculator_2-way'!B220,'Log_working_2-way'!B$1,'Log_working_2-way'!B$2)</f>
        <v>1.0394138550111416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solve_for_d('True_Odds_Calculator_2-way'!A221,'True_Odds_Calculator_2-way'!#REF!,'True_Odds_Calculator_2-way'!B221,'Log_working_2-way'!B$1,'Log_working_2-way'!B$2)</f>
        <v>1.0533218816775407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solve_for_d('True_Odds_Calculator_2-way'!A222,'True_Odds_Calculator_2-way'!#REF!,'True_Odds_Calculator_2-way'!B222,'Log_working_2-way'!B$1,'Log_working_2-way'!B$2)</f>
        <v>1.0859251315395799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solve_for_d('True_Odds_Calculator_2-way'!A223,'True_Odds_Calculator_2-way'!#REF!,'True_Odds_Calculator_2-way'!B223,'Log_working_2-way'!B$1,'Log_working_2-way'!B$2)</f>
        <v>1.0831357824615913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solve_for_d('True_Odds_Calculator_2-way'!A224,'True_Odds_Calculator_2-way'!#REF!,'True_Odds_Calculator_2-way'!B224,'Log_working_2-way'!B$1,'Log_working_2-way'!B$2)</f>
        <v>1.0852678068193793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solve_for_d('True_Odds_Calculator_2-way'!A225,'True_Odds_Calculator_2-way'!#REF!,'True_Odds_Calculator_2-way'!B225,'Log_working_2-way'!B$1,'Log_working_2-way'!B$2)</f>
        <v>1.0719901214070431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solve_for_d('True_Odds_Calculator_2-way'!A226,'True_Odds_Calculator_2-way'!#REF!,'True_Odds_Calculator_2-way'!B226,'Log_working_2-way'!B$1,'Log_working_2-way'!B$2)</f>
        <v>1.0765255566793932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solve_for_d('True_Odds_Calculator_2-way'!A227,'True_Odds_Calculator_2-way'!#REF!,'True_Odds_Calculator_2-way'!B227,'Log_working_2-way'!B$1,'Log_working_2-way'!B$2)</f>
        <v>1.0609394207303442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solve_for_d('True_Odds_Calculator_2-way'!A228,'True_Odds_Calculator_2-way'!#REF!,'True_Odds_Calculator_2-way'!B228,'Log_working_2-way'!B$1,'Log_working_2-way'!B$2)</f>
        <v>1.0524787177592045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solve_for_d('True_Odds_Calculator_2-way'!A229,'True_Odds_Calculator_2-way'!#REF!,'True_Odds_Calculator_2-way'!B229,'Log_working_2-way'!B$1,'Log_working_2-way'!B$2)</f>
        <v>1.0449698306901456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solve_for_d('True_Odds_Calculator_2-way'!A230,'True_Odds_Calculator_2-way'!#REF!,'True_Odds_Calculator_2-way'!B230,'Log_working_2-way'!B$1,'Log_working_2-way'!B$2)</f>
        <v>1.0407298027485501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solve_for_d('True_Odds_Calculator_2-way'!A231,'True_Odds_Calculator_2-way'!#REF!,'True_Odds_Calculator_2-way'!B231,'Log_working_2-way'!B$1,'Log_working_2-way'!B$2)</f>
        <v>1.0438817895444492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solve_for_d('True_Odds_Calculator_2-way'!A232,'True_Odds_Calculator_2-way'!#REF!,'True_Odds_Calculator_2-way'!B232,'Log_working_2-way'!B$1,'Log_working_2-way'!B$2)</f>
        <v>1.0512018249471584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solve_for_d('True_Odds_Calculator_2-way'!A233,'True_Odds_Calculator_2-way'!#REF!,'True_Odds_Calculator_2-way'!B233,'Log_working_2-way'!B$1,'Log_working_2-way'!B$2)</f>
        <v>1.055097586721879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solve_for_d('True_Odds_Calculator_2-way'!A234,'True_Odds_Calculator_2-way'!#REF!,'True_Odds_Calculator_2-way'!B234,'Log_working_2-way'!B$1,'Log_working_2-way'!B$2)</f>
        <v>1.0342024872400046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solve_for_d('True_Odds_Calculator_2-way'!A235,'True_Odds_Calculator_2-way'!#REF!,'True_Odds_Calculator_2-way'!B235,'Log_working_2-way'!B$1,'Log_working_2-way'!B$2)</f>
        <v>1.0398247073454716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solve_for_d('True_Odds_Calculator_2-way'!A236,'True_Odds_Calculator_2-way'!#REF!,'True_Odds_Calculator_2-way'!B236,'Log_working_2-way'!B$1,'Log_working_2-way'!B$2)</f>
        <v>1.0434058512320166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solve_for_d('True_Odds_Calculator_2-way'!A237,'True_Odds_Calculator_2-way'!#REF!,'True_Odds_Calculator_2-way'!B237,'Log_working_2-way'!B$1,'Log_working_2-way'!B$2)</f>
        <v>1.0510694237812139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solve_for_d('True_Odds_Calculator_2-way'!A238,'True_Odds_Calculator_2-way'!#REF!,'True_Odds_Calculator_2-way'!B238,'Log_working_2-way'!B$1,'Log_working_2-way'!B$2)</f>
        <v>1.0543819242504819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solve_for_d('True_Odds_Calculator_2-way'!A239,'True_Odds_Calculator_2-way'!#REF!,'True_Odds_Calculator_2-way'!B239,'Log_working_2-way'!B$1,'Log_working_2-way'!B$2)</f>
        <v>1.0512150176064545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solve_for_d('True_Odds_Calculator_2-way'!A240,'True_Odds_Calculator_2-way'!#REF!,'True_Odds_Calculator_2-way'!B240,'Log_working_2-way'!B$1,'Log_working_2-way'!B$2)</f>
        <v>1.0588150667767779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solve_for_d('True_Odds_Calculator_2-way'!A241,'True_Odds_Calculator_2-way'!#REF!,'True_Odds_Calculator_2-way'!B241,'Log_working_2-way'!B$1,'Log_working_2-way'!B$2)</f>
        <v>1.0593065045417684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solve_for_d('True_Odds_Calculator_2-way'!A242,'True_Odds_Calculator_2-way'!#REF!,'True_Odds_Calculator_2-way'!B242,'Log_working_2-way'!B$1,'Log_working_2-way'!B$2)</f>
        <v>1.0556315371027907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solve_for_d('True_Odds_Calculator_2-way'!A243,'True_Odds_Calculator_2-way'!#REF!,'True_Odds_Calculator_2-way'!B243,'Log_working_2-way'!B$1,'Log_working_2-way'!B$2)</f>
        <v>1.0441161747080836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solve_for_d('True_Odds_Calculator_2-way'!A244,'True_Odds_Calculator_2-way'!#REF!,'True_Odds_Calculator_2-way'!B244,'Log_working_2-way'!B$1,'Log_working_2-way'!B$2)</f>
        <v>1.0452102388436428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solve_for_d('True_Odds_Calculator_2-way'!A245,'True_Odds_Calculator_2-way'!#REF!,'True_Odds_Calculator_2-way'!B245,'Log_working_2-way'!B$1,'Log_working_2-way'!B$2)</f>
        <v>1.0487452645905371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solve_for_d('True_Odds_Calculator_2-way'!A246,'True_Odds_Calculator_2-way'!#REF!,'True_Odds_Calculator_2-way'!B246,'Log_working_2-way'!B$1,'Log_working_2-way'!B$2)</f>
        <v>1.0347781293381613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solve_for_d('True_Odds_Calculator_2-way'!A247,'True_Odds_Calculator_2-way'!#REF!,'True_Odds_Calculator_2-way'!B247,'Log_working_2-way'!B$1,'Log_working_2-way'!B$2)</f>
        <v>1.0469799548748147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solve_for_d('True_Odds_Calculator_2-way'!A248,'True_Odds_Calculator_2-way'!#REF!,'True_Odds_Calculator_2-way'!B248,'Log_working_2-way'!B$1,'Log_working_2-way'!B$2)</f>
        <v>1.064647591214239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solve_for_d('True_Odds_Calculator_2-way'!A249,'True_Odds_Calculator_2-way'!#REF!,'True_Odds_Calculator_2-way'!B249,'Log_working_2-way'!B$1,'Log_working_2-way'!B$2)</f>
        <v>1.0567687035951574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solve_for_d('True_Odds_Calculator_2-way'!A250,'True_Odds_Calculator_2-way'!#REF!,'True_Odds_Calculator_2-way'!B250,'Log_working_2-way'!B$1,'Log_working_2-way'!B$2)</f>
        <v>1.0717788239246513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solve_for_d('True_Odds_Calculator_2-way'!A251,'True_Odds_Calculator_2-way'!#REF!,'True_Odds_Calculator_2-way'!B251,'Log_working_2-way'!B$1,'Log_working_2-way'!B$2)</f>
        <v>1.0618465284925471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solve_for_d('True_Odds_Calculator_2-way'!A252,'True_Odds_Calculator_2-way'!#REF!,'True_Odds_Calculator_2-way'!B252,'Log_working_2-way'!B$1,'Log_working_2-way'!B$2)</f>
        <v>1.0624658649673062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solve_for_d('True_Odds_Calculator_2-way'!A253,'True_Odds_Calculator_2-way'!#REF!,'True_Odds_Calculator_2-way'!B253,'Log_working_2-way'!B$1,'Log_working_2-way'!B$2)</f>
        <v>1.0583708135254832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solve_for_d('True_Odds_Calculator_2-way'!A254,'True_Odds_Calculator_2-way'!#REF!,'True_Odds_Calculator_2-way'!B254,'Log_working_2-way'!B$1,'Log_working_2-way'!B$2)</f>
        <v>1.0629896251208502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solve_for_d('True_Odds_Calculator_2-way'!A255,'True_Odds_Calculator_2-way'!#REF!,'True_Odds_Calculator_2-way'!B255,'Log_working_2-way'!B$1,'Log_working_2-way'!B$2)</f>
        <v>1.1020722445939903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solve_for_d('True_Odds_Calculator_2-way'!A256,'True_Odds_Calculator_2-way'!#REF!,'True_Odds_Calculator_2-way'!B256,'Log_working_2-way'!B$1,'Log_working_2-way'!B$2)</f>
        <v>1.0593568958392465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solve_for_d('True_Odds_Calculator_2-way'!A257,'True_Odds_Calculator_2-way'!#REF!,'True_Odds_Calculator_2-way'!B257,'Log_working_2-way'!B$1,'Log_working_2-way'!B$2)</f>
        <v>1.0423915204335932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solve_for_d('True_Odds_Calculator_2-way'!A258,'True_Odds_Calculator_2-way'!#REF!,'True_Odds_Calculator_2-way'!B258,'Log_working_2-way'!B$1,'Log_working_2-way'!B$2)</f>
        <v>1.0789615801365091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solve_for_d('True_Odds_Calculator_2-way'!A259,'True_Odds_Calculator_2-way'!#REF!,'True_Odds_Calculator_2-way'!B259,'Log_working_2-way'!B$1,'Log_working_2-way'!B$2)</f>
        <v>1.0784716446559104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solve_for_d('True_Odds_Calculator_2-way'!A260,'True_Odds_Calculator_2-way'!#REF!,'True_Odds_Calculator_2-way'!B260,'Log_working_2-way'!B$1,'Log_working_2-way'!B$2)</f>
        <v>1.0567609363032806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solve_for_d('True_Odds_Calculator_2-way'!A261,'True_Odds_Calculator_2-way'!#REF!,'True_Odds_Calculator_2-way'!B261,'Log_working_2-way'!B$1,'Log_working_2-way'!B$2)</f>
        <v>1.0557821208912506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solve_for_d('True_Odds_Calculator_2-way'!A262,'True_Odds_Calculator_2-way'!#REF!,'True_Odds_Calculator_2-way'!B262,'Log_working_2-way'!B$1,'Log_working_2-way'!B$2)</f>
        <v>1.049459408292031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solve_for_d('True_Odds_Calculator_2-way'!A263,'True_Odds_Calculator_2-way'!#REF!,'True_Odds_Calculator_2-way'!B263,'Log_working_2-way'!B$1,'Log_working_2-way'!B$2)</f>
        <v>1.0569028949649302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solve_for_d('True_Odds_Calculator_2-way'!A264,'True_Odds_Calculator_2-way'!#REF!,'True_Odds_Calculator_2-way'!B264,'Log_working_2-way'!B$1,'Log_working_2-way'!B$2)</f>
        <v>1.0605174007793741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solve_for_d('True_Odds_Calculator_2-way'!A265,'True_Odds_Calculator_2-way'!#REF!,'True_Odds_Calculator_2-way'!B265,'Log_working_2-way'!B$1,'Log_working_2-way'!B$2)</f>
        <v>1.0586373210952964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solve_for_d('True_Odds_Calculator_2-way'!A266,'True_Odds_Calculator_2-way'!#REF!,'True_Odds_Calculator_2-way'!B266,'Log_working_2-way'!B$1,'Log_working_2-way'!B$2)</f>
        <v>1.0536616911224432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solve_for_d('True_Odds_Calculator_2-way'!A267,'True_Odds_Calculator_2-way'!#REF!,'True_Odds_Calculator_2-way'!B267,'Log_working_2-way'!B$1,'Log_working_2-way'!B$2)</f>
        <v>1.0586373210952964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solve_for_d('True_Odds_Calculator_2-way'!A268,'True_Odds_Calculator_2-way'!#REF!,'True_Odds_Calculator_2-way'!B268,'Log_working_2-way'!B$1,'Log_working_2-way'!B$2)</f>
        <v>1.0629592441321463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solve_for_d('True_Odds_Calculator_2-way'!A269,'True_Odds_Calculator_2-way'!#REF!,'True_Odds_Calculator_2-way'!B269,'Log_working_2-way'!B$1,'Log_working_2-way'!B$2)</f>
        <v>1.0574312850692822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solve_for_d('True_Odds_Calculator_2-way'!A270,'True_Odds_Calculator_2-way'!#REF!,'True_Odds_Calculator_2-way'!B270,'Log_working_2-way'!B$1,'Log_working_2-way'!B$2)</f>
        <v>1.0456526785031968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solve_for_d('True_Odds_Calculator_2-way'!A271,'True_Odds_Calculator_2-way'!#REF!,'True_Odds_Calculator_2-way'!B271,'Log_working_2-way'!B$1,'Log_working_2-way'!B$2)</f>
        <v>1.0611303767406881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solve_for_d('True_Odds_Calculator_2-way'!A272,'True_Odds_Calculator_2-way'!#REF!,'True_Odds_Calculator_2-way'!B272,'Log_working_2-way'!B$1,'Log_working_2-way'!B$2)</f>
        <v>1.0715850864470786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solve_for_d('True_Odds_Calculator_2-way'!A273,'True_Odds_Calculator_2-way'!#REF!,'True_Odds_Calculator_2-way'!B273,'Log_working_2-way'!B$1,'Log_working_2-way'!B$2)</f>
        <v>1.0727573259602021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solve_for_d('True_Odds_Calculator_2-way'!A274,'True_Odds_Calculator_2-way'!#REF!,'True_Odds_Calculator_2-way'!B274,'Log_working_2-way'!B$1,'Log_working_2-way'!B$2)</f>
        <v>1.0540429760538743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solve_for_d('True_Odds_Calculator_2-way'!A275,'True_Odds_Calculator_2-way'!#REF!,'True_Odds_Calculator_2-way'!B275,'Log_working_2-way'!B$1,'Log_working_2-way'!B$2)</f>
        <v>1.0583708135254832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solve_for_d('True_Odds_Calculator_2-way'!A276,'True_Odds_Calculator_2-way'!#REF!,'True_Odds_Calculator_2-way'!B276,'Log_working_2-way'!B$1,'Log_working_2-way'!B$2)</f>
        <v>1.0584605946196426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solve_for_d('True_Odds_Calculator_2-way'!A277,'True_Odds_Calculator_2-way'!#REF!,'True_Odds_Calculator_2-way'!B277,'Log_working_2-way'!B$1,'Log_working_2-way'!B$2)</f>
        <v>1.0643567077555702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solve_for_d('True_Odds_Calculator_2-way'!A278,'True_Odds_Calculator_2-way'!#REF!,'True_Odds_Calculator_2-way'!B278,'Log_working_2-way'!B$1,'Log_working_2-way'!B$2)</f>
        <v>1.0592899516571737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solve_for_d('True_Odds_Calculator_2-way'!A279,'True_Odds_Calculator_2-way'!#REF!,'True_Odds_Calculator_2-way'!B279,'Log_working_2-way'!B$1,'Log_working_2-way'!B$2)</f>
        <v>1.056895036351561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solve_for_d('True_Odds_Calculator_2-way'!A280,'True_Odds_Calculator_2-way'!#REF!,'True_Odds_Calculator_2-way'!B280,'Log_working_2-way'!B$1,'Log_working_2-way'!B$2)</f>
        <v>1.0629164179711093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solve_for_d('True_Odds_Calculator_2-way'!A281,'True_Odds_Calculator_2-way'!#REF!,'True_Odds_Calculator_2-way'!B281,'Log_working_2-way'!B$1,'Log_working_2-way'!B$2)</f>
        <v>1.0631431028595957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solve_for_d('True_Odds_Calculator_2-way'!A282,'True_Odds_Calculator_2-way'!#REF!,'True_Odds_Calculator_2-way'!B282,'Log_working_2-way'!B$1,'Log_working_2-way'!B$2)</f>
        <v>1.0644124233859844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solve_for_d('True_Odds_Calculator_2-way'!A283,'True_Odds_Calculator_2-way'!#REF!,'True_Odds_Calculator_2-way'!B283,'Log_working_2-way'!B$1,'Log_working_2-way'!B$2)</f>
        <v>1.0574312850692822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solve_for_d('True_Odds_Calculator_2-way'!A284,'True_Odds_Calculator_2-way'!#REF!,'True_Odds_Calculator_2-way'!B284,'Log_working_2-way'!B$1,'Log_working_2-way'!B$2)</f>
        <v>1.0656255369497798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solve_for_d('True_Odds_Calculator_2-way'!A285,'True_Odds_Calculator_2-way'!#REF!,'True_Odds_Calculator_2-way'!B285,'Log_working_2-way'!B$1,'Log_working_2-way'!B$2)</f>
        <v>1.0500631329117833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solve_for_d('True_Odds_Calculator_2-way'!A286,'True_Odds_Calculator_2-way'!#REF!,'True_Odds_Calculator_2-way'!B286,'Log_working_2-way'!B$1,'Log_working_2-way'!B$2)</f>
        <v>1.0541841730823214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solve_for_d('True_Odds_Calculator_2-way'!A287,'True_Odds_Calculator_2-way'!#REF!,'True_Odds_Calculator_2-way'!B287,'Log_working_2-way'!B$1,'Log_working_2-way'!B$2)</f>
        <v>1.0588161259487125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solve_for_d('True_Odds_Calculator_2-way'!A288,'True_Odds_Calculator_2-way'!#REF!,'True_Odds_Calculator_2-way'!B288,'Log_working_2-way'!B$1,'Log_working_2-way'!B$2)</f>
        <v>1.0503245504598744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solve_for_d('True_Odds_Calculator_2-way'!A289,'True_Odds_Calculator_2-way'!#REF!,'True_Odds_Calculator_2-way'!B289,'Log_working_2-way'!B$1,'Log_working_2-way'!B$2)</f>
        <v>1.0597968244159457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solve_for_d('True_Odds_Calculator_2-way'!A290,'True_Odds_Calculator_2-way'!#REF!,'True_Odds_Calculator_2-way'!B290,'Log_working_2-way'!B$1,'Log_working_2-way'!B$2)</f>
        <v>1.0586373210952964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solve_for_d('True_Odds_Calculator_2-way'!A291,'True_Odds_Calculator_2-way'!#REF!,'True_Odds_Calculator_2-way'!B291,'Log_working_2-way'!B$1,'Log_working_2-way'!B$2)</f>
        <v>1.0658585446489031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solve_for_d('True_Odds_Calculator_2-way'!A292,'True_Odds_Calculator_2-way'!#REF!,'True_Odds_Calculator_2-way'!B292,'Log_working_2-way'!B$1,'Log_working_2-way'!B$2)</f>
        <v>1.0543967570307606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solve_for_d('True_Odds_Calculator_2-way'!A293,'True_Odds_Calculator_2-way'!#REF!,'True_Odds_Calculator_2-way'!B293,'Log_working_2-way'!B$1,'Log_working_2-way'!B$2)</f>
        <v>1.0448679076073528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solve_for_d('True_Odds_Calculator_2-way'!A294,'True_Odds_Calculator_2-way'!#REF!,'True_Odds_Calculator_2-way'!B294,'Log_working_2-way'!B$1,'Log_working_2-way'!B$2)</f>
        <v>1.0466798766453527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solve_for_d('True_Odds_Calculator_2-way'!A295,'True_Odds_Calculator_2-way'!#REF!,'True_Odds_Calculator_2-way'!B295,'Log_working_2-way'!B$1,'Log_working_2-way'!B$2)</f>
        <v>1.0441161747080836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solve_for_d('True_Odds_Calculator_2-way'!A296,'True_Odds_Calculator_2-way'!#REF!,'True_Odds_Calculator_2-way'!B296,'Log_working_2-way'!B$1,'Log_working_2-way'!B$2)</f>
        <v>1.0454473653146403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solve_for_d('True_Odds_Calculator_2-way'!A297,'True_Odds_Calculator_2-way'!#REF!,'True_Odds_Calculator_2-way'!B297,'Log_working_2-way'!B$1,'Log_working_2-way'!B$2)</f>
        <v>1.0362637658896696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solve_for_d('True_Odds_Calculator_2-way'!A298,'True_Odds_Calculator_2-way'!#REF!,'True_Odds_Calculator_2-way'!B298,'Log_working_2-way'!B$1,'Log_working_2-way'!B$2)</f>
        <v>1.0438817895444492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solve_for_d('True_Odds_Calculator_2-way'!A299,'True_Odds_Calculator_2-way'!#REF!,'True_Odds_Calculator_2-way'!B299,'Log_working_2-way'!B$1,'Log_working_2-way'!B$2)</f>
        <v>1.0441161747080836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solve_for_d('True_Odds_Calculator_2-way'!A300,'True_Odds_Calculator_2-way'!#REF!,'True_Odds_Calculator_2-way'!B300,'Log_working_2-way'!B$1,'Log_working_2-way'!B$2)</f>
        <v>1.045344963452246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solve_for_d('True_Odds_Calculator_2-way'!A301,'True_Odds_Calculator_2-way'!#REF!,'True_Odds_Calculator_2-way'!B301,'Log_working_2-way'!B$1,'Log_working_2-way'!B$2)</f>
        <v>1.0349578533419834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solve_for_d('True_Odds_Calculator_2-way'!A302,'True_Odds_Calculator_2-way'!#REF!,'True_Odds_Calculator_2-way'!B302,'Log_working_2-way'!B$1,'Log_working_2-way'!B$2)</f>
        <v>1.054131501614133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solve_for_d('True_Odds_Calculator_2-way'!A303,'True_Odds_Calculator_2-way'!#REF!,'True_Odds_Calculator_2-way'!B303,'Log_working_2-way'!B$1,'Log_working_2-way'!B$2)</f>
        <v>1.0840677409696946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solve_for_d('True_Odds_Calculator_2-way'!A304,'True_Odds_Calculator_2-way'!#REF!,'True_Odds_Calculator_2-way'!B304,'Log_working_2-way'!B$1,'Log_working_2-way'!B$2)</f>
        <v>1.0882202949124216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solve_for_d('True_Odds_Calculator_2-way'!A305,'True_Odds_Calculator_2-way'!#REF!,'True_Odds_Calculator_2-way'!B305,'Log_working_2-way'!B$1,'Log_working_2-way'!B$2)</f>
        <v>1.0837168382457092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solve_for_d('True_Odds_Calculator_2-way'!A306,'True_Odds_Calculator_2-way'!#REF!,'True_Odds_Calculator_2-way'!B306,'Log_working_2-way'!B$1,'Log_working_2-way'!B$2)</f>
        <v>1.0758089270163143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solve_for_d('True_Odds_Calculator_2-way'!A307,'True_Odds_Calculator_2-way'!#REF!,'True_Odds_Calculator_2-way'!B307,'Log_working_2-way'!B$1,'Log_working_2-way'!B$2)</f>
        <v>1.0438817895444492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solve_for_d('True_Odds_Calculator_2-way'!A308,'True_Odds_Calculator_2-way'!#REF!,'True_Odds_Calculator_2-way'!B308,'Log_working_2-way'!B$1,'Log_working_2-way'!B$2)</f>
        <v>1.0697333647833527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solve_for_d('True_Odds_Calculator_2-way'!A309,'True_Odds_Calculator_2-way'!#REF!,'True_Odds_Calculator_2-way'!B309,'Log_working_2-way'!B$1,'Log_working_2-way'!B$2)</f>
        <v>1.0344490471441554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solve_for_d('True_Odds_Calculator_2-way'!A310,'True_Odds_Calculator_2-way'!#REF!,'True_Odds_Calculator_2-way'!B310,'Log_working_2-way'!B$1,'Log_working_2-way'!B$2)</f>
        <v>1.0511007709925617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solve_for_d('True_Odds_Calculator_2-way'!A311,'True_Odds_Calculator_2-way'!#REF!,'True_Odds_Calculator_2-way'!B311,'Log_working_2-way'!B$1,'Log_working_2-way'!B$2)</f>
        <v>1.0347781293381613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solve_for_d('True_Odds_Calculator_2-way'!A312,'True_Odds_Calculator_2-way'!#REF!,'True_Odds_Calculator_2-way'!B312,'Log_working_2-way'!B$1,'Log_working_2-way'!B$2)</f>
        <v>1.0463684894705136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solve_for_d('True_Odds_Calculator_2-way'!A313,'True_Odds_Calculator_2-way'!#REF!,'True_Odds_Calculator_2-way'!B313,'Log_working_2-way'!B$1,'Log_working_2-way'!B$2)</f>
        <v>1.038506964435719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solve_for_d('True_Odds_Calculator_2-way'!A314,'True_Odds_Calculator_2-way'!#REF!,'True_Odds_Calculator_2-way'!B314,'Log_working_2-way'!B$1,'Log_working_2-way'!B$2)</f>
        <v>1.0362637658896696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solve_for_d('True_Odds_Calculator_2-way'!A315,'True_Odds_Calculator_2-way'!#REF!,'True_Odds_Calculator_2-way'!B315,'Log_working_2-way'!B$1,'Log_working_2-way'!B$2)</f>
        <v>1.0650522192189402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solve_for_d('True_Odds_Calculator_2-way'!A316,'True_Odds_Calculator_2-way'!#REF!,'True_Odds_Calculator_2-way'!B316,'Log_working_2-way'!B$1,'Log_working_2-way'!B$2)</f>
        <v>1.0417159380917833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solve_for_d('True_Odds_Calculator_2-way'!A317,'True_Odds_Calculator_2-way'!#REF!,'True_Odds_Calculator_2-way'!B317,'Log_working_2-way'!B$1,'Log_working_2-way'!B$2)</f>
        <v>1.0351900225906741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solve_for_d('True_Odds_Calculator_2-way'!A318,'True_Odds_Calculator_2-way'!#REF!,'True_Odds_Calculator_2-way'!B318,'Log_working_2-way'!B$1,'Log_working_2-way'!B$2)</f>
        <v>1.1258774531665239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solve_for_d('True_Odds_Calculator_2-way'!A319,'True_Odds_Calculator_2-way'!#REF!,'True_Odds_Calculator_2-way'!B319,'Log_working_2-way'!B$1,'Log_working_2-way'!B$2)</f>
        <v>1.0748005115229995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solve_for_d('True_Odds_Calculator_2-way'!A320,'True_Odds_Calculator_2-way'!#REF!,'True_Odds_Calculator_2-way'!B320,'Log_working_2-way'!B$1,'Log_working_2-way'!B$2)</f>
        <v>1.1207134383823145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solve_for_d('True_Odds_Calculator_2-way'!A321,'True_Odds_Calculator_2-way'!#REF!,'True_Odds_Calculator_2-way'!B321,'Log_working_2-way'!B$1,'Log_working_2-way'!B$2)</f>
        <v>1.0592698779777294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solve_for_d('True_Odds_Calculator_2-way'!A322,'True_Odds_Calculator_2-way'!#REF!,'True_Odds_Calculator_2-way'!B322,'Log_working_2-way'!B$1,'Log_working_2-way'!B$2)</f>
        <v>1.0586391570182949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solve_for_d('True_Odds_Calculator_2-way'!A323,'True_Odds_Calculator_2-way'!#REF!,'True_Odds_Calculator_2-way'!B323,'Log_working_2-way'!B$1,'Log_working_2-way'!B$2)</f>
        <v>1.1279144230772176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solve_for_d('True_Odds_Calculator_2-way'!A324,'True_Odds_Calculator_2-way'!#REF!,'True_Odds_Calculator_2-way'!B324,'Log_working_2-way'!B$1,'Log_working_2-way'!B$2)</f>
        <v>1.071200922068871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solve_for_d('True_Odds_Calculator_2-way'!A325,'True_Odds_Calculator_2-way'!#REF!,'True_Odds_Calculator_2-way'!B325,'Log_working_2-way'!B$1,'Log_working_2-way'!B$2)</f>
        <v>1.0813984437283319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solve_for_d('True_Odds_Calculator_2-way'!A326,'True_Odds_Calculator_2-way'!#REF!,'True_Odds_Calculator_2-way'!B326,'Log_working_2-way'!B$1,'Log_working_2-way'!B$2)</f>
        <v>1.0935711654267806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solve_for_d('True_Odds_Calculator_2-way'!A327,'True_Odds_Calculator_2-way'!#REF!,'True_Odds_Calculator_2-way'!B327,'Log_working_2-way'!B$1,'Log_working_2-way'!B$2)</f>
        <v>1.047073470420135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solve_for_d('True_Odds_Calculator_2-way'!A328,'True_Odds_Calculator_2-way'!#REF!,'True_Odds_Calculator_2-way'!B328,'Log_working_2-way'!B$1,'Log_working_2-way'!B$2)</f>
        <v>1.0512150176064545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solve_for_d('True_Odds_Calculator_2-way'!A329,'True_Odds_Calculator_2-way'!#REF!,'True_Odds_Calculator_2-way'!B329,'Log_working_2-way'!B$1,'Log_working_2-way'!B$2)</f>
        <v>1.0636410008450974</v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solve_for_d('True_Odds_Calculator_2-way'!A330,'True_Odds_Calculator_2-way'!#REF!,'True_Odds_Calculator_2-way'!B330,'Log_working_2-way'!B$1,'Log_working_2-way'!B$2)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solve_for_d('True_Odds_Calculator_2-way'!A331,'True_Odds_Calculator_2-way'!#REF!,'True_Odds_Calculator_2-way'!B331,'Log_working_2-way'!B$1,'Log_working_2-way'!B$2)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solve_for_d('True_Odds_Calculator_2-way'!A332,'True_Odds_Calculator_2-way'!#REF!,'True_Odds_Calculator_2-way'!B332,'Log_working_2-way'!B$1,'Log_working_2-way'!B$2)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solve_for_d('True_Odds_Calculator_2-way'!A333,'True_Odds_Calculator_2-way'!#REF!,'True_Odds_Calculator_2-way'!B333,'Log_working_2-way'!B$1,'Log_working_2-way'!B$2)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solve_for_d('True_Odds_Calculator_2-way'!A334,'True_Odds_Calculator_2-way'!#REF!,'True_Odds_Calculator_2-way'!B334,'Log_working_2-way'!B$1,'Log_working_2-way'!B$2)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solve_for_d('True_Odds_Calculator_2-way'!A335,'True_Odds_Calculator_2-way'!#REF!,'True_Odds_Calculator_2-way'!B335,'Log_working_2-way'!B$1,'Log_working_2-way'!B$2)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solve_for_d('True_Odds_Calculator_2-way'!A336,'True_Odds_Calculator_2-way'!#REF!,'True_Odds_Calculator_2-way'!B336,'Log_working_2-way'!B$1,'Log_working_2-way'!B$2)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solve_for_d('True_Odds_Calculator_2-way'!A337,'True_Odds_Calculator_2-way'!#REF!,'True_Odds_Calculator_2-way'!B337,'Log_working_2-way'!B$1,'Log_working_2-way'!B$2)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solve_for_d('True_Odds_Calculator_2-way'!A338,'True_Odds_Calculator_2-way'!#REF!,'True_Odds_Calculator_2-way'!B338,'Log_working_2-way'!B$1,'Log_working_2-way'!B$2)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solve_for_d('True_Odds_Calculator_2-way'!A339,'True_Odds_Calculator_2-way'!#REF!,'True_Odds_Calculator_2-way'!B339,'Log_working_2-way'!B$1,'Log_working_2-way'!B$2)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solve_for_d('True_Odds_Calculator_2-way'!A340,'True_Odds_Calculator_2-way'!#REF!,'True_Odds_Calculator_2-way'!B340,'Log_working_2-way'!B$1,'Log_working_2-way'!B$2)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solve_for_d('True_Odds_Calculator_2-way'!A341,'True_Odds_Calculator_2-way'!#REF!,'True_Odds_Calculator_2-way'!B341,'Log_working_2-way'!B$1,'Log_working_2-way'!B$2)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solve_for_d('True_Odds_Calculator_2-way'!A342,'True_Odds_Calculator_2-way'!#REF!,'True_Odds_Calculator_2-way'!B342,'Log_working_2-way'!B$1,'Log_working_2-way'!B$2)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solve_for_d('True_Odds_Calculator_2-way'!A343,'True_Odds_Calculator_2-way'!#REF!,'True_Odds_Calculator_2-way'!B343,'Log_working_2-way'!B$1,'Log_working_2-way'!B$2)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solve_for_d('True_Odds_Calculator_2-way'!A344,'True_Odds_Calculator_2-way'!#REF!,'True_Odds_Calculator_2-way'!B344,'Log_working_2-way'!B$1,'Log_working_2-way'!B$2)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solve_for_d('True_Odds_Calculator_2-way'!A345,'True_Odds_Calculator_2-way'!#REF!,'True_Odds_Calculator_2-way'!B345,'Log_working_2-way'!B$1,'Log_working_2-way'!B$2)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solve_for_d('True_Odds_Calculator_2-way'!A346,'True_Odds_Calculator_2-way'!#REF!,'True_Odds_Calculator_2-way'!B346,'Log_working_2-way'!B$1,'Log_working_2-way'!B$2)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solve_for_d('True_Odds_Calculator_2-way'!A347,'True_Odds_Calculator_2-way'!#REF!,'True_Odds_Calculator_2-way'!B347,'Log_working_2-way'!B$1,'Log_working_2-way'!B$2)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solve_for_d('True_Odds_Calculator_2-way'!A348,'True_Odds_Calculator_2-way'!#REF!,'True_Odds_Calculator_2-way'!B348,'Log_working_2-way'!B$1,'Log_working_2-way'!B$2)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solve_for_d('True_Odds_Calculator_2-way'!A349,'True_Odds_Calculator_2-way'!#REF!,'True_Odds_Calculator_2-way'!B349,'Log_working_2-way'!B$1,'Log_working_2-way'!B$2)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solve_for_d('True_Odds_Calculator_2-way'!A350,'True_Odds_Calculator_2-way'!#REF!,'True_Odds_Calculator_2-way'!B350,'Log_working_2-way'!B$1,'Log_working_2-way'!B$2)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solve_for_d('True_Odds_Calculator_2-way'!A351,'True_Odds_Calculator_2-way'!#REF!,'True_Odds_Calculator_2-way'!B351,'Log_working_2-way'!B$1,'Log_working_2-way'!B$2)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solve_for_d('True_Odds_Calculator_2-way'!A352,'True_Odds_Calculator_2-way'!#REF!,'True_Odds_Calculator_2-way'!B352,'Log_working_2-way'!B$1,'Log_working_2-way'!B$2)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solve_for_d('True_Odds_Calculator_2-way'!A353,'True_Odds_Calculator_2-way'!#REF!,'True_Odds_Calculator_2-way'!B353,'Log_working_2-way'!B$1,'Log_working_2-way'!B$2)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solve_for_d('True_Odds_Calculator_2-way'!A354,'True_Odds_Calculator_2-way'!#REF!,'True_Odds_Calculator_2-way'!B354,'Log_working_2-way'!B$1,'Log_working_2-way'!B$2)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solve_for_d('True_Odds_Calculator_2-way'!A355,'True_Odds_Calculator_2-way'!#REF!,'True_Odds_Calculator_2-way'!B355,'Log_working_2-way'!B$1,'Log_working_2-way'!B$2)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solve_for_d('True_Odds_Calculator_2-way'!A356,'True_Odds_Calculator_2-way'!#REF!,'True_Odds_Calculator_2-way'!B356,'Log_working_2-way'!B$1,'Log_working_2-way'!B$2)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solve_for_d('True_Odds_Calculator_2-way'!A357,'True_Odds_Calculator_2-way'!#REF!,'True_Odds_Calculator_2-way'!B357,'Log_working_2-way'!B$1,'Log_working_2-way'!B$2)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solve_for_d('True_Odds_Calculator_2-way'!A358,'True_Odds_Calculator_2-way'!#REF!,'True_Odds_Calculator_2-way'!B358,'Log_working_2-way'!B$1,'Log_working_2-way'!B$2)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solve_for_d('True_Odds_Calculator_2-way'!A359,'True_Odds_Calculator_2-way'!#REF!,'True_Odds_Calculator_2-way'!B359,'Log_working_2-way'!B$1,'Log_working_2-way'!B$2)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solve_for_d('True_Odds_Calculator_2-way'!A360,'True_Odds_Calculator_2-way'!#REF!,'True_Odds_Calculator_2-way'!B360,'Log_working_2-way'!B$1,'Log_working_2-way'!B$2)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solve_for_d('True_Odds_Calculator_2-way'!A361,'True_Odds_Calculator_2-way'!#REF!,'True_Odds_Calculator_2-way'!B361,'Log_working_2-way'!B$1,'Log_working_2-way'!B$2)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solve_for_d('True_Odds_Calculator_2-way'!A362,'True_Odds_Calculator_2-way'!#REF!,'True_Odds_Calculator_2-way'!B362,'Log_working_2-way'!B$1,'Log_working_2-way'!B$2)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solve_for_d('True_Odds_Calculator_2-way'!A363,'True_Odds_Calculator_2-way'!#REF!,'True_Odds_Calculator_2-way'!B363,'Log_working_2-way'!B$1,'Log_working_2-way'!B$2)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solve_for_d('True_Odds_Calculator_2-way'!A364,'True_Odds_Calculator_2-way'!#REF!,'True_Odds_Calculator_2-way'!B364,'Log_working_2-way'!B$1,'Log_working_2-way'!B$2)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solve_for_d('True_Odds_Calculator_2-way'!A365,'True_Odds_Calculator_2-way'!#REF!,'True_Odds_Calculator_2-way'!B365,'Log_working_2-way'!B$1,'Log_working_2-way'!B$2)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solve_for_d('True_Odds_Calculator_2-way'!A366,'True_Odds_Calculator_2-way'!#REF!,'True_Odds_Calculator_2-way'!B366,'Log_working_2-way'!B$1,'Log_working_2-way'!B$2)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solve_for_d('True_Odds_Calculator_2-way'!A367,'True_Odds_Calculator_2-way'!#REF!,'True_Odds_Calculator_2-way'!B367,'Log_working_2-way'!B$1,'Log_working_2-way'!B$2)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solve_for_d('True_Odds_Calculator_2-way'!A368,'True_Odds_Calculator_2-way'!#REF!,'True_Odds_Calculator_2-way'!B368,'Log_working_2-way'!B$1,'Log_working_2-way'!B$2)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solve_for_d('True_Odds_Calculator_2-way'!A369,'True_Odds_Calculator_2-way'!#REF!,'True_Odds_Calculator_2-way'!B369,'Log_working_2-way'!B$1,'Log_working_2-way'!B$2)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solve_for_d('True_Odds_Calculator_2-way'!A370,'True_Odds_Calculator_2-way'!#REF!,'True_Odds_Calculator_2-way'!B370,'Log_working_2-way'!B$1,'Log_working_2-way'!B$2)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solve_for_d('True_Odds_Calculator_2-way'!A371,'True_Odds_Calculator_2-way'!#REF!,'True_Odds_Calculator_2-way'!B371,'Log_working_2-way'!B$1,'Log_working_2-way'!B$2)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solve_for_d('True_Odds_Calculator_2-way'!A372,'True_Odds_Calculator_2-way'!#REF!,'True_Odds_Calculator_2-way'!B372,'Log_working_2-way'!B$1,'Log_working_2-way'!B$2)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solve_for_d('True_Odds_Calculator_2-way'!A373,'True_Odds_Calculator_2-way'!#REF!,'True_Odds_Calculator_2-way'!B373,'Log_working_2-way'!B$1,'Log_working_2-way'!B$2)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solve_for_d('True_Odds_Calculator_2-way'!A374,'True_Odds_Calculator_2-way'!#REF!,'True_Odds_Calculator_2-way'!B374,'Log_working_2-way'!B$1,'Log_working_2-way'!B$2)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solve_for_d('True_Odds_Calculator_2-way'!A375,'True_Odds_Calculator_2-way'!#REF!,'True_Odds_Calculator_2-way'!B375,'Log_working_2-way'!B$1,'Log_working_2-way'!B$2)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solve_for_d('True_Odds_Calculator_2-way'!A376,'True_Odds_Calculator_2-way'!#REF!,'True_Odds_Calculator_2-way'!B376,'Log_working_2-way'!B$1,'Log_working_2-way'!B$2)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solve_for_d('True_Odds_Calculator_2-way'!A377,'True_Odds_Calculator_2-way'!#REF!,'True_Odds_Calculator_2-way'!B377,'Log_working_2-way'!B$1,'Log_working_2-way'!B$2)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solve_for_d('True_Odds_Calculator_2-way'!A378,'True_Odds_Calculator_2-way'!#REF!,'True_Odds_Calculator_2-way'!B378,'Log_working_2-way'!B$1,'Log_working_2-way'!B$2)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solve_for_d('True_Odds_Calculator_2-way'!A379,'True_Odds_Calculator_2-way'!#REF!,'True_Odds_Calculator_2-way'!B379,'Log_working_2-way'!B$1,'Log_working_2-way'!B$2)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solve_for_d('True_Odds_Calculator_2-way'!A380,'True_Odds_Calculator_2-way'!#REF!,'True_Odds_Calculator_2-way'!B380,'Log_working_2-way'!B$1,'Log_working_2-way'!B$2)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solve_for_d('True_Odds_Calculator_2-way'!A381,'True_Odds_Calculator_2-way'!#REF!,'True_Odds_Calculator_2-way'!B381,'Log_working_2-way'!B$1,'Log_working_2-way'!B$2)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solve_for_d('True_Odds_Calculator_2-way'!A382,'True_Odds_Calculator_2-way'!#REF!,'True_Odds_Calculator_2-way'!B382,'Log_working_2-way'!B$1,'Log_working_2-way'!B$2)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solve_for_d('True_Odds_Calculator_2-way'!A383,'True_Odds_Calculator_2-way'!#REF!,'True_Odds_Calculator_2-way'!B383,'Log_working_2-way'!B$1,'Log_working_2-way'!B$2)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solve_for_d('True_Odds_Calculator_2-way'!A384,'True_Odds_Calculator_2-way'!#REF!,'True_Odds_Calculator_2-way'!B384,'Log_working_2-way'!B$1,'Log_working_2-way'!B$2)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solve_for_d('True_Odds_Calculator_2-way'!A385,'True_Odds_Calculator_2-way'!#REF!,'True_Odds_Calculator_2-way'!B385,'Log_working_2-way'!B$1,'Log_working_2-way'!B$2)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solve_for_d('True_Odds_Calculator_2-way'!A386,'True_Odds_Calculator_2-way'!#REF!,'True_Odds_Calculator_2-way'!B386,'Log_working_2-way'!B$1,'Log_working_2-way'!B$2)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solve_for_d('True_Odds_Calculator_2-way'!A387,'True_Odds_Calculator_2-way'!#REF!,'True_Odds_Calculator_2-way'!B387,'Log_working_2-way'!B$1,'Log_working_2-way'!B$2)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solve_for_d('True_Odds_Calculator_2-way'!A388,'True_Odds_Calculator_2-way'!#REF!,'True_Odds_Calculator_2-way'!B388,'Log_working_2-way'!B$1,'Log_working_2-way'!B$2)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solve_for_d('True_Odds_Calculator_2-way'!A389,'True_Odds_Calculator_2-way'!#REF!,'True_Odds_Calculator_2-way'!B389,'Log_working_2-way'!B$1,'Log_working_2-way'!B$2)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solve_for_d('True_Odds_Calculator_2-way'!A390,'True_Odds_Calculator_2-way'!#REF!,'True_Odds_Calculator_2-way'!B390,'Log_working_2-way'!B$1,'Log_working_2-way'!B$2)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solve_for_d('True_Odds_Calculator_2-way'!A391,'True_Odds_Calculator_2-way'!#REF!,'True_Odds_Calculator_2-way'!B391,'Log_working_2-way'!B$1,'Log_working_2-way'!B$2)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solve_for_d('True_Odds_Calculator_2-way'!A392,'True_Odds_Calculator_2-way'!#REF!,'True_Odds_Calculator_2-way'!B392,'Log_working_2-way'!B$1,'Log_working_2-way'!B$2)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solve_for_d('True_Odds_Calculator_2-way'!A393,'True_Odds_Calculator_2-way'!#REF!,'True_Odds_Calculator_2-way'!B393,'Log_working_2-way'!B$1,'Log_working_2-way'!B$2)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solve_for_d('True_Odds_Calculator_2-way'!A394,'True_Odds_Calculator_2-way'!#REF!,'True_Odds_Calculator_2-way'!B394,'Log_working_2-way'!B$1,'Log_working_2-way'!B$2)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solve_for_d('True_Odds_Calculator_2-way'!A395,'True_Odds_Calculator_2-way'!#REF!,'True_Odds_Calculator_2-way'!B395,'Log_working_2-way'!B$1,'Log_working_2-way'!B$2)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solve_for_d('True_Odds_Calculator_2-way'!A396,'True_Odds_Calculator_2-way'!#REF!,'True_Odds_Calculator_2-way'!B396,'Log_working_2-way'!B$1,'Log_working_2-way'!B$2)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solve_for_d('True_Odds_Calculator_2-way'!A397,'True_Odds_Calculator_2-way'!#REF!,'True_Odds_Calculator_2-way'!B397,'Log_working_2-way'!B$1,'Log_working_2-way'!B$2)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solve_for_d('True_Odds_Calculator_2-way'!A398,'True_Odds_Calculator_2-way'!#REF!,'True_Odds_Calculator_2-way'!B398,'Log_working_2-way'!B$1,'Log_working_2-way'!B$2)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solve_for_d('True_Odds_Calculator_2-way'!A399,'True_Odds_Calculator_2-way'!#REF!,'True_Odds_Calculator_2-way'!B399,'Log_working_2-way'!B$1,'Log_working_2-way'!B$2)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solve_for_d('True_Odds_Calculator_2-way'!A400,'True_Odds_Calculator_2-way'!#REF!,'True_Odds_Calculator_2-way'!B400,'Log_working_2-way'!B$1,'Log_working_2-way'!B$2)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solve_for_d('True_Odds_Calculator_2-way'!A401,'True_Odds_Calculator_2-way'!#REF!,'True_Odds_Calculator_2-way'!B401,'Log_working_2-way'!B$1,'Log_working_2-way'!B$2)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solve_for_d('True_Odds_Calculator_2-way'!A402,'True_Odds_Calculator_2-way'!#REF!,'True_Odds_Calculator_2-way'!B402,'Log_working_2-way'!B$1,'Log_working_2-way'!B$2)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solve_for_d('True_Odds_Calculator_2-way'!A403,'True_Odds_Calculator_2-way'!#REF!,'True_Odds_Calculator_2-way'!B403,'Log_working_2-way'!B$1,'Log_working_2-way'!B$2)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solve_for_d('True_Odds_Calculator_2-way'!A404,'True_Odds_Calculator_2-way'!#REF!,'True_Odds_Calculator_2-way'!B404,'Log_working_2-way'!B$1,'Log_working_2-way'!B$2)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solve_for_d('True_Odds_Calculator_2-way'!A405,'True_Odds_Calculator_2-way'!#REF!,'True_Odds_Calculator_2-way'!B405,'Log_working_2-way'!B$1,'Log_working_2-way'!B$2)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solve_for_d('True_Odds_Calculator_2-way'!A406,'True_Odds_Calculator_2-way'!#REF!,'True_Odds_Calculator_2-way'!B406,'Log_working_2-way'!B$1,'Log_working_2-way'!B$2)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solve_for_d('True_Odds_Calculator_2-way'!A407,'True_Odds_Calculator_2-way'!#REF!,'True_Odds_Calculator_2-way'!B407,'Log_working_2-way'!B$1,'Log_working_2-way'!B$2)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solve_for_d('True_Odds_Calculator_2-way'!A408,'True_Odds_Calculator_2-way'!#REF!,'True_Odds_Calculator_2-way'!B408,'Log_working_2-way'!B$1,'Log_working_2-way'!B$2)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solve_for_d('True_Odds_Calculator_2-way'!A409,'True_Odds_Calculator_2-way'!#REF!,'True_Odds_Calculator_2-way'!B409,'Log_working_2-way'!B$1,'Log_working_2-way'!B$2)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solve_for_d('True_Odds_Calculator_2-way'!A410,'True_Odds_Calculator_2-way'!#REF!,'True_Odds_Calculator_2-way'!B410,'Log_working_2-way'!B$1,'Log_working_2-way'!B$2)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solve_for_d('True_Odds_Calculator_2-way'!A411,'True_Odds_Calculator_2-way'!#REF!,'True_Odds_Calculator_2-way'!B411,'Log_working_2-way'!B$1,'Log_working_2-way'!B$2)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solve_for_d('True_Odds_Calculator_2-way'!A412,'True_Odds_Calculator_2-way'!#REF!,'True_Odds_Calculator_2-way'!B412,'Log_working_2-way'!B$1,'Log_working_2-way'!B$2)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solve_for_d('True_Odds_Calculator_2-way'!A413,'True_Odds_Calculator_2-way'!#REF!,'True_Odds_Calculator_2-way'!B413,'Log_working_2-way'!B$1,'Log_working_2-way'!B$2)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solve_for_d('True_Odds_Calculator_2-way'!A414,'True_Odds_Calculator_2-way'!#REF!,'True_Odds_Calculator_2-way'!B414,'Log_working_2-way'!B$1,'Log_working_2-way'!B$2)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solve_for_d('True_Odds_Calculator_2-way'!A415,'True_Odds_Calculator_2-way'!#REF!,'True_Odds_Calculator_2-way'!B415,'Log_working_2-way'!B$1,'Log_working_2-way'!B$2)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solve_for_d('True_Odds_Calculator_2-way'!A416,'True_Odds_Calculator_2-way'!#REF!,'True_Odds_Calculator_2-way'!B416,'Log_working_2-way'!B$1,'Log_working_2-way'!B$2)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solve_for_d('True_Odds_Calculator_2-way'!A417,'True_Odds_Calculator_2-way'!#REF!,'True_Odds_Calculator_2-way'!B417,'Log_working_2-way'!B$1,'Log_working_2-way'!B$2)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solve_for_d('True_Odds_Calculator_2-way'!A418,'True_Odds_Calculator_2-way'!#REF!,'True_Odds_Calculator_2-way'!B418,'Log_working_2-way'!B$1,'Log_working_2-way'!B$2)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solve_for_d('True_Odds_Calculator_2-way'!A419,'True_Odds_Calculator_2-way'!#REF!,'True_Odds_Calculator_2-way'!B419,'Log_working_2-way'!B$1,'Log_working_2-way'!B$2)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solve_for_d('True_Odds_Calculator_2-way'!A420,'True_Odds_Calculator_2-way'!#REF!,'True_Odds_Calculator_2-way'!B420,'Log_working_2-way'!B$1,'Log_working_2-way'!B$2)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solve_for_d('True_Odds_Calculator_2-way'!A421,'True_Odds_Calculator_2-way'!#REF!,'True_Odds_Calculator_2-way'!B421,'Log_working_2-way'!B$1,'Log_working_2-way'!B$2)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solve_for_d('True_Odds_Calculator_2-way'!A422,'True_Odds_Calculator_2-way'!#REF!,'True_Odds_Calculator_2-way'!B422,'Log_working_2-way'!B$1,'Log_working_2-way'!B$2)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solve_for_d('True_Odds_Calculator_2-way'!A423,'True_Odds_Calculator_2-way'!#REF!,'True_Odds_Calculator_2-way'!B423,'Log_working_2-way'!B$1,'Log_working_2-way'!B$2)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solve_for_d('True_Odds_Calculator_2-way'!A424,'True_Odds_Calculator_2-way'!#REF!,'True_Odds_Calculator_2-way'!B424,'Log_working_2-way'!B$1,'Log_working_2-way'!B$2)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solve_for_d('True_Odds_Calculator_2-way'!A425,'True_Odds_Calculator_2-way'!#REF!,'True_Odds_Calculator_2-way'!B425,'Log_working_2-way'!B$1,'Log_working_2-way'!B$2)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solve_for_d('True_Odds_Calculator_2-way'!A426,'True_Odds_Calculator_2-way'!#REF!,'True_Odds_Calculator_2-way'!B426,'Log_working_2-way'!B$1,'Log_working_2-way'!B$2)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solve_for_d('True_Odds_Calculator_2-way'!A427,'True_Odds_Calculator_2-way'!#REF!,'True_Odds_Calculator_2-way'!B427,'Log_working_2-way'!B$1,'Log_working_2-way'!B$2)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solve_for_d('True_Odds_Calculator_2-way'!A428,'True_Odds_Calculator_2-way'!#REF!,'True_Odds_Calculator_2-way'!B428,'Log_working_2-way'!B$1,'Log_working_2-way'!B$2)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solve_for_d('True_Odds_Calculator_2-way'!A429,'True_Odds_Calculator_2-way'!#REF!,'True_Odds_Calculator_2-way'!B429,'Log_working_2-way'!B$1,'Log_working_2-way'!B$2)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solve_for_d('True_Odds_Calculator_2-way'!A430,'True_Odds_Calculator_2-way'!#REF!,'True_Odds_Calculator_2-way'!B430,'Log_working_2-way'!B$1,'Log_working_2-way'!B$2)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solve_for_d('True_Odds_Calculator_2-way'!A431,'True_Odds_Calculator_2-way'!#REF!,'True_Odds_Calculator_2-way'!B431,'Log_working_2-way'!B$1,'Log_working_2-way'!B$2)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solve_for_d('True_Odds_Calculator_2-way'!A432,'True_Odds_Calculator_2-way'!#REF!,'True_Odds_Calculator_2-way'!B432,'Log_working_2-way'!B$1,'Log_working_2-way'!B$2)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solve_for_d('True_Odds_Calculator_2-way'!A433,'True_Odds_Calculator_2-way'!#REF!,'True_Odds_Calculator_2-way'!B433,'Log_working_2-way'!B$1,'Log_working_2-way'!B$2)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solve_for_d('True_Odds_Calculator_2-way'!A434,'True_Odds_Calculator_2-way'!#REF!,'True_Odds_Calculator_2-way'!B434,'Log_working_2-way'!B$1,'Log_working_2-way'!B$2)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solve_for_d('True_Odds_Calculator_2-way'!A435,'True_Odds_Calculator_2-way'!#REF!,'True_Odds_Calculator_2-way'!B435,'Log_working_2-way'!B$1,'Log_working_2-way'!B$2)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solve_for_d('True_Odds_Calculator_2-way'!A436,'True_Odds_Calculator_2-way'!#REF!,'True_Odds_Calculator_2-way'!B436,'Log_working_2-way'!B$1,'Log_working_2-way'!B$2)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solve_for_d('True_Odds_Calculator_2-way'!A437,'True_Odds_Calculator_2-way'!#REF!,'True_Odds_Calculator_2-way'!B437,'Log_working_2-way'!B$1,'Log_working_2-way'!B$2)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solve_for_d('True_Odds_Calculator_2-way'!A438,'True_Odds_Calculator_2-way'!#REF!,'True_Odds_Calculator_2-way'!B438,'Log_working_2-way'!B$1,'Log_working_2-way'!B$2)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solve_for_d('True_Odds_Calculator_2-way'!A439,'True_Odds_Calculator_2-way'!#REF!,'True_Odds_Calculator_2-way'!B439,'Log_working_2-way'!B$1,'Log_working_2-way'!B$2)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solve_for_d('True_Odds_Calculator_2-way'!A440,'True_Odds_Calculator_2-way'!#REF!,'True_Odds_Calculator_2-way'!B440,'Log_working_2-way'!B$1,'Log_working_2-way'!B$2)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solve_for_d('True_Odds_Calculator_2-way'!A441,'True_Odds_Calculator_2-way'!#REF!,'True_Odds_Calculator_2-way'!B441,'Log_working_2-way'!B$1,'Log_working_2-way'!B$2)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solve_for_d('True_Odds_Calculator_2-way'!A442,'True_Odds_Calculator_2-way'!#REF!,'True_Odds_Calculator_2-way'!B442,'Log_working_2-way'!B$1,'Log_working_2-way'!B$2)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solve_for_d('True_Odds_Calculator_2-way'!A443,'True_Odds_Calculator_2-way'!#REF!,'True_Odds_Calculator_2-way'!B443,'Log_working_2-way'!B$1,'Log_working_2-way'!B$2)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solve_for_d('True_Odds_Calculator_2-way'!A444,'True_Odds_Calculator_2-way'!#REF!,'True_Odds_Calculator_2-way'!B444,'Log_working_2-way'!B$1,'Log_working_2-way'!B$2)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solve_for_d('True_Odds_Calculator_2-way'!A445,'True_Odds_Calculator_2-way'!#REF!,'True_Odds_Calculator_2-way'!B445,'Log_working_2-way'!B$1,'Log_working_2-way'!B$2)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solve_for_d('True_Odds_Calculator_2-way'!A446,'True_Odds_Calculator_2-way'!#REF!,'True_Odds_Calculator_2-way'!B446,'Log_working_2-way'!B$1,'Log_working_2-way'!B$2)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solve_for_d('True_Odds_Calculator_2-way'!A447,'True_Odds_Calculator_2-way'!#REF!,'True_Odds_Calculator_2-way'!B447,'Log_working_2-way'!B$1,'Log_working_2-way'!B$2)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solve_for_d('True_Odds_Calculator_2-way'!A448,'True_Odds_Calculator_2-way'!#REF!,'True_Odds_Calculator_2-way'!B448,'Log_working_2-way'!B$1,'Log_working_2-way'!B$2)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solve_for_d('True_Odds_Calculator_2-way'!A449,'True_Odds_Calculator_2-way'!#REF!,'True_Odds_Calculator_2-way'!B449,'Log_working_2-way'!B$1,'Log_working_2-way'!B$2)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solve_for_d('True_Odds_Calculator_2-way'!A450,'True_Odds_Calculator_2-way'!#REF!,'True_Odds_Calculator_2-way'!B450,'Log_working_2-way'!B$1,'Log_working_2-way'!B$2)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solve_for_d('True_Odds_Calculator_2-way'!A451,'True_Odds_Calculator_2-way'!#REF!,'True_Odds_Calculator_2-way'!B451,'Log_working_2-way'!B$1,'Log_working_2-way'!B$2)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solve_for_d('True_Odds_Calculator_2-way'!A452,'True_Odds_Calculator_2-way'!#REF!,'True_Odds_Calculator_2-way'!B452,'Log_working_2-way'!B$1,'Log_working_2-way'!B$2)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solve_for_d('True_Odds_Calculator_2-way'!A453,'True_Odds_Calculator_2-way'!#REF!,'True_Odds_Calculator_2-way'!B453,'Log_working_2-way'!B$1,'Log_working_2-way'!B$2)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solve_for_d('True_Odds_Calculator_2-way'!A454,'True_Odds_Calculator_2-way'!#REF!,'True_Odds_Calculator_2-way'!B454,'Log_working_2-way'!B$1,'Log_working_2-way'!B$2)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solve_for_d('True_Odds_Calculator_2-way'!A455,'True_Odds_Calculator_2-way'!#REF!,'True_Odds_Calculator_2-way'!B455,'Log_working_2-way'!B$1,'Log_working_2-way'!B$2)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solve_for_d('True_Odds_Calculator_2-way'!A456,'True_Odds_Calculator_2-way'!#REF!,'True_Odds_Calculator_2-way'!B456,'Log_working_2-way'!B$1,'Log_working_2-way'!B$2)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solve_for_d('True_Odds_Calculator_2-way'!A457,'True_Odds_Calculator_2-way'!#REF!,'True_Odds_Calculator_2-way'!B457,'Log_working_2-way'!B$1,'Log_working_2-way'!B$2)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solve_for_d('True_Odds_Calculator_2-way'!A458,'True_Odds_Calculator_2-way'!#REF!,'True_Odds_Calculator_2-way'!B458,'Log_working_2-way'!B$1,'Log_working_2-way'!B$2)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solve_for_d('True_Odds_Calculator_2-way'!A459,'True_Odds_Calculator_2-way'!#REF!,'True_Odds_Calculator_2-way'!B459,'Log_working_2-way'!B$1,'Log_working_2-way'!B$2)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solve_for_d('True_Odds_Calculator_2-way'!A460,'True_Odds_Calculator_2-way'!#REF!,'True_Odds_Calculator_2-way'!B460,'Log_working_2-way'!B$1,'Log_working_2-way'!B$2)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solve_for_d('True_Odds_Calculator_2-way'!A461,'True_Odds_Calculator_2-way'!#REF!,'True_Odds_Calculator_2-way'!B461,'Log_working_2-way'!B$1,'Log_working_2-way'!B$2)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solve_for_d('True_Odds_Calculator_2-way'!A462,'True_Odds_Calculator_2-way'!#REF!,'True_Odds_Calculator_2-way'!B462,'Log_working_2-way'!B$1,'Log_working_2-way'!B$2)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solve_for_d('True_Odds_Calculator_2-way'!A463,'True_Odds_Calculator_2-way'!#REF!,'True_Odds_Calculator_2-way'!B463,'Log_working_2-way'!B$1,'Log_working_2-way'!B$2)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solve_for_d('True_Odds_Calculator_2-way'!A464,'True_Odds_Calculator_2-way'!#REF!,'True_Odds_Calculator_2-way'!B464,'Log_working_2-way'!B$1,'Log_working_2-way'!B$2)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solve_for_d('True_Odds_Calculator_2-way'!A465,'True_Odds_Calculator_2-way'!#REF!,'True_Odds_Calculator_2-way'!B465,'Log_working_2-way'!B$1,'Log_working_2-way'!B$2)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solve_for_d('True_Odds_Calculator_2-way'!A466,'True_Odds_Calculator_2-way'!#REF!,'True_Odds_Calculator_2-way'!B466,'Log_working_2-way'!B$1,'Log_working_2-way'!B$2)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solve_for_d('True_Odds_Calculator_2-way'!A467,'True_Odds_Calculator_2-way'!#REF!,'True_Odds_Calculator_2-way'!B467,'Log_working_2-way'!B$1,'Log_working_2-way'!B$2)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solve_for_d('True_Odds_Calculator_2-way'!A468,'True_Odds_Calculator_2-way'!#REF!,'True_Odds_Calculator_2-way'!B468,'Log_working_2-way'!B$1,'Log_working_2-way'!B$2)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solve_for_d('True_Odds_Calculator_2-way'!A469,'True_Odds_Calculator_2-way'!#REF!,'True_Odds_Calculator_2-way'!B469,'Log_working_2-way'!B$1,'Log_working_2-way'!B$2)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solve_for_d('True_Odds_Calculator_2-way'!A470,'True_Odds_Calculator_2-way'!#REF!,'True_Odds_Calculator_2-way'!B470,'Log_working_2-way'!B$1,'Log_working_2-way'!B$2)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solve_for_d('True_Odds_Calculator_2-way'!A471,'True_Odds_Calculator_2-way'!#REF!,'True_Odds_Calculator_2-way'!B471,'Log_working_2-way'!B$1,'Log_working_2-way'!B$2)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solve_for_d('True_Odds_Calculator_2-way'!A472,'True_Odds_Calculator_2-way'!#REF!,'True_Odds_Calculator_2-way'!B472,'Log_working_2-way'!B$1,'Log_working_2-way'!B$2)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solve_for_d('True_Odds_Calculator_2-way'!A473,'True_Odds_Calculator_2-way'!#REF!,'True_Odds_Calculator_2-way'!B473,'Log_working_2-way'!B$1,'Log_working_2-way'!B$2)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solve_for_d('True_Odds_Calculator_2-way'!A474,'True_Odds_Calculator_2-way'!#REF!,'True_Odds_Calculator_2-way'!B474,'Log_working_2-way'!B$1,'Log_working_2-way'!B$2)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solve_for_d('True_Odds_Calculator_2-way'!A475,'True_Odds_Calculator_2-way'!#REF!,'True_Odds_Calculator_2-way'!B475,'Log_working_2-way'!B$1,'Log_working_2-way'!B$2)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solve_for_d('True_Odds_Calculator_2-way'!A476,'True_Odds_Calculator_2-way'!#REF!,'True_Odds_Calculator_2-way'!B476,'Log_working_2-way'!B$1,'Log_working_2-way'!B$2)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solve_for_d('True_Odds_Calculator_2-way'!A477,'True_Odds_Calculator_2-way'!#REF!,'True_Odds_Calculator_2-way'!B477,'Log_working_2-way'!B$1,'Log_working_2-way'!B$2)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solve_for_d('True_Odds_Calculator_2-way'!A478,'True_Odds_Calculator_2-way'!#REF!,'True_Odds_Calculator_2-way'!B478,'Log_working_2-way'!B$1,'Log_working_2-way'!B$2)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solve_for_d('True_Odds_Calculator_2-way'!A479,'True_Odds_Calculator_2-way'!#REF!,'True_Odds_Calculator_2-way'!B479,'Log_working_2-way'!B$1,'Log_working_2-way'!B$2)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solve_for_d('True_Odds_Calculator_2-way'!A480,'True_Odds_Calculator_2-way'!#REF!,'True_Odds_Calculator_2-way'!B480,'Log_working_2-way'!B$1,'Log_working_2-way'!B$2)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solve_for_d('True_Odds_Calculator_2-way'!A481,'True_Odds_Calculator_2-way'!#REF!,'True_Odds_Calculator_2-way'!B481,'Log_working_2-way'!B$1,'Log_working_2-way'!B$2)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solve_for_d('True_Odds_Calculator_2-way'!A482,'True_Odds_Calculator_2-way'!#REF!,'True_Odds_Calculator_2-way'!B482,'Log_working_2-way'!B$1,'Log_working_2-way'!B$2)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solve_for_d('True_Odds_Calculator_2-way'!A483,'True_Odds_Calculator_2-way'!#REF!,'True_Odds_Calculator_2-way'!B483,'Log_working_2-way'!B$1,'Log_working_2-way'!B$2)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solve_for_d('True_Odds_Calculator_2-way'!A484,'True_Odds_Calculator_2-way'!#REF!,'True_Odds_Calculator_2-way'!B484,'Log_working_2-way'!B$1,'Log_working_2-way'!B$2)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solve_for_d('True_Odds_Calculator_2-way'!A485,'True_Odds_Calculator_2-way'!#REF!,'True_Odds_Calculator_2-way'!B485,'Log_working_2-way'!B$1,'Log_working_2-way'!B$2)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solve_for_d('True_Odds_Calculator_2-way'!A486,'True_Odds_Calculator_2-way'!#REF!,'True_Odds_Calculator_2-way'!B486,'Log_working_2-way'!B$1,'Log_working_2-way'!B$2)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solve_for_d('True_Odds_Calculator_2-way'!A487,'True_Odds_Calculator_2-way'!#REF!,'True_Odds_Calculator_2-way'!B487,'Log_working_2-way'!B$1,'Log_working_2-way'!B$2)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solve_for_d('True_Odds_Calculator_2-way'!A488,'True_Odds_Calculator_2-way'!#REF!,'True_Odds_Calculator_2-way'!B488,'Log_working_2-way'!B$1,'Log_working_2-way'!B$2)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solve_for_d('True_Odds_Calculator_2-way'!A489,'True_Odds_Calculator_2-way'!#REF!,'True_Odds_Calculator_2-way'!B489,'Log_working_2-way'!B$1,'Log_working_2-way'!B$2)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solve_for_d('True_Odds_Calculator_2-way'!A490,'True_Odds_Calculator_2-way'!#REF!,'True_Odds_Calculator_2-way'!B490,'Log_working_2-way'!B$1,'Log_working_2-way'!B$2)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solve_for_d('True_Odds_Calculator_2-way'!A491,'True_Odds_Calculator_2-way'!#REF!,'True_Odds_Calculator_2-way'!B491,'Log_working_2-way'!B$1,'Log_working_2-way'!B$2)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solve_for_d('True_Odds_Calculator_2-way'!A492,'True_Odds_Calculator_2-way'!#REF!,'True_Odds_Calculator_2-way'!B492,'Log_working_2-way'!B$1,'Log_working_2-way'!B$2)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solve_for_d('True_Odds_Calculator_2-way'!A493,'True_Odds_Calculator_2-way'!#REF!,'True_Odds_Calculator_2-way'!B493,'Log_working_2-way'!B$1,'Log_working_2-way'!B$2)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solve_for_d('True_Odds_Calculator_2-way'!A494,'True_Odds_Calculator_2-way'!#REF!,'True_Odds_Calculator_2-way'!B494,'Log_working_2-way'!B$1,'Log_working_2-way'!B$2)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solve_for_d('True_Odds_Calculator_2-way'!A495,'True_Odds_Calculator_2-way'!#REF!,'True_Odds_Calculator_2-way'!B495,'Log_working_2-way'!B$1,'Log_working_2-way'!B$2)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solve_for_d('True_Odds_Calculator_2-way'!A496,'True_Odds_Calculator_2-way'!#REF!,'True_Odds_Calculator_2-way'!B496,'Log_working_2-way'!B$1,'Log_working_2-way'!B$2)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solve_for_d('True_Odds_Calculator_2-way'!A497,'True_Odds_Calculator_2-way'!#REF!,'True_Odds_Calculator_2-way'!B497,'Log_working_2-way'!B$1,'Log_working_2-way'!B$2)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solve_for_d('True_Odds_Calculator_2-way'!A498,'True_Odds_Calculator_2-way'!#REF!,'True_Odds_Calculator_2-way'!B498,'Log_working_2-way'!B$1,'Log_working_2-way'!B$2)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solve_for_d('True_Odds_Calculator_2-way'!A499,'True_Odds_Calculator_2-way'!#REF!,'True_Odds_Calculator_2-way'!B499,'Log_working_2-way'!B$1,'Log_working_2-way'!B$2)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solve_for_d('True_Odds_Calculator_2-way'!A500,'True_Odds_Calculator_2-way'!#REF!,'True_Odds_Calculator_2-way'!B500,'Log_working_2-way'!B$1,'Log_working_2-way'!B$2)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solve_for_d('True_Odds_Calculator_2-way'!A501,'True_Odds_Calculator_2-way'!#REF!,'True_Odds_Calculator_2-way'!B501,'Log_working_2-way'!B$1,'Log_working_2-way'!B$2)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solve_for_d('True_Odds_Calculator_2-way'!A502,'True_Odds_Calculator_2-way'!#REF!,'True_Odds_Calculator_2-way'!B502,'Log_working_2-way'!B$1,'Log_working_2-way'!B$2)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solve_for_d('True_Odds_Calculator_2-way'!A503,'True_Odds_Calculator_2-way'!#REF!,'True_Odds_Calculator_2-way'!B503,'Log_working_2-way'!B$1,'Log_working_2-way'!B$2)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solve_for_d('True_Odds_Calculator_2-way'!A504,'True_Odds_Calculator_2-way'!#REF!,'True_Odds_Calculator_2-way'!B504,'Log_working_2-way'!B$1,'Log_working_2-way'!B$2)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solve_for_d('True_Odds_Calculator_2-way'!A505,'True_Odds_Calculator_2-way'!#REF!,'True_Odds_Calculator_2-way'!B505,'Log_working_2-way'!B$1,'Log_working_2-way'!B$2)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solve_for_d('True_Odds_Calculator_2-way'!A506,'True_Odds_Calculator_2-way'!#REF!,'True_Odds_Calculator_2-way'!B506,'Log_working_2-way'!B$1,'Log_working_2-way'!B$2)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solve_for_d('True_Odds_Calculator_2-way'!A507,'True_Odds_Calculator_2-way'!#REF!,'True_Odds_Calculator_2-way'!B507,'Log_working_2-way'!B$1,'Log_working_2-way'!B$2)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solve_for_d('True_Odds_Calculator_2-way'!A508,'True_Odds_Calculator_2-way'!#REF!,'True_Odds_Calculator_2-way'!B508,'Log_working_2-way'!B$1,'Log_working_2-way'!B$2)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solve_for_d('True_Odds_Calculator_2-way'!A509,'True_Odds_Calculator_2-way'!#REF!,'True_Odds_Calculator_2-way'!B509,'Log_working_2-way'!B$1,'Log_working_2-way'!B$2)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solve_for_d('True_Odds_Calculator_2-way'!A510,'True_Odds_Calculator_2-way'!#REF!,'True_Odds_Calculator_2-way'!B510,'Log_working_2-way'!B$1,'Log_working_2-way'!B$2)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solve_for_d('True_Odds_Calculator_2-way'!A511,'True_Odds_Calculator_2-way'!#REF!,'True_Odds_Calculator_2-way'!B511,'Log_working_2-way'!B$1,'Log_working_2-way'!B$2)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solve_for_d('True_Odds_Calculator_2-way'!A512,'True_Odds_Calculator_2-way'!#REF!,'True_Odds_Calculator_2-way'!B512,'Log_working_2-way'!B$1,'Log_working_2-way'!B$2)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solve_for_d('True_Odds_Calculator_2-way'!A513,'True_Odds_Calculator_2-way'!#REF!,'True_Odds_Calculator_2-way'!B513,'Log_working_2-way'!B$1,'Log_working_2-way'!B$2)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solve_for_d('True_Odds_Calculator_2-way'!A514,'True_Odds_Calculator_2-way'!#REF!,'True_Odds_Calculator_2-way'!B514,'Log_working_2-way'!B$1,'Log_working_2-way'!B$2)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solve_for_d('True_Odds_Calculator_2-way'!A515,'True_Odds_Calculator_2-way'!#REF!,'True_Odds_Calculator_2-way'!B515,'Log_working_2-way'!B$1,'Log_working_2-way'!B$2)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solve_for_d('True_Odds_Calculator_2-way'!A516,'True_Odds_Calculator_2-way'!#REF!,'True_Odds_Calculator_2-way'!B516,'Log_working_2-way'!B$1,'Log_working_2-way'!B$2)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solve_for_d('True_Odds_Calculator_2-way'!A517,'True_Odds_Calculator_2-way'!#REF!,'True_Odds_Calculator_2-way'!B517,'Log_working_2-way'!B$1,'Log_working_2-way'!B$2)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solve_for_d('True_Odds_Calculator_2-way'!A518,'True_Odds_Calculator_2-way'!#REF!,'True_Odds_Calculator_2-way'!B518,'Log_working_2-way'!B$1,'Log_working_2-way'!B$2)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solve_for_d('True_Odds_Calculator_2-way'!A519,'True_Odds_Calculator_2-way'!#REF!,'True_Odds_Calculator_2-way'!B519,'Log_working_2-way'!B$1,'Log_working_2-way'!B$2)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solve_for_d('True_Odds_Calculator_2-way'!A520,'True_Odds_Calculator_2-way'!#REF!,'True_Odds_Calculator_2-way'!B520,'Log_working_2-way'!B$1,'Log_working_2-way'!B$2)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solve_for_d('True_Odds_Calculator_2-way'!A521,'True_Odds_Calculator_2-way'!#REF!,'True_Odds_Calculator_2-way'!B521,'Log_working_2-way'!B$1,'Log_working_2-way'!B$2)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solve_for_d('True_Odds_Calculator_2-way'!A522,'True_Odds_Calculator_2-way'!#REF!,'True_Odds_Calculator_2-way'!B522,'Log_working_2-way'!B$1,'Log_working_2-way'!B$2)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solve_for_d('True_Odds_Calculator_2-way'!A523,'True_Odds_Calculator_2-way'!#REF!,'True_Odds_Calculator_2-way'!B523,'Log_working_2-way'!B$1,'Log_working_2-way'!B$2)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solve_for_d('True_Odds_Calculator_2-way'!A524,'True_Odds_Calculator_2-way'!#REF!,'True_Odds_Calculator_2-way'!B524,'Log_working_2-way'!B$1,'Log_working_2-way'!B$2)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solve_for_d('True_Odds_Calculator_2-way'!A525,'True_Odds_Calculator_2-way'!#REF!,'True_Odds_Calculator_2-way'!B525,'Log_working_2-way'!B$1,'Log_working_2-way'!B$2)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solve_for_d('True_Odds_Calculator_2-way'!A526,'True_Odds_Calculator_2-way'!#REF!,'True_Odds_Calculator_2-way'!B526,'Log_working_2-way'!B$1,'Log_working_2-way'!B$2)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solve_for_d('True_Odds_Calculator_2-way'!A527,'True_Odds_Calculator_2-way'!#REF!,'True_Odds_Calculator_2-way'!B527,'Log_working_2-way'!B$1,'Log_working_2-way'!B$2)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solve_for_d('True_Odds_Calculator_2-way'!A528,'True_Odds_Calculator_2-way'!#REF!,'True_Odds_Calculator_2-way'!B528,'Log_working_2-way'!B$1,'Log_working_2-way'!B$2)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solve_for_d('True_Odds_Calculator_2-way'!A529,'True_Odds_Calculator_2-way'!#REF!,'True_Odds_Calculator_2-way'!B529,'Log_working_2-way'!B$1,'Log_working_2-way'!B$2)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solve_for_d('True_Odds_Calculator_2-way'!A530,'True_Odds_Calculator_2-way'!#REF!,'True_Odds_Calculator_2-way'!B530,'Log_working_2-way'!B$1,'Log_working_2-way'!B$2)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solve_for_d('True_Odds_Calculator_2-way'!A531,'True_Odds_Calculator_2-way'!#REF!,'True_Odds_Calculator_2-way'!B531,'Log_working_2-way'!B$1,'Log_working_2-way'!B$2)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solve_for_d('True_Odds_Calculator_2-way'!A532,'True_Odds_Calculator_2-way'!#REF!,'True_Odds_Calculator_2-way'!B532,'Log_working_2-way'!B$1,'Log_working_2-way'!B$2)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solve_for_d('True_Odds_Calculator_2-way'!A533,'True_Odds_Calculator_2-way'!#REF!,'True_Odds_Calculator_2-way'!B533,'Log_working_2-way'!B$1,'Log_working_2-way'!B$2)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solve_for_d('True_Odds_Calculator_2-way'!A534,'True_Odds_Calculator_2-way'!#REF!,'True_Odds_Calculator_2-way'!B534,'Log_working_2-way'!B$1,'Log_working_2-way'!B$2)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solve_for_d('True_Odds_Calculator_2-way'!A535,'True_Odds_Calculator_2-way'!#REF!,'True_Odds_Calculator_2-way'!B535,'Log_working_2-way'!B$1,'Log_working_2-way'!B$2)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solve_for_d('True_Odds_Calculator_2-way'!A536,'True_Odds_Calculator_2-way'!#REF!,'True_Odds_Calculator_2-way'!B536,'Log_working_2-way'!B$1,'Log_working_2-way'!B$2)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solve_for_d('True_Odds_Calculator_2-way'!A537,'True_Odds_Calculator_2-way'!#REF!,'True_Odds_Calculator_2-way'!B537,'Log_working_2-way'!B$1,'Log_working_2-way'!B$2)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solve_for_d('True_Odds_Calculator_2-way'!A538,'True_Odds_Calculator_2-way'!#REF!,'True_Odds_Calculator_2-way'!B538,'Log_working_2-way'!B$1,'Log_working_2-way'!B$2)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solve_for_d('True_Odds_Calculator_2-way'!A539,'True_Odds_Calculator_2-way'!#REF!,'True_Odds_Calculator_2-way'!B539,'Log_working_2-way'!B$1,'Log_working_2-way'!B$2)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solve_for_d('True_Odds_Calculator_2-way'!A540,'True_Odds_Calculator_2-way'!#REF!,'True_Odds_Calculator_2-way'!B540,'Log_working_2-way'!B$1,'Log_working_2-way'!B$2)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solve_for_d('True_Odds_Calculator_2-way'!A541,'True_Odds_Calculator_2-way'!#REF!,'True_Odds_Calculator_2-way'!B541,'Log_working_2-way'!B$1,'Log_working_2-way'!B$2)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solve_for_d('True_Odds_Calculator_2-way'!A542,'True_Odds_Calculator_2-way'!#REF!,'True_Odds_Calculator_2-way'!B542,'Log_working_2-way'!B$1,'Log_working_2-way'!B$2)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solve_for_d('True_Odds_Calculator_2-way'!A543,'True_Odds_Calculator_2-way'!#REF!,'True_Odds_Calculator_2-way'!B543,'Log_working_2-way'!B$1,'Log_working_2-way'!B$2)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solve_for_d('True_Odds_Calculator_2-way'!A544,'True_Odds_Calculator_2-way'!#REF!,'True_Odds_Calculator_2-way'!B544,'Log_working_2-way'!B$1,'Log_working_2-way'!B$2)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solve_for_d('True_Odds_Calculator_2-way'!A545,'True_Odds_Calculator_2-way'!#REF!,'True_Odds_Calculator_2-way'!B545,'Log_working_2-way'!B$1,'Log_working_2-way'!B$2)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solve_for_d('True_Odds_Calculator_2-way'!A546,'True_Odds_Calculator_2-way'!#REF!,'True_Odds_Calculator_2-way'!B546,'Log_working_2-way'!B$1,'Log_working_2-way'!B$2)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solve_for_d('True_Odds_Calculator_2-way'!A547,'True_Odds_Calculator_2-way'!#REF!,'True_Odds_Calculator_2-way'!B547,'Log_working_2-way'!B$1,'Log_working_2-way'!B$2)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solve_for_d('True_Odds_Calculator_2-way'!A548,'True_Odds_Calculator_2-way'!#REF!,'True_Odds_Calculator_2-way'!B548,'Log_working_2-way'!B$1,'Log_working_2-way'!B$2)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solve_for_d('True_Odds_Calculator_2-way'!A549,'True_Odds_Calculator_2-way'!#REF!,'True_Odds_Calculator_2-way'!B549,'Log_working_2-way'!B$1,'Log_working_2-way'!B$2)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solve_for_d('True_Odds_Calculator_2-way'!A550,'True_Odds_Calculator_2-way'!#REF!,'True_Odds_Calculator_2-way'!B550,'Log_working_2-way'!B$1,'Log_working_2-way'!B$2)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solve_for_d('True_Odds_Calculator_2-way'!A551,'True_Odds_Calculator_2-way'!#REF!,'True_Odds_Calculator_2-way'!B551,'Log_working_2-way'!B$1,'Log_working_2-way'!B$2)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solve_for_d('True_Odds_Calculator_2-way'!A552,'True_Odds_Calculator_2-way'!#REF!,'True_Odds_Calculator_2-way'!B552,'Log_working_2-way'!B$1,'Log_working_2-way'!B$2)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solve_for_d('True_Odds_Calculator_2-way'!A553,'True_Odds_Calculator_2-way'!#REF!,'True_Odds_Calculator_2-way'!B553,'Log_working_2-way'!B$1,'Log_working_2-way'!B$2)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solve_for_d('True_Odds_Calculator_2-way'!A554,'True_Odds_Calculator_2-way'!#REF!,'True_Odds_Calculator_2-way'!B554,'Log_working_2-way'!B$1,'Log_working_2-way'!B$2)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solve_for_d('True_Odds_Calculator_2-way'!A555,'True_Odds_Calculator_2-way'!#REF!,'True_Odds_Calculator_2-way'!B555,'Log_working_2-way'!B$1,'Log_working_2-way'!B$2)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solve_for_d('True_Odds_Calculator_2-way'!A556,'True_Odds_Calculator_2-way'!#REF!,'True_Odds_Calculator_2-way'!B556,'Log_working_2-way'!B$1,'Log_working_2-way'!B$2)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solve_for_d('True_Odds_Calculator_2-way'!A557,'True_Odds_Calculator_2-way'!#REF!,'True_Odds_Calculator_2-way'!B557,'Log_working_2-way'!B$1,'Log_working_2-way'!B$2)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solve_for_d('True_Odds_Calculator_2-way'!A558,'True_Odds_Calculator_2-way'!#REF!,'True_Odds_Calculator_2-way'!B558,'Log_working_2-way'!B$1,'Log_working_2-way'!B$2)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solve_for_d('True_Odds_Calculator_2-way'!A559,'True_Odds_Calculator_2-way'!#REF!,'True_Odds_Calculator_2-way'!B559,'Log_working_2-way'!B$1,'Log_working_2-way'!B$2)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solve_for_d('True_Odds_Calculator_2-way'!A560,'True_Odds_Calculator_2-way'!#REF!,'True_Odds_Calculator_2-way'!B560,'Log_working_2-way'!B$1,'Log_working_2-way'!B$2)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solve_for_d('True_Odds_Calculator_2-way'!A561,'True_Odds_Calculator_2-way'!#REF!,'True_Odds_Calculator_2-way'!B561,'Log_working_2-way'!B$1,'Log_working_2-way'!B$2)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solve_for_d('True_Odds_Calculator_2-way'!A562,'True_Odds_Calculator_2-way'!#REF!,'True_Odds_Calculator_2-way'!B562,'Log_working_2-way'!B$1,'Log_working_2-way'!B$2)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solve_for_d('True_Odds_Calculator_2-way'!A563,'True_Odds_Calculator_2-way'!#REF!,'True_Odds_Calculator_2-way'!B563,'Log_working_2-way'!B$1,'Log_working_2-way'!B$2)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solve_for_d('True_Odds_Calculator_2-way'!A564,'True_Odds_Calculator_2-way'!#REF!,'True_Odds_Calculator_2-way'!B564,'Log_working_2-way'!B$1,'Log_working_2-way'!B$2)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solve_for_d('True_Odds_Calculator_2-way'!A565,'True_Odds_Calculator_2-way'!#REF!,'True_Odds_Calculator_2-way'!B565,'Log_working_2-way'!B$1,'Log_working_2-way'!B$2)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solve_for_d('True_Odds_Calculator_2-way'!A566,'True_Odds_Calculator_2-way'!#REF!,'True_Odds_Calculator_2-way'!B566,'Log_working_2-way'!B$1,'Log_working_2-way'!B$2)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solve_for_d('True_Odds_Calculator_2-way'!A567,'True_Odds_Calculator_2-way'!#REF!,'True_Odds_Calculator_2-way'!B567,'Log_working_2-way'!B$1,'Log_working_2-way'!B$2)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solve_for_d('True_Odds_Calculator_2-way'!A568,'True_Odds_Calculator_2-way'!#REF!,'True_Odds_Calculator_2-way'!B568,'Log_working_2-way'!B$1,'Log_working_2-way'!B$2)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solve_for_d('True_Odds_Calculator_2-way'!A569,'True_Odds_Calculator_2-way'!#REF!,'True_Odds_Calculator_2-way'!B569,'Log_working_2-way'!B$1,'Log_working_2-way'!B$2)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solve_for_d('True_Odds_Calculator_2-way'!A570,'True_Odds_Calculator_2-way'!#REF!,'True_Odds_Calculator_2-way'!B570,'Log_working_2-way'!B$1,'Log_working_2-way'!B$2)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solve_for_d('True_Odds_Calculator_2-way'!A571,'True_Odds_Calculator_2-way'!#REF!,'True_Odds_Calculator_2-way'!B571,'Log_working_2-way'!B$1,'Log_working_2-way'!B$2)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solve_for_d('True_Odds_Calculator_2-way'!A572,'True_Odds_Calculator_2-way'!#REF!,'True_Odds_Calculator_2-way'!B572,'Log_working_2-way'!B$1,'Log_working_2-way'!B$2)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solve_for_d('True_Odds_Calculator_2-way'!A573,'True_Odds_Calculator_2-way'!#REF!,'True_Odds_Calculator_2-way'!B573,'Log_working_2-way'!B$1,'Log_working_2-way'!B$2)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solve_for_d('True_Odds_Calculator_2-way'!A574,'True_Odds_Calculator_2-way'!#REF!,'True_Odds_Calculator_2-way'!B574,'Log_working_2-way'!B$1,'Log_working_2-way'!B$2)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solve_for_d('True_Odds_Calculator_2-way'!A575,'True_Odds_Calculator_2-way'!#REF!,'True_Odds_Calculator_2-way'!B575,'Log_working_2-way'!B$1,'Log_working_2-way'!B$2)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solve_for_d('True_Odds_Calculator_2-way'!A576,'True_Odds_Calculator_2-way'!#REF!,'True_Odds_Calculator_2-way'!B576,'Log_working_2-way'!B$1,'Log_working_2-way'!B$2)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solve_for_d('True_Odds_Calculator_2-way'!A577,'True_Odds_Calculator_2-way'!#REF!,'True_Odds_Calculator_2-way'!B577,'Log_working_2-way'!B$1,'Log_working_2-way'!B$2)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solve_for_d('True_Odds_Calculator_2-way'!A578,'True_Odds_Calculator_2-way'!#REF!,'True_Odds_Calculator_2-way'!B578,'Log_working_2-way'!B$1,'Log_working_2-way'!B$2)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solve_for_d('True_Odds_Calculator_2-way'!A579,'True_Odds_Calculator_2-way'!#REF!,'True_Odds_Calculator_2-way'!B579,'Log_working_2-way'!B$1,'Log_working_2-way'!B$2)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solve_for_d('True_Odds_Calculator_2-way'!A580,'True_Odds_Calculator_2-way'!#REF!,'True_Odds_Calculator_2-way'!B580,'Log_working_2-way'!B$1,'Log_working_2-way'!B$2)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solve_for_d('True_Odds_Calculator_2-way'!A581,'True_Odds_Calculator_2-way'!#REF!,'True_Odds_Calculator_2-way'!B581,'Log_working_2-way'!B$1,'Log_working_2-way'!B$2)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solve_for_d('True_Odds_Calculator_2-way'!A582,'True_Odds_Calculator_2-way'!#REF!,'True_Odds_Calculator_2-way'!B582,'Log_working_2-way'!B$1,'Log_working_2-way'!B$2)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solve_for_d('True_Odds_Calculator_2-way'!A583,'True_Odds_Calculator_2-way'!#REF!,'True_Odds_Calculator_2-way'!B583,'Log_working_2-way'!B$1,'Log_working_2-way'!B$2)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solve_for_d('True_Odds_Calculator_2-way'!A584,'True_Odds_Calculator_2-way'!#REF!,'True_Odds_Calculator_2-way'!B584,'Log_working_2-way'!B$1,'Log_working_2-way'!B$2)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solve_for_d('True_Odds_Calculator_2-way'!A585,'True_Odds_Calculator_2-way'!#REF!,'True_Odds_Calculator_2-way'!B585,'Log_working_2-way'!B$1,'Log_working_2-way'!B$2)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solve_for_d('True_Odds_Calculator_2-way'!A586,'True_Odds_Calculator_2-way'!#REF!,'True_Odds_Calculator_2-way'!B586,'Log_working_2-way'!B$1,'Log_working_2-way'!B$2)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solve_for_d('True_Odds_Calculator_2-way'!A587,'True_Odds_Calculator_2-way'!#REF!,'True_Odds_Calculator_2-way'!B587,'Log_working_2-way'!B$1,'Log_working_2-way'!B$2)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solve_for_d('True_Odds_Calculator_2-way'!A588,'True_Odds_Calculator_2-way'!#REF!,'True_Odds_Calculator_2-way'!B588,'Log_working_2-way'!B$1,'Log_working_2-way'!B$2)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solve_for_d('True_Odds_Calculator_2-way'!A589,'True_Odds_Calculator_2-way'!#REF!,'True_Odds_Calculator_2-way'!B589,'Log_working_2-way'!B$1,'Log_working_2-way'!B$2)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solve_for_d('True_Odds_Calculator_2-way'!A590,'True_Odds_Calculator_2-way'!#REF!,'True_Odds_Calculator_2-way'!B590,'Log_working_2-way'!B$1,'Log_working_2-way'!B$2)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solve_for_d('True_Odds_Calculator_2-way'!A591,'True_Odds_Calculator_2-way'!#REF!,'True_Odds_Calculator_2-way'!B591,'Log_working_2-way'!B$1,'Log_working_2-way'!B$2)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solve_for_d('True_Odds_Calculator_2-way'!A592,'True_Odds_Calculator_2-way'!#REF!,'True_Odds_Calculator_2-way'!B592,'Log_working_2-way'!B$1,'Log_working_2-way'!B$2)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solve_for_d('True_Odds_Calculator_2-way'!A593,'True_Odds_Calculator_2-way'!#REF!,'True_Odds_Calculator_2-way'!B593,'Log_working_2-way'!B$1,'Log_working_2-way'!B$2)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solve_for_d('True_Odds_Calculator_2-way'!A594,'True_Odds_Calculator_2-way'!#REF!,'True_Odds_Calculator_2-way'!B594,'Log_working_2-way'!B$1,'Log_working_2-way'!B$2)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solve_for_d('True_Odds_Calculator_2-way'!A595,'True_Odds_Calculator_2-way'!#REF!,'True_Odds_Calculator_2-way'!B595,'Log_working_2-way'!B$1,'Log_working_2-way'!B$2)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solve_for_d('True_Odds_Calculator_2-way'!A596,'True_Odds_Calculator_2-way'!#REF!,'True_Odds_Calculator_2-way'!B596,'Log_working_2-way'!B$1,'Log_working_2-way'!B$2)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solve_for_d('True_Odds_Calculator_2-way'!A597,'True_Odds_Calculator_2-way'!#REF!,'True_Odds_Calculator_2-way'!B597,'Log_working_2-way'!B$1,'Log_working_2-way'!B$2)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solve_for_d('True_Odds_Calculator_2-way'!A598,'True_Odds_Calculator_2-way'!#REF!,'True_Odds_Calculator_2-way'!B598,'Log_working_2-way'!B$1,'Log_working_2-way'!B$2)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solve_for_d('True_Odds_Calculator_2-way'!A599,'True_Odds_Calculator_2-way'!#REF!,'True_Odds_Calculator_2-way'!B599,'Log_working_2-way'!B$1,'Log_working_2-way'!B$2)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solve_for_d('True_Odds_Calculator_2-way'!A600,'True_Odds_Calculator_2-way'!#REF!,'True_Odds_Calculator_2-way'!B600,'Log_working_2-way'!B$1,'Log_working_2-way'!B$2)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solve_for_d('True_Odds_Calculator_2-way'!A601,'True_Odds_Calculator_2-way'!#REF!,'True_Odds_Calculator_2-way'!B601,'Log_working_2-way'!B$1,'Log_working_2-way'!B$2)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solve_for_d('True_Odds_Calculator_2-way'!A602,'True_Odds_Calculator_2-way'!#REF!,'True_Odds_Calculator_2-way'!B602,'Log_working_2-way'!B$1,'Log_working_2-way'!B$2)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solve_for_d('True_Odds_Calculator_2-way'!A603,'True_Odds_Calculator_2-way'!#REF!,'True_Odds_Calculator_2-way'!B603,'Log_working_2-way'!B$1,'Log_working_2-way'!B$2)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solve_for_d('True_Odds_Calculator_2-way'!A604,'True_Odds_Calculator_2-way'!#REF!,'True_Odds_Calculator_2-way'!B604,'Log_working_2-way'!B$1,'Log_working_2-way'!B$2)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solve_for_d('True_Odds_Calculator_2-way'!A605,'True_Odds_Calculator_2-way'!#REF!,'True_Odds_Calculator_2-way'!B605,'Log_working_2-way'!B$1,'Log_working_2-way'!B$2)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solve_for_d('True_Odds_Calculator_2-way'!A606,'True_Odds_Calculator_2-way'!#REF!,'True_Odds_Calculator_2-way'!B606,'Log_working_2-way'!B$1,'Log_working_2-way'!B$2)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solve_for_d('True_Odds_Calculator_2-way'!A607,'True_Odds_Calculator_2-way'!#REF!,'True_Odds_Calculator_2-way'!B607,'Log_working_2-way'!B$1,'Log_working_2-way'!B$2)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solve_for_d('True_Odds_Calculator_2-way'!A608,'True_Odds_Calculator_2-way'!#REF!,'True_Odds_Calculator_2-way'!B608,'Log_working_2-way'!B$1,'Log_working_2-way'!B$2)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solve_for_d('True_Odds_Calculator_2-way'!A609,'True_Odds_Calculator_2-way'!#REF!,'True_Odds_Calculator_2-way'!B609,'Log_working_2-way'!B$1,'Log_working_2-way'!B$2)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solve_for_d('True_Odds_Calculator_2-way'!A610,'True_Odds_Calculator_2-way'!#REF!,'True_Odds_Calculator_2-way'!B610,'Log_working_2-way'!B$1,'Log_working_2-way'!B$2)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solve_for_d('True_Odds_Calculator_2-way'!A611,'True_Odds_Calculator_2-way'!#REF!,'True_Odds_Calculator_2-way'!B611,'Log_working_2-way'!B$1,'Log_working_2-way'!B$2)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solve_for_d('True_Odds_Calculator_2-way'!A612,'True_Odds_Calculator_2-way'!#REF!,'True_Odds_Calculator_2-way'!B612,'Log_working_2-way'!B$1,'Log_working_2-way'!B$2)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solve_for_d('True_Odds_Calculator_2-way'!A613,'True_Odds_Calculator_2-way'!#REF!,'True_Odds_Calculator_2-way'!B613,'Log_working_2-way'!B$1,'Log_working_2-way'!B$2)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solve_for_d('True_Odds_Calculator_2-way'!A614,'True_Odds_Calculator_2-way'!#REF!,'True_Odds_Calculator_2-way'!B614,'Log_working_2-way'!B$1,'Log_working_2-way'!B$2)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solve_for_d('True_Odds_Calculator_2-way'!A615,'True_Odds_Calculator_2-way'!#REF!,'True_Odds_Calculator_2-way'!B615,'Log_working_2-way'!B$1,'Log_working_2-way'!B$2)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solve_for_d('True_Odds_Calculator_2-way'!A616,'True_Odds_Calculator_2-way'!#REF!,'True_Odds_Calculator_2-way'!B616,'Log_working_2-way'!B$1,'Log_working_2-way'!B$2)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solve_for_d('True_Odds_Calculator_2-way'!A617,'True_Odds_Calculator_2-way'!#REF!,'True_Odds_Calculator_2-way'!B617,'Log_working_2-way'!B$1,'Log_working_2-way'!B$2)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solve_for_d('True_Odds_Calculator_2-way'!A618,'True_Odds_Calculator_2-way'!#REF!,'True_Odds_Calculator_2-way'!B618,'Log_working_2-way'!B$1,'Log_working_2-way'!B$2)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solve_for_d('True_Odds_Calculator_2-way'!A619,'True_Odds_Calculator_2-way'!#REF!,'True_Odds_Calculator_2-way'!B619,'Log_working_2-way'!B$1,'Log_working_2-way'!B$2)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solve_for_d('True_Odds_Calculator_2-way'!A620,'True_Odds_Calculator_2-way'!#REF!,'True_Odds_Calculator_2-way'!B620,'Log_working_2-way'!B$1,'Log_working_2-way'!B$2)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solve_for_d('True_Odds_Calculator_2-way'!A621,'True_Odds_Calculator_2-way'!#REF!,'True_Odds_Calculator_2-way'!B621,'Log_working_2-way'!B$1,'Log_working_2-way'!B$2)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solve_for_d('True_Odds_Calculator_2-way'!A622,'True_Odds_Calculator_2-way'!#REF!,'True_Odds_Calculator_2-way'!B622,'Log_working_2-way'!B$1,'Log_working_2-way'!B$2)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solve_for_d('True_Odds_Calculator_2-way'!A623,'True_Odds_Calculator_2-way'!#REF!,'True_Odds_Calculator_2-way'!B623,'Log_working_2-way'!B$1,'Log_working_2-way'!B$2)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solve_for_d('True_Odds_Calculator_2-way'!A624,'True_Odds_Calculator_2-way'!#REF!,'True_Odds_Calculator_2-way'!B624,'Log_working_2-way'!B$1,'Log_working_2-way'!B$2)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solve_for_d('True_Odds_Calculator_2-way'!A625,'True_Odds_Calculator_2-way'!#REF!,'True_Odds_Calculator_2-way'!B625,'Log_working_2-way'!B$1,'Log_working_2-way'!B$2)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solve_for_d('True_Odds_Calculator_2-way'!A626,'True_Odds_Calculator_2-way'!#REF!,'True_Odds_Calculator_2-way'!B626,'Log_working_2-way'!B$1,'Log_working_2-way'!B$2)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solve_for_d('True_Odds_Calculator_2-way'!A627,'True_Odds_Calculator_2-way'!#REF!,'True_Odds_Calculator_2-way'!B627,'Log_working_2-way'!B$1,'Log_working_2-way'!B$2)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solve_for_d('True_Odds_Calculator_2-way'!A628,'True_Odds_Calculator_2-way'!#REF!,'True_Odds_Calculator_2-way'!B628,'Log_working_2-way'!B$1,'Log_working_2-way'!B$2)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solve_for_d('True_Odds_Calculator_2-way'!A629,'True_Odds_Calculator_2-way'!#REF!,'True_Odds_Calculator_2-way'!B629,'Log_working_2-way'!B$1,'Log_working_2-way'!B$2)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solve_for_d('True_Odds_Calculator_2-way'!A630,'True_Odds_Calculator_2-way'!#REF!,'True_Odds_Calculator_2-way'!B630,'Log_working_2-way'!B$1,'Log_working_2-way'!B$2)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solve_for_d('True_Odds_Calculator_2-way'!A631,'True_Odds_Calculator_2-way'!#REF!,'True_Odds_Calculator_2-way'!B631,'Log_working_2-way'!B$1,'Log_working_2-way'!B$2)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solve_for_d('True_Odds_Calculator_2-way'!A632,'True_Odds_Calculator_2-way'!#REF!,'True_Odds_Calculator_2-way'!B632,'Log_working_2-way'!B$1,'Log_working_2-way'!B$2)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solve_for_d('True_Odds_Calculator_2-way'!A633,'True_Odds_Calculator_2-way'!#REF!,'True_Odds_Calculator_2-way'!B633,'Log_working_2-way'!B$1,'Log_working_2-way'!B$2)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solve_for_d('True_Odds_Calculator_2-way'!A634,'True_Odds_Calculator_2-way'!#REF!,'True_Odds_Calculator_2-way'!B634,'Log_working_2-way'!B$1,'Log_working_2-way'!B$2)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solve_for_d('True_Odds_Calculator_2-way'!A635,'True_Odds_Calculator_2-way'!#REF!,'True_Odds_Calculator_2-way'!B635,'Log_working_2-way'!B$1,'Log_working_2-way'!B$2)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solve_for_d('True_Odds_Calculator_2-way'!A636,'True_Odds_Calculator_2-way'!#REF!,'True_Odds_Calculator_2-way'!B636,'Log_working_2-way'!B$1,'Log_working_2-way'!B$2)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solve_for_d('True_Odds_Calculator_2-way'!A637,'True_Odds_Calculator_2-way'!#REF!,'True_Odds_Calculator_2-way'!B637,'Log_working_2-way'!B$1,'Log_working_2-way'!B$2)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solve_for_d('True_Odds_Calculator_2-way'!A638,'True_Odds_Calculator_2-way'!#REF!,'True_Odds_Calculator_2-way'!B638,'Log_working_2-way'!B$1,'Log_working_2-way'!B$2)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solve_for_d('True_Odds_Calculator_2-way'!A639,'True_Odds_Calculator_2-way'!#REF!,'True_Odds_Calculator_2-way'!B639,'Log_working_2-way'!B$1,'Log_working_2-way'!B$2)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solve_for_d('True_Odds_Calculator_2-way'!A640,'True_Odds_Calculator_2-way'!#REF!,'True_Odds_Calculator_2-way'!B640,'Log_working_2-way'!B$1,'Log_working_2-way'!B$2)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solve_for_d('True_Odds_Calculator_2-way'!A641,'True_Odds_Calculator_2-way'!#REF!,'True_Odds_Calculator_2-way'!B641,'Log_working_2-way'!B$1,'Log_working_2-way'!B$2)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solve_for_d('True_Odds_Calculator_2-way'!A642,'True_Odds_Calculator_2-way'!#REF!,'True_Odds_Calculator_2-way'!B642,'Log_working_2-way'!B$1,'Log_working_2-way'!B$2)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solve_for_d('True_Odds_Calculator_2-way'!A643,'True_Odds_Calculator_2-way'!#REF!,'True_Odds_Calculator_2-way'!B643,'Log_working_2-way'!B$1,'Log_working_2-way'!B$2)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solve_for_d('True_Odds_Calculator_2-way'!A644,'True_Odds_Calculator_2-way'!#REF!,'True_Odds_Calculator_2-way'!B644,'Log_working_2-way'!B$1,'Log_working_2-way'!B$2)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solve_for_d('True_Odds_Calculator_2-way'!A645,'True_Odds_Calculator_2-way'!#REF!,'True_Odds_Calculator_2-way'!B645,'Log_working_2-way'!B$1,'Log_working_2-way'!B$2)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solve_for_d('True_Odds_Calculator_2-way'!A646,'True_Odds_Calculator_2-way'!#REF!,'True_Odds_Calculator_2-way'!B646,'Log_working_2-way'!B$1,'Log_working_2-way'!B$2)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solve_for_d('True_Odds_Calculator_2-way'!A647,'True_Odds_Calculator_2-way'!#REF!,'True_Odds_Calculator_2-way'!B647,'Log_working_2-way'!B$1,'Log_working_2-way'!B$2)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solve_for_d('True_Odds_Calculator_2-way'!A648,'True_Odds_Calculator_2-way'!#REF!,'True_Odds_Calculator_2-way'!B648,'Log_working_2-way'!B$1,'Log_working_2-way'!B$2)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solve_for_d('True_Odds_Calculator_2-way'!A649,'True_Odds_Calculator_2-way'!#REF!,'True_Odds_Calculator_2-way'!B649,'Log_working_2-way'!B$1,'Log_working_2-way'!B$2)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solve_for_d('True_Odds_Calculator_2-way'!A650,'True_Odds_Calculator_2-way'!#REF!,'True_Odds_Calculator_2-way'!B650,'Log_working_2-way'!B$1,'Log_working_2-way'!B$2)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solve_for_d('True_Odds_Calculator_2-way'!A651,'True_Odds_Calculator_2-way'!#REF!,'True_Odds_Calculator_2-way'!B651,'Log_working_2-way'!B$1,'Log_working_2-way'!B$2)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solve_for_d('True_Odds_Calculator_2-way'!A652,'True_Odds_Calculator_2-way'!#REF!,'True_Odds_Calculator_2-way'!B652,'Log_working_2-way'!B$1,'Log_working_2-way'!B$2)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solve_for_d('True_Odds_Calculator_2-way'!A653,'True_Odds_Calculator_2-way'!#REF!,'True_Odds_Calculator_2-way'!B653,'Log_working_2-way'!B$1,'Log_working_2-way'!B$2)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solve_for_d('True_Odds_Calculator_2-way'!A654,'True_Odds_Calculator_2-way'!#REF!,'True_Odds_Calculator_2-way'!B654,'Log_working_2-way'!B$1,'Log_working_2-way'!B$2)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solve_for_d('True_Odds_Calculator_2-way'!A655,'True_Odds_Calculator_2-way'!#REF!,'True_Odds_Calculator_2-way'!B655,'Log_working_2-way'!B$1,'Log_working_2-way'!B$2)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solve_for_d('True_Odds_Calculator_2-way'!A656,'True_Odds_Calculator_2-way'!#REF!,'True_Odds_Calculator_2-way'!B656,'Log_working_2-way'!B$1,'Log_working_2-way'!B$2)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solve_for_d('True_Odds_Calculator_2-way'!A657,'True_Odds_Calculator_2-way'!#REF!,'True_Odds_Calculator_2-way'!B657,'Log_working_2-way'!B$1,'Log_working_2-way'!B$2)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solve_for_d('True_Odds_Calculator_2-way'!A658,'True_Odds_Calculator_2-way'!#REF!,'True_Odds_Calculator_2-way'!B658,'Log_working_2-way'!B$1,'Log_working_2-way'!B$2)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solve_for_d('True_Odds_Calculator_2-way'!A659,'True_Odds_Calculator_2-way'!#REF!,'True_Odds_Calculator_2-way'!B659,'Log_working_2-way'!B$1,'Log_working_2-way'!B$2)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solve_for_d('True_Odds_Calculator_2-way'!A660,'True_Odds_Calculator_2-way'!#REF!,'True_Odds_Calculator_2-way'!B660,'Log_working_2-way'!B$1,'Log_working_2-way'!B$2)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solve_for_d('True_Odds_Calculator_2-way'!A661,'True_Odds_Calculator_2-way'!#REF!,'True_Odds_Calculator_2-way'!B661,'Log_working_2-way'!B$1,'Log_working_2-way'!B$2)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solve_for_d('True_Odds_Calculator_2-way'!A662,'True_Odds_Calculator_2-way'!#REF!,'True_Odds_Calculator_2-way'!B662,'Log_working_2-way'!B$1,'Log_working_2-way'!B$2)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solve_for_d('True_Odds_Calculator_2-way'!A663,'True_Odds_Calculator_2-way'!#REF!,'True_Odds_Calculator_2-way'!B663,'Log_working_2-way'!B$1,'Log_working_2-way'!B$2)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solve_for_d('True_Odds_Calculator_2-way'!A664,'True_Odds_Calculator_2-way'!#REF!,'True_Odds_Calculator_2-way'!B664,'Log_working_2-way'!B$1,'Log_working_2-way'!B$2)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solve_for_d('True_Odds_Calculator_2-way'!A665,'True_Odds_Calculator_2-way'!#REF!,'True_Odds_Calculator_2-way'!B665,'Log_working_2-way'!B$1,'Log_working_2-way'!B$2)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solve_for_d('True_Odds_Calculator_2-way'!A666,'True_Odds_Calculator_2-way'!#REF!,'True_Odds_Calculator_2-way'!B666,'Log_working_2-way'!B$1,'Log_working_2-way'!B$2)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solve_for_d('True_Odds_Calculator_2-way'!A667,'True_Odds_Calculator_2-way'!#REF!,'True_Odds_Calculator_2-way'!B667,'Log_working_2-way'!B$1,'Log_working_2-way'!B$2)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solve_for_d('True_Odds_Calculator_2-way'!A668,'True_Odds_Calculator_2-way'!#REF!,'True_Odds_Calculator_2-way'!B668,'Log_working_2-way'!B$1,'Log_working_2-way'!B$2)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solve_for_d('True_Odds_Calculator_2-way'!A669,'True_Odds_Calculator_2-way'!#REF!,'True_Odds_Calculator_2-way'!B669,'Log_working_2-way'!B$1,'Log_working_2-way'!B$2)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solve_for_d('True_Odds_Calculator_2-way'!A670,'True_Odds_Calculator_2-way'!#REF!,'True_Odds_Calculator_2-way'!B670,'Log_working_2-way'!B$1,'Log_working_2-way'!B$2)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solve_for_d('True_Odds_Calculator_2-way'!A671,'True_Odds_Calculator_2-way'!#REF!,'True_Odds_Calculator_2-way'!B671,'Log_working_2-way'!B$1,'Log_working_2-way'!B$2)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solve_for_d('True_Odds_Calculator_2-way'!A672,'True_Odds_Calculator_2-way'!#REF!,'True_Odds_Calculator_2-way'!B672,'Log_working_2-way'!B$1,'Log_working_2-way'!B$2)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solve_for_d('True_Odds_Calculator_2-way'!A673,'True_Odds_Calculator_2-way'!#REF!,'True_Odds_Calculator_2-way'!B673,'Log_working_2-way'!B$1,'Log_working_2-way'!B$2)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solve_for_d('True_Odds_Calculator_2-way'!A674,'True_Odds_Calculator_2-way'!#REF!,'True_Odds_Calculator_2-way'!B674,'Log_working_2-way'!B$1,'Log_working_2-way'!B$2)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solve_for_d('True_Odds_Calculator_2-way'!A675,'True_Odds_Calculator_2-way'!#REF!,'True_Odds_Calculator_2-way'!B675,'Log_working_2-way'!B$1,'Log_working_2-way'!B$2)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solve_for_d('True_Odds_Calculator_2-way'!A676,'True_Odds_Calculator_2-way'!#REF!,'True_Odds_Calculator_2-way'!B676,'Log_working_2-way'!B$1,'Log_working_2-way'!B$2)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solve_for_d('True_Odds_Calculator_2-way'!A677,'True_Odds_Calculator_2-way'!#REF!,'True_Odds_Calculator_2-way'!B677,'Log_working_2-way'!B$1,'Log_working_2-way'!B$2)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solve_for_d('True_Odds_Calculator_2-way'!A678,'True_Odds_Calculator_2-way'!#REF!,'True_Odds_Calculator_2-way'!B678,'Log_working_2-way'!B$1,'Log_working_2-way'!B$2)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solve_for_d('True_Odds_Calculator_2-way'!A679,'True_Odds_Calculator_2-way'!#REF!,'True_Odds_Calculator_2-way'!B679,'Log_working_2-way'!B$1,'Log_working_2-way'!B$2)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solve_for_d('True_Odds_Calculator_2-way'!A680,'True_Odds_Calculator_2-way'!#REF!,'True_Odds_Calculator_2-way'!B680,'Log_working_2-way'!B$1,'Log_working_2-way'!B$2)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solve_for_d('True_Odds_Calculator_2-way'!A681,'True_Odds_Calculator_2-way'!#REF!,'True_Odds_Calculator_2-way'!B681,'Log_working_2-way'!B$1,'Log_working_2-way'!B$2)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solve_for_d('True_Odds_Calculator_2-way'!A682,'True_Odds_Calculator_2-way'!#REF!,'True_Odds_Calculator_2-way'!B682,'Log_working_2-way'!B$1,'Log_working_2-way'!B$2)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solve_for_d('True_Odds_Calculator_2-way'!A683,'True_Odds_Calculator_2-way'!#REF!,'True_Odds_Calculator_2-way'!B683,'Log_working_2-way'!B$1,'Log_working_2-way'!B$2)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solve_for_d('True_Odds_Calculator_2-way'!A684,'True_Odds_Calculator_2-way'!#REF!,'True_Odds_Calculator_2-way'!B684,'Log_working_2-way'!B$1,'Log_working_2-way'!B$2)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solve_for_d('True_Odds_Calculator_2-way'!A685,'True_Odds_Calculator_2-way'!#REF!,'True_Odds_Calculator_2-way'!B685,'Log_working_2-way'!B$1,'Log_working_2-way'!B$2)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solve_for_d('True_Odds_Calculator_2-way'!A686,'True_Odds_Calculator_2-way'!#REF!,'True_Odds_Calculator_2-way'!B686,'Log_working_2-way'!B$1,'Log_working_2-way'!B$2)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solve_for_d('True_Odds_Calculator_2-way'!A687,'True_Odds_Calculator_2-way'!#REF!,'True_Odds_Calculator_2-way'!B687,'Log_working_2-way'!B$1,'Log_working_2-way'!B$2)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solve_for_d('True_Odds_Calculator_2-way'!A688,'True_Odds_Calculator_2-way'!#REF!,'True_Odds_Calculator_2-way'!B688,'Log_working_2-way'!B$1,'Log_working_2-way'!B$2)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solve_for_d('True_Odds_Calculator_2-way'!A689,'True_Odds_Calculator_2-way'!#REF!,'True_Odds_Calculator_2-way'!B689,'Log_working_2-way'!B$1,'Log_working_2-way'!B$2)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solve_for_d('True_Odds_Calculator_2-way'!A690,'True_Odds_Calculator_2-way'!#REF!,'True_Odds_Calculator_2-way'!B690,'Log_working_2-way'!B$1,'Log_working_2-way'!B$2)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solve_for_d('True_Odds_Calculator_2-way'!A691,'True_Odds_Calculator_2-way'!#REF!,'True_Odds_Calculator_2-way'!B691,'Log_working_2-way'!B$1,'Log_working_2-way'!B$2)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solve_for_d('True_Odds_Calculator_2-way'!A692,'True_Odds_Calculator_2-way'!#REF!,'True_Odds_Calculator_2-way'!B692,'Log_working_2-way'!B$1,'Log_working_2-way'!B$2)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solve_for_d('True_Odds_Calculator_2-way'!A693,'True_Odds_Calculator_2-way'!#REF!,'True_Odds_Calculator_2-way'!B693,'Log_working_2-way'!B$1,'Log_working_2-way'!B$2)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solve_for_d('True_Odds_Calculator_2-way'!A694,'True_Odds_Calculator_2-way'!#REF!,'True_Odds_Calculator_2-way'!B694,'Log_working_2-way'!B$1,'Log_working_2-way'!B$2)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solve_for_d('True_Odds_Calculator_2-way'!A695,'True_Odds_Calculator_2-way'!#REF!,'True_Odds_Calculator_2-way'!B695,'Log_working_2-way'!B$1,'Log_working_2-way'!B$2)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solve_for_d('True_Odds_Calculator_2-way'!A696,'True_Odds_Calculator_2-way'!#REF!,'True_Odds_Calculator_2-way'!B696,'Log_working_2-way'!B$1,'Log_working_2-way'!B$2)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solve_for_d('True_Odds_Calculator_2-way'!A697,'True_Odds_Calculator_2-way'!#REF!,'True_Odds_Calculator_2-way'!B697,'Log_working_2-way'!B$1,'Log_working_2-way'!B$2)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solve_for_d('True_Odds_Calculator_2-way'!A698,'True_Odds_Calculator_2-way'!#REF!,'True_Odds_Calculator_2-way'!B698,'Log_working_2-way'!B$1,'Log_working_2-way'!B$2)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solve_for_d('True_Odds_Calculator_2-way'!A699,'True_Odds_Calculator_2-way'!#REF!,'True_Odds_Calculator_2-way'!B699,'Log_working_2-way'!B$1,'Log_working_2-way'!B$2)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solve_for_d('True_Odds_Calculator_2-way'!A700,'True_Odds_Calculator_2-way'!#REF!,'True_Odds_Calculator_2-way'!B700,'Log_working_2-way'!B$1,'Log_working_2-way'!B$2)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solve_for_d('True_Odds_Calculator_2-way'!A701,'True_Odds_Calculator_2-way'!#REF!,'True_Odds_Calculator_2-way'!B701,'Log_working_2-way'!B$1,'Log_working_2-way'!B$2)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solve_for_d('True_Odds_Calculator_2-way'!A702,'True_Odds_Calculator_2-way'!#REF!,'True_Odds_Calculator_2-way'!B702,'Log_working_2-way'!B$1,'Log_working_2-way'!B$2)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solve_for_d('True_Odds_Calculator_2-way'!A703,'True_Odds_Calculator_2-way'!#REF!,'True_Odds_Calculator_2-way'!B703,'Log_working_2-way'!B$1,'Log_working_2-way'!B$2)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solve_for_d('True_Odds_Calculator_2-way'!A704,'True_Odds_Calculator_2-way'!#REF!,'True_Odds_Calculator_2-way'!B704,'Log_working_2-way'!B$1,'Log_working_2-way'!B$2)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solve_for_d('True_Odds_Calculator_2-way'!A705,'True_Odds_Calculator_2-way'!#REF!,'True_Odds_Calculator_2-way'!B705,'Log_working_2-way'!B$1,'Log_working_2-way'!B$2)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solve_for_d('True_Odds_Calculator_2-way'!A706,'True_Odds_Calculator_2-way'!#REF!,'True_Odds_Calculator_2-way'!B706,'Log_working_2-way'!B$1,'Log_working_2-way'!B$2)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solve_for_d('True_Odds_Calculator_2-way'!A707,'True_Odds_Calculator_2-way'!#REF!,'True_Odds_Calculator_2-way'!B707,'Log_working_2-way'!B$1,'Log_working_2-way'!B$2)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solve_for_d('True_Odds_Calculator_2-way'!A708,'True_Odds_Calculator_2-way'!#REF!,'True_Odds_Calculator_2-way'!B708,'Log_working_2-way'!B$1,'Log_working_2-way'!B$2)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solve_for_d('True_Odds_Calculator_2-way'!A709,'True_Odds_Calculator_2-way'!#REF!,'True_Odds_Calculator_2-way'!B709,'Log_working_2-way'!B$1,'Log_working_2-way'!B$2)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solve_for_d('True_Odds_Calculator_2-way'!A710,'True_Odds_Calculator_2-way'!#REF!,'True_Odds_Calculator_2-way'!B710,'Log_working_2-way'!B$1,'Log_working_2-way'!B$2)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solve_for_d('True_Odds_Calculator_2-way'!A711,'True_Odds_Calculator_2-way'!#REF!,'True_Odds_Calculator_2-way'!B711,'Log_working_2-way'!B$1,'Log_working_2-way'!B$2)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solve_for_d('True_Odds_Calculator_2-way'!A712,'True_Odds_Calculator_2-way'!#REF!,'True_Odds_Calculator_2-way'!B712,'Log_working_2-way'!B$1,'Log_working_2-way'!B$2)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solve_for_d('True_Odds_Calculator_2-way'!A713,'True_Odds_Calculator_2-way'!#REF!,'True_Odds_Calculator_2-way'!B713,'Log_working_2-way'!B$1,'Log_working_2-way'!B$2)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solve_for_d('True_Odds_Calculator_2-way'!A714,'True_Odds_Calculator_2-way'!#REF!,'True_Odds_Calculator_2-way'!B714,'Log_working_2-way'!B$1,'Log_working_2-way'!B$2)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solve_for_d('True_Odds_Calculator_2-way'!A715,'True_Odds_Calculator_2-way'!#REF!,'True_Odds_Calculator_2-way'!B715,'Log_working_2-way'!B$1,'Log_working_2-way'!B$2)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solve_for_d('True_Odds_Calculator_2-way'!A716,'True_Odds_Calculator_2-way'!#REF!,'True_Odds_Calculator_2-way'!B716,'Log_working_2-way'!B$1,'Log_working_2-way'!B$2)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solve_for_d('True_Odds_Calculator_2-way'!A717,'True_Odds_Calculator_2-way'!#REF!,'True_Odds_Calculator_2-way'!B717,'Log_working_2-way'!B$1,'Log_working_2-way'!B$2)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solve_for_d('True_Odds_Calculator_2-way'!A718,'True_Odds_Calculator_2-way'!#REF!,'True_Odds_Calculator_2-way'!B718,'Log_working_2-way'!B$1,'Log_working_2-way'!B$2)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solve_for_d('True_Odds_Calculator_2-way'!A719,'True_Odds_Calculator_2-way'!#REF!,'True_Odds_Calculator_2-way'!B719,'Log_working_2-way'!B$1,'Log_working_2-way'!B$2)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solve_for_d('True_Odds_Calculator_2-way'!A720,'True_Odds_Calculator_2-way'!#REF!,'True_Odds_Calculator_2-way'!B720,'Log_working_2-way'!B$1,'Log_working_2-way'!B$2)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solve_for_d('True_Odds_Calculator_2-way'!A721,'True_Odds_Calculator_2-way'!#REF!,'True_Odds_Calculator_2-way'!B721,'Log_working_2-way'!B$1,'Log_working_2-way'!B$2)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solve_for_d('True_Odds_Calculator_2-way'!A722,'True_Odds_Calculator_2-way'!#REF!,'True_Odds_Calculator_2-way'!B722,'Log_working_2-way'!B$1,'Log_working_2-way'!B$2)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solve_for_d('True_Odds_Calculator_2-way'!A723,'True_Odds_Calculator_2-way'!#REF!,'True_Odds_Calculator_2-way'!B723,'Log_working_2-way'!B$1,'Log_working_2-way'!B$2)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solve_for_d('True_Odds_Calculator_2-way'!A724,'True_Odds_Calculator_2-way'!#REF!,'True_Odds_Calculator_2-way'!B724,'Log_working_2-way'!B$1,'Log_working_2-way'!B$2)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solve_for_d('True_Odds_Calculator_2-way'!A725,'True_Odds_Calculator_2-way'!#REF!,'True_Odds_Calculator_2-way'!B725,'Log_working_2-way'!B$1,'Log_working_2-way'!B$2)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solve_for_d('True_Odds_Calculator_2-way'!A726,'True_Odds_Calculator_2-way'!#REF!,'True_Odds_Calculator_2-way'!B726,'Log_working_2-way'!B$1,'Log_working_2-way'!B$2)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solve_for_d('True_Odds_Calculator_2-way'!A727,'True_Odds_Calculator_2-way'!#REF!,'True_Odds_Calculator_2-way'!B727,'Log_working_2-way'!B$1,'Log_working_2-way'!B$2)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solve_for_d('True_Odds_Calculator_2-way'!A728,'True_Odds_Calculator_2-way'!#REF!,'True_Odds_Calculator_2-way'!B728,'Log_working_2-way'!B$1,'Log_working_2-way'!B$2)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solve_for_d('True_Odds_Calculator_2-way'!A729,'True_Odds_Calculator_2-way'!#REF!,'True_Odds_Calculator_2-way'!B729,'Log_working_2-way'!B$1,'Log_working_2-way'!B$2)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solve_for_d('True_Odds_Calculator_2-way'!A730,'True_Odds_Calculator_2-way'!#REF!,'True_Odds_Calculator_2-way'!B730,'Log_working_2-way'!B$1,'Log_working_2-way'!B$2)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solve_for_d('True_Odds_Calculator_2-way'!A731,'True_Odds_Calculator_2-way'!#REF!,'True_Odds_Calculator_2-way'!B731,'Log_working_2-way'!B$1,'Log_working_2-way'!B$2)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solve_for_d('True_Odds_Calculator_2-way'!A732,'True_Odds_Calculator_2-way'!#REF!,'True_Odds_Calculator_2-way'!B732,'Log_working_2-way'!B$1,'Log_working_2-way'!B$2)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solve_for_d('True_Odds_Calculator_2-way'!A733,'True_Odds_Calculator_2-way'!#REF!,'True_Odds_Calculator_2-way'!B733,'Log_working_2-way'!B$1,'Log_working_2-way'!B$2)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solve_for_d('True_Odds_Calculator_2-way'!A734,'True_Odds_Calculator_2-way'!#REF!,'True_Odds_Calculator_2-way'!B734,'Log_working_2-way'!B$1,'Log_working_2-way'!B$2)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solve_for_d('True_Odds_Calculator_2-way'!A735,'True_Odds_Calculator_2-way'!#REF!,'True_Odds_Calculator_2-way'!B735,'Log_working_2-way'!B$1,'Log_working_2-way'!B$2)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solve_for_d('True_Odds_Calculator_2-way'!A736,'True_Odds_Calculator_2-way'!#REF!,'True_Odds_Calculator_2-way'!B736,'Log_working_2-way'!B$1,'Log_working_2-way'!B$2)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solve_for_d('True_Odds_Calculator_2-way'!A737,'True_Odds_Calculator_2-way'!#REF!,'True_Odds_Calculator_2-way'!B737,'Log_working_2-way'!B$1,'Log_working_2-way'!B$2)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solve_for_d('True_Odds_Calculator_2-way'!A738,'True_Odds_Calculator_2-way'!#REF!,'True_Odds_Calculator_2-way'!B738,'Log_working_2-way'!B$1,'Log_working_2-way'!B$2)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solve_for_d('True_Odds_Calculator_2-way'!A739,'True_Odds_Calculator_2-way'!#REF!,'True_Odds_Calculator_2-way'!B739,'Log_working_2-way'!B$1,'Log_working_2-way'!B$2)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solve_for_d('True_Odds_Calculator_2-way'!A740,'True_Odds_Calculator_2-way'!#REF!,'True_Odds_Calculator_2-way'!B740,'Log_working_2-way'!B$1,'Log_working_2-way'!B$2)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solve_for_d('True_Odds_Calculator_2-way'!A741,'True_Odds_Calculator_2-way'!#REF!,'True_Odds_Calculator_2-way'!B741,'Log_working_2-way'!B$1,'Log_working_2-way'!B$2)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solve_for_d('True_Odds_Calculator_2-way'!A742,'True_Odds_Calculator_2-way'!#REF!,'True_Odds_Calculator_2-way'!B742,'Log_working_2-way'!B$1,'Log_working_2-way'!B$2)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solve_for_d('True_Odds_Calculator_2-way'!A743,'True_Odds_Calculator_2-way'!#REF!,'True_Odds_Calculator_2-way'!B743,'Log_working_2-way'!B$1,'Log_working_2-way'!B$2)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solve_for_d('True_Odds_Calculator_2-way'!A744,'True_Odds_Calculator_2-way'!#REF!,'True_Odds_Calculator_2-way'!B744,'Log_working_2-way'!B$1,'Log_working_2-way'!B$2)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solve_for_d('True_Odds_Calculator_2-way'!A745,'True_Odds_Calculator_2-way'!#REF!,'True_Odds_Calculator_2-way'!B745,'Log_working_2-way'!B$1,'Log_working_2-way'!B$2)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solve_for_d('True_Odds_Calculator_2-way'!A746,'True_Odds_Calculator_2-way'!#REF!,'True_Odds_Calculator_2-way'!B746,'Log_working_2-way'!B$1,'Log_working_2-way'!B$2)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solve_for_d('True_Odds_Calculator_2-way'!A747,'True_Odds_Calculator_2-way'!#REF!,'True_Odds_Calculator_2-way'!B747,'Log_working_2-way'!B$1,'Log_working_2-way'!B$2)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solve_for_d('True_Odds_Calculator_2-way'!A748,'True_Odds_Calculator_2-way'!#REF!,'True_Odds_Calculator_2-way'!B748,'Log_working_2-way'!B$1,'Log_working_2-way'!B$2)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solve_for_d('True_Odds_Calculator_2-way'!A749,'True_Odds_Calculator_2-way'!#REF!,'True_Odds_Calculator_2-way'!B749,'Log_working_2-way'!B$1,'Log_working_2-way'!B$2)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solve_for_d('True_Odds_Calculator_2-way'!A750,'True_Odds_Calculator_2-way'!#REF!,'True_Odds_Calculator_2-way'!B750,'Log_working_2-way'!B$1,'Log_working_2-way'!B$2)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solve_for_d('True_Odds_Calculator_2-way'!A751,'True_Odds_Calculator_2-way'!#REF!,'True_Odds_Calculator_2-way'!B751,'Log_working_2-way'!B$1,'Log_working_2-way'!B$2)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solve_for_d('True_Odds_Calculator_2-way'!A752,'True_Odds_Calculator_2-way'!#REF!,'True_Odds_Calculator_2-way'!B752,'Log_working_2-way'!B$1,'Log_working_2-way'!B$2)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solve_for_d('True_Odds_Calculator_2-way'!A753,'True_Odds_Calculator_2-way'!#REF!,'True_Odds_Calculator_2-way'!B753,'Log_working_2-way'!B$1,'Log_working_2-way'!B$2)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solve_for_d('True_Odds_Calculator_2-way'!A754,'True_Odds_Calculator_2-way'!#REF!,'True_Odds_Calculator_2-way'!B754,'Log_working_2-way'!B$1,'Log_working_2-way'!B$2)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solve_for_d('True_Odds_Calculator_2-way'!A755,'True_Odds_Calculator_2-way'!#REF!,'True_Odds_Calculator_2-way'!B755,'Log_working_2-way'!B$1,'Log_working_2-way'!B$2)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solve_for_d('True_Odds_Calculator_2-way'!A756,'True_Odds_Calculator_2-way'!#REF!,'True_Odds_Calculator_2-way'!B756,'Log_working_2-way'!B$1,'Log_working_2-way'!B$2)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solve_for_d('True_Odds_Calculator_2-way'!A757,'True_Odds_Calculator_2-way'!#REF!,'True_Odds_Calculator_2-way'!B757,'Log_working_2-way'!B$1,'Log_working_2-way'!B$2)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solve_for_d('True_Odds_Calculator_2-way'!A758,'True_Odds_Calculator_2-way'!#REF!,'True_Odds_Calculator_2-way'!B758,'Log_working_2-way'!B$1,'Log_working_2-way'!B$2)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solve_for_d('True_Odds_Calculator_2-way'!A759,'True_Odds_Calculator_2-way'!#REF!,'True_Odds_Calculator_2-way'!B759,'Log_working_2-way'!B$1,'Log_working_2-way'!B$2)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solve_for_d('True_Odds_Calculator_2-way'!A760,'True_Odds_Calculator_2-way'!#REF!,'True_Odds_Calculator_2-way'!B760,'Log_working_2-way'!B$1,'Log_working_2-way'!B$2)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solve_for_d('True_Odds_Calculator_2-way'!A761,'True_Odds_Calculator_2-way'!#REF!,'True_Odds_Calculator_2-way'!B761,'Log_working_2-way'!B$1,'Log_working_2-way'!B$2)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solve_for_d('True_Odds_Calculator_2-way'!A762,'True_Odds_Calculator_2-way'!#REF!,'True_Odds_Calculator_2-way'!B762,'Log_working_2-way'!B$1,'Log_working_2-way'!B$2)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solve_for_d('True_Odds_Calculator_2-way'!A763,'True_Odds_Calculator_2-way'!#REF!,'True_Odds_Calculator_2-way'!B763,'Log_working_2-way'!B$1,'Log_working_2-way'!B$2)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solve_for_d('True_Odds_Calculator_2-way'!A764,'True_Odds_Calculator_2-way'!#REF!,'True_Odds_Calculator_2-way'!B764,'Log_working_2-way'!B$1,'Log_working_2-way'!B$2)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solve_for_d('True_Odds_Calculator_2-way'!A765,'True_Odds_Calculator_2-way'!#REF!,'True_Odds_Calculator_2-way'!B765,'Log_working_2-way'!B$1,'Log_working_2-way'!B$2)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solve_for_d('True_Odds_Calculator_2-way'!A766,'True_Odds_Calculator_2-way'!#REF!,'True_Odds_Calculator_2-way'!B766,'Log_working_2-way'!B$1,'Log_working_2-way'!B$2)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solve_for_d('True_Odds_Calculator_2-way'!A767,'True_Odds_Calculator_2-way'!#REF!,'True_Odds_Calculator_2-way'!B767,'Log_working_2-way'!B$1,'Log_working_2-way'!B$2)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solve_for_d('True_Odds_Calculator_2-way'!A768,'True_Odds_Calculator_2-way'!#REF!,'True_Odds_Calculator_2-way'!B768,'Log_working_2-way'!B$1,'Log_working_2-way'!B$2)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solve_for_d('True_Odds_Calculator_2-way'!A769,'True_Odds_Calculator_2-way'!#REF!,'True_Odds_Calculator_2-way'!B769,'Log_working_2-way'!B$1,'Log_working_2-way'!B$2)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solve_for_d('True_Odds_Calculator_2-way'!A770,'True_Odds_Calculator_2-way'!#REF!,'True_Odds_Calculator_2-way'!B770,'Log_working_2-way'!B$1,'Log_working_2-way'!B$2)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solve_for_d('True_Odds_Calculator_2-way'!A771,'True_Odds_Calculator_2-way'!#REF!,'True_Odds_Calculator_2-way'!B771,'Log_working_2-way'!B$1,'Log_working_2-way'!B$2)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solve_for_d('True_Odds_Calculator_2-way'!A772,'True_Odds_Calculator_2-way'!#REF!,'True_Odds_Calculator_2-way'!B772,'Log_working_2-way'!B$1,'Log_working_2-way'!B$2)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solve_for_d('True_Odds_Calculator_2-way'!A773,'True_Odds_Calculator_2-way'!#REF!,'True_Odds_Calculator_2-way'!B773,'Log_working_2-way'!B$1,'Log_working_2-way'!B$2)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solve_for_d('True_Odds_Calculator_2-way'!A774,'True_Odds_Calculator_2-way'!#REF!,'True_Odds_Calculator_2-way'!B774,'Log_working_2-way'!B$1,'Log_working_2-way'!B$2)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solve_for_d('True_Odds_Calculator_2-way'!A775,'True_Odds_Calculator_2-way'!#REF!,'True_Odds_Calculator_2-way'!B775,'Log_working_2-way'!B$1,'Log_working_2-way'!B$2)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solve_for_d('True_Odds_Calculator_2-way'!A776,'True_Odds_Calculator_2-way'!#REF!,'True_Odds_Calculator_2-way'!B776,'Log_working_2-way'!B$1,'Log_working_2-way'!B$2)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solve_for_d('True_Odds_Calculator_2-way'!A777,'True_Odds_Calculator_2-way'!#REF!,'True_Odds_Calculator_2-way'!B777,'Log_working_2-way'!B$1,'Log_working_2-way'!B$2)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solve_for_d('True_Odds_Calculator_2-way'!A778,'True_Odds_Calculator_2-way'!#REF!,'True_Odds_Calculator_2-way'!B778,'Log_working_2-way'!B$1,'Log_working_2-way'!B$2)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solve_for_d('True_Odds_Calculator_2-way'!A779,'True_Odds_Calculator_2-way'!#REF!,'True_Odds_Calculator_2-way'!B779,'Log_working_2-way'!B$1,'Log_working_2-way'!B$2)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solve_for_d('True_Odds_Calculator_2-way'!A780,'True_Odds_Calculator_2-way'!#REF!,'True_Odds_Calculator_2-way'!B780,'Log_working_2-way'!B$1,'Log_working_2-way'!B$2)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solve_for_d('True_Odds_Calculator_2-way'!A781,'True_Odds_Calculator_2-way'!#REF!,'True_Odds_Calculator_2-way'!B781,'Log_working_2-way'!B$1,'Log_working_2-way'!B$2)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solve_for_d('True_Odds_Calculator_2-way'!A782,'True_Odds_Calculator_2-way'!#REF!,'True_Odds_Calculator_2-way'!B782,'Log_working_2-way'!B$1,'Log_working_2-way'!B$2)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solve_for_d('True_Odds_Calculator_2-way'!A783,'True_Odds_Calculator_2-way'!#REF!,'True_Odds_Calculator_2-way'!B783,'Log_working_2-way'!B$1,'Log_working_2-way'!B$2)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solve_for_d('True_Odds_Calculator_2-way'!A784,'True_Odds_Calculator_2-way'!#REF!,'True_Odds_Calculator_2-way'!B784,'Log_working_2-way'!B$1,'Log_working_2-way'!B$2)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solve_for_d('True_Odds_Calculator_2-way'!A785,'True_Odds_Calculator_2-way'!#REF!,'True_Odds_Calculator_2-way'!B785,'Log_working_2-way'!B$1,'Log_working_2-way'!B$2)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solve_for_d('True_Odds_Calculator_2-way'!A786,'True_Odds_Calculator_2-way'!#REF!,'True_Odds_Calculator_2-way'!B786,'Log_working_2-way'!B$1,'Log_working_2-way'!B$2)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solve_for_d('True_Odds_Calculator_2-way'!A787,'True_Odds_Calculator_2-way'!#REF!,'True_Odds_Calculator_2-way'!B787,'Log_working_2-way'!B$1,'Log_working_2-way'!B$2)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solve_for_d('True_Odds_Calculator_2-way'!A788,'True_Odds_Calculator_2-way'!#REF!,'True_Odds_Calculator_2-way'!B788,'Log_working_2-way'!B$1,'Log_working_2-way'!B$2)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solve_for_d('True_Odds_Calculator_2-way'!A789,'True_Odds_Calculator_2-way'!#REF!,'True_Odds_Calculator_2-way'!B789,'Log_working_2-way'!B$1,'Log_working_2-way'!B$2)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solve_for_d('True_Odds_Calculator_2-way'!A790,'True_Odds_Calculator_2-way'!#REF!,'True_Odds_Calculator_2-way'!B790,'Log_working_2-way'!B$1,'Log_working_2-way'!B$2)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solve_for_d('True_Odds_Calculator_2-way'!A791,'True_Odds_Calculator_2-way'!#REF!,'True_Odds_Calculator_2-way'!B791,'Log_working_2-way'!B$1,'Log_working_2-way'!B$2)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solve_for_d('True_Odds_Calculator_2-way'!A792,'True_Odds_Calculator_2-way'!#REF!,'True_Odds_Calculator_2-way'!B792,'Log_working_2-way'!B$1,'Log_working_2-way'!B$2)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solve_for_d('True_Odds_Calculator_2-way'!A793,'True_Odds_Calculator_2-way'!#REF!,'True_Odds_Calculator_2-way'!B793,'Log_working_2-way'!B$1,'Log_working_2-way'!B$2)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solve_for_d('True_Odds_Calculator_2-way'!A794,'True_Odds_Calculator_2-way'!#REF!,'True_Odds_Calculator_2-way'!B794,'Log_working_2-way'!B$1,'Log_working_2-way'!B$2)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solve_for_d('True_Odds_Calculator_2-way'!A795,'True_Odds_Calculator_2-way'!#REF!,'True_Odds_Calculator_2-way'!B795,'Log_working_2-way'!B$1,'Log_working_2-way'!B$2)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solve_for_d('True_Odds_Calculator_2-way'!A796,'True_Odds_Calculator_2-way'!#REF!,'True_Odds_Calculator_2-way'!B796,'Log_working_2-way'!B$1,'Log_working_2-way'!B$2)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solve_for_d('True_Odds_Calculator_2-way'!A797,'True_Odds_Calculator_2-way'!#REF!,'True_Odds_Calculator_2-way'!B797,'Log_working_2-way'!B$1,'Log_working_2-way'!B$2)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solve_for_d('True_Odds_Calculator_2-way'!A798,'True_Odds_Calculator_2-way'!#REF!,'True_Odds_Calculator_2-way'!B798,'Log_working_2-way'!B$1,'Log_working_2-way'!B$2)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solve_for_d('True_Odds_Calculator_2-way'!A799,'True_Odds_Calculator_2-way'!#REF!,'True_Odds_Calculator_2-way'!B799,'Log_working_2-way'!B$1,'Log_working_2-way'!B$2)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solve_for_d('True_Odds_Calculator_2-way'!A800,'True_Odds_Calculator_2-way'!#REF!,'True_Odds_Calculator_2-way'!B800,'Log_working_2-way'!B$1,'Log_working_2-way'!B$2)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solve_for_d('True_Odds_Calculator_2-way'!A801,'True_Odds_Calculator_2-way'!#REF!,'True_Odds_Calculator_2-way'!B801,'Log_working_2-way'!B$1,'Log_working_2-way'!B$2)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solve_for_d('True_Odds_Calculator_2-way'!A802,'True_Odds_Calculator_2-way'!#REF!,'True_Odds_Calculator_2-way'!B802,'Log_working_2-way'!B$1,'Log_working_2-way'!B$2)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solve_for_d('True_Odds_Calculator_2-way'!A803,'True_Odds_Calculator_2-way'!#REF!,'True_Odds_Calculator_2-way'!B803,'Log_working_2-way'!B$1,'Log_working_2-way'!B$2)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solve_for_d('True_Odds_Calculator_2-way'!A804,'True_Odds_Calculator_2-way'!#REF!,'True_Odds_Calculator_2-way'!B804,'Log_working_2-way'!B$1,'Log_working_2-way'!B$2)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solve_for_d('True_Odds_Calculator_2-way'!A805,'True_Odds_Calculator_2-way'!#REF!,'True_Odds_Calculator_2-way'!B805,'Log_working_2-way'!B$1,'Log_working_2-way'!B$2)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solve_for_d('True_Odds_Calculator_2-way'!A806,'True_Odds_Calculator_2-way'!#REF!,'True_Odds_Calculator_2-way'!B806,'Log_working_2-way'!B$1,'Log_working_2-way'!B$2)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solve_for_d('True_Odds_Calculator_2-way'!A807,'True_Odds_Calculator_2-way'!#REF!,'True_Odds_Calculator_2-way'!B807,'Log_working_2-way'!B$1,'Log_working_2-way'!B$2)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solve_for_d('True_Odds_Calculator_2-way'!A808,'True_Odds_Calculator_2-way'!#REF!,'True_Odds_Calculator_2-way'!B808,'Log_working_2-way'!B$1,'Log_working_2-way'!B$2)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solve_for_d('True_Odds_Calculator_2-way'!A809,'True_Odds_Calculator_2-way'!#REF!,'True_Odds_Calculator_2-way'!B809,'Log_working_2-way'!B$1,'Log_working_2-way'!B$2)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solve_for_d('True_Odds_Calculator_2-way'!A810,'True_Odds_Calculator_2-way'!#REF!,'True_Odds_Calculator_2-way'!B810,'Log_working_2-way'!B$1,'Log_working_2-way'!B$2)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solve_for_d('True_Odds_Calculator_2-way'!A811,'True_Odds_Calculator_2-way'!#REF!,'True_Odds_Calculator_2-way'!B811,'Log_working_2-way'!B$1,'Log_working_2-way'!B$2)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solve_for_d('True_Odds_Calculator_2-way'!A812,'True_Odds_Calculator_2-way'!#REF!,'True_Odds_Calculator_2-way'!B812,'Log_working_2-way'!B$1,'Log_working_2-way'!B$2)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solve_for_d('True_Odds_Calculator_2-way'!A813,'True_Odds_Calculator_2-way'!#REF!,'True_Odds_Calculator_2-way'!B813,'Log_working_2-way'!B$1,'Log_working_2-way'!B$2)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solve_for_d('True_Odds_Calculator_2-way'!A814,'True_Odds_Calculator_2-way'!#REF!,'True_Odds_Calculator_2-way'!B814,'Log_working_2-way'!B$1,'Log_working_2-way'!B$2)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solve_for_d('True_Odds_Calculator_2-way'!A815,'True_Odds_Calculator_2-way'!#REF!,'True_Odds_Calculator_2-way'!B815,'Log_working_2-way'!B$1,'Log_working_2-way'!B$2)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solve_for_d('True_Odds_Calculator_2-way'!A816,'True_Odds_Calculator_2-way'!#REF!,'True_Odds_Calculator_2-way'!B816,'Log_working_2-way'!B$1,'Log_working_2-way'!B$2)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solve_for_d('True_Odds_Calculator_2-way'!A817,'True_Odds_Calculator_2-way'!#REF!,'True_Odds_Calculator_2-way'!B817,'Log_working_2-way'!B$1,'Log_working_2-way'!B$2)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solve_for_d('True_Odds_Calculator_2-way'!A818,'True_Odds_Calculator_2-way'!#REF!,'True_Odds_Calculator_2-way'!B818,'Log_working_2-way'!B$1,'Log_working_2-way'!B$2)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solve_for_d('True_Odds_Calculator_2-way'!A819,'True_Odds_Calculator_2-way'!#REF!,'True_Odds_Calculator_2-way'!B819,'Log_working_2-way'!B$1,'Log_working_2-way'!B$2)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solve_for_d('True_Odds_Calculator_2-way'!A820,'True_Odds_Calculator_2-way'!#REF!,'True_Odds_Calculator_2-way'!B820,'Log_working_2-way'!B$1,'Log_working_2-way'!B$2)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solve_for_d('True_Odds_Calculator_2-way'!A821,'True_Odds_Calculator_2-way'!#REF!,'True_Odds_Calculator_2-way'!B821,'Log_working_2-way'!B$1,'Log_working_2-way'!B$2)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solve_for_d('True_Odds_Calculator_2-way'!A822,'True_Odds_Calculator_2-way'!#REF!,'True_Odds_Calculator_2-way'!B822,'Log_working_2-way'!B$1,'Log_working_2-way'!B$2)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solve_for_d('True_Odds_Calculator_2-way'!A823,'True_Odds_Calculator_2-way'!#REF!,'True_Odds_Calculator_2-way'!B823,'Log_working_2-way'!B$1,'Log_working_2-way'!B$2)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solve_for_d('True_Odds_Calculator_2-way'!A824,'True_Odds_Calculator_2-way'!#REF!,'True_Odds_Calculator_2-way'!B824,'Log_working_2-way'!B$1,'Log_working_2-way'!B$2)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solve_for_d('True_Odds_Calculator_2-way'!A825,'True_Odds_Calculator_2-way'!#REF!,'True_Odds_Calculator_2-way'!B825,'Log_working_2-way'!B$1,'Log_working_2-way'!B$2)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solve_for_d('True_Odds_Calculator_2-way'!A826,'True_Odds_Calculator_2-way'!#REF!,'True_Odds_Calculator_2-way'!B826,'Log_working_2-way'!B$1,'Log_working_2-way'!B$2)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solve_for_d('True_Odds_Calculator_2-way'!A827,'True_Odds_Calculator_2-way'!#REF!,'True_Odds_Calculator_2-way'!B827,'Log_working_2-way'!B$1,'Log_working_2-way'!B$2)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solve_for_d('True_Odds_Calculator_2-way'!A828,'True_Odds_Calculator_2-way'!#REF!,'True_Odds_Calculator_2-way'!B828,'Log_working_2-way'!B$1,'Log_working_2-way'!B$2)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solve_for_d('True_Odds_Calculator_2-way'!A829,'True_Odds_Calculator_2-way'!#REF!,'True_Odds_Calculator_2-way'!B829,'Log_working_2-way'!B$1,'Log_working_2-way'!B$2)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solve_for_d('True_Odds_Calculator_2-way'!A830,'True_Odds_Calculator_2-way'!#REF!,'True_Odds_Calculator_2-way'!B830,'Log_working_2-way'!B$1,'Log_working_2-way'!B$2)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solve_for_d('True_Odds_Calculator_2-way'!A831,'True_Odds_Calculator_2-way'!#REF!,'True_Odds_Calculator_2-way'!B831,'Log_working_2-way'!B$1,'Log_working_2-way'!B$2)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solve_for_d('True_Odds_Calculator_2-way'!A832,'True_Odds_Calculator_2-way'!#REF!,'True_Odds_Calculator_2-way'!B832,'Log_working_2-way'!B$1,'Log_working_2-way'!B$2)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solve_for_d('True_Odds_Calculator_2-way'!A833,'True_Odds_Calculator_2-way'!#REF!,'True_Odds_Calculator_2-way'!B833,'Log_working_2-way'!B$1,'Log_working_2-way'!B$2)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solve_for_d('True_Odds_Calculator_2-way'!A834,'True_Odds_Calculator_2-way'!#REF!,'True_Odds_Calculator_2-way'!B834,'Log_working_2-way'!B$1,'Log_working_2-way'!B$2)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solve_for_d('True_Odds_Calculator_2-way'!A835,'True_Odds_Calculator_2-way'!#REF!,'True_Odds_Calculator_2-way'!B835,'Log_working_2-way'!B$1,'Log_working_2-way'!B$2)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solve_for_d('True_Odds_Calculator_2-way'!A836,'True_Odds_Calculator_2-way'!#REF!,'True_Odds_Calculator_2-way'!B836,'Log_working_2-way'!B$1,'Log_working_2-way'!B$2)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solve_for_d('True_Odds_Calculator_2-way'!A837,'True_Odds_Calculator_2-way'!#REF!,'True_Odds_Calculator_2-way'!B837,'Log_working_2-way'!B$1,'Log_working_2-way'!B$2)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solve_for_d('True_Odds_Calculator_2-way'!A838,'True_Odds_Calculator_2-way'!#REF!,'True_Odds_Calculator_2-way'!B838,'Log_working_2-way'!B$1,'Log_working_2-way'!B$2)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solve_for_d('True_Odds_Calculator_2-way'!A839,'True_Odds_Calculator_2-way'!#REF!,'True_Odds_Calculator_2-way'!B839,'Log_working_2-way'!B$1,'Log_working_2-way'!B$2)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solve_for_d('True_Odds_Calculator_2-way'!A840,'True_Odds_Calculator_2-way'!#REF!,'True_Odds_Calculator_2-way'!B840,'Log_working_2-way'!B$1,'Log_working_2-way'!B$2)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solve_for_d('True_Odds_Calculator_2-way'!A841,'True_Odds_Calculator_2-way'!#REF!,'True_Odds_Calculator_2-way'!B841,'Log_working_2-way'!B$1,'Log_working_2-way'!B$2)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solve_for_d('True_Odds_Calculator_2-way'!A842,'True_Odds_Calculator_2-way'!#REF!,'True_Odds_Calculator_2-way'!B842,'Log_working_2-way'!B$1,'Log_working_2-way'!B$2)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solve_for_d('True_Odds_Calculator_2-way'!A843,'True_Odds_Calculator_2-way'!#REF!,'True_Odds_Calculator_2-way'!B843,'Log_working_2-way'!B$1,'Log_working_2-way'!B$2)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solve_for_d('True_Odds_Calculator_2-way'!A844,'True_Odds_Calculator_2-way'!#REF!,'True_Odds_Calculator_2-way'!B844,'Log_working_2-way'!B$1,'Log_working_2-way'!B$2)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solve_for_d('True_Odds_Calculator_2-way'!A845,'True_Odds_Calculator_2-way'!#REF!,'True_Odds_Calculator_2-way'!B845,'Log_working_2-way'!B$1,'Log_working_2-way'!B$2)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solve_for_d('True_Odds_Calculator_2-way'!A846,'True_Odds_Calculator_2-way'!#REF!,'True_Odds_Calculator_2-way'!B846,'Log_working_2-way'!B$1,'Log_working_2-way'!B$2)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solve_for_d('True_Odds_Calculator_2-way'!A847,'True_Odds_Calculator_2-way'!#REF!,'True_Odds_Calculator_2-way'!B847,'Log_working_2-way'!B$1,'Log_working_2-way'!B$2)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solve_for_d('True_Odds_Calculator_2-way'!A848,'True_Odds_Calculator_2-way'!#REF!,'True_Odds_Calculator_2-way'!B848,'Log_working_2-way'!B$1,'Log_working_2-way'!B$2)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solve_for_d('True_Odds_Calculator_2-way'!A849,'True_Odds_Calculator_2-way'!#REF!,'True_Odds_Calculator_2-way'!B849,'Log_working_2-way'!B$1,'Log_working_2-way'!B$2)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solve_for_d('True_Odds_Calculator_2-way'!A850,'True_Odds_Calculator_2-way'!#REF!,'True_Odds_Calculator_2-way'!B850,'Log_working_2-way'!B$1,'Log_working_2-way'!B$2)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solve_for_d('True_Odds_Calculator_2-way'!A851,'True_Odds_Calculator_2-way'!#REF!,'True_Odds_Calculator_2-way'!B851,'Log_working_2-way'!B$1,'Log_working_2-way'!B$2)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solve_for_d('True_Odds_Calculator_2-way'!A852,'True_Odds_Calculator_2-way'!#REF!,'True_Odds_Calculator_2-way'!B852,'Log_working_2-way'!B$1,'Log_working_2-way'!B$2)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solve_for_d('True_Odds_Calculator_2-way'!A853,'True_Odds_Calculator_2-way'!#REF!,'True_Odds_Calculator_2-way'!B853,'Log_working_2-way'!B$1,'Log_working_2-way'!B$2)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solve_for_d('True_Odds_Calculator_2-way'!A854,'True_Odds_Calculator_2-way'!#REF!,'True_Odds_Calculator_2-way'!B854,'Log_working_2-way'!B$1,'Log_working_2-way'!B$2)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solve_for_d('True_Odds_Calculator_2-way'!A855,'True_Odds_Calculator_2-way'!#REF!,'True_Odds_Calculator_2-way'!B855,'Log_working_2-way'!B$1,'Log_working_2-way'!B$2)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solve_for_d('True_Odds_Calculator_2-way'!A856,'True_Odds_Calculator_2-way'!#REF!,'True_Odds_Calculator_2-way'!B856,'Log_working_2-way'!B$1,'Log_working_2-way'!B$2)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solve_for_d('True_Odds_Calculator_2-way'!A857,'True_Odds_Calculator_2-way'!#REF!,'True_Odds_Calculator_2-way'!B857,'Log_working_2-way'!B$1,'Log_working_2-way'!B$2)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solve_for_d('True_Odds_Calculator_2-way'!A858,'True_Odds_Calculator_2-way'!#REF!,'True_Odds_Calculator_2-way'!B858,'Log_working_2-way'!B$1,'Log_working_2-way'!B$2)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solve_for_d('True_Odds_Calculator_2-way'!A859,'True_Odds_Calculator_2-way'!#REF!,'True_Odds_Calculator_2-way'!B859,'Log_working_2-way'!B$1,'Log_working_2-way'!B$2)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solve_for_d('True_Odds_Calculator_2-way'!A860,'True_Odds_Calculator_2-way'!#REF!,'True_Odds_Calculator_2-way'!B860,'Log_working_2-way'!B$1,'Log_working_2-way'!B$2)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solve_for_d('True_Odds_Calculator_2-way'!A861,'True_Odds_Calculator_2-way'!#REF!,'True_Odds_Calculator_2-way'!B861,'Log_working_2-way'!B$1,'Log_working_2-way'!B$2)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solve_for_d('True_Odds_Calculator_2-way'!A862,'True_Odds_Calculator_2-way'!#REF!,'True_Odds_Calculator_2-way'!B862,'Log_working_2-way'!B$1,'Log_working_2-way'!B$2)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solve_for_d('True_Odds_Calculator_2-way'!A863,'True_Odds_Calculator_2-way'!#REF!,'True_Odds_Calculator_2-way'!B863,'Log_working_2-way'!B$1,'Log_working_2-way'!B$2)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solve_for_d('True_Odds_Calculator_2-way'!A864,'True_Odds_Calculator_2-way'!#REF!,'True_Odds_Calculator_2-way'!B864,'Log_working_2-way'!B$1,'Log_working_2-way'!B$2)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solve_for_d('True_Odds_Calculator_2-way'!A865,'True_Odds_Calculator_2-way'!#REF!,'True_Odds_Calculator_2-way'!B865,'Log_working_2-way'!B$1,'Log_working_2-way'!B$2)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solve_for_d('True_Odds_Calculator_2-way'!A866,'True_Odds_Calculator_2-way'!#REF!,'True_Odds_Calculator_2-way'!B866,'Log_working_2-way'!B$1,'Log_working_2-way'!B$2)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solve_for_d('True_Odds_Calculator_2-way'!A867,'True_Odds_Calculator_2-way'!#REF!,'True_Odds_Calculator_2-way'!B867,'Log_working_2-way'!B$1,'Log_working_2-way'!B$2)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solve_for_d('True_Odds_Calculator_2-way'!A868,'True_Odds_Calculator_2-way'!#REF!,'True_Odds_Calculator_2-way'!B868,'Log_working_2-way'!B$1,'Log_working_2-way'!B$2)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solve_for_d('True_Odds_Calculator_2-way'!A869,'True_Odds_Calculator_2-way'!#REF!,'True_Odds_Calculator_2-way'!B869,'Log_working_2-way'!B$1,'Log_working_2-way'!B$2)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solve_for_d('True_Odds_Calculator_2-way'!A870,'True_Odds_Calculator_2-way'!#REF!,'True_Odds_Calculator_2-way'!B870,'Log_working_2-way'!B$1,'Log_working_2-way'!B$2)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solve_for_d('True_Odds_Calculator_2-way'!A871,'True_Odds_Calculator_2-way'!#REF!,'True_Odds_Calculator_2-way'!B871,'Log_working_2-way'!B$1,'Log_working_2-way'!B$2)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solve_for_d('True_Odds_Calculator_2-way'!A872,'True_Odds_Calculator_2-way'!#REF!,'True_Odds_Calculator_2-way'!B872,'Log_working_2-way'!B$1,'Log_working_2-way'!B$2)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solve_for_d('True_Odds_Calculator_2-way'!A873,'True_Odds_Calculator_2-way'!#REF!,'True_Odds_Calculator_2-way'!B873,'Log_working_2-way'!B$1,'Log_working_2-way'!B$2)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solve_for_d('True_Odds_Calculator_2-way'!A874,'True_Odds_Calculator_2-way'!#REF!,'True_Odds_Calculator_2-way'!B874,'Log_working_2-way'!B$1,'Log_working_2-way'!B$2)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solve_for_d('True_Odds_Calculator_2-way'!A875,'True_Odds_Calculator_2-way'!#REF!,'True_Odds_Calculator_2-way'!B875,'Log_working_2-way'!B$1,'Log_working_2-way'!B$2)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solve_for_d('True_Odds_Calculator_2-way'!A876,'True_Odds_Calculator_2-way'!#REF!,'True_Odds_Calculator_2-way'!B876,'Log_working_2-way'!B$1,'Log_working_2-way'!B$2)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solve_for_d('True_Odds_Calculator_2-way'!A877,'True_Odds_Calculator_2-way'!#REF!,'True_Odds_Calculator_2-way'!B877,'Log_working_2-way'!B$1,'Log_working_2-way'!B$2)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solve_for_d('True_Odds_Calculator_2-way'!A878,'True_Odds_Calculator_2-way'!#REF!,'True_Odds_Calculator_2-way'!B878,'Log_working_2-way'!B$1,'Log_working_2-way'!B$2)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solve_for_d('True_Odds_Calculator_2-way'!A879,'True_Odds_Calculator_2-way'!#REF!,'True_Odds_Calculator_2-way'!B879,'Log_working_2-way'!B$1,'Log_working_2-way'!B$2)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solve_for_d('True_Odds_Calculator_2-way'!A880,'True_Odds_Calculator_2-way'!#REF!,'True_Odds_Calculator_2-way'!B880,'Log_working_2-way'!B$1,'Log_working_2-way'!B$2)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solve_for_d('True_Odds_Calculator_2-way'!A881,'True_Odds_Calculator_2-way'!#REF!,'True_Odds_Calculator_2-way'!B881,'Log_working_2-way'!B$1,'Log_working_2-way'!B$2)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solve_for_d('True_Odds_Calculator_2-way'!A882,'True_Odds_Calculator_2-way'!#REF!,'True_Odds_Calculator_2-way'!B882,'Log_working_2-way'!B$1,'Log_working_2-way'!B$2)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solve_for_d('True_Odds_Calculator_2-way'!A883,'True_Odds_Calculator_2-way'!#REF!,'True_Odds_Calculator_2-way'!B883,'Log_working_2-way'!B$1,'Log_working_2-way'!B$2)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solve_for_d('True_Odds_Calculator_2-way'!A884,'True_Odds_Calculator_2-way'!#REF!,'True_Odds_Calculator_2-way'!B884,'Log_working_2-way'!B$1,'Log_working_2-way'!B$2)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solve_for_d('True_Odds_Calculator_2-way'!A885,'True_Odds_Calculator_2-way'!#REF!,'True_Odds_Calculator_2-way'!B885,'Log_working_2-way'!B$1,'Log_working_2-way'!B$2)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solve_for_d('True_Odds_Calculator_2-way'!A886,'True_Odds_Calculator_2-way'!#REF!,'True_Odds_Calculator_2-way'!B886,'Log_working_2-way'!B$1,'Log_working_2-way'!B$2)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solve_for_d('True_Odds_Calculator_2-way'!A887,'True_Odds_Calculator_2-way'!#REF!,'True_Odds_Calculator_2-way'!B887,'Log_working_2-way'!B$1,'Log_working_2-way'!B$2)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solve_for_d('True_Odds_Calculator_2-way'!A888,'True_Odds_Calculator_2-way'!#REF!,'True_Odds_Calculator_2-way'!B888,'Log_working_2-way'!B$1,'Log_working_2-way'!B$2)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solve_for_d('True_Odds_Calculator_2-way'!A889,'True_Odds_Calculator_2-way'!#REF!,'True_Odds_Calculator_2-way'!B889,'Log_working_2-way'!B$1,'Log_working_2-way'!B$2)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solve_for_d('True_Odds_Calculator_2-way'!A890,'True_Odds_Calculator_2-way'!#REF!,'True_Odds_Calculator_2-way'!B890,'Log_working_2-way'!B$1,'Log_working_2-way'!B$2)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solve_for_d('True_Odds_Calculator_2-way'!A891,'True_Odds_Calculator_2-way'!#REF!,'True_Odds_Calculator_2-way'!B891,'Log_working_2-way'!B$1,'Log_working_2-way'!B$2)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solve_for_d('True_Odds_Calculator_2-way'!A892,'True_Odds_Calculator_2-way'!#REF!,'True_Odds_Calculator_2-way'!B892,'Log_working_2-way'!B$1,'Log_working_2-way'!B$2)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solve_for_d('True_Odds_Calculator_2-way'!A893,'True_Odds_Calculator_2-way'!#REF!,'True_Odds_Calculator_2-way'!B893,'Log_working_2-way'!B$1,'Log_working_2-way'!B$2)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solve_for_d('True_Odds_Calculator_2-way'!A894,'True_Odds_Calculator_2-way'!#REF!,'True_Odds_Calculator_2-way'!B894,'Log_working_2-way'!B$1,'Log_working_2-way'!B$2)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solve_for_d('True_Odds_Calculator_2-way'!A895,'True_Odds_Calculator_2-way'!#REF!,'True_Odds_Calculator_2-way'!B895,'Log_working_2-way'!B$1,'Log_working_2-way'!B$2)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solve_for_d('True_Odds_Calculator_2-way'!A896,'True_Odds_Calculator_2-way'!#REF!,'True_Odds_Calculator_2-way'!B896,'Log_working_2-way'!B$1,'Log_working_2-way'!B$2)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solve_for_d('True_Odds_Calculator_2-way'!A897,'True_Odds_Calculator_2-way'!#REF!,'True_Odds_Calculator_2-way'!B897,'Log_working_2-way'!B$1,'Log_working_2-way'!B$2)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solve_for_d('True_Odds_Calculator_2-way'!A898,'True_Odds_Calculator_2-way'!#REF!,'True_Odds_Calculator_2-way'!B898,'Log_working_2-way'!B$1,'Log_working_2-way'!B$2)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solve_for_d('True_Odds_Calculator_2-way'!A899,'True_Odds_Calculator_2-way'!#REF!,'True_Odds_Calculator_2-way'!B899,'Log_working_2-way'!B$1,'Log_working_2-way'!B$2)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solve_for_d('True_Odds_Calculator_2-way'!A900,'True_Odds_Calculator_2-way'!#REF!,'True_Odds_Calculator_2-way'!B900,'Log_working_2-way'!B$1,'Log_working_2-way'!B$2)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solve_for_d('True_Odds_Calculator_2-way'!A901,'True_Odds_Calculator_2-way'!#REF!,'True_Odds_Calculator_2-way'!B901,'Log_working_2-way'!B$1,'Log_working_2-way'!B$2)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solve_for_d('True_Odds_Calculator_2-way'!A902,'True_Odds_Calculator_2-way'!#REF!,'True_Odds_Calculator_2-way'!B902,'Log_working_2-way'!B$1,'Log_working_2-way'!B$2)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solve_for_d('True_Odds_Calculator_2-way'!A903,'True_Odds_Calculator_2-way'!#REF!,'True_Odds_Calculator_2-way'!B903,'Log_working_2-way'!B$1,'Log_working_2-way'!B$2)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solve_for_d('True_Odds_Calculator_2-way'!A904,'True_Odds_Calculator_2-way'!#REF!,'True_Odds_Calculator_2-way'!B904,'Log_working_2-way'!B$1,'Log_working_2-way'!B$2)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solve_for_d('True_Odds_Calculator_2-way'!A905,'True_Odds_Calculator_2-way'!#REF!,'True_Odds_Calculator_2-way'!B905,'Log_working_2-way'!B$1,'Log_working_2-way'!B$2)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solve_for_d('True_Odds_Calculator_2-way'!A906,'True_Odds_Calculator_2-way'!#REF!,'True_Odds_Calculator_2-way'!B906,'Log_working_2-way'!B$1,'Log_working_2-way'!B$2)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solve_for_d('True_Odds_Calculator_2-way'!A907,'True_Odds_Calculator_2-way'!#REF!,'True_Odds_Calculator_2-way'!B907,'Log_working_2-way'!B$1,'Log_working_2-way'!B$2)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solve_for_d('True_Odds_Calculator_2-way'!A908,'True_Odds_Calculator_2-way'!#REF!,'True_Odds_Calculator_2-way'!B908,'Log_working_2-way'!B$1,'Log_working_2-way'!B$2)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solve_for_d('True_Odds_Calculator_2-way'!A909,'True_Odds_Calculator_2-way'!#REF!,'True_Odds_Calculator_2-way'!B909,'Log_working_2-way'!B$1,'Log_working_2-way'!B$2)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solve_for_d('True_Odds_Calculator_2-way'!A910,'True_Odds_Calculator_2-way'!#REF!,'True_Odds_Calculator_2-way'!B910,'Log_working_2-way'!B$1,'Log_working_2-way'!B$2)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solve_for_d('True_Odds_Calculator_2-way'!A911,'True_Odds_Calculator_2-way'!#REF!,'True_Odds_Calculator_2-way'!B911,'Log_working_2-way'!B$1,'Log_working_2-way'!B$2)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solve_for_d('True_Odds_Calculator_2-way'!A912,'True_Odds_Calculator_2-way'!#REF!,'True_Odds_Calculator_2-way'!B912,'Log_working_2-way'!B$1,'Log_working_2-way'!B$2)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solve_for_d('True_Odds_Calculator_2-way'!A913,'True_Odds_Calculator_2-way'!#REF!,'True_Odds_Calculator_2-way'!B913,'Log_working_2-way'!B$1,'Log_working_2-way'!B$2)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solve_for_d('True_Odds_Calculator_2-way'!A914,'True_Odds_Calculator_2-way'!#REF!,'True_Odds_Calculator_2-way'!B914,'Log_working_2-way'!B$1,'Log_working_2-way'!B$2)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solve_for_d('True_Odds_Calculator_2-way'!A915,'True_Odds_Calculator_2-way'!#REF!,'True_Odds_Calculator_2-way'!B915,'Log_working_2-way'!B$1,'Log_working_2-way'!B$2)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solve_for_d('True_Odds_Calculator_2-way'!A916,'True_Odds_Calculator_2-way'!#REF!,'True_Odds_Calculator_2-way'!B916,'Log_working_2-way'!B$1,'Log_working_2-way'!B$2)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solve_for_d('True_Odds_Calculator_2-way'!A917,'True_Odds_Calculator_2-way'!#REF!,'True_Odds_Calculator_2-way'!B917,'Log_working_2-way'!B$1,'Log_working_2-way'!B$2)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solve_for_d('True_Odds_Calculator_2-way'!A918,'True_Odds_Calculator_2-way'!#REF!,'True_Odds_Calculator_2-way'!B918,'Log_working_2-way'!B$1,'Log_working_2-way'!B$2)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solve_for_d('True_Odds_Calculator_2-way'!A919,'True_Odds_Calculator_2-way'!#REF!,'True_Odds_Calculator_2-way'!B919,'Log_working_2-way'!B$1,'Log_working_2-way'!B$2)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solve_for_d('True_Odds_Calculator_2-way'!A920,'True_Odds_Calculator_2-way'!#REF!,'True_Odds_Calculator_2-way'!B920,'Log_working_2-way'!B$1,'Log_working_2-way'!B$2)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solve_for_d('True_Odds_Calculator_2-way'!A921,'True_Odds_Calculator_2-way'!#REF!,'True_Odds_Calculator_2-way'!B921,'Log_working_2-way'!B$1,'Log_working_2-way'!B$2)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solve_for_d('True_Odds_Calculator_2-way'!A922,'True_Odds_Calculator_2-way'!#REF!,'True_Odds_Calculator_2-way'!B922,'Log_working_2-way'!B$1,'Log_working_2-way'!B$2)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solve_for_d('True_Odds_Calculator_2-way'!A923,'True_Odds_Calculator_2-way'!#REF!,'True_Odds_Calculator_2-way'!B923,'Log_working_2-way'!B$1,'Log_working_2-way'!B$2)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solve_for_d('True_Odds_Calculator_2-way'!A924,'True_Odds_Calculator_2-way'!#REF!,'True_Odds_Calculator_2-way'!B924,'Log_working_2-way'!B$1,'Log_working_2-way'!B$2)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solve_for_d('True_Odds_Calculator_2-way'!A925,'True_Odds_Calculator_2-way'!#REF!,'True_Odds_Calculator_2-way'!B925,'Log_working_2-way'!B$1,'Log_working_2-way'!B$2)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solve_for_d('True_Odds_Calculator_2-way'!A926,'True_Odds_Calculator_2-way'!#REF!,'True_Odds_Calculator_2-way'!B926,'Log_working_2-way'!B$1,'Log_working_2-way'!B$2)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solve_for_d('True_Odds_Calculator_2-way'!A927,'True_Odds_Calculator_2-way'!#REF!,'True_Odds_Calculator_2-way'!B927,'Log_working_2-way'!B$1,'Log_working_2-way'!B$2)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solve_for_d('True_Odds_Calculator_2-way'!A928,'True_Odds_Calculator_2-way'!#REF!,'True_Odds_Calculator_2-way'!B928,'Log_working_2-way'!B$1,'Log_working_2-way'!B$2)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solve_for_d('True_Odds_Calculator_2-way'!A929,'True_Odds_Calculator_2-way'!#REF!,'True_Odds_Calculator_2-way'!B929,'Log_working_2-way'!B$1,'Log_working_2-way'!B$2)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solve_for_d('True_Odds_Calculator_2-way'!A930,'True_Odds_Calculator_2-way'!#REF!,'True_Odds_Calculator_2-way'!B930,'Log_working_2-way'!B$1,'Log_working_2-way'!B$2)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solve_for_d('True_Odds_Calculator_2-way'!A931,'True_Odds_Calculator_2-way'!#REF!,'True_Odds_Calculator_2-way'!B931,'Log_working_2-way'!B$1,'Log_working_2-way'!B$2)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solve_for_d('True_Odds_Calculator_2-way'!A932,'True_Odds_Calculator_2-way'!#REF!,'True_Odds_Calculator_2-way'!B932,'Log_working_2-way'!B$1,'Log_working_2-way'!B$2)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solve_for_d('True_Odds_Calculator_2-way'!A933,'True_Odds_Calculator_2-way'!#REF!,'True_Odds_Calculator_2-way'!B933,'Log_working_2-way'!B$1,'Log_working_2-way'!B$2)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solve_for_d('True_Odds_Calculator_2-way'!A934,'True_Odds_Calculator_2-way'!#REF!,'True_Odds_Calculator_2-way'!B934,'Log_working_2-way'!B$1,'Log_working_2-way'!B$2)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solve_for_d('True_Odds_Calculator_2-way'!A935,'True_Odds_Calculator_2-way'!#REF!,'True_Odds_Calculator_2-way'!B935,'Log_working_2-way'!B$1,'Log_working_2-way'!B$2)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solve_for_d('True_Odds_Calculator_2-way'!A936,'True_Odds_Calculator_2-way'!#REF!,'True_Odds_Calculator_2-way'!B936,'Log_working_2-way'!B$1,'Log_working_2-way'!B$2)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solve_for_d('True_Odds_Calculator_2-way'!A937,'True_Odds_Calculator_2-way'!#REF!,'True_Odds_Calculator_2-way'!B937,'Log_working_2-way'!B$1,'Log_working_2-way'!B$2)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solve_for_d('True_Odds_Calculator_2-way'!A938,'True_Odds_Calculator_2-way'!#REF!,'True_Odds_Calculator_2-way'!B938,'Log_working_2-way'!B$1,'Log_working_2-way'!B$2)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solve_for_d('True_Odds_Calculator_2-way'!A939,'True_Odds_Calculator_2-way'!#REF!,'True_Odds_Calculator_2-way'!B939,'Log_working_2-way'!B$1,'Log_working_2-way'!B$2)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solve_for_d('True_Odds_Calculator_2-way'!A940,'True_Odds_Calculator_2-way'!#REF!,'True_Odds_Calculator_2-way'!B940,'Log_working_2-way'!B$1,'Log_working_2-way'!B$2)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solve_for_d('True_Odds_Calculator_2-way'!A941,'True_Odds_Calculator_2-way'!#REF!,'True_Odds_Calculator_2-way'!B941,'Log_working_2-way'!B$1,'Log_working_2-way'!B$2)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solve_for_d('True_Odds_Calculator_2-way'!A942,'True_Odds_Calculator_2-way'!#REF!,'True_Odds_Calculator_2-way'!B942,'Log_working_2-way'!B$1,'Log_working_2-way'!B$2)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solve_for_d('True_Odds_Calculator_2-way'!A943,'True_Odds_Calculator_2-way'!#REF!,'True_Odds_Calculator_2-way'!B943,'Log_working_2-way'!B$1,'Log_working_2-way'!B$2)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solve_for_d('True_Odds_Calculator_2-way'!A944,'True_Odds_Calculator_2-way'!#REF!,'True_Odds_Calculator_2-way'!B944,'Log_working_2-way'!B$1,'Log_working_2-way'!B$2)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solve_for_d('True_Odds_Calculator_2-way'!A945,'True_Odds_Calculator_2-way'!#REF!,'True_Odds_Calculator_2-way'!B945,'Log_working_2-way'!B$1,'Log_working_2-way'!B$2)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solve_for_d('True_Odds_Calculator_2-way'!A946,'True_Odds_Calculator_2-way'!#REF!,'True_Odds_Calculator_2-way'!B946,'Log_working_2-way'!B$1,'Log_working_2-way'!B$2)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solve_for_d('True_Odds_Calculator_2-way'!A947,'True_Odds_Calculator_2-way'!#REF!,'True_Odds_Calculator_2-way'!B947,'Log_working_2-way'!B$1,'Log_working_2-way'!B$2)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solve_for_d('True_Odds_Calculator_2-way'!A948,'True_Odds_Calculator_2-way'!#REF!,'True_Odds_Calculator_2-way'!B948,'Log_working_2-way'!B$1,'Log_working_2-way'!B$2)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solve_for_d('True_Odds_Calculator_2-way'!A949,'True_Odds_Calculator_2-way'!#REF!,'True_Odds_Calculator_2-way'!B949,'Log_working_2-way'!B$1,'Log_working_2-way'!B$2)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solve_for_d('True_Odds_Calculator_2-way'!A950,'True_Odds_Calculator_2-way'!#REF!,'True_Odds_Calculator_2-way'!B950,'Log_working_2-way'!B$1,'Log_working_2-way'!B$2)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solve_for_d('True_Odds_Calculator_2-way'!A951,'True_Odds_Calculator_2-way'!#REF!,'True_Odds_Calculator_2-way'!B951,'Log_working_2-way'!B$1,'Log_working_2-way'!B$2)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solve_for_d('True_Odds_Calculator_2-way'!A952,'True_Odds_Calculator_2-way'!#REF!,'True_Odds_Calculator_2-way'!B952,'Log_working_2-way'!B$1,'Log_working_2-way'!B$2)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solve_for_d('True_Odds_Calculator_2-way'!A953,'True_Odds_Calculator_2-way'!#REF!,'True_Odds_Calculator_2-way'!B953,'Log_working_2-way'!B$1,'Log_working_2-way'!B$2)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solve_for_d('True_Odds_Calculator_2-way'!A954,'True_Odds_Calculator_2-way'!#REF!,'True_Odds_Calculator_2-way'!B954,'Log_working_2-way'!B$1,'Log_working_2-way'!B$2)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solve_for_d('True_Odds_Calculator_2-way'!A955,'True_Odds_Calculator_2-way'!#REF!,'True_Odds_Calculator_2-way'!B955,'Log_working_2-way'!B$1,'Log_working_2-way'!B$2)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solve_for_d('True_Odds_Calculator_2-way'!A956,'True_Odds_Calculator_2-way'!#REF!,'True_Odds_Calculator_2-way'!B956,'Log_working_2-way'!B$1,'Log_working_2-way'!B$2)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solve_for_d('True_Odds_Calculator_2-way'!A957,'True_Odds_Calculator_2-way'!#REF!,'True_Odds_Calculator_2-way'!B957,'Log_working_2-way'!B$1,'Log_working_2-way'!B$2)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solve_for_d('True_Odds_Calculator_2-way'!A958,'True_Odds_Calculator_2-way'!#REF!,'True_Odds_Calculator_2-way'!B958,'Log_working_2-way'!B$1,'Log_working_2-way'!B$2)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solve_for_d('True_Odds_Calculator_2-way'!A959,'True_Odds_Calculator_2-way'!#REF!,'True_Odds_Calculator_2-way'!B959,'Log_working_2-way'!B$1,'Log_working_2-way'!B$2)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solve_for_d('True_Odds_Calculator_2-way'!A960,'True_Odds_Calculator_2-way'!#REF!,'True_Odds_Calculator_2-way'!B960,'Log_working_2-way'!B$1,'Log_working_2-way'!B$2)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solve_for_d('True_Odds_Calculator_2-way'!A961,'True_Odds_Calculator_2-way'!#REF!,'True_Odds_Calculator_2-way'!B961,'Log_working_2-way'!B$1,'Log_working_2-way'!B$2)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solve_for_d('True_Odds_Calculator_2-way'!A962,'True_Odds_Calculator_2-way'!#REF!,'True_Odds_Calculator_2-way'!B962,'Log_working_2-way'!B$1,'Log_working_2-way'!B$2)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solve_for_d('True_Odds_Calculator_2-way'!A963,'True_Odds_Calculator_2-way'!#REF!,'True_Odds_Calculator_2-way'!B963,'Log_working_2-way'!B$1,'Log_working_2-way'!B$2)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solve_for_d('True_Odds_Calculator_2-way'!A964,'True_Odds_Calculator_2-way'!#REF!,'True_Odds_Calculator_2-way'!B964,'Log_working_2-way'!B$1,'Log_working_2-way'!B$2)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solve_for_d('True_Odds_Calculator_2-way'!A965,'True_Odds_Calculator_2-way'!#REF!,'True_Odds_Calculator_2-way'!B965,'Log_working_2-way'!B$1,'Log_working_2-way'!B$2)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solve_for_d('True_Odds_Calculator_2-way'!A966,'True_Odds_Calculator_2-way'!#REF!,'True_Odds_Calculator_2-way'!B966,'Log_working_2-way'!B$1,'Log_working_2-way'!B$2)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solve_for_d('True_Odds_Calculator_2-way'!A967,'True_Odds_Calculator_2-way'!#REF!,'True_Odds_Calculator_2-way'!B967,'Log_working_2-way'!B$1,'Log_working_2-way'!B$2)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solve_for_d('True_Odds_Calculator_2-way'!A968,'True_Odds_Calculator_2-way'!#REF!,'True_Odds_Calculator_2-way'!B968,'Log_working_2-way'!B$1,'Log_working_2-way'!B$2)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solve_for_d('True_Odds_Calculator_2-way'!A969,'True_Odds_Calculator_2-way'!#REF!,'True_Odds_Calculator_2-way'!B969,'Log_working_2-way'!B$1,'Log_working_2-way'!B$2)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solve_for_d('True_Odds_Calculator_2-way'!A970,'True_Odds_Calculator_2-way'!#REF!,'True_Odds_Calculator_2-way'!B970,'Log_working_2-way'!B$1,'Log_working_2-way'!B$2)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solve_for_d('True_Odds_Calculator_2-way'!A971,'True_Odds_Calculator_2-way'!#REF!,'True_Odds_Calculator_2-way'!B971,'Log_working_2-way'!B$1,'Log_working_2-way'!B$2)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solve_for_d('True_Odds_Calculator_2-way'!A972,'True_Odds_Calculator_2-way'!#REF!,'True_Odds_Calculator_2-way'!B972,'Log_working_2-way'!B$1,'Log_working_2-way'!B$2)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solve_for_d('True_Odds_Calculator_2-way'!A973,'True_Odds_Calculator_2-way'!#REF!,'True_Odds_Calculator_2-way'!B973,'Log_working_2-way'!B$1,'Log_working_2-way'!B$2)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solve_for_d('True_Odds_Calculator_2-way'!A974,'True_Odds_Calculator_2-way'!#REF!,'True_Odds_Calculator_2-way'!B974,'Log_working_2-way'!B$1,'Log_working_2-way'!B$2)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solve_for_d('True_Odds_Calculator_2-way'!A975,'True_Odds_Calculator_2-way'!#REF!,'True_Odds_Calculator_2-way'!B975,'Log_working_2-way'!B$1,'Log_working_2-way'!B$2)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solve_for_d('True_Odds_Calculator_2-way'!A976,'True_Odds_Calculator_2-way'!#REF!,'True_Odds_Calculator_2-way'!B976,'Log_working_2-way'!B$1,'Log_working_2-way'!B$2)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solve_for_d('True_Odds_Calculator_2-way'!A977,'True_Odds_Calculator_2-way'!#REF!,'True_Odds_Calculator_2-way'!B977,'Log_working_2-way'!B$1,'Log_working_2-way'!B$2)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solve_for_d('True_Odds_Calculator_2-way'!A978,'True_Odds_Calculator_2-way'!#REF!,'True_Odds_Calculator_2-way'!B978,'Log_working_2-way'!B$1,'Log_working_2-way'!B$2)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solve_for_d('True_Odds_Calculator_2-way'!A979,'True_Odds_Calculator_2-way'!#REF!,'True_Odds_Calculator_2-way'!B979,'Log_working_2-way'!B$1,'Log_working_2-way'!B$2)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solve_for_d('True_Odds_Calculator_2-way'!A980,'True_Odds_Calculator_2-way'!#REF!,'True_Odds_Calculator_2-way'!B980,'Log_working_2-way'!B$1,'Log_working_2-way'!B$2)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solve_for_d('True_Odds_Calculator_2-way'!A981,'True_Odds_Calculator_2-way'!#REF!,'True_Odds_Calculator_2-way'!B981,'Log_working_2-way'!B$1,'Log_working_2-way'!B$2)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solve_for_d('True_Odds_Calculator_2-way'!A982,'True_Odds_Calculator_2-way'!#REF!,'True_Odds_Calculator_2-way'!B982,'Log_working_2-way'!B$1,'Log_working_2-way'!B$2)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solve_for_d('True_Odds_Calculator_2-way'!A983,'True_Odds_Calculator_2-way'!#REF!,'True_Odds_Calculator_2-way'!B983,'Log_working_2-way'!B$1,'Log_working_2-way'!B$2)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solve_for_d('True_Odds_Calculator_2-way'!A984,'True_Odds_Calculator_2-way'!#REF!,'True_Odds_Calculator_2-way'!B984,'Log_working_2-way'!B$1,'Log_working_2-way'!B$2)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solve_for_d('True_Odds_Calculator_2-way'!A985,'True_Odds_Calculator_2-way'!#REF!,'True_Odds_Calculator_2-way'!B985,'Log_working_2-way'!B$1,'Log_working_2-way'!B$2)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solve_for_d('True_Odds_Calculator_2-way'!A986,'True_Odds_Calculator_2-way'!#REF!,'True_Odds_Calculator_2-way'!B986,'Log_working_2-way'!B$1,'Log_working_2-way'!B$2)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solve_for_d('True_Odds_Calculator_2-way'!A987,'True_Odds_Calculator_2-way'!#REF!,'True_Odds_Calculator_2-way'!B987,'Log_working_2-way'!B$1,'Log_working_2-way'!B$2)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solve_for_d('True_Odds_Calculator_2-way'!A988,'True_Odds_Calculator_2-way'!#REF!,'True_Odds_Calculator_2-way'!B988,'Log_working_2-way'!B$1,'Log_working_2-way'!B$2)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solve_for_d('True_Odds_Calculator_2-way'!A989,'True_Odds_Calculator_2-way'!#REF!,'True_Odds_Calculator_2-way'!B989,'Log_working_2-way'!B$1,'Log_working_2-way'!B$2)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solve_for_d('True_Odds_Calculator_2-way'!A990,'True_Odds_Calculator_2-way'!#REF!,'True_Odds_Calculator_2-way'!B990,'Log_working_2-way'!B$1,'Log_working_2-way'!B$2)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solve_for_d('True_Odds_Calculator_2-way'!A991,'True_Odds_Calculator_2-way'!#REF!,'True_Odds_Calculator_2-way'!B991,'Log_working_2-way'!B$1,'Log_working_2-way'!B$2)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solve_for_d('True_Odds_Calculator_2-way'!A992,'True_Odds_Calculator_2-way'!#REF!,'True_Odds_Calculator_2-way'!B992,'Log_working_2-way'!B$1,'Log_working_2-way'!B$2)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solve_for_d('True_Odds_Calculator_2-way'!A993,'True_Odds_Calculator_2-way'!#REF!,'True_Odds_Calculator_2-way'!B993,'Log_working_2-way'!B$1,'Log_working_2-way'!B$2)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1.0895134189647713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67.446927572542592</v>
      </c>
      <c r="I186" s="6">
        <f>IF('Log_working_3-way'!$D186="","",'True_Odds_Calculator_3-way'!O187/'True_Odds_Calculator_3-way'!B187-1)</f>
        <v>0.60327941632572979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4.9257366593123297E-2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1.0366161559097236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19.638231541986112</v>
      </c>
      <c r="I187" s="6">
        <f>IF('Log_working_3-way'!$D187="","",'True_Odds_Calculator_3-way'!O188/'True_Odds_Calculator_3-way'!B188-1)</f>
        <v>6.8603863740645243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3.8532321141016679E-2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1.0383079594966931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8.0442744225439178</v>
      </c>
      <c r="I188" s="6">
        <f>IF('Log_working_3-way'!$D188="","",'True_Odds_Calculator_3-way'!O189/'True_Odds_Calculator_3-way'!B189-1)</f>
        <v>6.375551971902282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4.0377781073186236E-2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1.0363962732374832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13.802322763009213</v>
      </c>
      <c r="I189" s="6">
        <f>IF('Log_working_3-way'!$D189="","",'True_Odds_Calculator_3-way'!O190/'True_Odds_Calculator_3-way'!B190-1)</f>
        <v>6.42685985852372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3.8938330559776357E-2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1.0450567224896501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34.676770589826468</v>
      </c>
      <c r="I190" s="6">
        <f>IF('Log_working_3-way'!$D190="","",'True_Odds_Calculator_3-way'!O191/'True_Odds_Calculator_3-way'!B191-1)</f>
        <v>4.5985111775302396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4.2141685937270967E-2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1.0211893963215173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9.3075610325454807</v>
      </c>
      <c r="I191" s="6">
        <f>IF('Log_working_3-way'!$D191="","",'True_Odds_Calculator_3-way'!O192/'True_Odds_Calculator_3-way'!B192-1)</f>
        <v>6.2598094112466098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2.2686803601639216E-2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1.0243530492218977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24.657430647833714</v>
      </c>
      <c r="I192" s="6">
        <f>IF('Log_working_3-way'!$D192="","",'True_Odds_Calculator_3-way'!O193/'True_Odds_Calculator_3-way'!B193-1)</f>
        <v>5.4143576619584284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2.4985244934094153E-2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1.0203900462258213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8.0408216890898423</v>
      </c>
      <c r="I193" s="6">
        <f>IF('Log_working_3-way'!$D193="","",'True_Odds_Calculator_3-way'!O194/'True_Odds_Calculator_3-way'!B194-1)</f>
        <v>7.3665707435516374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2.1880943493485461E-2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1.0245330340559764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4.6915480173730577</v>
      </c>
      <c r="I194" s="6">
        <f>IF('Log_working_3-way'!$D194="","",'True_Odds_Calculator_3-way'!O195/'True_Odds_Calculator_3-way'!B195-1)</f>
        <v>6.0115401101544066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2.5106325990888356E-2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1.0552524730307009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74.030837281290999</v>
      </c>
      <c r="I195" s="6">
        <f>IF('Log_working_3-way'!$D195="","",'True_Odds_Calculator_3-way'!O196/'True_Odds_Calculator_3-way'!B196-1)</f>
        <v>6.9160123140985963E-2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2.5535041792964064E-2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1.022904899817169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4.3842196230190913</v>
      </c>
      <c r="I196" s="6">
        <f>IF('Log_working_3-way'!$D196="","",'True_Odds_Calculator_3-way'!O197/'True_Odds_Calculator_3-way'!B197-1)</f>
        <v>6.2942357214832656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2.342974527917896E-2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1.0280386337151586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18.70485667809568</v>
      </c>
      <c r="I197" s="6">
        <f>IF('Log_working_3-way'!$D197="","",'True_Odds_Calculator_3-way'!O198/'True_Odds_Calculator_3-way'!B198-1)</f>
        <v>7.9176690222522286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2.972384740340539E-2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1.029107025625869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30.754827400978204</v>
      </c>
      <c r="I198" s="6">
        <f>IF('Log_working_3-way'!$D198="","",'True_Odds_Calculator_3-way'!O199/'True_Odds_Calculator_3-way'!B199-1)</f>
        <v>5.80616156571035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2.8286528286528334E-2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1.0312630605323534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26.4301206544861</v>
      </c>
      <c r="I199" s="6">
        <f>IF('Log_working_3-way'!$D199="","",'True_Odds_Calculator_3-way'!O200/'True_Odds_Calculator_3-way'!B200-1)</f>
        <v>6.6928401857739059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3.1469958209368487E-2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1.0248098653508615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7.5778737876712299</v>
      </c>
      <c r="I200" s="6">
        <f>IF('Log_working_3-way'!$D200="","",'True_Odds_Calculator_3-way'!O201/'True_Odds_Calculator_3-way'!B201-1)</f>
        <v>7.4769585035984196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2.6503764477625591E-2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1.0249462169508572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10.112888322233079</v>
      </c>
      <c r="I201" s="6">
        <f>IF('Log_working_3-way'!$D201="","",'True_Odds_Calculator_3-way'!O202/'True_Odds_Calculator_3-way'!B202-1)</f>
        <v>8.8127167875109453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2.7045367194066028E-2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1.0263452532065196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14.68341711549887</v>
      </c>
      <c r="I202" s="6">
        <f>IF('Log_working_3-way'!$D202="","",'True_Odds_Calculator_3-way'!O203/'True_Odds_Calculator_3-way'!B203-1)</f>
        <v>7.8753073135335168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2.8396554003513597E-2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1.0266684032842481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16.605446900325223</v>
      </c>
      <c r="I203" s="6">
        <f>IF('Log_working_3-way'!$D203="","",'True_Odds_Calculator_3-way'!O204/'True_Odds_Calculator_3-way'!B204-1)</f>
        <v>8.9878863111281699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2.8530611112652204E-2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1.0248026186568784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8.8160407760280304</v>
      </c>
      <c r="I204" s="6">
        <f>IF('Log_working_3-way'!$D204="","",'True_Odds_Calculator_3-way'!O205/'True_Odds_Calculator_3-way'!B205-1)</f>
        <v>7.7310108465827128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2.6697580638878282E-2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1.0277352069186489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21.248124303592608</v>
      </c>
      <c r="I205" s="6">
        <f>IF('Log_working_3-way'!$D205="","",'True_Odds_Calculator_3-way'!O206/'True_Odds_Calculator_3-way'!B206-1)</f>
        <v>7.4067501531594164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2.8996802990611137E-2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1.0246916382665552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12.560371973913082</v>
      </c>
      <c r="I206" s="6">
        <f>IF('Log_working_3-way'!$D206="","",'True_Odds_Calculator_3-way'!O207/'True_Odds_Calculator_3-way'!B207-1)</f>
        <v>7.9980705708034208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2.6736045789713447E-2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1.0422753129753655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37.09094902194672</v>
      </c>
      <c r="I207" s="6">
        <f>IF('Log_working_3-way'!$D207="","",'True_Odds_Calculator_3-way'!O208/'True_Odds_Calculator_3-way'!B208-1)</f>
        <v>4.7566447009752153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3.8446096766340254E-2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1.0327575599555161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23.67557282690559</v>
      </c>
      <c r="I208" s="6">
        <f>IF('Log_working_3-way'!$D208="","",'True_Odds_Calculator_3-way'!O209/'True_Odds_Calculator_3-way'!B209-1)</f>
        <v>5.4591548124512181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3.3718708137312703E-2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1.0325655496123594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19.343016080451925</v>
      </c>
      <c r="I209" s="6">
        <f>IF('Log_working_3-way'!$D209="","",'True_Odds_Calculator_3-way'!O210/'True_Odds_Calculator_3-way'!B210-1)</f>
        <v>6.3775334712569611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3.4359887857717597E-2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1.0332835594685916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23.41569045524836</v>
      </c>
      <c r="I210" s="6">
        <f>IF('Log_working_3-way'!$D210="","",'True_Odds_Calculator_3-way'!O211/'True_Odds_Calculator_3-way'!B211-1)</f>
        <v>7.076495687446041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3.4248350456474341E-2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1.0375069222146425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30.868095902482899</v>
      </c>
      <c r="I211" s="6">
        <f>IF('Log_working_3-way'!$D211="","",'True_Odds_Calculator_3-way'!O212/'True_Odds_Calculator_3-way'!B212-1)</f>
        <v>5.1526787543590729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3.6442917123915564E-2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1.0361736204483658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28.143507470207592</v>
      </c>
      <c r="I212" s="6">
        <f>IF('Log_working_3-way'!$D212="","",'True_Odds_Calculator_3-way'!O213/'True_Odds_Calculator_3-way'!B213-1)</f>
        <v>6.2064673582605954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3.5894209371087227E-2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1.0378533152769214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28.418210288361113</v>
      </c>
      <c r="I213" s="6">
        <f>IF('Log_working_3-way'!$D213="","",'True_Odds_Calculator_3-way'!O214/'True_Odds_Calculator_3-way'!B214-1)</f>
        <v>4.9342153898921763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3.7591970306230849E-2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1.032047542753874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8.0989393456867429</v>
      </c>
      <c r="I214" s="6">
        <f>IF('Log_working_3-way'!$D214="","",'True_Odds_Calculator_3-way'!O215/'True_Odds_Calculator_3-way'!B215-1)</f>
        <v>7.1716373538247371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3.4127363383697151E-2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1.0314903500607924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16.36945100725632</v>
      </c>
      <c r="I215" s="6">
        <f>IF('Log_working_3-way'!$D215="","",'True_Odds_Calculator_3-way'!O216/'True_Odds_Calculator_3-way'!B216-1)</f>
        <v>7.671957969989494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3.3689017375292618E-2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1.0311179993782156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14.989827154116368</v>
      </c>
      <c r="I216" s="6">
        <f>IF('Log_working_3-way'!$D216="","",'True_Odds_Calculator_3-way'!O217/'True_Odds_Calculator_3-way'!B217-1)</f>
        <v>7.7788537891793634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3.3441783340560249E-2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1.0303258531527972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10.513560003529165</v>
      </c>
      <c r="I217" s="6">
        <f>IF('Log_working_3-way'!$D217="","",'True_Odds_Calculator_3-way'!O218/'True_Odds_Calculator_3-way'!B218-1)</f>
        <v>8.1672463554726864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3.2748030781333703E-2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1.0315581818580628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12.668870183897514</v>
      </c>
      <c r="I218" s="6">
        <f>IF('Log_working_3-way'!$D218="","",'True_Odds_Calculator_3-way'!O219/'True_Odds_Calculator_3-way'!B219-1)</f>
        <v>7.0787411768840656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3.3960880701422891E-2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1.0395047843109289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32.34059816759806</v>
      </c>
      <c r="I219" s="6">
        <f>IF('Log_working_3-way'!$D219="","",'True_Odds_Calculator_3-way'!O220/'True_Odds_Calculator_3-way'!B220-1)</f>
        <v>5.0221455440223997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3.7836092520840747E-2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1.0436244372395513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39.603893132437612</v>
      </c>
      <c r="I220" s="6">
        <f>IF('Log_working_3-way'!$D220="","",'True_Odds_Calculator_3-way'!O221/'True_Odds_Calculator_3-way'!B221-1)</f>
        <v>4.5913016665924822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3.8462652920484341E-2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1.0314680761873496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10.502203705617795</v>
      </c>
      <c r="I221" s="6">
        <f>IF('Log_working_3-way'!$D221="","",'True_Odds_Calculator_3-way'!O222/'True_Odds_Calculator_3-way'!B222-1)</f>
        <v>6.8966149521833184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3.3767678372795151E-2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1.0346872914424663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26.630799883461933</v>
      </c>
      <c r="I222" s="6">
        <f>IF('Log_working_3-way'!$D222="","",'True_Odds_Calculator_3-way'!O223/'True_Odds_Calculator_3-way'!B223-1)</f>
        <v>5.2878842222301934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3.4959438320782743E-2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1.0323126664005668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19.536851210277199</v>
      </c>
      <c r="I223" s="6">
        <f>IF('Log_working_3-way'!$D223="","",'True_Odds_Calculator_3-way'!O224/'True_Odds_Calculator_3-way'!B224-1)</f>
        <v>6.2987847681495523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3.4062230499399382E-2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1.0314940449404899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17.777549741396712</v>
      </c>
      <c r="I224" s="6">
        <f>IF('Log_working_3-way'!$D224="","",'True_Odds_Calculator_3-way'!O225/'True_Odds_Calculator_3-way'!B225-1)</f>
        <v>7.0823646014269723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3.3497343182850914E-2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1.0314956409063254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16.369841472663726</v>
      </c>
      <c r="I225" s="6">
        <f>IF('Log_working_3-way'!$D225="","",'True_Odds_Calculator_3-way'!O226/'True_Odds_Calculator_3-way'!B226-1)</f>
        <v>6.9884288765150506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3.3665780559692715E-2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1.0319968254522716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16.214560050887091</v>
      </c>
      <c r="I226" s="6">
        <f>IF('Log_working_3-way'!$D226="","",'True_Odds_Calculator_3-way'!O227/'True_Odds_Calculator_3-way'!B227-1)</f>
        <v>6.9385606316719635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3.4206778582241748E-2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1.0363383556102637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12.809279836049825</v>
      </c>
      <c r="I227" s="6">
        <f>IF('Log_working_3-way'!$D227="","",'True_Odds_Calculator_3-way'!O228/'True_Odds_Calculator_3-way'!B228-1)</f>
        <v>7.0861295312188926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3.9013321622017205E-2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1.0397918144575078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5.61905830124822</v>
      </c>
      <c r="I228" s="6">
        <f>IF('Log_working_3-way'!$D228="","",'True_Odds_Calculator_3-way'!O229/'True_Odds_Calculator_3-way'!B229-1)</f>
        <v>5.9060305332999814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4.076778797901115E-2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1.0420551559757953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27.665986178527511</v>
      </c>
      <c r="I229" s="6">
        <f>IF('Log_working_3-way'!$D229="","",'True_Odds_Calculator_3-way'!O230/'True_Odds_Calculator_3-way'!B230-1)</f>
        <v>6.9727861798761541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4.1671862946159877E-2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1.0386479817943408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20.183212893929721</v>
      </c>
      <c r="I230" s="6">
        <f>IF('Log_working_3-way'!$D230="","",'True_Odds_Calculator_3-way'!O231/'True_Odds_Calculator_3-way'!B231-1)</f>
        <v>6.4155955693263698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4.051647781770451E-2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1.042241985591402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5.8218882011985453</v>
      </c>
      <c r="I231" s="6">
        <f>IF('Log_working_3-way'!$D231="","",'True_Odds_Calculator_3-way'!O232/'True_Odds_Calculator_3-way'!B232-1)</f>
        <v>4.438367507333024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4.2396313364055249E-2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1.036528063829729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14.650997374772125</v>
      </c>
      <c r="I232" s="6">
        <f>IF('Log_working_3-way'!$D232="","",'True_Odds_Calculator_3-way'!O233/'True_Odds_Calculator_3-way'!B233-1)</f>
        <v>5.562175367873424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3.8854247401730824E-2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1.0409795950603327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27.687617253534633</v>
      </c>
      <c r="I233" s="6">
        <f>IF('Log_working_3-way'!$D233="","",'True_Odds_Calculator_3-way'!O234/'True_Odds_Calculator_3-way'!B234-1)</f>
        <v>4.857153569295054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4.0886420153855019E-2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1.0401753733558412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5.0937906308075789</v>
      </c>
      <c r="I234" s="6">
        <f>IF('Log_working_3-way'!$D234="","",'True_Odds_Calculator_3-way'!O235/'True_Odds_Calculator_3-way'!B235-1)</f>
        <v>6.6209977983015431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4.1193522808782967E-2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1.0554845112787488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59.774779610800067</v>
      </c>
      <c r="I235" s="6">
        <f>IF('Log_working_3-way'!$D235="","",'True_Odds_Calculator_3-way'!O236/'True_Odds_Calculator_3-way'!B236-1)</f>
        <v>1.3264447771620063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3.6419360623400232E-2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1.0277088116135873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23.800091157091821</v>
      </c>
      <c r="I236" s="6">
        <f>IF('Log_working_3-way'!$D236="","",'True_Odds_Calculator_3-way'!O237/'True_Odds_Calculator_3-way'!B237-1)</f>
        <v>6.5020275750202741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2.8528528528528607E-2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1.0314569270116321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9.8937027416293084</v>
      </c>
      <c r="I237" s="6">
        <f>IF('Log_working_3-way'!$D237="","",'True_Odds_Calculator_3-way'!O238/'True_Odds_Calculator_3-way'!B238-1)</f>
        <v>6.8522445294084386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3.3693895194810475E-2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1.0705818822560198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-0.78032065043551047</v>
      </c>
      <c r="I238" s="6">
        <f>IF('Log_working_3-way'!$D238="","",'True_Odds_Calculator_3-way'!O239/'True_Odds_Calculator_3-way'!B239-1)</f>
        <v>0.32272015835362078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3.4188724044814656E-2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1.0259170304270793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11.862735302815723</v>
      </c>
      <c r="I239" s="6">
        <f>IF('Log_working_3-way'!$D239="","",'True_Odds_Calculator_3-way'!O240/'True_Odds_Calculator_3-way'!B240-1)</f>
        <v>7.5652278110702653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2.8019327504403391E-2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1.0259048357055969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9.1909175049788008</v>
      </c>
      <c r="I240" s="6">
        <f>IF('Log_working_3-way'!$D240="","",'True_Odds_Calculator_3-way'!O241/'True_Odds_Calculator_3-way'!B241-1)</f>
        <v>6.5499025790681378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2.7708042396298982E-2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1.0368136973430153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7.4282130391269146</v>
      </c>
      <c r="I241" s="6">
        <f>IF('Log_working_3-way'!$D241="","",'True_Odds_Calculator_3-way'!O242/'True_Odds_Calculator_3-way'!B242-1)</f>
        <v>6.0715753442029294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3.8558811400327908E-2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1.0440519908080559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29.950215339645816</v>
      </c>
      <c r="I242" s="6">
        <f>IF('Log_working_3-way'!$D242="","",'True_Odds_Calculator_3-way'!O243/'True_Odds_Calculator_3-way'!B243-1)</f>
        <v>5.2390271655096115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4.306407877836449E-2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1.0522115797324727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45.893832744693171</v>
      </c>
      <c r="I243" s="6">
        <f>IF('Log_working_3-way'!$D243="","",'True_Odds_Calculator_3-way'!O244/'True_Odds_Calculator_3-way'!B244-1)</f>
        <v>2.9776340142783146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4.2826826940880025E-2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1.0359739582296419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9.2862121889698095</v>
      </c>
      <c r="I244" s="6">
        <f>IF('Log_working_3-way'!$D244="","",'True_Odds_Calculator_3-way'!O245/'True_Odds_Calculator_3-way'!B245-1)</f>
        <v>6.4732486908572788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3.8249350554774075E-2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1.0380758389413998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6.9409847991085689</v>
      </c>
      <c r="I245" s="6">
        <f>IF('Log_working_3-way'!$D245="","",'True_Odds_Calculator_3-way'!O246/'True_Odds_Calculator_3-way'!B246-1)</f>
        <v>6.4618060312322534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3.9841503161606173E-2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1.0499823628613598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24.547658678858408</v>
      </c>
      <c r="I246" s="6">
        <f>IF('Log_working_3-way'!$D246="","",'True_Odds_Calculator_3-way'!O247/'True_Odds_Calculator_3-way'!B247-1)</f>
        <v>5.9138173809315315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5.0834388738490111E-2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1.0483317746337026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10.726916718525084</v>
      </c>
      <c r="I247" s="6">
        <f>IF('Log_working_3-way'!$D247="","",'True_Odds_Calculator_3-way'!O248/'True_Odds_Calculator_3-way'!B248-1)</f>
        <v>3.9200351780072307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4.9848033462730479E-2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1.0464168526687536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10.333169477263361</v>
      </c>
      <c r="I248" s="6">
        <f>IF('Log_working_3-way'!$D248="","",'True_Odds_Calculator_3-way'!O249/'True_Odds_Calculator_3-way'!B249-1)</f>
        <v>6.3136298297116236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4.918632380663146E-2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1.0713025191987351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1.0506753821838442</v>
      </c>
      <c r="I249" s="6">
        <f>IF('Log_working_3-way'!$D249="","",'True_Odds_Calculator_3-way'!O250/'True_Odds_Calculator_3-way'!B250-1)</f>
        <v>2.8275748206641134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5.7702506624156769E-2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1.0380741274810275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18.862710860979757</v>
      </c>
      <c r="I250" s="6">
        <f>IF('Log_working_3-way'!$D250="","",'True_Odds_Calculator_3-way'!O251/'True_Odds_Calculator_3-way'!B251-1)</f>
        <v>7.2192401565560367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4.0198247328977255E-2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1.0371646952194111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8.636527665284186</v>
      </c>
      <c r="I251" s="6">
        <f>IF('Log_working_3-way'!$D251="","",'True_Odds_Calculator_3-way'!O252/'True_Odds_Calculator_3-way'!B252-1)</f>
        <v>6.02896352479633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3.9214654255607329E-2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1.0383650906522299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22.109552748679445</v>
      </c>
      <c r="I252" s="6">
        <f>IF('Log_working_3-way'!$D252="","",'True_Odds_Calculator_3-way'!O253/'True_Odds_Calculator_3-way'!B253-1)</f>
        <v>6.5038789924553209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3.9795957640190283E-2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1.0603782656624732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56.682181678191974</v>
      </c>
      <c r="I253" s="6">
        <f>IF('Log_working_3-way'!$D253="","",'True_Odds_Calculator_3-way'!O254/'True_Odds_Calculator_3-way'!B254-1)</f>
        <v>1.7763003416018579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4.1786922185593101E-2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1.0445232738358048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30.293533096584415</v>
      </c>
      <c r="I254" s="6">
        <f>IF('Log_working_3-way'!$D254="","",'True_Odds_Calculator_3-way'!O255/'True_Odds_Calculator_3-way'!B255-1)</f>
        <v>4.06468199805997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4.3444379505162667E-2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1.047822592399235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36.900264335698708</v>
      </c>
      <c r="I255" s="6">
        <f>IF('Log_working_3-way'!$D255="","",'True_Odds_Calculator_3-way'!O256/'True_Odds_Calculator_3-way'!B256-1)</f>
        <v>4.3297246722076306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4.3670750779131629E-2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1.0255108695124624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30.495825342708528</v>
      </c>
      <c r="I256" s="6">
        <f>IF('Log_working_3-way'!$D256="","",'True_Odds_Calculator_3-way'!O257/'True_Odds_Calculator_3-way'!B257-1)</f>
        <v>4.8321906601212303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2.4994820741009338E-2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1.0209506322154549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15.698603327591094</v>
      </c>
      <c r="I257" s="6">
        <f>IF('Log_working_3-way'!$D257="","",'True_Odds_Calculator_3-way'!O258/'True_Odds_Calculator_3-way'!B258-1)</f>
        <v>7.5600732229005025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2.2560752485999647E-2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1.0602469760474298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73.855787965306632</v>
      </c>
      <c r="I258" s="6">
        <f>IF('Log_working_3-way'!$D258="","",'True_Odds_Calculator_3-way'!O259/'True_Odds_Calculator_3-way'!B259-1)</f>
        <v>9.6309767352658948E-2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2.7933242552898196E-2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1.0222600156428081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5.9107752565120579</v>
      </c>
      <c r="I259" s="6">
        <f>IF('Log_working_3-way'!$D259="","",'True_Odds_Calculator_3-way'!O260/'True_Odds_Calculator_3-way'!B260-1)</f>
        <v>7.6028560845358175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2.3522844940578658E-2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1.0309102033746529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11.702379401418877</v>
      </c>
      <c r="I260" s="6">
        <f>IF('Log_working_3-way'!$D260="","",'True_Odds_Calculator_3-way'!O261/'True_Odds_Calculator_3-way'!B261-1)</f>
        <v>9.8233291941083891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3.3467337815163978E-2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1.0282988422448551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3.5944623948523287</v>
      </c>
      <c r="I261" s="6">
        <f>IF('Log_working_3-way'!$D261="","",'True_Odds_Calculator_3-way'!O262/'True_Odds_Calculator_3-way'!B262-1)</f>
        <v>6.8910742830882263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2.8607378721795307E-2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1.0344391147536796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25.210748435839928</v>
      </c>
      <c r="I262" s="6">
        <f>IF('Log_working_3-way'!$D262="","",'True_Odds_Calculator_3-way'!O263/'True_Odds_Calculator_3-way'!B263-1)</f>
        <v>6.9785393574019254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3.4947024786926351E-2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1.0500110592637051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23.516179589158977</v>
      </c>
      <c r="I263" s="6">
        <f>IF('Log_working_3-way'!$D263="","",'True_Odds_Calculator_3-way'!O264/'True_Odds_Calculator_3-way'!B264-1)</f>
        <v>7.7369000337527165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5.1029131612887912E-2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1.0334710282169834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19.140642379261823</v>
      </c>
      <c r="I264" s="6">
        <f>IF('Log_working_3-way'!$D264="","",'True_Odds_Calculator_3-way'!O265/'True_Odds_Calculator_3-way'!B265-1)</f>
        <v>8.9871315345351714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3.5233821666698528E-2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1.0402256606928622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33.542815873785798</v>
      </c>
      <c r="I265" s="6">
        <f>IF('Log_working_3-way'!$D265="","",'True_Odds_Calculator_3-way'!O266/'True_Odds_Calculator_3-way'!B266-1)</f>
        <v>5.0816935929901517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3.8028601428646169E-2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1.0328261243143755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21.350376584625227</v>
      </c>
      <c r="I266" s="6">
        <f>IF('Log_working_3-way'!$D266="","",'True_Odds_Calculator_3-way'!O267/'True_Odds_Calculator_3-way'!B267-1)</f>
        <v>8.1547142490624935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3.4161784161784059E-2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1.0298554860953462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10.925596274621826</v>
      </c>
      <c r="I267" s="6">
        <f>IF('Log_working_3-way'!$D267="","",'True_Odds_Calculator_3-way'!O268/'True_Odds_Calculator_3-way'!B268-1)</f>
        <v>10.055703951403371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3.2357642504142747E-2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1.0247369000388808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13.518938847486032</v>
      </c>
      <c r="I268" s="6">
        <f>IF('Log_working_3-way'!$D268="","",'True_Odds_Calculator_3-way'!O269/'True_Odds_Calculator_3-way'!B269-1)</f>
        <v>7.9979299602572986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2.6752090581877885E-2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1.0314698392113495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6.6333682200889159</v>
      </c>
      <c r="I269" s="6">
        <f>IF('Log_working_3-way'!$D269="","",'True_Odds_Calculator_3-way'!O270/'True_Odds_Calculator_3-way'!B270-1)</f>
        <v>10.041619735450018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3.3674473578431785E-2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1.026419648501621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10.724675543569866</v>
      </c>
      <c r="I270" s="6">
        <f>IF('Log_working_3-way'!$D270="","",'True_Odds_Calculator_3-way'!O271/'True_Odds_Calculator_3-way'!B271-1)</f>
        <v>6.0654201021923626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2.8286634942819244E-2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1.0303654867051579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13.89103586838544</v>
      </c>
      <c r="I271" s="6">
        <f>IF('Log_working_3-way'!$D271="","",'True_Odds_Calculator_3-way'!O272/'True_Odds_Calculator_3-way'!B272-1)</f>
        <v>9.5467830750989933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3.2748872256608275E-2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1.0321090919045441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20.939445119376614</v>
      </c>
      <c r="I272" s="6">
        <f>IF('Log_working_3-way'!$D272="","",'True_Odds_Calculator_3-way'!O273/'True_Odds_Calculator_3-way'!B273-1)</f>
        <v>7.725207457588299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3.3560185231136241E-2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1.0298598176646332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10.761461949638965</v>
      </c>
      <c r="I273" s="6">
        <f>IF('Log_working_3-way'!$D273="","",'True_Odds_Calculator_3-way'!O274/'True_Odds_Calculator_3-way'!B274-1)</f>
        <v>7.8423787600497619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3.2226248687483583E-2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1.0424259232524649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0.76241939409100712</v>
      </c>
      <c r="I274" s="6">
        <f>IF('Log_working_3-way'!$D274="","",'True_Odds_Calculator_3-way'!O275/'True_Odds_Calculator_3-way'!B275-1)</f>
        <v>4.1002819934164929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3.6161132203714974E-2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1.0364266286397978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9.7687351476819053</v>
      </c>
      <c r="I275" s="6">
        <f>IF('Log_working_3-way'!$D275="","",'True_Odds_Calculator_3-way'!O276/'True_Odds_Calculator_3-way'!B276-1)</f>
        <v>6.1869546040334891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3.8706687009584684E-2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1.0577547586961342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17.788433779644066</v>
      </c>
      <c r="I276" s="6">
        <f>IF('Log_working_3-way'!$D276="","",'True_Odds_Calculator_3-way'!O277/'True_Odds_Calculator_3-way'!B277-1)</f>
        <v>8.8734664836713133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6.0750841316431714E-2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1.0428766257061284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27.63837910927467</v>
      </c>
      <c r="I277" s="6">
        <f>IF('Log_working_3-way'!$D277="","",'True_Odds_Calculator_3-way'!O278/'True_Odds_Calculator_3-way'!B278-1)</f>
        <v>6.0436518385624325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4.2676022684019488E-2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1.0751490423278902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36.012975086529593</v>
      </c>
      <c r="I278" s="6">
        <f>IF('Log_working_3-way'!$D278="","",'True_Odds_Calculator_3-way'!O279/'True_Odds_Calculator_3-way'!B279-1)</f>
        <v>4.4859032014173437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6.8690026713413399E-2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1.0351416692413598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25.751962779877875</v>
      </c>
      <c r="I279" s="6">
        <f>IF('Log_working_3-way'!$D279="","",'True_Odds_Calculator_3-way'!O280/'True_Odds_Calculator_3-way'!B280-1)</f>
        <v>7.1138068166653312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3.5469107551487467E-2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1.0371782923876081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3.4798183822599515</v>
      </c>
      <c r="I280" s="6">
        <f>IF('Log_working_3-way'!$D280="","",'True_Odds_Calculator_3-way'!O281/'True_Odds_Calculator_3-way'!B281-1)</f>
        <v>5.9696422883211815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3.6820633525689539E-2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1.0356950231790294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16.005130747407406</v>
      </c>
      <c r="I281" s="6">
        <f>IF('Log_working_3-way'!$D281="","",'True_Odds_Calculator_3-way'!O282/'True_Odds_Calculator_3-way'!B282-1)</f>
        <v>8.8320757184021996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3.8164347804831689E-2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1.0377753284956477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20.814609691241976</v>
      </c>
      <c r="I282" s="6">
        <f>IF('Log_working_3-way'!$D282="","",'True_Odds_Calculator_3-way'!O283/'True_Odds_Calculator_3-way'!B283-1)</f>
        <v>7.1770715210819578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3.9474796129631784E-2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1.0359217714674318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15.307155874612157</v>
      </c>
      <c r="I283" s="6">
        <f>IF('Log_working_3-way'!$D283="","",'True_Odds_Calculator_3-way'!O284/'True_Odds_Calculator_3-way'!B284-1)</f>
        <v>8.3450301068504125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3.8506526744846115E-2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1.0401346551320907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27.711265045787027</v>
      </c>
      <c r="I284" s="6">
        <f>IF('Log_working_3-way'!$D284="","",'True_Odds_Calculator_3-way'!O285/'True_Odds_Calculator_3-way'!B285-1)</f>
        <v>5.3869138266444478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4.0029102798354144E-2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1.0703937777749113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63.444391370676712</v>
      </c>
      <c r="I285" s="6">
        <f>IF('Log_working_3-way'!$D285="","",'True_Odds_Calculator_3-way'!O286/'True_Odds_Calculator_3-way'!B286-1)</f>
        <v>1.0743735319229071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4.2545966049204464E-2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1.0304830565779319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11.259683865682645</v>
      </c>
      <c r="I286" s="6">
        <f>IF('Log_working_3-way'!$D286="","",'True_Odds_Calculator_3-way'!O287/'True_Odds_Calculator_3-way'!B287-1)</f>
        <v>9.6139741427806609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3.3018475181240792E-2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1.0386358037559802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3.0803249862270805</v>
      </c>
      <c r="I287" s="6">
        <f>IF('Log_working_3-way'!$D287="","",'True_Odds_Calculator_3-way'!O288/'True_Odds_Calculator_3-way'!B288-1)</f>
        <v>5.5358916588466522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3.7606554967666073E-2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1.0218019824252824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5.2670288737960682</v>
      </c>
      <c r="I288" s="6">
        <f>IF('Log_working_3-way'!$D288="","",'True_Odds_Calculator_3-way'!O289/'True_Odds_Calculator_3-way'!B289-1)</f>
        <v>6.6293903126777529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2.269024433194522E-2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1.0255081467400582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32.377848373553221</v>
      </c>
      <c r="I289" s="6">
        <f>IF('Log_working_3-way'!$D289="","",'True_Odds_Calculator_3-way'!O290/'True_Odds_Calculator_3-way'!B290-1)</f>
        <v>4.4034694216806622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2.4588416789598222E-2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1.0309262079309081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1.4529264057527582</v>
      </c>
      <c r="I290" s="6">
        <f>IF('Log_working_3-way'!$D290="","",'True_Odds_Calculator_3-way'!O291/'True_Odds_Calculator_3-way'!B291-1)</f>
        <v>3.3149761349286182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2.7151211361737815E-2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1.0364475252108802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14.155614396521582</v>
      </c>
      <c r="I291" s="6">
        <f>IF('Log_working_3-way'!$D291="","",'True_Odds_Calculator_3-way'!O292/'True_Odds_Calculator_3-way'!B292-1)</f>
        <v>6.680121745321479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3.9023502747438821E-2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1.0387195861130745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23.531024531024528</v>
      </c>
      <c r="I292" s="6">
        <f>IF('Log_working_3-way'!$D292="","",'True_Odds_Calculator_3-way'!O293/'True_Odds_Calculator_3-way'!B293-1)</f>
        <v>5.8754774637127571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3.9809863339275164E-2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1.0384752238956156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19.411797863694606</v>
      </c>
      <c r="I293" s="6">
        <f>IF('Log_working_3-way'!$D293="","",'True_Odds_Calculator_3-way'!O294/'True_Odds_Calculator_3-way'!B294-1)</f>
        <v>5.5524418981894703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4.0397436411300669E-2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1.0380266899383588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21.448753107971129</v>
      </c>
      <c r="I294" s="6">
        <f>IF('Log_working_3-way'!$D294="","",'True_Odds_Calculator_3-way'!O295/'True_Odds_Calculator_3-way'!B295-1)</f>
        <v>6.7193992562612221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3.9601950135630393E-2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1.0438372679902441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3.494742694701368</v>
      </c>
      <c r="I295" s="6">
        <f>IF('Log_working_3-way'!$D295="","",'True_Odds_Calculator_3-way'!O296/'True_Odds_Calculator_3-way'!B296-1)</f>
        <v>4.7351155225509114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4.2344342793538381E-2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1.0373110519606157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21.684395354223611</v>
      </c>
      <c r="I296" s="6">
        <f>IF('Log_working_3-way'!$D296="","",'True_Odds_Calculator_3-way'!O297/'True_Odds_Calculator_3-way'!B297-1)</f>
        <v>6.5955924224516549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3.8815333641075478E-2</v>
      </c>
    </row>
    <row r="297" spans="4:11" x14ac:dyDescent="0.25">
      <c r="D297" t="e">
        <f>solve_for_c('True_Odds_Calculator_3-way'!#REF!,'True_Odds_Calculator_3-way'!#REF!,'True_Odds_Calculator_3-way'!#REF!,'Log_working_3-way'!B$1,'Log_working_3-way'!B$2)</f>
        <v>#VALUE!</v>
      </c>
      <c r="F297" s="6" t="e">
        <f>IF('Log_working_3-way'!D297="","",1/'True_Odds_Calculator_3-way'!#REF!+1/'True_Odds_Calculator_3-way'!#REF!+1/'True_Odds_Calculator_3-way'!#REF!-1)</f>
        <v>#VALUE!</v>
      </c>
      <c r="H297" s="6" t="e">
        <f>IF('Log_working_3-way'!$D297="","",'True_Odds_Calculator_3-way'!#REF!/'True_Odds_Calculator_3-way'!#REF!-1)</f>
        <v>#VALUE!</v>
      </c>
      <c r="I297" s="6" t="e">
        <f>IF('Log_working_3-way'!$D297="","",'True_Odds_Calculator_3-way'!#REF!/'True_Odds_Calculator_3-way'!#REF!-1)</f>
        <v>#VALUE!</v>
      </c>
      <c r="J297" s="6" t="e">
        <f>IF('Log_working_3-way'!$D297="","",'True_Odds_Calculator_3-way'!#REF!/'True_Odds_Calculator_3-way'!#REF!-1)</f>
        <v>#VALUE!</v>
      </c>
      <c r="K297" s="6" t="e">
        <f>IF('Log_working_3-way'!$D297="","",1/'True_Odds_Calculator_3-way'!#REF!+1/'True_Odds_Calculator_3-way'!#REF!+1/'True_Odds_Calculator_3-way'!#REF!-1)</f>
        <v>#VALUE!</v>
      </c>
    </row>
    <row r="298" spans="4:11" x14ac:dyDescent="0.25">
      <c r="D298" t="e">
        <f>solve_for_c('True_Odds_Calculator_3-way'!#REF!,'True_Odds_Calculator_3-way'!#REF!,'True_Odds_Calculator_3-way'!#REF!,'Log_working_3-way'!B$1,'Log_working_3-way'!B$2)</f>
        <v>#VALUE!</v>
      </c>
      <c r="F298" s="6" t="e">
        <f>IF('Log_working_3-way'!D298="","",1/'True_Odds_Calculator_3-way'!#REF!+1/'True_Odds_Calculator_3-way'!#REF!+1/'True_Odds_Calculator_3-way'!#REF!-1)</f>
        <v>#VALUE!</v>
      </c>
      <c r="H298" s="6" t="e">
        <f>IF('Log_working_3-way'!$D298="","",'True_Odds_Calculator_3-way'!#REF!/'True_Odds_Calculator_3-way'!#REF!-1)</f>
        <v>#VALUE!</v>
      </c>
      <c r="I298" s="6" t="e">
        <f>IF('Log_working_3-way'!$D298="","",'True_Odds_Calculator_3-way'!#REF!/'True_Odds_Calculator_3-way'!#REF!-1)</f>
        <v>#VALUE!</v>
      </c>
      <c r="J298" s="6" t="e">
        <f>IF('Log_working_3-way'!$D298="","",'True_Odds_Calculator_3-way'!#REF!/'True_Odds_Calculator_3-way'!#REF!-1)</f>
        <v>#VALUE!</v>
      </c>
      <c r="K298" s="6" t="e">
        <f>IF('Log_working_3-way'!$D298="","",1/'True_Odds_Calculator_3-way'!#REF!+1/'True_Odds_Calculator_3-way'!#REF!+1/'True_Odds_Calculator_3-way'!#REF!-1)</f>
        <v>#VALUE!</v>
      </c>
    </row>
    <row r="299" spans="4:11" x14ac:dyDescent="0.25">
      <c r="D299" t="e">
        <f>solve_for_c('True_Odds_Calculator_3-way'!#REF!,'True_Odds_Calculator_3-way'!#REF!,'True_Odds_Calculator_3-way'!#REF!,'Log_working_3-way'!B$1,'Log_working_3-way'!B$2)</f>
        <v>#VALUE!</v>
      </c>
      <c r="F299" s="6" t="e">
        <f>IF('Log_working_3-way'!D299="","",1/'True_Odds_Calculator_3-way'!#REF!+1/'True_Odds_Calculator_3-way'!#REF!+1/'True_Odds_Calculator_3-way'!#REF!-1)</f>
        <v>#VALUE!</v>
      </c>
      <c r="H299" s="6" t="e">
        <f>IF('Log_working_3-way'!$D299="","",'True_Odds_Calculator_3-way'!#REF!/'True_Odds_Calculator_3-way'!#REF!-1)</f>
        <v>#VALUE!</v>
      </c>
      <c r="I299" s="6" t="e">
        <f>IF('Log_working_3-way'!$D299="","",'True_Odds_Calculator_3-way'!#REF!/'True_Odds_Calculator_3-way'!#REF!-1)</f>
        <v>#VALUE!</v>
      </c>
      <c r="J299" s="6" t="e">
        <f>IF('Log_working_3-way'!$D299="","",'True_Odds_Calculator_3-way'!#REF!/'True_Odds_Calculator_3-way'!#REF!-1)</f>
        <v>#VALUE!</v>
      </c>
      <c r="K299" s="6" t="e">
        <f>IF('Log_working_3-way'!$D299="","",1/'True_Odds_Calculator_3-way'!#REF!+1/'True_Odds_Calculator_3-way'!#REF!+1/'True_Odds_Calculator_3-way'!#REF!-1)</f>
        <v>#VALUE!</v>
      </c>
    </row>
    <row r="300" spans="4:11" x14ac:dyDescent="0.25">
      <c r="D300" t="e">
        <f>solve_for_c('True_Odds_Calculator_3-way'!#REF!,'True_Odds_Calculator_3-way'!#REF!,'True_Odds_Calculator_3-way'!#REF!,'Log_working_3-way'!B$1,'Log_working_3-way'!B$2)</f>
        <v>#VALUE!</v>
      </c>
      <c r="F300" s="6" t="e">
        <f>IF('Log_working_3-way'!D300="","",1/'True_Odds_Calculator_3-way'!#REF!+1/'True_Odds_Calculator_3-way'!#REF!+1/'True_Odds_Calculator_3-way'!#REF!-1)</f>
        <v>#VALUE!</v>
      </c>
      <c r="H300" s="6" t="e">
        <f>IF('Log_working_3-way'!$D300="","",'True_Odds_Calculator_3-way'!#REF!/'True_Odds_Calculator_3-way'!#REF!-1)</f>
        <v>#VALUE!</v>
      </c>
      <c r="I300" s="6" t="e">
        <f>IF('Log_working_3-way'!$D300="","",'True_Odds_Calculator_3-way'!#REF!/'True_Odds_Calculator_3-way'!#REF!-1)</f>
        <v>#VALUE!</v>
      </c>
      <c r="J300" s="6" t="e">
        <f>IF('Log_working_3-way'!$D300="","",'True_Odds_Calculator_3-way'!#REF!/'True_Odds_Calculator_3-way'!#REF!-1)</f>
        <v>#VALUE!</v>
      </c>
      <c r="K300" s="6" t="e">
        <f>IF('Log_working_3-way'!$D300="","",1/'True_Odds_Calculator_3-way'!#REF!+1/'True_Odds_Calculator_3-way'!#REF!+1/'True_Odds_Calculator_3-way'!#REF!-1)</f>
        <v>#VALUE!</v>
      </c>
    </row>
    <row r="301" spans="4:11" x14ac:dyDescent="0.25">
      <c r="D301" t="e">
        <f>solve_for_c('True_Odds_Calculator_3-way'!#REF!,'True_Odds_Calculator_3-way'!#REF!,'True_Odds_Calculator_3-way'!#REF!,'Log_working_3-way'!B$1,'Log_working_3-way'!B$2)</f>
        <v>#VALUE!</v>
      </c>
      <c r="F301" s="6" t="e">
        <f>IF('Log_working_3-way'!D301="","",1/'True_Odds_Calculator_3-way'!#REF!+1/'True_Odds_Calculator_3-way'!#REF!+1/'True_Odds_Calculator_3-way'!#REF!-1)</f>
        <v>#VALUE!</v>
      </c>
      <c r="H301" s="6" t="e">
        <f>IF('Log_working_3-way'!$D301="","",'True_Odds_Calculator_3-way'!#REF!/'True_Odds_Calculator_3-way'!#REF!-1)</f>
        <v>#VALUE!</v>
      </c>
      <c r="I301" s="6" t="e">
        <f>IF('Log_working_3-way'!$D301="","",'True_Odds_Calculator_3-way'!#REF!/'True_Odds_Calculator_3-way'!#REF!-1)</f>
        <v>#VALUE!</v>
      </c>
      <c r="J301" s="6" t="e">
        <f>IF('Log_working_3-way'!$D301="","",'True_Odds_Calculator_3-way'!#REF!/'True_Odds_Calculator_3-way'!#REF!-1)</f>
        <v>#VALUE!</v>
      </c>
      <c r="K301" s="6" t="e">
        <f>IF('Log_working_3-way'!$D301="","",1/'True_Odds_Calculator_3-way'!#REF!+1/'True_Odds_Calculator_3-way'!#REF!+1/'True_Odds_Calculator_3-way'!#REF!-1)</f>
        <v>#VALUE!</v>
      </c>
    </row>
    <row r="302" spans="4:11" x14ac:dyDescent="0.25">
      <c r="D302" t="e">
        <f>solve_for_c('True_Odds_Calculator_3-way'!#REF!,'True_Odds_Calculator_3-way'!#REF!,'True_Odds_Calculator_3-way'!#REF!,'Log_working_3-way'!B$1,'Log_working_3-way'!B$2)</f>
        <v>#VALUE!</v>
      </c>
      <c r="F302" s="6" t="e">
        <f>IF('Log_working_3-way'!D302="","",1/'True_Odds_Calculator_3-way'!#REF!+1/'True_Odds_Calculator_3-way'!#REF!+1/'True_Odds_Calculator_3-way'!#REF!-1)</f>
        <v>#VALUE!</v>
      </c>
      <c r="H302" s="6" t="e">
        <f>IF('Log_working_3-way'!$D302="","",'True_Odds_Calculator_3-way'!#REF!/'True_Odds_Calculator_3-way'!#REF!-1)</f>
        <v>#VALUE!</v>
      </c>
      <c r="I302" s="6" t="e">
        <f>IF('Log_working_3-way'!$D302="","",'True_Odds_Calculator_3-way'!#REF!/'True_Odds_Calculator_3-way'!#REF!-1)</f>
        <v>#VALUE!</v>
      </c>
      <c r="J302" s="6" t="e">
        <f>IF('Log_working_3-way'!$D302="","",'True_Odds_Calculator_3-way'!#REF!/'True_Odds_Calculator_3-way'!#REF!-1)</f>
        <v>#VALUE!</v>
      </c>
      <c r="K302" s="6" t="e">
        <f>IF('Log_working_3-way'!$D302="","",1/'True_Odds_Calculator_3-way'!#REF!+1/'True_Odds_Calculator_3-way'!#REF!+1/'True_Odds_Calculator_3-way'!#REF!-1)</f>
        <v>#VALUE!</v>
      </c>
    </row>
    <row r="303" spans="4:11" x14ac:dyDescent="0.25">
      <c r="D303">
        <f>solve_for_c('True_Odds_Calculator_3-way'!A298,'True_Odds_Calculator_3-way'!B298,'True_Odds_Calculator_3-way'!C298,'Log_working_3-way'!B$1,'Log_working_3-way'!B$2)</f>
        <v>1.0213357477392258</v>
      </c>
      <c r="F303" s="6" t="e">
        <f>IF('Log_working_3-way'!D303="","",1/'True_Odds_Calculator_3-way'!N298+1/'True_Odds_Calculator_3-way'!O298+1/'True_Odds_Calculator_3-way'!#REF!-1)</f>
        <v>#REF!</v>
      </c>
      <c r="H303" s="6">
        <f>IF('Log_working_3-way'!$D303="","",'True_Odds_Calculator_3-way'!N298/'True_Odds_Calculator_3-way'!A298-1)</f>
        <v>8.1427453237446645</v>
      </c>
      <c r="I303" s="6">
        <f>IF('Log_working_3-way'!$D303="","",'True_Odds_Calculator_3-way'!O298/'True_Odds_Calculator_3-way'!B298-1)</f>
        <v>7.3096721155529831</v>
      </c>
      <c r="J303" s="6" t="e">
        <f>IF('Log_working_3-way'!$D303="","",'True_Odds_Calculator_3-way'!#REF!/'True_Odds_Calculator_3-way'!C298-1)</f>
        <v>#REF!</v>
      </c>
      <c r="K303" s="6">
        <f>IF('Log_working_3-way'!$D303="","",1/'True_Odds_Calculator_3-way'!A298+1/'True_Odds_Calculator_3-way'!B298+1/'True_Odds_Calculator_3-way'!C298-1)</f>
        <v>2.2887501951506906E-2</v>
      </c>
    </row>
    <row r="304" spans="4:11" x14ac:dyDescent="0.25">
      <c r="D304">
        <f>solve_for_c('True_Odds_Calculator_3-way'!A299,'True_Odds_Calculator_3-way'!B299,'True_Odds_Calculator_3-way'!C299,'Log_working_3-way'!B$1,'Log_working_3-way'!B$2)</f>
        <v>1.0211211184581146</v>
      </c>
      <c r="F304" s="6" t="e">
        <f>IF('Log_working_3-way'!D304="","",1/'True_Odds_Calculator_3-way'!N299+1/'True_Odds_Calculator_3-way'!O299+1/'True_Odds_Calculator_3-way'!#REF!-1)</f>
        <v>#REF!</v>
      </c>
      <c r="H304" s="6">
        <f>IF('Log_working_3-way'!$D304="","",'True_Odds_Calculator_3-way'!N299/'True_Odds_Calculator_3-way'!A299-1)</f>
        <v>15.288699983506767</v>
      </c>
      <c r="I304" s="6">
        <f>IF('Log_working_3-way'!$D304="","",'True_Odds_Calculator_3-way'!O299/'True_Odds_Calculator_3-way'!B299-1)</f>
        <v>8.5481368799804081</v>
      </c>
      <c r="J304" s="6" t="e">
        <f>IF('Log_working_3-way'!$D304="","",'True_Odds_Calculator_3-way'!#REF!/'True_Odds_Calculator_3-way'!C299-1)</f>
        <v>#REF!</v>
      </c>
      <c r="K304" s="6">
        <f>IF('Log_working_3-way'!$D304="","",1/'True_Odds_Calculator_3-way'!A299+1/'True_Odds_Calculator_3-way'!B299+1/'True_Odds_Calculator_3-way'!C299-1)</f>
        <v>2.2778068931500028E-2</v>
      </c>
    </row>
    <row r="305" spans="4:11" x14ac:dyDescent="0.25">
      <c r="D305">
        <f>solve_for_c('True_Odds_Calculator_3-way'!A300,'True_Odds_Calculator_3-way'!B300,'True_Odds_Calculator_3-way'!C300,'Log_working_3-way'!B$1,'Log_working_3-way'!B$2)</f>
        <v>1.0213063685050108</v>
      </c>
      <c r="F305" s="6" t="e">
        <f>IF('Log_working_3-way'!D305="","",1/'True_Odds_Calculator_3-way'!N300+1/'True_Odds_Calculator_3-way'!O300+1/'True_Odds_Calculator_3-way'!#REF!-1)</f>
        <v>#REF!</v>
      </c>
      <c r="H305" s="6">
        <f>IF('Log_working_3-way'!$D305="","",'True_Odds_Calculator_3-way'!N300/'True_Odds_Calculator_3-way'!A300-1)</f>
        <v>18.66341412499597</v>
      </c>
      <c r="I305" s="6">
        <f>IF('Log_working_3-way'!$D305="","",'True_Odds_Calculator_3-way'!O300/'True_Odds_Calculator_3-way'!B300-1)</f>
        <v>6.6724173671188067</v>
      </c>
      <c r="J305" s="6" t="e">
        <f>IF('Log_working_3-way'!$D305="","",'True_Odds_Calculator_3-way'!#REF!/'True_Odds_Calculator_3-way'!C300-1)</f>
        <v>#REF!</v>
      </c>
      <c r="K305" s="6">
        <f>IF('Log_working_3-way'!$D305="","",1/'True_Odds_Calculator_3-way'!A300+1/'True_Odds_Calculator_3-way'!B300+1/'True_Odds_Calculator_3-way'!C300-1)</f>
        <v>2.2660185150293444E-2</v>
      </c>
    </row>
    <row r="306" spans="4:11" x14ac:dyDescent="0.25">
      <c r="D306">
        <f>solve_for_c('True_Odds_Calculator_3-way'!A301,'True_Odds_Calculator_3-way'!B301,'True_Odds_Calculator_3-way'!C301,'Log_working_3-way'!B$1,'Log_working_3-way'!B$2)</f>
        <v>1.0227925167607281</v>
      </c>
      <c r="F306" s="6" t="e">
        <f>IF('Log_working_3-way'!D306="","",1/'True_Odds_Calculator_3-way'!N301+1/'True_Odds_Calculator_3-way'!O301+1/'True_Odds_Calculator_3-way'!#REF!-1)</f>
        <v>#REF!</v>
      </c>
      <c r="H306" s="6">
        <f>IF('Log_working_3-way'!$D306="","",'True_Odds_Calculator_3-way'!N301/'True_Odds_Calculator_3-way'!A301-1)</f>
        <v>6.0583102538612623</v>
      </c>
      <c r="I306" s="6">
        <f>IF('Log_working_3-way'!$D306="","",'True_Odds_Calculator_3-way'!O301/'True_Odds_Calculator_3-way'!B301-1)</f>
        <v>6.0964117244886111</v>
      </c>
      <c r="J306" s="6" t="e">
        <f>IF('Log_working_3-way'!$D306="","",'True_Odds_Calculator_3-way'!#REF!/'True_Odds_Calculator_3-way'!C301-1)</f>
        <v>#REF!</v>
      </c>
      <c r="K306" s="6">
        <f>IF('Log_working_3-way'!$D306="","",1/'True_Odds_Calculator_3-way'!A301+1/'True_Odds_Calculator_3-way'!B301+1/'True_Odds_Calculator_3-way'!C301-1)</f>
        <v>2.3795876480700029E-2</v>
      </c>
    </row>
    <row r="307" spans="4:11" x14ac:dyDescent="0.25">
      <c r="D307">
        <f>solve_for_c('True_Odds_Calculator_3-way'!A302,'True_Odds_Calculator_3-way'!B302,'True_Odds_Calculator_3-way'!C302,'Log_working_3-way'!B$1,'Log_working_3-way'!B$2)</f>
        <v>1.058689989995208</v>
      </c>
      <c r="F307" s="6" t="e">
        <f>IF('Log_working_3-way'!D307="","",1/'True_Odds_Calculator_3-way'!N302+1/'True_Odds_Calculator_3-way'!O302+1/'True_Odds_Calculator_3-way'!#REF!-1)</f>
        <v>#REF!</v>
      </c>
      <c r="H307" s="6">
        <f>IF('Log_working_3-way'!$D307="","",'True_Odds_Calculator_3-way'!N302/'True_Odds_Calculator_3-way'!A302-1)</f>
        <v>39.613609251245464</v>
      </c>
      <c r="I307" s="6">
        <f>IF('Log_working_3-way'!$D307="","",'True_Odds_Calculator_3-way'!O302/'True_Odds_Calculator_3-way'!B302-1)</f>
        <v>4.0243042883467046</v>
      </c>
      <c r="J307" s="6" t="e">
        <f>IF('Log_working_3-way'!$D307="","",'True_Odds_Calculator_3-way'!#REF!/'True_Odds_Calculator_3-way'!C302-1)</f>
        <v>#REF!</v>
      </c>
      <c r="K307" s="6">
        <f>IF('Log_working_3-way'!$D307="","",1/'True_Odds_Calculator_3-way'!A302+1/'True_Odds_Calculator_3-way'!B302+1/'True_Odds_Calculator_3-way'!C302-1)</f>
        <v>5.1829997063262745E-2</v>
      </c>
    </row>
    <row r="308" spans="4:11" x14ac:dyDescent="0.25">
      <c r="D308" t="e">
        <f>solve_for_c('True_Odds_Calculator_3-way'!#REF!,'True_Odds_Calculator_3-way'!#REF!,'True_Odds_Calculator_3-way'!#REF!,'Log_working_3-way'!B$1,'Log_working_3-way'!B$2)</f>
        <v>#VALUE!</v>
      </c>
      <c r="F308" s="6" t="e">
        <f>IF('Log_working_3-way'!D308="","",1/'True_Odds_Calculator_3-way'!#REF!+1/'True_Odds_Calculator_3-way'!#REF!+1/'True_Odds_Calculator_3-way'!#REF!-1)</f>
        <v>#VALUE!</v>
      </c>
      <c r="H308" s="6" t="e">
        <f>IF('Log_working_3-way'!$D308="","",'True_Odds_Calculator_3-way'!#REF!/'True_Odds_Calculator_3-way'!#REF!-1)</f>
        <v>#VALUE!</v>
      </c>
      <c r="I308" s="6" t="e">
        <f>IF('Log_working_3-way'!$D308="","",'True_Odds_Calculator_3-way'!#REF!/'True_Odds_Calculator_3-way'!#REF!-1)</f>
        <v>#VALUE!</v>
      </c>
      <c r="J308" s="6" t="e">
        <f>IF('Log_working_3-way'!$D308="","",'True_Odds_Calculator_3-way'!#REF!/'True_Odds_Calculator_3-way'!#REF!-1)</f>
        <v>#VALUE!</v>
      </c>
      <c r="K308" s="6" t="e">
        <f>IF('Log_working_3-way'!$D308="","",1/'True_Odds_Calculator_3-way'!#REF!+1/'True_Odds_Calculator_3-way'!#REF!+1/'True_Odds_Calculator_3-way'!#REF!-1)</f>
        <v>#VALUE!</v>
      </c>
    </row>
    <row r="309" spans="4:11" x14ac:dyDescent="0.25">
      <c r="D309" t="e">
        <f>solve_for_c('True_Odds_Calculator_3-way'!#REF!,'True_Odds_Calculator_3-way'!#REF!,'True_Odds_Calculator_3-way'!#REF!,'Log_working_3-way'!B$1,'Log_working_3-way'!B$2)</f>
        <v>#VALUE!</v>
      </c>
      <c r="F309" s="6" t="e">
        <f>IF('Log_working_3-way'!D309="","",1/'True_Odds_Calculator_3-way'!#REF!+1/'True_Odds_Calculator_3-way'!#REF!+1/'True_Odds_Calculator_3-way'!#REF!-1)</f>
        <v>#VALUE!</v>
      </c>
      <c r="H309" s="6" t="e">
        <f>IF('Log_working_3-way'!$D309="","",'True_Odds_Calculator_3-way'!#REF!/'True_Odds_Calculator_3-way'!#REF!-1)</f>
        <v>#VALUE!</v>
      </c>
      <c r="I309" s="6" t="e">
        <f>IF('Log_working_3-way'!$D309="","",'True_Odds_Calculator_3-way'!#REF!/'True_Odds_Calculator_3-way'!#REF!-1)</f>
        <v>#VALUE!</v>
      </c>
      <c r="J309" s="6" t="e">
        <f>IF('Log_working_3-way'!$D309="","",'True_Odds_Calculator_3-way'!#REF!/'True_Odds_Calculator_3-way'!#REF!-1)</f>
        <v>#VALUE!</v>
      </c>
      <c r="K309" s="6" t="e">
        <f>IF('Log_working_3-way'!$D309="","",1/'True_Odds_Calculator_3-way'!#REF!+1/'True_Odds_Calculator_3-way'!#REF!+1/'True_Odds_Calculator_3-way'!#REF!-1)</f>
        <v>#VALUE!</v>
      </c>
    </row>
    <row r="310" spans="4:11" x14ac:dyDescent="0.25">
      <c r="D310" t="e">
        <f>solve_for_c('True_Odds_Calculator_3-way'!#REF!,'True_Odds_Calculator_3-way'!#REF!,'True_Odds_Calculator_3-way'!#REF!,'Log_working_3-way'!B$1,'Log_working_3-way'!B$2)</f>
        <v>#VALUE!</v>
      </c>
      <c r="F310" s="6" t="e">
        <f>IF('Log_working_3-way'!D310="","",1/'True_Odds_Calculator_3-way'!#REF!+1/'True_Odds_Calculator_3-way'!#REF!+1/'True_Odds_Calculator_3-way'!#REF!-1)</f>
        <v>#VALUE!</v>
      </c>
      <c r="H310" s="6" t="e">
        <f>IF('Log_working_3-way'!$D310="","",'True_Odds_Calculator_3-way'!#REF!/'True_Odds_Calculator_3-way'!#REF!-1)</f>
        <v>#VALUE!</v>
      </c>
      <c r="I310" s="6" t="e">
        <f>IF('Log_working_3-way'!$D310="","",'True_Odds_Calculator_3-way'!#REF!/'True_Odds_Calculator_3-way'!#REF!-1)</f>
        <v>#VALUE!</v>
      </c>
      <c r="J310" s="6" t="e">
        <f>IF('Log_working_3-way'!$D310="","",'True_Odds_Calculator_3-way'!#REF!/'True_Odds_Calculator_3-way'!#REF!-1)</f>
        <v>#VALUE!</v>
      </c>
      <c r="K310" s="6" t="e">
        <f>IF('Log_working_3-way'!$D310="","",1/'True_Odds_Calculator_3-way'!#REF!+1/'True_Odds_Calculator_3-way'!#REF!+1/'True_Odds_Calculator_3-way'!#REF!-1)</f>
        <v>#VALUE!</v>
      </c>
    </row>
    <row r="311" spans="4:11" x14ac:dyDescent="0.25">
      <c r="D311">
        <f>solve_for_c('True_Odds_Calculator_3-way'!A303,'True_Odds_Calculator_3-way'!B303,'True_Odds_Calculator_3-way'!C303,'Log_working_3-way'!B$1,'Log_working_3-way'!B$2)</f>
        <v>1.0581959133423247</v>
      </c>
      <c r="F311" s="6" t="e">
        <f>IF('Log_working_3-way'!D311="","",1/'True_Odds_Calculator_3-way'!N303+1/'True_Odds_Calculator_3-way'!O303+1/'True_Odds_Calculator_3-way'!#REF!-1)</f>
        <v>#REF!</v>
      </c>
      <c r="H311" s="6">
        <f>IF('Log_working_3-way'!$D311="","",'True_Odds_Calculator_3-way'!N303/'True_Odds_Calculator_3-way'!A303-1)</f>
        <v>39.101162591156054</v>
      </c>
      <c r="I311" s="6">
        <f>IF('Log_working_3-way'!$D311="","",'True_Odds_Calculator_3-way'!O303/'True_Odds_Calculator_3-way'!B303-1)</f>
        <v>4.5756859218958734</v>
      </c>
      <c r="J311" s="6" t="e">
        <f>IF('Log_working_3-way'!$D311="","",'True_Odds_Calculator_3-way'!#REF!/'True_Odds_Calculator_3-way'!C303-1)</f>
        <v>#REF!</v>
      </c>
      <c r="K311" s="6">
        <f>IF('Log_working_3-way'!$D311="","",1/'True_Odds_Calculator_3-way'!A303+1/'True_Odds_Calculator_3-way'!B303+1/'True_Odds_Calculator_3-way'!C303-1)</f>
        <v>5.1481399955976226E-2</v>
      </c>
    </row>
    <row r="312" spans="4:11" x14ac:dyDescent="0.25">
      <c r="D312">
        <f>solve_for_c('True_Odds_Calculator_3-way'!A304,'True_Odds_Calculator_3-way'!B304,'True_Odds_Calculator_3-way'!C304,'Log_working_3-way'!B$1,'Log_working_3-way'!B$2)</f>
        <v>1.0357485968393749</v>
      </c>
      <c r="F312" s="6" t="e">
        <f>IF('Log_working_3-way'!D312="","",1/'True_Odds_Calculator_3-way'!N304+1/'True_Odds_Calculator_3-way'!O304+1/'True_Odds_Calculator_3-way'!#REF!-1)</f>
        <v>#REF!</v>
      </c>
      <c r="H312" s="6">
        <f>IF('Log_working_3-way'!$D312="","",'True_Odds_Calculator_3-way'!N304/'True_Odds_Calculator_3-way'!A304-1)</f>
        <v>5.5539751390293324E-2</v>
      </c>
      <c r="I312" s="6">
        <f>IF('Log_working_3-way'!$D312="","",'True_Odds_Calculator_3-way'!O304/'True_Odds_Calculator_3-way'!B304-1)</f>
        <v>1.6283717061367797</v>
      </c>
      <c r="J312" s="6" t="e">
        <f>IF('Log_working_3-way'!$D312="","",'True_Odds_Calculator_3-way'!#REF!/'True_Odds_Calculator_3-way'!C304-1)</f>
        <v>#REF!</v>
      </c>
      <c r="K312" s="6">
        <f>IF('Log_working_3-way'!$D312="","",1/'True_Odds_Calculator_3-way'!A304+1/'True_Odds_Calculator_3-way'!B304+1/'True_Odds_Calculator_3-way'!C304-1)</f>
        <v>2.5837642687906559E-2</v>
      </c>
    </row>
    <row r="313" spans="4:11" x14ac:dyDescent="0.25">
      <c r="D313">
        <f>solve_for_c('True_Odds_Calculator_3-way'!A305,'True_Odds_Calculator_3-way'!B305,'True_Odds_Calculator_3-way'!C305,'Log_working_3-way'!B$1,'Log_working_3-way'!B$2)</f>
        <v>1.0211349595166441</v>
      </c>
      <c r="F313" s="6" t="e">
        <f>IF('Log_working_3-way'!D313="","",1/'True_Odds_Calculator_3-way'!N305+1/'True_Odds_Calculator_3-way'!O305+1/'True_Odds_Calculator_3-way'!#REF!-1)</f>
        <v>#REF!</v>
      </c>
      <c r="H313" s="6">
        <f>IF('Log_working_3-way'!$D313="","",'True_Odds_Calculator_3-way'!N305/'True_Odds_Calculator_3-way'!A305-1)</f>
        <v>19.393419681905407</v>
      </c>
      <c r="I313" s="6">
        <f>IF('Log_working_3-way'!$D313="","",'True_Odds_Calculator_3-way'!O305/'True_Odds_Calculator_3-way'!B305-1)</f>
        <v>6.8939243395198329</v>
      </c>
      <c r="J313" s="6" t="e">
        <f>IF('Log_working_3-way'!$D313="","",'True_Odds_Calculator_3-way'!#REF!/'True_Odds_Calculator_3-way'!C305-1)</f>
        <v>#REF!</v>
      </c>
      <c r="K313" s="6">
        <f>IF('Log_working_3-way'!$D313="","",1/'True_Odds_Calculator_3-way'!A305+1/'True_Odds_Calculator_3-way'!B305+1/'True_Odds_Calculator_3-way'!C305-1)</f>
        <v>2.2402054502189683E-2</v>
      </c>
    </row>
    <row r="314" spans="4:11" x14ac:dyDescent="0.25">
      <c r="D314">
        <f>solve_for_c('True_Odds_Calculator_3-way'!A306,'True_Odds_Calculator_3-way'!B306,'True_Odds_Calculator_3-way'!C306,'Log_working_3-way'!B$1,'Log_working_3-way'!B$2)</f>
        <v>1.0249233365616428</v>
      </c>
      <c r="F314" s="6" t="e">
        <f>IF('Log_working_3-way'!D314="","",1/'True_Odds_Calculator_3-way'!N306+1/'True_Odds_Calculator_3-way'!O306+1/'True_Odds_Calculator_3-way'!#REF!-1)</f>
        <v>#REF!</v>
      </c>
      <c r="H314" s="6">
        <f>IF('Log_working_3-way'!$D314="","",'True_Odds_Calculator_3-way'!N306/'True_Odds_Calculator_3-way'!A306-1)</f>
        <v>29.804419264067924</v>
      </c>
      <c r="I314" s="6">
        <f>IF('Log_working_3-way'!$D314="","",'True_Odds_Calculator_3-way'!O306/'True_Odds_Calculator_3-way'!B306-1)</f>
        <v>4.6944573966879526</v>
      </c>
      <c r="J314" s="6" t="e">
        <f>IF('Log_working_3-way'!$D314="","",'True_Odds_Calculator_3-way'!#REF!/'True_Odds_Calculator_3-way'!C306-1)</f>
        <v>#REF!</v>
      </c>
      <c r="K314" s="6">
        <f>IF('Log_working_3-way'!$D314="","",1/'True_Odds_Calculator_3-way'!A306+1/'True_Odds_Calculator_3-way'!B306+1/'True_Odds_Calculator_3-way'!C306-1)</f>
        <v>2.4582584581892775E-2</v>
      </c>
    </row>
    <row r="315" spans="4:11" x14ac:dyDescent="0.25">
      <c r="D315">
        <f>solve_for_c('True_Odds_Calculator_3-way'!A307,'True_Odds_Calculator_3-way'!B307,'True_Odds_Calculator_3-way'!C307,'Log_working_3-way'!B$1,'Log_working_3-way'!B$2)</f>
        <v>1.0261820612797372</v>
      </c>
      <c r="F315" s="6" t="e">
        <f>IF('Log_working_3-way'!D315="","",1/'True_Odds_Calculator_3-way'!N307+1/'True_Odds_Calculator_3-way'!O307+1/'True_Odds_Calculator_3-way'!#REF!-1)</f>
        <v>#REF!</v>
      </c>
      <c r="H315" s="6">
        <f>IF('Log_working_3-way'!$D315="","",'True_Odds_Calculator_3-way'!N307/'True_Odds_Calculator_3-way'!A307-1)</f>
        <v>7.1723671671816849</v>
      </c>
      <c r="I315" s="6">
        <f>IF('Log_working_3-way'!$D315="","",'True_Odds_Calculator_3-way'!O307/'True_Odds_Calculator_3-way'!B307-1)</f>
        <v>8.619041988784069</v>
      </c>
      <c r="J315" s="6" t="e">
        <f>IF('Log_working_3-way'!$D315="","",'True_Odds_Calculator_3-way'!#REF!/'True_Odds_Calculator_3-way'!C307-1)</f>
        <v>#REF!</v>
      </c>
      <c r="K315" s="6">
        <f>IF('Log_working_3-way'!$D315="","",1/'True_Odds_Calculator_3-way'!A307+1/'True_Odds_Calculator_3-way'!B307+1/'True_Odds_Calculator_3-way'!C307-1)</f>
        <v>2.8049294828121685E-2</v>
      </c>
    </row>
    <row r="316" spans="4:11" x14ac:dyDescent="0.25">
      <c r="D316">
        <f>solve_for_c('True_Odds_Calculator_3-way'!A308,'True_Odds_Calculator_3-way'!B308,'True_Odds_Calculator_3-way'!C308,'Log_working_3-way'!B$1,'Log_working_3-way'!B$2)</f>
        <v>1.0265891342175542</v>
      </c>
      <c r="F316" s="6" t="e">
        <f>IF('Log_working_3-way'!D316="","",1/'True_Odds_Calculator_3-way'!N308+1/'True_Odds_Calculator_3-way'!O308+1/'True_Odds_Calculator_3-way'!#REF!-1)</f>
        <v>#REF!</v>
      </c>
      <c r="H316" s="6">
        <f>IF('Log_working_3-way'!$D316="","",'True_Odds_Calculator_3-way'!N308/'True_Odds_Calculator_3-way'!A308-1)</f>
        <v>1.7571656337285266</v>
      </c>
      <c r="I316" s="6">
        <f>IF('Log_working_3-way'!$D316="","",'True_Odds_Calculator_3-way'!O308/'True_Odds_Calculator_3-way'!B308-1)</f>
        <v>4.4040446421079125</v>
      </c>
      <c r="J316" s="6" t="e">
        <f>IF('Log_working_3-way'!$D316="","",'True_Odds_Calculator_3-way'!#REF!/'True_Odds_Calculator_3-way'!C308-1)</f>
        <v>#REF!</v>
      </c>
      <c r="K316" s="6">
        <f>IF('Log_working_3-way'!$D316="","",1/'True_Odds_Calculator_3-way'!A308+1/'True_Odds_Calculator_3-way'!B308+1/'True_Odds_Calculator_3-way'!C308-1)</f>
        <v>2.4479356960175336E-2</v>
      </c>
    </row>
    <row r="317" spans="4:11" x14ac:dyDescent="0.25">
      <c r="D317">
        <f>solve_for_c('True_Odds_Calculator_3-way'!A309,'True_Odds_Calculator_3-way'!B309,'True_Odds_Calculator_3-way'!C309,'Log_working_3-way'!B$1,'Log_working_3-way'!B$2)</f>
        <v>1.0210996040777016</v>
      </c>
      <c r="F317" s="6" t="e">
        <f>IF('Log_working_3-way'!D317="","",1/'True_Odds_Calculator_3-way'!N309+1/'True_Odds_Calculator_3-way'!O309+1/'True_Odds_Calculator_3-way'!#REF!-1)</f>
        <v>#REF!</v>
      </c>
      <c r="H317" s="6">
        <f>IF('Log_working_3-way'!$D317="","",'True_Odds_Calculator_3-way'!N309/'True_Odds_Calculator_3-way'!A309-1)</f>
        <v>7.5126425318356542</v>
      </c>
      <c r="I317" s="6">
        <f>IF('Log_working_3-way'!$D317="","",'True_Odds_Calculator_3-way'!O309/'True_Odds_Calculator_3-way'!B309-1)</f>
        <v>5.4983087496086549</v>
      </c>
      <c r="J317" s="6" t="e">
        <f>IF('Log_working_3-way'!$D317="","",'True_Odds_Calculator_3-way'!#REF!/'True_Odds_Calculator_3-way'!C309-1)</f>
        <v>#REF!</v>
      </c>
      <c r="K317" s="6">
        <f>IF('Log_working_3-way'!$D317="","",1/'True_Odds_Calculator_3-way'!A309+1/'True_Odds_Calculator_3-way'!B309+1/'True_Odds_Calculator_3-way'!C309-1)</f>
        <v>2.2200777575467123E-2</v>
      </c>
    </row>
    <row r="318" spans="4:11" x14ac:dyDescent="0.25">
      <c r="D318">
        <f>solve_for_c('True_Odds_Calculator_3-way'!A310,'True_Odds_Calculator_3-way'!B310,'True_Odds_Calculator_3-way'!C310,'Log_working_3-way'!B$1,'Log_working_3-way'!B$2)</f>
        <v>1.0200801448419263</v>
      </c>
      <c r="F318" s="6" t="e">
        <f>IF('Log_working_3-way'!D318="","",1/'True_Odds_Calculator_3-way'!N310+1/'True_Odds_Calculator_3-way'!O310+1/'True_Odds_Calculator_3-way'!#REF!-1)</f>
        <v>#REF!</v>
      </c>
      <c r="H318" s="6">
        <f>IF('Log_working_3-way'!$D318="","",'True_Odds_Calculator_3-way'!N310/'True_Odds_Calculator_3-way'!A310-1)</f>
        <v>15.576347771776252</v>
      </c>
      <c r="I318" s="6">
        <f>IF('Log_working_3-way'!$D318="","",'True_Odds_Calculator_3-way'!O310/'True_Odds_Calculator_3-way'!B310-1)</f>
        <v>7.6700747553112247</v>
      </c>
      <c r="J318" s="6" t="e">
        <f>IF('Log_working_3-way'!$D318="","",'True_Odds_Calculator_3-way'!#REF!/'True_Odds_Calculator_3-way'!C310-1)</f>
        <v>#REF!</v>
      </c>
      <c r="K318" s="6">
        <f>IF('Log_working_3-way'!$D318="","",1/'True_Odds_Calculator_3-way'!A310+1/'True_Odds_Calculator_3-way'!B310+1/'True_Odds_Calculator_3-way'!C310-1)</f>
        <v>2.1641681363903542E-2</v>
      </c>
    </row>
    <row r="319" spans="4:11" x14ac:dyDescent="0.25">
      <c r="D319">
        <f>solve_for_c('True_Odds_Calculator_3-way'!A311,'True_Odds_Calculator_3-way'!B311,'True_Odds_Calculator_3-way'!C311,'Log_working_3-way'!B$1,'Log_working_3-way'!B$2)</f>
        <v>1.0219266960474416</v>
      </c>
      <c r="F319" s="6" t="e">
        <f>IF('Log_working_3-way'!D319="","",1/'True_Odds_Calculator_3-way'!N311+1/'True_Odds_Calculator_3-way'!O311+1/'True_Odds_Calculator_3-way'!#REF!-1)</f>
        <v>#REF!</v>
      </c>
      <c r="H319" s="6">
        <f>IF('Log_working_3-way'!$D319="","",'True_Odds_Calculator_3-way'!N311/'True_Odds_Calculator_3-way'!A311-1)</f>
        <v>21.165891149848367</v>
      </c>
      <c r="I319" s="6">
        <f>IF('Log_working_3-way'!$D319="","",'True_Odds_Calculator_3-way'!O311/'True_Odds_Calculator_3-way'!B311-1)</f>
        <v>5.663865727548167</v>
      </c>
      <c r="J319" s="6" t="e">
        <f>IF('Log_working_3-way'!$D319="","",'True_Odds_Calculator_3-way'!#REF!/'True_Odds_Calculator_3-way'!C311-1)</f>
        <v>#REF!</v>
      </c>
      <c r="K319" s="6">
        <f>IF('Log_working_3-way'!$D319="","",1/'True_Odds_Calculator_3-way'!A311+1/'True_Odds_Calculator_3-way'!B311+1/'True_Odds_Calculator_3-way'!C311-1)</f>
        <v>2.3001367648887161E-2</v>
      </c>
    </row>
    <row r="320" spans="4:11" x14ac:dyDescent="0.25">
      <c r="D320">
        <f>solve_for_c('True_Odds_Calculator_3-way'!A312,'True_Odds_Calculator_3-way'!B312,'True_Odds_Calculator_3-way'!C312,'Log_working_3-way'!B$1,'Log_working_3-way'!B$2)</f>
        <v>1.0198181070400587</v>
      </c>
      <c r="F320" s="6" t="e">
        <f>IF('Log_working_3-way'!D320="","",1/'True_Odds_Calculator_3-way'!N312+1/'True_Odds_Calculator_3-way'!O312+1/'True_Odds_Calculator_3-way'!#REF!-1)</f>
        <v>#REF!</v>
      </c>
      <c r="H320" s="6">
        <f>IF('Log_working_3-way'!$D320="","",'True_Odds_Calculator_3-way'!N312/'True_Odds_Calculator_3-way'!A312-1)</f>
        <v>10.098721958704079</v>
      </c>
      <c r="I320" s="6">
        <f>IF('Log_working_3-way'!$D320="","",'True_Odds_Calculator_3-way'!O312/'True_Odds_Calculator_3-way'!B312-1)</f>
        <v>7.4689201146654707</v>
      </c>
      <c r="J320" s="6" t="e">
        <f>IF('Log_working_3-way'!$D320="","",'True_Odds_Calculator_3-way'!#REF!/'True_Odds_Calculator_3-way'!C312-1)</f>
        <v>#REF!</v>
      </c>
      <c r="K320" s="6">
        <f>IF('Log_working_3-way'!$D320="","",1/'True_Odds_Calculator_3-way'!A312+1/'True_Odds_Calculator_3-way'!B312+1/'True_Odds_Calculator_3-way'!C312-1)</f>
        <v>2.1442983759160317E-2</v>
      </c>
    </row>
    <row r="321" spans="4:11" x14ac:dyDescent="0.25">
      <c r="D321">
        <f>solve_for_c('True_Odds_Calculator_3-way'!A313,'True_Odds_Calculator_3-way'!B313,'True_Odds_Calculator_3-way'!C313,'Log_working_3-way'!B$1,'Log_working_3-way'!B$2)</f>
        <v>1.02369630930366</v>
      </c>
      <c r="F321" s="6" t="e">
        <f>IF('Log_working_3-way'!D321="","",1/'True_Odds_Calculator_3-way'!N313+1/'True_Odds_Calculator_3-way'!O313+1/'True_Odds_Calculator_3-way'!#REF!-1)</f>
        <v>#REF!</v>
      </c>
      <c r="H321" s="6">
        <f>IF('Log_working_3-way'!$D321="","",'True_Odds_Calculator_3-way'!N313/'True_Odds_Calculator_3-way'!A313-1)</f>
        <v>30.193516881364889</v>
      </c>
      <c r="I321" s="6">
        <f>IF('Log_working_3-way'!$D321="","",'True_Odds_Calculator_3-way'!O313/'True_Odds_Calculator_3-way'!B313-1)</f>
        <v>5.1694255850627551</v>
      </c>
      <c r="J321" s="6" t="e">
        <f>IF('Log_working_3-way'!$D321="","",'True_Odds_Calculator_3-way'!#REF!/'True_Odds_Calculator_3-way'!C313-1)</f>
        <v>#REF!</v>
      </c>
      <c r="K321" s="6">
        <f>IF('Log_working_3-way'!$D321="","",1/'True_Odds_Calculator_3-way'!A313+1/'True_Odds_Calculator_3-way'!B313+1/'True_Odds_Calculator_3-way'!C313-1)</f>
        <v>2.3267370293584611E-2</v>
      </c>
    </row>
    <row r="322" spans="4:11" x14ac:dyDescent="0.25">
      <c r="D322">
        <f>solve_for_c('True_Odds_Calculator_3-way'!A314,'True_Odds_Calculator_3-way'!B314,'True_Odds_Calculator_3-way'!C314,'Log_working_3-way'!B$1,'Log_working_3-way'!B$2)</f>
        <v>1.022484906614846</v>
      </c>
      <c r="F322" s="6" t="e">
        <f>IF('Log_working_3-way'!D322="","",1/'True_Odds_Calculator_3-way'!N314+1/'True_Odds_Calculator_3-way'!O314+1/'True_Odds_Calculator_3-way'!#REF!-1)</f>
        <v>#REF!</v>
      </c>
      <c r="H322" s="6">
        <f>IF('Log_working_3-way'!$D322="","",'True_Odds_Calculator_3-way'!N314/'True_Odds_Calculator_3-way'!A314-1)</f>
        <v>5.0205879416546448</v>
      </c>
      <c r="I322" s="6">
        <f>IF('Log_working_3-way'!$D322="","",'True_Odds_Calculator_3-way'!O314/'True_Odds_Calculator_3-way'!B314-1)</f>
        <v>4.6231139808509401</v>
      </c>
      <c r="J322" s="6" t="e">
        <f>IF('Log_working_3-way'!$D322="","",'True_Odds_Calculator_3-way'!#REF!/'True_Odds_Calculator_3-way'!C314-1)</f>
        <v>#REF!</v>
      </c>
      <c r="K322" s="6">
        <f>IF('Log_working_3-way'!$D322="","",1/'True_Odds_Calculator_3-way'!A314+1/'True_Odds_Calculator_3-way'!B314+1/'True_Odds_Calculator_3-way'!C314-1)</f>
        <v>2.270646958236533E-2</v>
      </c>
    </row>
    <row r="323" spans="4:11" x14ac:dyDescent="0.25">
      <c r="D323">
        <f>solve_for_c('True_Odds_Calculator_3-way'!A315,'True_Odds_Calculator_3-way'!B315,'True_Odds_Calculator_3-way'!C315,'Log_working_3-way'!B$1,'Log_working_3-way'!B$2)</f>
        <v>1.0262484374255385</v>
      </c>
      <c r="F323" s="6" t="e">
        <f>IF('Log_working_3-way'!D323="","",1/'True_Odds_Calculator_3-way'!N315+1/'True_Odds_Calculator_3-way'!O315+1/'True_Odds_Calculator_3-way'!#REF!-1)</f>
        <v>#REF!</v>
      </c>
      <c r="H323" s="6">
        <f>IF('Log_working_3-way'!$D323="","",'True_Odds_Calculator_3-way'!N315/'True_Odds_Calculator_3-way'!A315-1)</f>
        <v>18.740699124047186</v>
      </c>
      <c r="I323" s="6">
        <f>IF('Log_working_3-way'!$D323="","",'True_Odds_Calculator_3-way'!O315/'True_Odds_Calculator_3-way'!B315-1)</f>
        <v>7.41609529091299</v>
      </c>
      <c r="J323" s="6" t="e">
        <f>IF('Log_working_3-way'!$D323="","",'True_Odds_Calculator_3-way'!#REF!/'True_Odds_Calculator_3-way'!C315-1)</f>
        <v>#REF!</v>
      </c>
      <c r="K323" s="6">
        <f>IF('Log_working_3-way'!$D323="","",1/'True_Odds_Calculator_3-way'!A315+1/'True_Odds_Calculator_3-way'!B315+1/'True_Odds_Calculator_3-way'!C315-1)</f>
        <v>2.7854216489443751E-2</v>
      </c>
    </row>
    <row r="324" spans="4:11" x14ac:dyDescent="0.25">
      <c r="D324">
        <f>solve_for_c('True_Odds_Calculator_3-way'!A316,'True_Odds_Calculator_3-way'!B316,'True_Odds_Calculator_3-way'!C316,'Log_working_3-way'!B$1,'Log_working_3-way'!B$2)</f>
        <v>1.0269538982399429</v>
      </c>
      <c r="F324" s="6" t="e">
        <f>IF('Log_working_3-way'!D324="","",1/'True_Odds_Calculator_3-way'!N316+1/'True_Odds_Calculator_3-way'!O316+1/'True_Odds_Calculator_3-way'!#REF!-1)</f>
        <v>#REF!</v>
      </c>
      <c r="H324" s="6">
        <f>IF('Log_working_3-way'!$D324="","",'True_Odds_Calculator_3-way'!N316/'True_Odds_Calculator_3-way'!A316-1)</f>
        <v>18.202620400225193</v>
      </c>
      <c r="I324" s="6">
        <f>IF('Log_working_3-way'!$D324="","",'True_Odds_Calculator_3-way'!O316/'True_Odds_Calculator_3-way'!B316-1)</f>
        <v>7.6623538227792398</v>
      </c>
      <c r="J324" s="6" t="e">
        <f>IF('Log_working_3-way'!$D324="","",'True_Odds_Calculator_3-way'!#REF!/'True_Odds_Calculator_3-way'!C316-1)</f>
        <v>#REF!</v>
      </c>
      <c r="K324" s="6">
        <f>IF('Log_working_3-way'!$D324="","",1/'True_Odds_Calculator_3-way'!A316+1/'True_Odds_Calculator_3-way'!B316+1/'True_Odds_Calculator_3-way'!C316-1)</f>
        <v>2.8666192845297367E-2</v>
      </c>
    </row>
    <row r="325" spans="4:11" x14ac:dyDescent="0.25">
      <c r="D325">
        <f>solve_for_c('True_Odds_Calculator_3-way'!A317,'True_Odds_Calculator_3-way'!B317,'True_Odds_Calculator_3-way'!C317,'Log_working_3-way'!B$1,'Log_working_3-way'!B$2)</f>
        <v>1.0305104795798461</v>
      </c>
      <c r="F325" s="6" t="e">
        <f>IF('Log_working_3-way'!D325="","",1/'True_Odds_Calculator_3-way'!N317+1/'True_Odds_Calculator_3-way'!O317+1/'True_Odds_Calculator_3-way'!#REF!-1)</f>
        <v>#REF!</v>
      </c>
      <c r="H325" s="6">
        <f>IF('Log_working_3-way'!$D325="","",'True_Odds_Calculator_3-way'!N317/'True_Odds_Calculator_3-way'!A317-1)</f>
        <v>4.9122022240556547</v>
      </c>
      <c r="I325" s="6">
        <f>IF('Log_working_3-way'!$D325="","",'True_Odds_Calculator_3-way'!O317/'True_Odds_Calculator_3-way'!B317-1)</f>
        <v>6.0076668531096704</v>
      </c>
      <c r="J325" s="6" t="e">
        <f>IF('Log_working_3-way'!$D325="","",'True_Odds_Calculator_3-way'!#REF!/'True_Odds_Calculator_3-way'!C317-1)</f>
        <v>#REF!</v>
      </c>
      <c r="K325" s="6">
        <f>IF('Log_working_3-way'!$D325="","",1/'True_Odds_Calculator_3-way'!A317+1/'True_Odds_Calculator_3-way'!B317+1/'True_Odds_Calculator_3-way'!C317-1)</f>
        <v>3.119470207376196E-2</v>
      </c>
    </row>
    <row r="326" spans="4:11" x14ac:dyDescent="0.25">
      <c r="D326">
        <f>solve_for_c('True_Odds_Calculator_3-way'!A318,'True_Odds_Calculator_3-way'!B318,'True_Odds_Calculator_3-way'!C318,'Log_working_3-way'!B$1,'Log_working_3-way'!B$2)</f>
        <v>1.0251632207167367</v>
      </c>
      <c r="F326" s="6" t="e">
        <f>IF('Log_working_3-way'!D326="","",1/'True_Odds_Calculator_3-way'!N318+1/'True_Odds_Calculator_3-way'!O318+1/'True_Odds_Calculator_3-way'!#REF!-1)</f>
        <v>#REF!</v>
      </c>
      <c r="H326" s="6">
        <f>IF('Log_working_3-way'!$D326="","",'True_Odds_Calculator_3-way'!N318/'True_Odds_Calculator_3-way'!A318-1)</f>
        <v>28.778688037482581</v>
      </c>
      <c r="I326" s="6">
        <f>IF('Log_working_3-way'!$D326="","",'True_Odds_Calculator_3-way'!O318/'True_Odds_Calculator_3-way'!B318-1)</f>
        <v>4.7195598191697608</v>
      </c>
      <c r="J326" s="6" t="e">
        <f>IF('Log_working_3-way'!$D326="","",'True_Odds_Calculator_3-way'!#REF!/'True_Odds_Calculator_3-way'!C318-1)</f>
        <v>#REF!</v>
      </c>
      <c r="K326" s="6">
        <f>IF('Log_working_3-way'!$D326="","",1/'True_Odds_Calculator_3-way'!A318+1/'True_Odds_Calculator_3-way'!B318+1/'True_Odds_Calculator_3-way'!C318-1)</f>
        <v>2.5031684994409442E-2</v>
      </c>
    </row>
    <row r="327" spans="4:11" x14ac:dyDescent="0.25">
      <c r="D327">
        <f>solve_for_c('True_Odds_Calculator_3-way'!A319,'True_Odds_Calculator_3-way'!B319,'True_Odds_Calculator_3-way'!C319,'Log_working_3-way'!B$1,'Log_working_3-way'!B$2)</f>
        <v>1.0439009014369167</v>
      </c>
      <c r="F327" s="6" t="e">
        <f>IF('Log_working_3-way'!D327="","",1/'True_Odds_Calculator_3-way'!N319+1/'True_Odds_Calculator_3-way'!O319+1/'True_Odds_Calculator_3-way'!#REF!-1)</f>
        <v>#REF!</v>
      </c>
      <c r="H327" s="6">
        <f>IF('Log_working_3-way'!$D327="","",'True_Odds_Calculator_3-way'!N319/'True_Odds_Calculator_3-way'!A319-1)</f>
        <v>22.444851402327028</v>
      </c>
      <c r="I327" s="6">
        <f>IF('Log_working_3-way'!$D327="","",'True_Odds_Calculator_3-way'!O319/'True_Odds_Calculator_3-way'!B319-1)</f>
        <v>7.0373343131321313</v>
      </c>
      <c r="J327" s="6" t="e">
        <f>IF('Log_working_3-way'!$D327="","",'True_Odds_Calculator_3-way'!#REF!/'True_Odds_Calculator_3-way'!C319-1)</f>
        <v>#REF!</v>
      </c>
      <c r="K327" s="6">
        <f>IF('Log_working_3-way'!$D327="","",1/'True_Odds_Calculator_3-way'!A319+1/'True_Odds_Calculator_3-way'!B319+1/'True_Odds_Calculator_3-way'!C319-1)</f>
        <v>4.5321244080929857E-2</v>
      </c>
    </row>
    <row r="328" spans="4:11" x14ac:dyDescent="0.25">
      <c r="D328">
        <f>solve_for_c('True_Odds_Calculator_3-way'!A320,'True_Odds_Calculator_3-way'!B320,'True_Odds_Calculator_3-way'!C320,'Log_working_3-way'!B$1,'Log_working_3-way'!B$2)</f>
        <v>1.0199526933657692</v>
      </c>
      <c r="F328" s="6" t="e">
        <f>IF('Log_working_3-way'!D328="","",1/'True_Odds_Calculator_3-way'!N320+1/'True_Odds_Calculator_3-way'!O320+1/'True_Odds_Calculator_3-way'!#REF!-1)</f>
        <v>#REF!</v>
      </c>
      <c r="H328" s="6">
        <f>IF('Log_working_3-way'!$D328="","",'True_Odds_Calculator_3-way'!N320/'True_Odds_Calculator_3-way'!A320-1)</f>
        <v>12.627812571031731</v>
      </c>
      <c r="I328" s="6">
        <f>IF('Log_working_3-way'!$D328="","",'True_Odds_Calculator_3-way'!O320/'True_Odds_Calculator_3-way'!B320-1)</f>
        <v>8.098044412754529</v>
      </c>
      <c r="J328" s="6" t="e">
        <f>IF('Log_working_3-way'!$D328="","",'True_Odds_Calculator_3-way'!#REF!/'True_Odds_Calculator_3-way'!C320-1)</f>
        <v>#REF!</v>
      </c>
      <c r="K328" s="6">
        <f>IF('Log_working_3-way'!$D328="","",1/'True_Odds_Calculator_3-way'!A320+1/'True_Odds_Calculator_3-way'!B320+1/'True_Odds_Calculator_3-way'!C320-1)</f>
        <v>2.1654988822545462E-2</v>
      </c>
    </row>
    <row r="329" spans="4:11" x14ac:dyDescent="0.25">
      <c r="D329">
        <f>solve_for_c('True_Odds_Calculator_3-way'!A321,'True_Odds_Calculator_3-way'!B321,'True_Odds_Calculator_3-way'!C321,'Log_working_3-way'!B$1,'Log_working_3-way'!B$2)</f>
        <v>1.0271897256560307</v>
      </c>
      <c r="F329" s="6" t="e">
        <f>IF('Log_working_3-way'!D329="","",1/'True_Odds_Calculator_3-way'!N321+1/'True_Odds_Calculator_3-way'!O321+1/'True_Odds_Calculator_3-way'!#REF!-1)</f>
        <v>#REF!</v>
      </c>
      <c r="H329" s="6">
        <f>IF('Log_working_3-way'!$D329="","",'True_Odds_Calculator_3-way'!N321/'True_Odds_Calculator_3-way'!A321-1)</f>
        <v>1.7275998070080036</v>
      </c>
      <c r="I329" s="6">
        <f>IF('Log_working_3-way'!$D329="","",'True_Odds_Calculator_3-way'!O321/'True_Odds_Calculator_3-way'!B321-1)</f>
        <v>4.8309108708418194</v>
      </c>
      <c r="J329" s="6" t="e">
        <f>IF('Log_working_3-way'!$D329="","",'True_Odds_Calculator_3-way'!#REF!/'True_Odds_Calculator_3-way'!C321-1)</f>
        <v>#REF!</v>
      </c>
      <c r="K329" s="6">
        <f>IF('Log_working_3-way'!$D329="","",1/'True_Odds_Calculator_3-way'!A321+1/'True_Odds_Calculator_3-way'!B321+1/'True_Odds_Calculator_3-way'!C321-1)</f>
        <v>2.5219790289008337E-2</v>
      </c>
    </row>
    <row r="330" spans="4:11" x14ac:dyDescent="0.25">
      <c r="D330">
        <f>solve_for_c('True_Odds_Calculator_3-way'!A322,'True_Odds_Calculator_3-way'!B322,'True_Odds_Calculator_3-way'!C322,'Log_working_3-way'!B$1,'Log_working_3-way'!B$2)</f>
        <v>1.0265894650310852</v>
      </c>
      <c r="F330" s="6" t="e">
        <f>IF('Log_working_3-way'!D330="","",1/'True_Odds_Calculator_3-way'!N322+1/'True_Odds_Calculator_3-way'!O322+1/'True_Odds_Calculator_3-way'!#REF!-1)</f>
        <v>#REF!</v>
      </c>
      <c r="H330" s="6">
        <f>IF('Log_working_3-way'!$D330="","",'True_Odds_Calculator_3-way'!N322/'True_Odds_Calculator_3-way'!A322-1)</f>
        <v>6.3416408896559195</v>
      </c>
      <c r="I330" s="6">
        <f>IF('Log_working_3-way'!$D330="","",'True_Odds_Calculator_3-way'!O322/'True_Odds_Calculator_3-way'!B322-1)</f>
        <v>7.0786158120726093</v>
      </c>
      <c r="J330" s="6" t="e">
        <f>IF('Log_working_3-way'!$D330="","",'True_Odds_Calculator_3-way'!#REF!/'True_Odds_Calculator_3-way'!C322-1)</f>
        <v>#REF!</v>
      </c>
      <c r="K330" s="6">
        <f>IF('Log_working_3-way'!$D330="","",1/'True_Odds_Calculator_3-way'!A322+1/'True_Odds_Calculator_3-way'!B322+1/'True_Odds_Calculator_3-way'!C322-1)</f>
        <v>2.8025991835388009E-2</v>
      </c>
    </row>
    <row r="331" spans="4:11" x14ac:dyDescent="0.25">
      <c r="D331">
        <f>solve_for_c('True_Odds_Calculator_3-way'!A323,'True_Odds_Calculator_3-way'!B323,'True_Odds_Calculator_3-way'!C323,'Log_working_3-way'!B$1,'Log_working_3-way'!B$2)</f>
        <v>1.0351166911007859</v>
      </c>
      <c r="F331" s="6" t="e">
        <f>IF('Log_working_3-way'!D331="","",1/'True_Odds_Calculator_3-way'!N323+1/'True_Odds_Calculator_3-way'!O323+1/'True_Odds_Calculator_3-way'!#REF!-1)</f>
        <v>#REF!</v>
      </c>
      <c r="H331" s="6">
        <f>IF('Log_working_3-way'!$D331="","",'True_Odds_Calculator_3-way'!N323/'True_Odds_Calculator_3-way'!A323-1)</f>
        <v>34.566299807027598</v>
      </c>
      <c r="I331" s="6">
        <f>IF('Log_working_3-way'!$D331="","",'True_Odds_Calculator_3-way'!O323/'True_Odds_Calculator_3-way'!B323-1)</f>
        <v>5.5325856788418024</v>
      </c>
      <c r="J331" s="6" t="e">
        <f>IF('Log_working_3-way'!$D331="","",'True_Odds_Calculator_3-way'!#REF!/'True_Odds_Calculator_3-way'!C323-1)</f>
        <v>#REF!</v>
      </c>
      <c r="K331" s="6">
        <f>IF('Log_working_3-way'!$D331="","",1/'True_Odds_Calculator_3-way'!A323+1/'True_Odds_Calculator_3-way'!B323+1/'True_Odds_Calculator_3-way'!C323-1)</f>
        <v>3.2745773981166293E-2</v>
      </c>
    </row>
    <row r="332" spans="4:11" x14ac:dyDescent="0.25">
      <c r="D332">
        <f>solve_for_c('True_Odds_Calculator_3-way'!A324,'True_Odds_Calculator_3-way'!B324,'True_Odds_Calculator_3-way'!C324,'Log_working_3-way'!B$1,'Log_working_3-way'!B$2)</f>
        <v>1.0258627613749902</v>
      </c>
      <c r="F332" s="6" t="e">
        <f>IF('Log_working_3-way'!D332="","",1/'True_Odds_Calculator_3-way'!N324+1/'True_Odds_Calculator_3-way'!O324+1/'True_Odds_Calculator_3-way'!#REF!-1)</f>
        <v>#REF!</v>
      </c>
      <c r="H332" s="6">
        <f>IF('Log_working_3-way'!$D332="","",'True_Odds_Calculator_3-way'!N324/'True_Odds_Calculator_3-way'!A324-1)</f>
        <v>12.645321497628931</v>
      </c>
      <c r="I332" s="6">
        <f>IF('Log_working_3-way'!$D332="","",'True_Odds_Calculator_3-way'!O324/'True_Odds_Calculator_3-way'!B324-1)</f>
        <v>8.2665116240328125</v>
      </c>
      <c r="J332" s="6" t="e">
        <f>IF('Log_working_3-way'!$D332="","",'True_Odds_Calculator_3-way'!#REF!/'True_Odds_Calculator_3-way'!C324-1)</f>
        <v>#REF!</v>
      </c>
      <c r="K332" s="6">
        <f>IF('Log_working_3-way'!$D332="","",1/'True_Odds_Calculator_3-way'!A324+1/'True_Odds_Calculator_3-way'!B324+1/'True_Odds_Calculator_3-way'!C324-1)</f>
        <v>2.8001396721531124E-2</v>
      </c>
    </row>
    <row r="333" spans="4:11" x14ac:dyDescent="0.25">
      <c r="D333">
        <f>solve_for_c('True_Odds_Calculator_3-way'!A325,'True_Odds_Calculator_3-way'!B325,'True_Odds_Calculator_3-way'!C325,'Log_working_3-way'!B$1,'Log_working_3-way'!B$2)</f>
        <v>1.0254499680474636</v>
      </c>
      <c r="F333" s="6" t="e">
        <f>IF('Log_working_3-way'!D333="","",1/'True_Odds_Calculator_3-way'!N325+1/'True_Odds_Calculator_3-way'!O325+1/'True_Odds_Calculator_3-way'!#REF!-1)</f>
        <v>#REF!</v>
      </c>
      <c r="H333" s="6">
        <f>IF('Log_working_3-way'!$D333="","",'True_Odds_Calculator_3-way'!N325/'True_Odds_Calculator_3-way'!A325-1)</f>
        <v>16.627126321757341</v>
      </c>
      <c r="I333" s="6">
        <f>IF('Log_working_3-way'!$D333="","",'True_Odds_Calculator_3-way'!O325/'True_Odds_Calculator_3-way'!B325-1)</f>
        <v>7.4706716015266927</v>
      </c>
      <c r="J333" s="6" t="e">
        <f>IF('Log_working_3-way'!$D333="","",'True_Odds_Calculator_3-way'!#REF!/'True_Odds_Calculator_3-way'!C325-1)</f>
        <v>#REF!</v>
      </c>
      <c r="K333" s="6">
        <f>IF('Log_working_3-way'!$D333="","",1/'True_Odds_Calculator_3-way'!A325+1/'True_Odds_Calculator_3-way'!B325+1/'True_Odds_Calculator_3-way'!C325-1)</f>
        <v>2.7265631888748754E-2</v>
      </c>
    </row>
    <row r="334" spans="4:11" x14ac:dyDescent="0.25">
      <c r="D334">
        <f>solve_for_c('True_Odds_Calculator_3-way'!A326,'True_Odds_Calculator_3-way'!B326,'True_Odds_Calculator_3-way'!C326,'Log_working_3-way'!B$1,'Log_working_3-way'!B$2)</f>
        <v>1.0272903753920899</v>
      </c>
      <c r="F334" s="6" t="e">
        <f>IF('Log_working_3-way'!D334="","",1/'True_Odds_Calculator_3-way'!N326+1/'True_Odds_Calculator_3-way'!O326+1/'True_Odds_Calculator_3-way'!#REF!-1)</f>
        <v>#REF!</v>
      </c>
      <c r="H334" s="6">
        <f>IF('Log_working_3-way'!$D334="","",'True_Odds_Calculator_3-way'!N326/'True_Odds_Calculator_3-way'!A326-1)</f>
        <v>21.261631445140281</v>
      </c>
      <c r="I334" s="6">
        <f>IF('Log_working_3-way'!$D334="","",'True_Odds_Calculator_3-way'!O326/'True_Odds_Calculator_3-way'!B326-1)</f>
        <v>8.9256940782816248</v>
      </c>
      <c r="J334" s="6" t="e">
        <f>IF('Log_working_3-way'!$D334="","",'True_Odds_Calculator_3-way'!#REF!/'True_Odds_Calculator_3-way'!C326-1)</f>
        <v>#REF!</v>
      </c>
      <c r="K334" s="6">
        <f>IF('Log_working_3-way'!$D334="","",1/'True_Odds_Calculator_3-way'!A326+1/'True_Odds_Calculator_3-way'!B326+1/'True_Odds_Calculator_3-way'!C326-1)</f>
        <v>2.8372463956683802E-2</v>
      </c>
    </row>
    <row r="335" spans="4:11" x14ac:dyDescent="0.25">
      <c r="D335">
        <f>solve_for_c('True_Odds_Calculator_3-way'!A327,'True_Odds_Calculator_3-way'!B327,'True_Odds_Calculator_3-way'!C327,'Log_working_3-way'!B$1,'Log_working_3-way'!B$2)</f>
        <v>1.0298542946646758</v>
      </c>
      <c r="F335" s="6" t="e">
        <f>IF('Log_working_3-way'!D335="","",1/'True_Odds_Calculator_3-way'!N327+1/'True_Odds_Calculator_3-way'!O327+1/'True_Odds_Calculator_3-way'!#REF!-1)</f>
        <v>#REF!</v>
      </c>
      <c r="H335" s="6">
        <f>IF('Log_working_3-way'!$D335="","",'True_Odds_Calculator_3-way'!N327/'True_Odds_Calculator_3-way'!A327-1)</f>
        <v>30.011230449546787</v>
      </c>
      <c r="I335" s="6">
        <f>IF('Log_working_3-way'!$D335="","",'True_Odds_Calculator_3-way'!O327/'True_Odds_Calculator_3-way'!B327-1)</f>
        <v>5.3875794789865319</v>
      </c>
      <c r="J335" s="6" t="e">
        <f>IF('Log_working_3-way'!$D335="","",'True_Odds_Calculator_3-way'!#REF!/'True_Odds_Calculator_3-way'!C327-1)</f>
        <v>#REF!</v>
      </c>
      <c r="K335" s="6">
        <f>IF('Log_working_3-way'!$D335="","",1/'True_Odds_Calculator_3-way'!A327+1/'True_Odds_Calculator_3-way'!B327+1/'True_Odds_Calculator_3-way'!C327-1)</f>
        <v>2.9282215722893801E-2</v>
      </c>
    </row>
    <row r="336" spans="4:11" x14ac:dyDescent="0.25">
      <c r="D336">
        <f>solve_for_c('True_Odds_Calculator_3-way'!A328,'True_Odds_Calculator_3-way'!B328,'True_Odds_Calculator_3-way'!C328,'Log_working_3-way'!B$1,'Log_working_3-way'!B$2)</f>
        <v>1.0257419880488612</v>
      </c>
      <c r="F336" s="6" t="e">
        <f>IF('Log_working_3-way'!D336="","",1/'True_Odds_Calculator_3-way'!N328+1/'True_Odds_Calculator_3-way'!O328+1/'True_Odds_Calculator_3-way'!#REF!-1)</f>
        <v>#REF!</v>
      </c>
      <c r="H336" s="6">
        <f>IF('Log_working_3-way'!$D336="","",'True_Odds_Calculator_3-way'!N328/'True_Odds_Calculator_3-way'!A328-1)</f>
        <v>14.080669076744799</v>
      </c>
      <c r="I336" s="6">
        <f>IF('Log_working_3-way'!$D336="","",'True_Odds_Calculator_3-way'!O328/'True_Odds_Calculator_3-way'!B328-1)</f>
        <v>8.4423039970037905</v>
      </c>
      <c r="J336" s="6" t="e">
        <f>IF('Log_working_3-way'!$D336="","",'True_Odds_Calculator_3-way'!#REF!/'True_Odds_Calculator_3-way'!C328-1)</f>
        <v>#REF!</v>
      </c>
      <c r="K336" s="6">
        <f>IF('Log_working_3-way'!$D336="","",1/'True_Odds_Calculator_3-way'!A328+1/'True_Odds_Calculator_3-way'!B328+1/'True_Odds_Calculator_3-way'!C328-1)</f>
        <v>2.7807912313643879E-2</v>
      </c>
    </row>
    <row r="337" spans="4:11" x14ac:dyDescent="0.25">
      <c r="D337">
        <f>solve_for_c('True_Odds_Calculator_3-way'!A329,'True_Odds_Calculator_3-way'!B329,'True_Odds_Calculator_3-way'!C329,'Log_working_3-way'!B$1,'Log_working_3-way'!B$2)</f>
        <v>1.0273067186372247</v>
      </c>
      <c r="F337" s="6" t="e">
        <f>IF('Log_working_3-way'!D337="","",1/'True_Odds_Calculator_3-way'!N329+1/'True_Odds_Calculator_3-way'!O329+1/'True_Odds_Calculator_3-way'!#REF!-1)</f>
        <v>#REF!</v>
      </c>
      <c r="H337" s="6">
        <f>IF('Log_working_3-way'!$D337="","",'True_Odds_Calculator_3-way'!N329/'True_Odds_Calculator_3-way'!A329-1)</f>
        <v>7.6582979439048326</v>
      </c>
      <c r="I337" s="6">
        <f>IF('Log_working_3-way'!$D337="","",'True_Odds_Calculator_3-way'!O329/'True_Odds_Calculator_3-way'!B329-1)</f>
        <v>7.505282437193376</v>
      </c>
      <c r="J337" s="6" t="e">
        <f>IF('Log_working_3-way'!$D337="","",'True_Odds_Calculator_3-way'!#REF!/'True_Odds_Calculator_3-way'!C329-1)</f>
        <v>#REF!</v>
      </c>
      <c r="K337" s="6">
        <f>IF('Log_working_3-way'!$D337="","",1/'True_Odds_Calculator_3-way'!A329+1/'True_Odds_Calculator_3-way'!B329+1/'True_Odds_Calculator_3-way'!C329-1)</f>
        <v>2.9148059547899674E-2</v>
      </c>
    </row>
    <row r="338" spans="4:11" x14ac:dyDescent="0.25">
      <c r="D338">
        <f>solve_for_c('True_Odds_Calculator_3-way'!A330,'True_Odds_Calculator_3-way'!B330,'True_Odds_Calculator_3-way'!C330,'Log_working_3-way'!B$1,'Log_working_3-way'!B$2)</f>
        <v>1.0249997005446607</v>
      </c>
      <c r="F338" s="6" t="e">
        <f>IF('Log_working_3-way'!D338="","",1/'True_Odds_Calculator_3-way'!N330+1/'True_Odds_Calculator_3-way'!O330+1/'True_Odds_Calculator_3-way'!#REF!-1)</f>
        <v>#REF!</v>
      </c>
      <c r="H338" s="6">
        <f>IF('Log_working_3-way'!$D338="","",'True_Odds_Calculator_3-way'!N330/'True_Odds_Calculator_3-way'!A330-1)</f>
        <v>10.656930578453567</v>
      </c>
      <c r="I338" s="6">
        <f>IF('Log_working_3-way'!$D338="","",'True_Odds_Calculator_3-way'!O330/'True_Odds_Calculator_3-way'!B330-1)</f>
        <v>8.8120282070347233</v>
      </c>
      <c r="J338" s="6" t="e">
        <f>IF('Log_working_3-way'!$D338="","",'True_Odds_Calculator_3-way'!#REF!/'True_Odds_Calculator_3-way'!C330-1)</f>
        <v>#REF!</v>
      </c>
      <c r="K338" s="6">
        <f>IF('Log_working_3-way'!$D338="","",1/'True_Odds_Calculator_3-way'!A330+1/'True_Odds_Calculator_3-way'!B330+1/'True_Odds_Calculator_3-way'!C330-1)</f>
        <v>2.7117442342355691E-2</v>
      </c>
    </row>
    <row r="339" spans="4:11" x14ac:dyDescent="0.25">
      <c r="D339">
        <f>solve_for_c('True_Odds_Calculator_3-way'!A331,'True_Odds_Calculator_3-way'!B331,'True_Odds_Calculator_3-way'!C331,'Log_working_3-way'!B$1,'Log_working_3-way'!B$2)</f>
        <v>1.0282008313205904</v>
      </c>
      <c r="F339" s="6" t="e">
        <f>IF('Log_working_3-way'!D339="","",1/'True_Odds_Calculator_3-way'!N331+1/'True_Odds_Calculator_3-way'!O331+1/'True_Odds_Calculator_3-way'!#REF!-1)</f>
        <v>#REF!</v>
      </c>
      <c r="H339" s="6">
        <f>IF('Log_working_3-way'!$D339="","",'True_Odds_Calculator_3-way'!N331/'True_Odds_Calculator_3-way'!A331-1)</f>
        <v>4.4826286467842307</v>
      </c>
      <c r="I339" s="6">
        <f>IF('Log_working_3-way'!$D339="","",'True_Odds_Calculator_3-way'!O331/'True_Odds_Calculator_3-way'!B331-1)</f>
        <v>7.2597096786601156</v>
      </c>
      <c r="J339" s="6" t="e">
        <f>IF('Log_working_3-way'!$D339="","",'True_Odds_Calculator_3-way'!#REF!/'True_Odds_Calculator_3-way'!C331-1)</f>
        <v>#REF!</v>
      </c>
      <c r="K339" s="6">
        <f>IF('Log_working_3-way'!$D339="","",1/'True_Odds_Calculator_3-way'!A331+1/'True_Odds_Calculator_3-way'!B331+1/'True_Odds_Calculator_3-way'!C331-1)</f>
        <v>2.9074880715774576E-2</v>
      </c>
    </row>
    <row r="340" spans="4:11" x14ac:dyDescent="0.25">
      <c r="D340">
        <f>solve_for_c('True_Odds_Calculator_3-way'!A332,'True_Odds_Calculator_3-way'!B332,'True_Odds_Calculator_3-way'!C332,'Log_working_3-way'!B$1,'Log_working_3-way'!B$2)</f>
        <v>1.0258424479124475</v>
      </c>
      <c r="F340" s="6" t="e">
        <f>IF('Log_working_3-way'!D340="","",1/'True_Odds_Calculator_3-way'!N332+1/'True_Odds_Calculator_3-way'!O332+1/'True_Odds_Calculator_3-way'!#REF!-1)</f>
        <v>#REF!</v>
      </c>
      <c r="H340" s="6">
        <f>IF('Log_working_3-way'!$D340="","",'True_Odds_Calculator_3-way'!N332/'True_Odds_Calculator_3-way'!A332-1)</f>
        <v>6.1885903214844298</v>
      </c>
      <c r="I340" s="6">
        <f>IF('Log_working_3-way'!$D340="","",'True_Odds_Calculator_3-way'!O332/'True_Odds_Calculator_3-way'!B332-1)</f>
        <v>7.0850073972602328</v>
      </c>
      <c r="J340" s="6" t="e">
        <f>IF('Log_working_3-way'!$D340="","",'True_Odds_Calculator_3-way'!#REF!/'True_Odds_Calculator_3-way'!C332-1)</f>
        <v>#REF!</v>
      </c>
      <c r="K340" s="6">
        <f>IF('Log_working_3-way'!$D340="","",1/'True_Odds_Calculator_3-way'!A332+1/'True_Odds_Calculator_3-way'!B332+1/'True_Odds_Calculator_3-way'!C332-1)</f>
        <v>2.7213288101296751E-2</v>
      </c>
    </row>
    <row r="341" spans="4:11" x14ac:dyDescent="0.25">
      <c r="D341">
        <f>solve_for_c('True_Odds_Calculator_3-way'!A333,'True_Odds_Calculator_3-way'!B333,'True_Odds_Calculator_3-way'!C333,'Log_working_3-way'!B$1,'Log_working_3-way'!B$2)</f>
        <v>1.0321099428023539</v>
      </c>
      <c r="F341" s="6" t="e">
        <f>IF('Log_working_3-way'!D341="","",1/'True_Odds_Calculator_3-way'!N333+1/'True_Odds_Calculator_3-way'!O333+1/'True_Odds_Calculator_3-way'!#REF!-1)</f>
        <v>#REF!</v>
      </c>
      <c r="H341" s="6">
        <f>IF('Log_working_3-way'!$D341="","",'True_Odds_Calculator_3-way'!N333/'True_Odds_Calculator_3-way'!A333-1)</f>
        <v>6.6313208459935247</v>
      </c>
      <c r="I341" s="6">
        <f>IF('Log_working_3-way'!$D341="","",'True_Odds_Calculator_3-way'!O333/'True_Odds_Calculator_3-way'!B333-1)</f>
        <v>7.6180715414376081</v>
      </c>
      <c r="J341" s="6" t="e">
        <f>IF('Log_working_3-way'!$D341="","",'True_Odds_Calculator_3-way'!#REF!/'True_Odds_Calculator_3-way'!C333-1)</f>
        <v>#REF!</v>
      </c>
      <c r="K341" s="6">
        <f>IF('Log_working_3-way'!$D341="","",1/'True_Odds_Calculator_3-way'!A333+1/'True_Odds_Calculator_3-way'!B333+1/'True_Odds_Calculator_3-way'!C333-1)</f>
        <v>3.3951793636516125E-2</v>
      </c>
    </row>
    <row r="342" spans="4:11" x14ac:dyDescent="0.25">
      <c r="D342">
        <f>solve_for_c('True_Odds_Calculator_3-way'!A334,'True_Odds_Calculator_3-way'!B334,'True_Odds_Calculator_3-way'!C334,'Log_working_3-way'!B$1,'Log_working_3-way'!B$2)</f>
        <v>1.0360697070824507</v>
      </c>
      <c r="F342" s="6" t="e">
        <f>IF('Log_working_3-way'!D342="","",1/'True_Odds_Calculator_3-way'!N334+1/'True_Odds_Calculator_3-way'!O334+1/'True_Odds_Calculator_3-way'!#REF!-1)</f>
        <v>#REF!</v>
      </c>
      <c r="H342" s="6">
        <f>IF('Log_working_3-way'!$D342="","",'True_Odds_Calculator_3-way'!N334/'True_Odds_Calculator_3-way'!A334-1)</f>
        <v>4.6563672696661289</v>
      </c>
      <c r="I342" s="6">
        <f>IF('Log_working_3-way'!$D342="","",'True_Odds_Calculator_3-way'!O334/'True_Odds_Calculator_3-way'!B334-1)</f>
        <v>5.7882058469396256</v>
      </c>
      <c r="J342" s="6" t="e">
        <f>IF('Log_working_3-way'!$D342="","",'True_Odds_Calculator_3-way'!#REF!/'True_Odds_Calculator_3-way'!C334-1)</f>
        <v>#REF!</v>
      </c>
      <c r="K342" s="6">
        <f>IF('Log_working_3-way'!$D342="","",1/'True_Odds_Calculator_3-way'!A334+1/'True_Odds_Calculator_3-way'!B334+1/'True_Odds_Calculator_3-way'!C334-1)</f>
        <v>3.6483269095776372E-2</v>
      </c>
    </row>
    <row r="343" spans="4:11" x14ac:dyDescent="0.25">
      <c r="D343">
        <f>solve_for_c('True_Odds_Calculator_3-way'!A335,'True_Odds_Calculator_3-way'!B335,'True_Odds_Calculator_3-way'!C335,'Log_working_3-way'!B$1,'Log_working_3-way'!B$2)</f>
        <v>1.0320692637530784</v>
      </c>
      <c r="F343" s="6" t="e">
        <f>IF('Log_working_3-way'!D343="","",1/'True_Odds_Calculator_3-way'!N335+1/'True_Odds_Calculator_3-way'!O335+1/'True_Odds_Calculator_3-way'!#REF!-1)</f>
        <v>#REF!</v>
      </c>
      <c r="H343" s="6">
        <f>IF('Log_working_3-way'!$D343="","",'True_Odds_Calculator_3-way'!N335/'True_Odds_Calculator_3-way'!A335-1)</f>
        <v>6.5464293002705984</v>
      </c>
      <c r="I343" s="6">
        <f>IF('Log_working_3-way'!$D343="","",'True_Odds_Calculator_3-way'!O335/'True_Odds_Calculator_3-way'!B335-1)</f>
        <v>7.8277814627456941</v>
      </c>
      <c r="J343" s="6" t="e">
        <f>IF('Log_working_3-way'!$D343="","",'True_Odds_Calculator_3-way'!#REF!/'True_Odds_Calculator_3-way'!C335-1)</f>
        <v>#REF!</v>
      </c>
      <c r="K343" s="6">
        <f>IF('Log_working_3-way'!$D343="","",1/'True_Odds_Calculator_3-way'!A335+1/'True_Odds_Calculator_3-way'!B335+1/'True_Odds_Calculator_3-way'!C335-1)</f>
        <v>3.3933100346730471E-2</v>
      </c>
    </row>
    <row r="344" spans="4:11" x14ac:dyDescent="0.25">
      <c r="D344">
        <f>solve_for_c('True_Odds_Calculator_3-way'!A336,'True_Odds_Calculator_3-way'!B336,'True_Odds_Calculator_3-way'!C336,'Log_working_3-way'!B$1,'Log_working_3-way'!B$2)</f>
        <v>1.0352416390643362</v>
      </c>
      <c r="F344" s="6" t="e">
        <f>IF('Log_working_3-way'!D344="","",1/'True_Odds_Calculator_3-way'!N336+1/'True_Odds_Calculator_3-way'!O336+1/'True_Odds_Calculator_3-way'!#REF!-1)</f>
        <v>#REF!</v>
      </c>
      <c r="H344" s="6">
        <f>IF('Log_working_3-way'!$D344="","",'True_Odds_Calculator_3-way'!N336/'True_Odds_Calculator_3-way'!A336-1)</f>
        <v>5.9007075445022217</v>
      </c>
      <c r="I344" s="6">
        <f>IF('Log_working_3-way'!$D344="","",'True_Odds_Calculator_3-way'!O336/'True_Odds_Calculator_3-way'!B336-1)</f>
        <v>5.1864660695067659</v>
      </c>
      <c r="J344" s="6" t="e">
        <f>IF('Log_working_3-way'!$D344="","",'True_Odds_Calculator_3-way'!#REF!/'True_Odds_Calculator_3-way'!C336-1)</f>
        <v>#REF!</v>
      </c>
      <c r="K344" s="6">
        <f>IF('Log_working_3-way'!$D344="","",1/'True_Odds_Calculator_3-way'!A336+1/'True_Odds_Calculator_3-way'!B336+1/'True_Odds_Calculator_3-way'!C336-1)</f>
        <v>3.6008153632183681E-2</v>
      </c>
    </row>
    <row r="345" spans="4:11" x14ac:dyDescent="0.25">
      <c r="D345">
        <f>solve_for_c('True_Odds_Calculator_3-way'!A337,'True_Odds_Calculator_3-way'!B337,'True_Odds_Calculator_3-way'!C337,'Log_working_3-way'!B$1,'Log_working_3-way'!B$2)</f>
        <v>1.0311760774696728</v>
      </c>
      <c r="F345" s="6" t="e">
        <f>IF('Log_working_3-way'!D345="","",1/'True_Odds_Calculator_3-way'!N337+1/'True_Odds_Calculator_3-way'!O337+1/'True_Odds_Calculator_3-way'!#REF!-1)</f>
        <v>#REF!</v>
      </c>
      <c r="H345" s="6">
        <f>IF('Log_working_3-way'!$D345="","",'True_Odds_Calculator_3-way'!N337/'True_Odds_Calculator_3-way'!A337-1)</f>
        <v>17.784032184886964</v>
      </c>
      <c r="I345" s="6">
        <f>IF('Log_working_3-way'!$D345="","",'True_Odds_Calculator_3-way'!O337/'True_Odds_Calculator_3-way'!B337-1)</f>
        <v>6.5945860262147269</v>
      </c>
      <c r="J345" s="6" t="e">
        <f>IF('Log_working_3-way'!$D345="","",'True_Odds_Calculator_3-way'!#REF!/'True_Odds_Calculator_3-way'!C337-1)</f>
        <v>#REF!</v>
      </c>
      <c r="K345" s="6">
        <f>IF('Log_working_3-way'!$D345="","",1/'True_Odds_Calculator_3-way'!A337+1/'True_Odds_Calculator_3-way'!B337+1/'True_Odds_Calculator_3-way'!C337-1)</f>
        <v>3.3140679179160637E-2</v>
      </c>
    </row>
    <row r="346" spans="4:11" x14ac:dyDescent="0.25">
      <c r="D346">
        <f>solve_for_c('True_Odds_Calculator_3-way'!A338,'True_Odds_Calculator_3-way'!B338,'True_Odds_Calculator_3-way'!C338,'Log_working_3-way'!B$1,'Log_working_3-way'!B$2)</f>
        <v>1.0411403508633328</v>
      </c>
      <c r="F346" s="6" t="e">
        <f>IF('Log_working_3-way'!D346="","",1/'True_Odds_Calculator_3-way'!N338+1/'True_Odds_Calculator_3-way'!O338+1/'True_Odds_Calculator_3-way'!#REF!-1)</f>
        <v>#REF!</v>
      </c>
      <c r="H346" s="6">
        <f>IF('Log_working_3-way'!$D346="","",'True_Odds_Calculator_3-way'!N338/'True_Odds_Calculator_3-way'!A338-1)</f>
        <v>2.2545122179714618</v>
      </c>
      <c r="I346" s="6">
        <f>IF('Log_working_3-way'!$D346="","",'True_Odds_Calculator_3-way'!O338/'True_Odds_Calculator_3-way'!B338-1)</f>
        <v>4.5922620277985349</v>
      </c>
      <c r="J346" s="6" t="e">
        <f>IF('Log_working_3-way'!$D346="","",'True_Odds_Calculator_3-way'!#REF!/'True_Odds_Calculator_3-way'!C338-1)</f>
        <v>#REF!</v>
      </c>
      <c r="K346" s="6">
        <f>IF('Log_working_3-way'!$D346="","",1/'True_Odds_Calculator_3-way'!A338+1/'True_Odds_Calculator_3-way'!B338+1/'True_Odds_Calculator_3-way'!C338-1)</f>
        <v>3.8284317348788788E-2</v>
      </c>
    </row>
    <row r="347" spans="4:11" x14ac:dyDescent="0.25">
      <c r="D347">
        <f>solve_for_c('True_Odds_Calculator_3-way'!A339,'True_Odds_Calculator_3-way'!B339,'True_Odds_Calculator_3-way'!C339,'Log_working_3-way'!B$1,'Log_working_3-way'!B$2)</f>
        <v>1.0318272152335666</v>
      </c>
      <c r="F347" s="6" t="e">
        <f>IF('Log_working_3-way'!D347="","",1/'True_Odds_Calculator_3-way'!N339+1/'True_Odds_Calculator_3-way'!O339+1/'True_Odds_Calculator_3-way'!#REF!-1)</f>
        <v>#REF!</v>
      </c>
      <c r="H347" s="6">
        <f>IF('Log_working_3-way'!$D347="","",'True_Odds_Calculator_3-way'!N339/'True_Odds_Calculator_3-way'!A339-1)</f>
        <v>17.12511096330725</v>
      </c>
      <c r="I347" s="6">
        <f>IF('Log_working_3-way'!$D347="","",'True_Odds_Calculator_3-way'!O339/'True_Odds_Calculator_3-way'!B339-1)</f>
        <v>8.2132872857894963</v>
      </c>
      <c r="J347" s="6" t="e">
        <f>IF('Log_working_3-way'!$D347="","",'True_Odds_Calculator_3-way'!#REF!/'True_Odds_Calculator_3-way'!C339-1)</f>
        <v>#REF!</v>
      </c>
      <c r="K347" s="6">
        <f>IF('Log_working_3-way'!$D347="","",1/'True_Odds_Calculator_3-way'!A339+1/'True_Odds_Calculator_3-way'!B339+1/'True_Odds_Calculator_3-way'!C339-1)</f>
        <v>3.3940069027788233E-2</v>
      </c>
    </row>
    <row r="348" spans="4:11" x14ac:dyDescent="0.25">
      <c r="D348">
        <f>solve_for_c('True_Odds_Calculator_3-way'!A340,'True_Odds_Calculator_3-way'!B340,'True_Odds_Calculator_3-way'!C340,'Log_working_3-way'!B$1,'Log_working_3-way'!B$2)</f>
        <v>1.0318607910620259</v>
      </c>
      <c r="F348" s="6" t="e">
        <f>IF('Log_working_3-way'!D348="","",1/'True_Odds_Calculator_3-way'!N340+1/'True_Odds_Calculator_3-way'!O340+1/'True_Odds_Calculator_3-way'!#REF!-1)</f>
        <v>#REF!</v>
      </c>
      <c r="H348" s="6">
        <f>IF('Log_working_3-way'!$D348="","",'True_Odds_Calculator_3-way'!N340/'True_Odds_Calculator_3-way'!A340-1)</f>
        <v>16.814232655341062</v>
      </c>
      <c r="I348" s="6">
        <f>IF('Log_working_3-way'!$D348="","",'True_Odds_Calculator_3-way'!O340/'True_Odds_Calculator_3-way'!B340-1)</f>
        <v>6.985837599301516</v>
      </c>
      <c r="J348" s="6" t="e">
        <f>IF('Log_working_3-way'!$D348="","",'True_Odds_Calculator_3-way'!#REF!/'True_Odds_Calculator_3-way'!C340-1)</f>
        <v>#REF!</v>
      </c>
      <c r="K348" s="6">
        <f>IF('Log_working_3-way'!$D348="","",1/'True_Odds_Calculator_3-way'!A340+1/'True_Odds_Calculator_3-way'!B340+1/'True_Odds_Calculator_3-way'!C340-1)</f>
        <v>3.4001188655621073E-2</v>
      </c>
    </row>
    <row r="349" spans="4:11" x14ac:dyDescent="0.25">
      <c r="D349">
        <f>solve_for_c('True_Odds_Calculator_3-way'!A341,'True_Odds_Calculator_3-way'!B341,'True_Odds_Calculator_3-way'!C341,'Log_working_3-way'!B$1,'Log_working_3-way'!B$2)</f>
        <v>1.0317324107456065</v>
      </c>
      <c r="F349" s="6" t="e">
        <f>IF('Log_working_3-way'!D349="","",1/'True_Odds_Calculator_3-way'!N341+1/'True_Odds_Calculator_3-way'!O341+1/'True_Odds_Calculator_3-way'!#REF!-1)</f>
        <v>#REF!</v>
      </c>
      <c r="H349" s="6">
        <f>IF('Log_working_3-way'!$D349="","",'True_Odds_Calculator_3-way'!N341/'True_Odds_Calculator_3-way'!A341-1)</f>
        <v>7.937744762347851</v>
      </c>
      <c r="I349" s="6">
        <f>IF('Log_working_3-way'!$D349="","",'True_Odds_Calculator_3-way'!O341/'True_Odds_Calculator_3-way'!B341-1)</f>
        <v>6.7637283889710531</v>
      </c>
      <c r="J349" s="6" t="e">
        <f>IF('Log_working_3-way'!$D349="","",'True_Odds_Calculator_3-way'!#REF!/'True_Odds_Calculator_3-way'!C341-1)</f>
        <v>#REF!</v>
      </c>
      <c r="K349" s="6">
        <f>IF('Log_working_3-way'!$D349="","",1/'True_Odds_Calculator_3-way'!A341+1/'True_Odds_Calculator_3-way'!B341+1/'True_Odds_Calculator_3-way'!C341-1)</f>
        <v>3.3666058189896431E-2</v>
      </c>
    </row>
    <row r="350" spans="4:11" x14ac:dyDescent="0.25">
      <c r="D350">
        <f>solve_for_c('True_Odds_Calculator_3-way'!A342,'True_Odds_Calculator_3-way'!B342,'True_Odds_Calculator_3-way'!C342,'Log_working_3-way'!B$1,'Log_working_3-way'!B$2)</f>
        <v>1.0306341562146011</v>
      </c>
      <c r="F350" s="6" t="e">
        <f>IF('Log_working_3-way'!D350="","",1/'True_Odds_Calculator_3-way'!N342+1/'True_Odds_Calculator_3-way'!O342+1/'True_Odds_Calculator_3-way'!#REF!-1)</f>
        <v>#REF!</v>
      </c>
      <c r="H350" s="6">
        <f>IF('Log_working_3-way'!$D350="","",'True_Odds_Calculator_3-way'!N342/'True_Odds_Calculator_3-way'!A342-1)</f>
        <v>13.432774434153805</v>
      </c>
      <c r="I350" s="6">
        <f>IF('Log_working_3-way'!$D350="","",'True_Odds_Calculator_3-way'!O342/'True_Odds_Calculator_3-way'!B342-1)</f>
        <v>6.47040850167802</v>
      </c>
      <c r="J350" s="6" t="e">
        <f>IF('Log_working_3-way'!$D350="","",'True_Odds_Calculator_3-way'!#REF!/'True_Odds_Calculator_3-way'!C342-1)</f>
        <v>#REF!</v>
      </c>
      <c r="K350" s="6">
        <f>IF('Log_working_3-way'!$D350="","",1/'True_Odds_Calculator_3-way'!A342+1/'True_Odds_Calculator_3-way'!B342+1/'True_Odds_Calculator_3-way'!C342-1)</f>
        <v>3.2881853915064152E-2</v>
      </c>
    </row>
    <row r="351" spans="4:11" x14ac:dyDescent="0.25">
      <c r="D351">
        <f>solve_for_c('True_Odds_Calculator_3-way'!A343,'True_Odds_Calculator_3-way'!B343,'True_Odds_Calculator_3-way'!C343,'Log_working_3-way'!B$1,'Log_working_3-way'!B$2)</f>
        <v>1.0324110309091672</v>
      </c>
      <c r="F351" s="6" t="e">
        <f>IF('Log_working_3-way'!D351="","",1/'True_Odds_Calculator_3-way'!N343+1/'True_Odds_Calculator_3-way'!O343+1/'True_Odds_Calculator_3-way'!#REF!-1)</f>
        <v>#REF!</v>
      </c>
      <c r="H351" s="6">
        <f>IF('Log_working_3-way'!$D351="","",'True_Odds_Calculator_3-way'!N343/'True_Odds_Calculator_3-way'!A343-1)</f>
        <v>10.816535443184303</v>
      </c>
      <c r="I351" s="6">
        <f>IF('Log_working_3-way'!$D351="","",'True_Odds_Calculator_3-way'!O343/'True_Odds_Calculator_3-way'!B343-1)</f>
        <v>6.1371790311222734</v>
      </c>
      <c r="J351" s="6" t="e">
        <f>IF('Log_working_3-way'!$D351="","",'True_Odds_Calculator_3-way'!#REF!/'True_Odds_Calculator_3-way'!C343-1)</f>
        <v>#REF!</v>
      </c>
      <c r="K351" s="6">
        <f>IF('Log_working_3-way'!$D351="","",1/'True_Odds_Calculator_3-way'!A343+1/'True_Odds_Calculator_3-way'!B343+1/'True_Odds_Calculator_3-way'!C343-1)</f>
        <v>3.4612620581000009E-2</v>
      </c>
    </row>
    <row r="352" spans="4:11" x14ac:dyDescent="0.25">
      <c r="D352">
        <f>solve_for_c('True_Odds_Calculator_3-way'!A344,'True_Odds_Calculator_3-way'!B344,'True_Odds_Calculator_3-way'!C344,'Log_working_3-way'!B$1,'Log_working_3-way'!B$2)</f>
        <v>1.03639186923277</v>
      </c>
      <c r="F352" s="6" t="e">
        <f>IF('Log_working_3-way'!D352="","",1/'True_Odds_Calculator_3-way'!N344+1/'True_Odds_Calculator_3-way'!O344+1/'True_Odds_Calculator_3-way'!#REF!-1)</f>
        <v>#REF!</v>
      </c>
      <c r="H352" s="6">
        <f>IF('Log_working_3-way'!$D352="","",'True_Odds_Calculator_3-way'!N344/'True_Odds_Calculator_3-way'!A344-1)</f>
        <v>26.884876507453438</v>
      </c>
      <c r="I352" s="6">
        <f>IF('Log_working_3-way'!$D352="","",'True_Odds_Calculator_3-way'!O344/'True_Odds_Calculator_3-way'!B344-1)</f>
        <v>5.2461083441903735</v>
      </c>
      <c r="J352" s="6" t="e">
        <f>IF('Log_working_3-way'!$D352="","",'True_Odds_Calculator_3-way'!#REF!/'True_Odds_Calculator_3-way'!C344-1)</f>
        <v>#REF!</v>
      </c>
      <c r="K352" s="6">
        <f>IF('Log_working_3-way'!$D352="","",1/'True_Odds_Calculator_3-way'!A344+1/'True_Odds_Calculator_3-way'!B344+1/'True_Odds_Calculator_3-way'!C344-1)</f>
        <v>3.6586112316914443E-2</v>
      </c>
    </row>
    <row r="353" spans="4:11" x14ac:dyDescent="0.25">
      <c r="D353">
        <f>solve_for_c('True_Odds_Calculator_3-way'!A345,'True_Odds_Calculator_3-way'!B345,'True_Odds_Calculator_3-way'!C345,'Log_working_3-way'!B$1,'Log_working_3-way'!B$2)</f>
        <v>1.032635673956785</v>
      </c>
      <c r="F353" s="6" t="e">
        <f>IF('Log_working_3-way'!D353="","",1/'True_Odds_Calculator_3-way'!N345+1/'True_Odds_Calculator_3-way'!O345+1/'True_Odds_Calculator_3-way'!#REF!-1)</f>
        <v>#REF!</v>
      </c>
      <c r="H353" s="6">
        <f>IF('Log_working_3-way'!$D353="","",'True_Odds_Calculator_3-way'!N345/'True_Odds_Calculator_3-way'!A345-1)</f>
        <v>9.1213569319911745</v>
      </c>
      <c r="I353" s="6">
        <f>IF('Log_working_3-way'!$D353="","",'True_Odds_Calculator_3-way'!O345/'True_Odds_Calculator_3-way'!B345-1)</f>
        <v>6.5826195672264936</v>
      </c>
      <c r="J353" s="6" t="e">
        <f>IF('Log_working_3-way'!$D353="","",'True_Odds_Calculator_3-way'!#REF!/'True_Odds_Calculator_3-way'!C345-1)</f>
        <v>#REF!</v>
      </c>
      <c r="K353" s="6">
        <f>IF('Log_working_3-way'!$D353="","",1/'True_Odds_Calculator_3-way'!A345+1/'True_Odds_Calculator_3-way'!B345+1/'True_Odds_Calculator_3-way'!C345-1)</f>
        <v>3.4771123045803654E-2</v>
      </c>
    </row>
    <row r="354" spans="4:11" x14ac:dyDescent="0.25">
      <c r="D354">
        <f>solve_for_c('True_Odds_Calculator_3-way'!A346,'True_Odds_Calculator_3-way'!B346,'True_Odds_Calculator_3-way'!C346,'Log_working_3-way'!B$1,'Log_working_3-way'!B$2)</f>
        <v>1.0324715291887359</v>
      </c>
      <c r="F354" s="6" t="e">
        <f>IF('Log_working_3-way'!D354="","",1/'True_Odds_Calculator_3-way'!N346+1/'True_Odds_Calculator_3-way'!O346+1/'True_Odds_Calculator_3-way'!#REF!-1)</f>
        <v>#REF!</v>
      </c>
      <c r="H354" s="6">
        <f>IF('Log_working_3-way'!$D354="","",'True_Odds_Calculator_3-way'!N346/'True_Odds_Calculator_3-way'!A346-1)</f>
        <v>8.8043258778447697</v>
      </c>
      <c r="I354" s="6">
        <f>IF('Log_working_3-way'!$D354="","",'True_Odds_Calculator_3-way'!O346/'True_Odds_Calculator_3-way'!B346-1)</f>
        <v>6.3360753610635516</v>
      </c>
      <c r="J354" s="6" t="e">
        <f>IF('Log_working_3-way'!$D354="","",'True_Odds_Calculator_3-way'!#REF!/'True_Odds_Calculator_3-way'!C346-1)</f>
        <v>#REF!</v>
      </c>
      <c r="K354" s="6">
        <f>IF('Log_working_3-way'!$D354="","",1/'True_Odds_Calculator_3-way'!A346+1/'True_Odds_Calculator_3-way'!B346+1/'True_Odds_Calculator_3-way'!C346-1)</f>
        <v>3.4482065604763079E-2</v>
      </c>
    </row>
    <row r="355" spans="4:11" x14ac:dyDescent="0.25">
      <c r="D355">
        <f>solve_for_c('True_Odds_Calculator_3-way'!A347,'True_Odds_Calculator_3-way'!B347,'True_Odds_Calculator_3-way'!C347,'Log_working_3-way'!B$1,'Log_working_3-way'!B$2)</f>
        <v>1.0309101172409538</v>
      </c>
      <c r="F355" s="6" t="e">
        <f>IF('Log_working_3-way'!D355="","",1/'True_Odds_Calculator_3-way'!N347+1/'True_Odds_Calculator_3-way'!O347+1/'True_Odds_Calculator_3-way'!#REF!-1)</f>
        <v>#REF!</v>
      </c>
      <c r="H355" s="6">
        <f>IF('Log_working_3-way'!$D355="","",'True_Odds_Calculator_3-way'!N347/'True_Odds_Calculator_3-way'!A347-1)</f>
        <v>10.586892334110793</v>
      </c>
      <c r="I355" s="6">
        <f>IF('Log_working_3-way'!$D355="","",'True_Odds_Calculator_3-way'!O347/'True_Odds_Calculator_3-way'!B347-1)</f>
        <v>7.7798377362213991</v>
      </c>
      <c r="J355" s="6" t="e">
        <f>IF('Log_working_3-way'!$D355="","",'True_Odds_Calculator_3-way'!#REF!/'True_Odds_Calculator_3-way'!C347-1)</f>
        <v>#REF!</v>
      </c>
      <c r="K355" s="6">
        <f>IF('Log_working_3-way'!$D355="","",1/'True_Odds_Calculator_3-way'!A347+1/'True_Odds_Calculator_3-way'!B347+1/'True_Odds_Calculator_3-way'!C347-1)</f>
        <v>3.3325966623169112E-2</v>
      </c>
    </row>
    <row r="356" spans="4:11" x14ac:dyDescent="0.25">
      <c r="D356">
        <f>solve_for_c('True_Odds_Calculator_3-way'!A348,'True_Odds_Calculator_3-way'!B348,'True_Odds_Calculator_3-way'!C348,'Log_working_3-way'!B$1,'Log_working_3-way'!B$2)</f>
        <v>1.0313996616273848</v>
      </c>
      <c r="F356" s="6" t="e">
        <f>IF('Log_working_3-way'!D356="","",1/'True_Odds_Calculator_3-way'!N348+1/'True_Odds_Calculator_3-way'!O348+1/'True_Odds_Calculator_3-way'!#REF!-1)</f>
        <v>#REF!</v>
      </c>
      <c r="H356" s="6">
        <f>IF('Log_working_3-way'!$D356="","",'True_Odds_Calculator_3-way'!N348/'True_Odds_Calculator_3-way'!A348-1)</f>
        <v>16.519521583789615</v>
      </c>
      <c r="I356" s="6">
        <f>IF('Log_working_3-way'!$D356="","",'True_Odds_Calculator_3-way'!O348/'True_Odds_Calculator_3-way'!B348-1)</f>
        <v>7.6729138680553426</v>
      </c>
      <c r="J356" s="6" t="e">
        <f>IF('Log_working_3-way'!$D356="","",'True_Odds_Calculator_3-way'!#REF!/'True_Odds_Calculator_3-way'!C348-1)</f>
        <v>#REF!</v>
      </c>
      <c r="K356" s="6">
        <f>IF('Log_working_3-way'!$D356="","",1/'True_Odds_Calculator_3-way'!A348+1/'True_Odds_Calculator_3-way'!B348+1/'True_Odds_Calculator_3-way'!C348-1)</f>
        <v>3.3575087807049542E-2</v>
      </c>
    </row>
    <row r="357" spans="4:11" x14ac:dyDescent="0.25">
      <c r="D357">
        <f>solve_for_c('True_Odds_Calculator_3-way'!A349,'True_Odds_Calculator_3-way'!B349,'True_Odds_Calculator_3-way'!C349,'Log_working_3-way'!B$1,'Log_working_3-way'!B$2)</f>
        <v>1.0457978951480675</v>
      </c>
      <c r="F357" s="6" t="e">
        <f>IF('Log_working_3-way'!D357="","",1/'True_Odds_Calculator_3-way'!N349+1/'True_Odds_Calculator_3-way'!O349+1/'True_Odds_Calculator_3-way'!#REF!-1)</f>
        <v>#REF!</v>
      </c>
      <c r="H357" s="6">
        <f>IF('Log_working_3-way'!$D357="","",'True_Odds_Calculator_3-way'!N349/'True_Odds_Calculator_3-way'!A349-1)</f>
        <v>41.177332715063528</v>
      </c>
      <c r="I357" s="6">
        <f>IF('Log_working_3-way'!$D357="","",'True_Odds_Calculator_3-way'!O349/'True_Odds_Calculator_3-way'!B349-1)</f>
        <v>3.8346305135643375</v>
      </c>
      <c r="J357" s="6" t="e">
        <f>IF('Log_working_3-way'!$D357="","",'True_Odds_Calculator_3-way'!#REF!/'True_Odds_Calculator_3-way'!C349-1)</f>
        <v>#REF!</v>
      </c>
      <c r="K357" s="6">
        <f>IF('Log_working_3-way'!$D357="","",1/'True_Odds_Calculator_3-way'!A349+1/'True_Odds_Calculator_3-way'!B349+1/'True_Odds_Calculator_3-way'!C349-1)</f>
        <v>3.9841135394744764E-2</v>
      </c>
    </row>
    <row r="358" spans="4:11" x14ac:dyDescent="0.25">
      <c r="D358">
        <f>solve_for_c('True_Odds_Calculator_3-way'!A350,'True_Odds_Calculator_3-way'!B350,'True_Odds_Calculator_3-way'!C350,'Log_working_3-way'!B$1,'Log_working_3-way'!B$2)</f>
        <v>1.0302437851182813</v>
      </c>
      <c r="F358" s="6" t="e">
        <f>IF('Log_working_3-way'!D358="","",1/'True_Odds_Calculator_3-way'!N350+1/'True_Odds_Calculator_3-way'!O350+1/'True_Odds_Calculator_3-way'!#REF!-1)</f>
        <v>#REF!</v>
      </c>
      <c r="H358" s="6">
        <f>IF('Log_working_3-way'!$D358="","",'True_Odds_Calculator_3-way'!N350/'True_Odds_Calculator_3-way'!A350-1)</f>
        <v>12.789955096030786</v>
      </c>
      <c r="I358" s="6">
        <f>IF('Log_working_3-way'!$D358="","",'True_Odds_Calculator_3-way'!O350/'True_Odds_Calculator_3-way'!B350-1)</f>
        <v>7.6808382930435108</v>
      </c>
      <c r="J358" s="6" t="e">
        <f>IF('Log_working_3-way'!$D358="","",'True_Odds_Calculator_3-way'!#REF!/'True_Odds_Calculator_3-way'!C350-1)</f>
        <v>#REF!</v>
      </c>
      <c r="K358" s="6">
        <f>IF('Log_working_3-way'!$D358="","",1/'True_Odds_Calculator_3-way'!A350+1/'True_Odds_Calculator_3-way'!B350+1/'True_Odds_Calculator_3-way'!C350-1)</f>
        <v>3.2631574291824617E-2</v>
      </c>
    </row>
    <row r="359" spans="4:11" x14ac:dyDescent="0.25">
      <c r="D359">
        <f>solve_for_c('True_Odds_Calculator_3-way'!A351,'True_Odds_Calculator_3-way'!B351,'True_Odds_Calculator_3-way'!C351,'Log_working_3-way'!B$1,'Log_working_3-way'!B$2)</f>
        <v>1.0305609642263551</v>
      </c>
      <c r="F359" s="6" t="e">
        <f>IF('Log_working_3-way'!D359="","",1/'True_Odds_Calculator_3-way'!N351+1/'True_Odds_Calculator_3-way'!O351+1/'True_Odds_Calculator_3-way'!#REF!-1)</f>
        <v>#REF!</v>
      </c>
      <c r="H359" s="6">
        <f>IF('Log_working_3-way'!$D359="","",'True_Odds_Calculator_3-way'!N351/'True_Odds_Calculator_3-way'!A351-1)</f>
        <v>9.5474155226529067</v>
      </c>
      <c r="I359" s="6">
        <f>IF('Log_working_3-way'!$D359="","",'True_Odds_Calculator_3-way'!O351/'True_Odds_Calculator_3-way'!B351-1)</f>
        <v>6.7272468936068863</v>
      </c>
      <c r="J359" s="6" t="e">
        <f>IF('Log_working_3-way'!$D359="","",'True_Odds_Calculator_3-way'!#REF!/'True_Odds_Calculator_3-way'!C351-1)</f>
        <v>#REF!</v>
      </c>
      <c r="K359" s="6">
        <f>IF('Log_working_3-way'!$D359="","",1/'True_Odds_Calculator_3-way'!A351+1/'True_Odds_Calculator_3-way'!B351+1/'True_Odds_Calculator_3-way'!C351-1)</f>
        <v>3.2686946233435599E-2</v>
      </c>
    </row>
    <row r="360" spans="4:11" x14ac:dyDescent="0.25">
      <c r="D360">
        <f>solve_for_c('True_Odds_Calculator_3-way'!A352,'True_Odds_Calculator_3-way'!B352,'True_Odds_Calculator_3-way'!C352,'Log_working_3-way'!B$1,'Log_working_3-way'!B$2)</f>
        <v>1.0369085155375055</v>
      </c>
      <c r="F360" s="6" t="e">
        <f>IF('Log_working_3-way'!D360="","",1/'True_Odds_Calculator_3-way'!N352+1/'True_Odds_Calculator_3-way'!O352+1/'True_Odds_Calculator_3-way'!#REF!-1)</f>
        <v>#REF!</v>
      </c>
      <c r="H360" s="6">
        <f>IF('Log_working_3-way'!$D360="","",'True_Odds_Calculator_3-way'!N352/'True_Odds_Calculator_3-way'!A352-1)</f>
        <v>14.030684912526727</v>
      </c>
      <c r="I360" s="6">
        <f>IF('Log_working_3-way'!$D360="","",'True_Odds_Calculator_3-way'!O352/'True_Odds_Calculator_3-way'!B352-1)</f>
        <v>6.0658933950685086</v>
      </c>
      <c r="J360" s="6" t="e">
        <f>IF('Log_working_3-way'!$D360="","",'True_Odds_Calculator_3-way'!#REF!/'True_Odds_Calculator_3-way'!C352-1)</f>
        <v>#REF!</v>
      </c>
      <c r="K360" s="6">
        <f>IF('Log_working_3-way'!$D360="","",1/'True_Odds_Calculator_3-way'!A352+1/'True_Odds_Calculator_3-way'!B352+1/'True_Odds_Calculator_3-way'!C352-1)</f>
        <v>3.9393955381356704E-2</v>
      </c>
    </row>
    <row r="361" spans="4:11" x14ac:dyDescent="0.25">
      <c r="D361">
        <f>solve_for_c('True_Odds_Calculator_3-way'!A353,'True_Odds_Calculator_3-way'!B353,'True_Odds_Calculator_3-way'!C353,'Log_working_3-way'!B$1,'Log_working_3-way'!B$2)</f>
        <v>1.0420852337423347</v>
      </c>
      <c r="F361" s="6" t="e">
        <f>IF('Log_working_3-way'!D361="","",1/'True_Odds_Calculator_3-way'!N353+1/'True_Odds_Calculator_3-way'!O353+1/'True_Odds_Calculator_3-way'!#REF!-1)</f>
        <v>#REF!</v>
      </c>
      <c r="H361" s="6">
        <f>IF('Log_working_3-way'!$D361="","",'True_Odds_Calculator_3-way'!N353/'True_Odds_Calculator_3-way'!A353-1)</f>
        <v>30.006591228315521</v>
      </c>
      <c r="I361" s="6">
        <f>IF('Log_working_3-way'!$D361="","",'True_Odds_Calculator_3-way'!O353/'True_Odds_Calculator_3-way'!B353-1)</f>
        <v>5.0633580584347726</v>
      </c>
      <c r="J361" s="6" t="e">
        <f>IF('Log_working_3-way'!$D361="","",'True_Odds_Calculator_3-way'!#REF!/'True_Odds_Calculator_3-way'!C353-1)</f>
        <v>#REF!</v>
      </c>
      <c r="K361" s="6">
        <f>IF('Log_working_3-way'!$D361="","",1/'True_Odds_Calculator_3-way'!A353+1/'True_Odds_Calculator_3-way'!B353+1/'True_Odds_Calculator_3-way'!C353-1)</f>
        <v>4.1167589611026401E-2</v>
      </c>
    </row>
    <row r="362" spans="4:11" x14ac:dyDescent="0.25">
      <c r="D362">
        <f>solve_for_c('True_Odds_Calculator_3-way'!A354,'True_Odds_Calculator_3-way'!B354,'True_Odds_Calculator_3-way'!C354,'Log_working_3-way'!B$1,'Log_working_3-way'!B$2)</f>
        <v>1.0361094898922509</v>
      </c>
      <c r="F362" s="6" t="e">
        <f>IF('Log_working_3-way'!D362="","",1/'True_Odds_Calculator_3-way'!N354+1/'True_Odds_Calculator_3-way'!O354+1/'True_Odds_Calculator_3-way'!#REF!-1)</f>
        <v>#REF!</v>
      </c>
      <c r="H362" s="6">
        <f>IF('Log_working_3-way'!$D362="","",'True_Odds_Calculator_3-way'!N354/'True_Odds_Calculator_3-way'!A354-1)</f>
        <v>13.3511837373683</v>
      </c>
      <c r="I362" s="6">
        <f>IF('Log_working_3-way'!$D362="","",'True_Odds_Calculator_3-way'!O354/'True_Odds_Calculator_3-way'!B354-1)</f>
        <v>7.0414627642621106</v>
      </c>
      <c r="J362" s="6" t="e">
        <f>IF('Log_working_3-way'!$D362="","",'True_Odds_Calculator_3-way'!#REF!/'True_Odds_Calculator_3-way'!C354-1)</f>
        <v>#REF!</v>
      </c>
      <c r="K362" s="6">
        <f>IF('Log_working_3-way'!$D362="","",1/'True_Odds_Calculator_3-way'!A354+1/'True_Odds_Calculator_3-way'!B354+1/'True_Odds_Calculator_3-way'!C354-1)</f>
        <v>3.8754090777212369E-2</v>
      </c>
    </row>
    <row r="363" spans="4:11" x14ac:dyDescent="0.25">
      <c r="D363">
        <f>solve_for_c('True_Odds_Calculator_3-way'!A355,'True_Odds_Calculator_3-way'!B355,'True_Odds_Calculator_3-way'!C355,'Log_working_3-way'!B$1,'Log_working_3-way'!B$2)</f>
        <v>1.0507081786764716</v>
      </c>
      <c r="F363" s="6" t="e">
        <f>IF('Log_working_3-way'!D363="","",1/'True_Odds_Calculator_3-way'!N355+1/'True_Odds_Calculator_3-way'!O355+1/'True_Odds_Calculator_3-way'!#REF!-1)</f>
        <v>#REF!</v>
      </c>
      <c r="H363" s="6">
        <f>IF('Log_working_3-way'!$D363="","",'True_Odds_Calculator_3-way'!N355/'True_Odds_Calculator_3-way'!A355-1)</f>
        <v>38.299952576847069</v>
      </c>
      <c r="I363" s="6">
        <f>IF('Log_working_3-way'!$D363="","",'True_Odds_Calculator_3-way'!O355/'True_Odds_Calculator_3-way'!B355-1)</f>
        <v>4.1011187104851494</v>
      </c>
      <c r="J363" s="6" t="e">
        <f>IF('Log_working_3-way'!$D363="","",'True_Odds_Calculator_3-way'!#REF!/'True_Odds_Calculator_3-way'!C355-1)</f>
        <v>#REF!</v>
      </c>
      <c r="K363" s="6">
        <f>IF('Log_working_3-way'!$D363="","",1/'True_Odds_Calculator_3-way'!A355+1/'True_Odds_Calculator_3-way'!B355+1/'True_Odds_Calculator_3-way'!C355-1)</f>
        <v>4.5583634353842051E-2</v>
      </c>
    </row>
    <row r="364" spans="4:11" x14ac:dyDescent="0.25">
      <c r="D364">
        <f>solve_for_c('True_Odds_Calculator_3-way'!A356,'True_Odds_Calculator_3-way'!B356,'True_Odds_Calculator_3-way'!C356,'Log_working_3-way'!B$1,'Log_working_3-way'!B$2)</f>
        <v>1.038100720096417</v>
      </c>
      <c r="F364" s="6" t="e">
        <f>IF('Log_working_3-way'!D364="","",1/'True_Odds_Calculator_3-way'!N356+1/'True_Odds_Calculator_3-way'!O356+1/'True_Odds_Calculator_3-way'!#REF!-1)</f>
        <v>#REF!</v>
      </c>
      <c r="H364" s="6">
        <f>IF('Log_working_3-way'!$D364="","",'True_Odds_Calculator_3-way'!N356/'True_Odds_Calculator_3-way'!A356-1)</f>
        <v>6.7653134833594404</v>
      </c>
      <c r="I364" s="6">
        <f>IF('Log_working_3-way'!$D364="","",'True_Odds_Calculator_3-way'!O356/'True_Odds_Calculator_3-way'!B356-1)</f>
        <v>5.3911773424524929</v>
      </c>
      <c r="J364" s="6" t="e">
        <f>IF('Log_working_3-way'!$D364="","",'True_Odds_Calculator_3-way'!#REF!/'True_Odds_Calculator_3-way'!C356-1)</f>
        <v>#REF!</v>
      </c>
      <c r="K364" s="6">
        <f>IF('Log_working_3-way'!$D364="","",1/'True_Odds_Calculator_3-way'!A356+1/'True_Odds_Calculator_3-way'!B356+1/'True_Odds_Calculator_3-way'!C356-1)</f>
        <v>3.9335305664740972E-2</v>
      </c>
    </row>
    <row r="365" spans="4:11" x14ac:dyDescent="0.25">
      <c r="D365">
        <f>solve_for_c('True_Odds_Calculator_3-way'!A357,'True_Odds_Calculator_3-way'!B357,'True_Odds_Calculator_3-way'!C357,'Log_working_3-way'!B$1,'Log_working_3-way'!B$2)</f>
        <v>1.0381293218678458</v>
      </c>
      <c r="F365" s="6" t="e">
        <f>IF('Log_working_3-way'!D365="","",1/'True_Odds_Calculator_3-way'!N357+1/'True_Odds_Calculator_3-way'!O357+1/'True_Odds_Calculator_3-way'!#REF!-1)</f>
        <v>#REF!</v>
      </c>
      <c r="H365" s="6">
        <f>IF('Log_working_3-way'!$D365="","",'True_Odds_Calculator_3-way'!N357/'True_Odds_Calculator_3-way'!A357-1)</f>
        <v>20.599576598501375</v>
      </c>
      <c r="I365" s="6">
        <f>IF('Log_working_3-way'!$D365="","",'True_Odds_Calculator_3-way'!O357/'True_Odds_Calculator_3-way'!B357-1)</f>
        <v>6.4200212171441331</v>
      </c>
      <c r="J365" s="6" t="e">
        <f>IF('Log_working_3-way'!$D365="","",'True_Odds_Calculator_3-way'!#REF!/'True_Odds_Calculator_3-way'!C357-1)</f>
        <v>#REF!</v>
      </c>
      <c r="K365" s="6">
        <f>IF('Log_working_3-way'!$D365="","",1/'True_Odds_Calculator_3-way'!A357+1/'True_Odds_Calculator_3-way'!B357+1/'True_Odds_Calculator_3-way'!C357-1)</f>
        <v>3.9895865107223205E-2</v>
      </c>
    </row>
    <row r="366" spans="4:11" x14ac:dyDescent="0.25">
      <c r="D366">
        <f>solve_for_c('True_Odds_Calculator_3-way'!A358,'True_Odds_Calculator_3-way'!B358,'True_Odds_Calculator_3-way'!C358,'Log_working_3-way'!B$1,'Log_working_3-way'!B$2)</f>
        <v>1.0377753284956477</v>
      </c>
      <c r="F366" s="6" t="e">
        <f>IF('Log_working_3-way'!D366="","",1/'True_Odds_Calculator_3-way'!N358+1/'True_Odds_Calculator_3-way'!O358+1/'True_Odds_Calculator_3-way'!#REF!-1)</f>
        <v>#REF!</v>
      </c>
      <c r="H366" s="6">
        <f>IF('Log_working_3-way'!$D366="","",'True_Odds_Calculator_3-way'!N358/'True_Odds_Calculator_3-way'!A358-1)</f>
        <v>7.1770715210819578</v>
      </c>
      <c r="I366" s="6">
        <f>IF('Log_working_3-way'!$D366="","",'True_Odds_Calculator_3-way'!O358/'True_Odds_Calculator_3-way'!B358-1)</f>
        <v>6.1037946551849842</v>
      </c>
      <c r="J366" s="6" t="e">
        <f>IF('Log_working_3-way'!$D366="","",'True_Odds_Calculator_3-way'!#REF!/'True_Odds_Calculator_3-way'!C358-1)</f>
        <v>#REF!</v>
      </c>
      <c r="K366" s="6">
        <f>IF('Log_working_3-way'!$D366="","",1/'True_Odds_Calculator_3-way'!A358+1/'True_Odds_Calculator_3-way'!B358+1/'True_Odds_Calculator_3-way'!C358-1)</f>
        <v>3.9474796129631784E-2</v>
      </c>
    </row>
    <row r="367" spans="4:11" x14ac:dyDescent="0.25">
      <c r="D367">
        <f>solve_for_c('True_Odds_Calculator_3-way'!A359,'True_Odds_Calculator_3-way'!B359,'True_Odds_Calculator_3-way'!C359,'Log_working_3-way'!B$1,'Log_working_3-way'!B$2)</f>
        <v>1.0401857383921795</v>
      </c>
      <c r="F367" s="6" t="e">
        <f>IF('Log_working_3-way'!D367="","",1/'True_Odds_Calculator_3-way'!N359+1/'True_Odds_Calculator_3-way'!O359+1/'True_Odds_Calculator_3-way'!#REF!-1)</f>
        <v>#REF!</v>
      </c>
      <c r="H367" s="6">
        <f>IF('Log_working_3-way'!$D367="","",'True_Odds_Calculator_3-way'!N359/'True_Odds_Calculator_3-way'!A359-1)</f>
        <v>5.3799759116243475</v>
      </c>
      <c r="I367" s="6">
        <f>IF('Log_working_3-way'!$D367="","",'True_Odds_Calculator_3-way'!O359/'True_Odds_Calculator_3-way'!B359-1)</f>
        <v>6.1700192125740978</v>
      </c>
      <c r="J367" s="6" t="e">
        <f>IF('Log_working_3-way'!$D367="","",'True_Odds_Calculator_3-way'!#REF!/'True_Odds_Calculator_3-way'!C359-1)</f>
        <v>#REF!</v>
      </c>
      <c r="K367" s="6">
        <f>IF('Log_working_3-way'!$D367="","",1/'True_Odds_Calculator_3-way'!A359+1/'True_Odds_Calculator_3-way'!B359+1/'True_Odds_Calculator_3-way'!C359-1)</f>
        <v>4.116008411138683E-2</v>
      </c>
    </row>
    <row r="368" spans="4:11" x14ac:dyDescent="0.25">
      <c r="D368">
        <f>solve_for_c('True_Odds_Calculator_3-way'!A360,'True_Odds_Calculator_3-way'!B360,'True_Odds_Calculator_3-way'!C360,'Log_working_3-way'!B$1,'Log_working_3-way'!B$2)</f>
        <v>1.0268627881327972</v>
      </c>
      <c r="F368" s="6" t="e">
        <f>IF('Log_working_3-way'!D368="","",1/'True_Odds_Calculator_3-way'!N360+1/'True_Odds_Calculator_3-way'!O360+1/'True_Odds_Calculator_3-way'!#REF!-1)</f>
        <v>#REF!</v>
      </c>
      <c r="H368" s="6">
        <f>IF('Log_working_3-way'!$D368="","",'True_Odds_Calculator_3-way'!N360/'True_Odds_Calculator_3-way'!A360-1)</f>
        <v>21.700894778096433</v>
      </c>
      <c r="I368" s="6">
        <f>IF('Log_working_3-way'!$D368="","",'True_Odds_Calculator_3-way'!O360/'True_Odds_Calculator_3-way'!B360-1)</f>
        <v>6.2614189759820684</v>
      </c>
      <c r="J368" s="6" t="e">
        <f>IF('Log_working_3-way'!$D368="","",'True_Odds_Calculator_3-way'!#REF!/'True_Odds_Calculator_3-way'!C360-1)</f>
        <v>#REF!</v>
      </c>
      <c r="K368" s="6">
        <f>IF('Log_working_3-way'!$D368="","",1/'True_Odds_Calculator_3-way'!A360+1/'True_Odds_Calculator_3-way'!B360+1/'True_Odds_Calculator_3-way'!C360-1)</f>
        <v>2.8054961590243011E-2</v>
      </c>
    </row>
    <row r="369" spans="4:11" x14ac:dyDescent="0.25">
      <c r="D369">
        <f>solve_for_c('True_Odds_Calculator_3-way'!A361,'True_Odds_Calculator_3-way'!B361,'True_Odds_Calculator_3-way'!C361,'Log_working_3-way'!B$1,'Log_working_3-way'!B$2)</f>
        <v>1.0267535182699501</v>
      </c>
      <c r="F369" s="6" t="e">
        <f>IF('Log_working_3-way'!D369="","",1/'True_Odds_Calculator_3-way'!N361+1/'True_Odds_Calculator_3-way'!O361+1/'True_Odds_Calculator_3-way'!#REF!-1)</f>
        <v>#REF!</v>
      </c>
      <c r="H369" s="6">
        <f>IF('Log_working_3-way'!$D369="","",'True_Odds_Calculator_3-way'!N361/'True_Odds_Calculator_3-way'!A361-1)</f>
        <v>20.040081880860356</v>
      </c>
      <c r="I369" s="6">
        <f>IF('Log_working_3-way'!$D369="","",'True_Odds_Calculator_3-way'!O361/'True_Odds_Calculator_3-way'!B361-1)</f>
        <v>6.2604271920837409</v>
      </c>
      <c r="J369" s="6" t="e">
        <f>IF('Log_working_3-way'!$D369="","",'True_Odds_Calculator_3-way'!#REF!/'True_Odds_Calculator_3-way'!C361-1)</f>
        <v>#REF!</v>
      </c>
      <c r="K369" s="6">
        <f>IF('Log_working_3-way'!$D369="","",1/'True_Odds_Calculator_3-way'!A361+1/'True_Odds_Calculator_3-way'!B361+1/'True_Odds_Calculator_3-way'!C361-1)</f>
        <v>2.8195395249382527E-2</v>
      </c>
    </row>
    <row r="370" spans="4:11" x14ac:dyDescent="0.25">
      <c r="D370">
        <f>solve_for_c('True_Odds_Calculator_3-way'!A362,'True_Odds_Calculator_3-way'!B362,'True_Odds_Calculator_3-way'!C362,'Log_working_3-way'!B$1,'Log_working_3-way'!B$2)</f>
        <v>1.0320750596053019</v>
      </c>
      <c r="F370" s="6" t="e">
        <f>IF('Log_working_3-way'!D370="","",1/'True_Odds_Calculator_3-way'!N362+1/'True_Odds_Calculator_3-way'!O362+1/'True_Odds_Calculator_3-way'!#REF!-1)</f>
        <v>#REF!</v>
      </c>
      <c r="H370" s="6">
        <f>IF('Log_working_3-way'!$D370="","",'True_Odds_Calculator_3-way'!N362/'True_Odds_Calculator_3-way'!A362-1)</f>
        <v>33.382996798690463</v>
      </c>
      <c r="I370" s="6">
        <f>IF('Log_working_3-way'!$D370="","",'True_Odds_Calculator_3-way'!O362/'True_Odds_Calculator_3-way'!B362-1)</f>
        <v>4.9163280088171915</v>
      </c>
      <c r="J370" s="6" t="e">
        <f>IF('Log_working_3-way'!$D370="","",'True_Odds_Calculator_3-way'!#REF!/'True_Odds_Calculator_3-way'!C362-1)</f>
        <v>#REF!</v>
      </c>
      <c r="K370" s="6">
        <f>IF('Log_working_3-way'!$D370="","",1/'True_Odds_Calculator_3-way'!A362+1/'True_Odds_Calculator_3-way'!B362+1/'True_Odds_Calculator_3-way'!C362-1)</f>
        <v>3.0475592622485337E-2</v>
      </c>
    </row>
    <row r="371" spans="4:11" x14ac:dyDescent="0.25">
      <c r="D371">
        <f>solve_for_c('True_Odds_Calculator_3-way'!A363,'True_Odds_Calculator_3-way'!B363,'True_Odds_Calculator_3-way'!C363,'Log_working_3-way'!B$1,'Log_working_3-way'!B$2)</f>
        <v>1.0297442280392177</v>
      </c>
      <c r="F371" s="6" t="e">
        <f>IF('Log_working_3-way'!D371="","",1/'True_Odds_Calculator_3-way'!N363+1/'True_Odds_Calculator_3-way'!O363+1/'True_Odds_Calculator_3-way'!#REF!-1)</f>
        <v>#REF!</v>
      </c>
      <c r="H371" s="6">
        <f>IF('Log_working_3-way'!$D371="","",'True_Odds_Calculator_3-way'!N363/'True_Odds_Calculator_3-way'!A363-1)</f>
        <v>3.8401692011137278</v>
      </c>
      <c r="I371" s="6">
        <f>IF('Log_working_3-way'!$D371="","",'True_Odds_Calculator_3-way'!O363/'True_Odds_Calculator_3-way'!B363-1)</f>
        <v>4.9518755473748275</v>
      </c>
      <c r="J371" s="6" t="e">
        <f>IF('Log_working_3-way'!$D371="","",'True_Odds_Calculator_3-way'!#REF!/'True_Odds_Calculator_3-way'!C363-1)</f>
        <v>#REF!</v>
      </c>
      <c r="K371" s="6">
        <f>IF('Log_working_3-way'!$D371="","",1/'True_Odds_Calculator_3-way'!A363+1/'True_Odds_Calculator_3-way'!B363+1/'True_Odds_Calculator_3-way'!C363-1)</f>
        <v>2.9398256066628159E-2</v>
      </c>
    </row>
    <row r="372" spans="4:11" x14ac:dyDescent="0.25">
      <c r="D372">
        <f>solve_for_c('True_Odds_Calculator_3-way'!A364,'True_Odds_Calculator_3-way'!B364,'True_Odds_Calculator_3-way'!C364,'Log_working_3-way'!B$1,'Log_working_3-way'!B$2)</f>
        <v>1.0258424292709905</v>
      </c>
      <c r="F372" s="6" t="e">
        <f>IF('Log_working_3-way'!D372="","",1/'True_Odds_Calculator_3-way'!N364+1/'True_Odds_Calculator_3-way'!O364+1/'True_Odds_Calculator_3-way'!#REF!-1)</f>
        <v>#REF!</v>
      </c>
      <c r="H372" s="6">
        <f>IF('Log_working_3-way'!$D372="","",'True_Odds_Calculator_3-way'!N364/'True_Odds_Calculator_3-way'!A364-1)</f>
        <v>17.39595374321728</v>
      </c>
      <c r="I372" s="6">
        <f>IF('Log_working_3-way'!$D372="","",'True_Odds_Calculator_3-way'!O364/'True_Odds_Calculator_3-way'!B364-1)</f>
        <v>7.2235832968512881</v>
      </c>
      <c r="J372" s="6" t="e">
        <f>IF('Log_working_3-way'!$D372="","",'True_Odds_Calculator_3-way'!#REF!/'True_Odds_Calculator_3-way'!C364-1)</f>
        <v>#REF!</v>
      </c>
      <c r="K372" s="6">
        <f>IF('Log_working_3-way'!$D372="","",1/'True_Odds_Calculator_3-way'!A364+1/'True_Odds_Calculator_3-way'!B364+1/'True_Odds_Calculator_3-way'!C364-1)</f>
        <v>2.75950867396344E-2</v>
      </c>
    </row>
    <row r="373" spans="4:11" x14ac:dyDescent="0.25">
      <c r="D373">
        <f>solve_for_c('True_Odds_Calculator_3-way'!A365,'True_Odds_Calculator_3-way'!B365,'True_Odds_Calculator_3-way'!C365,'Log_working_3-way'!B$1,'Log_working_3-way'!B$2)</f>
        <v>1.0249711727069706</v>
      </c>
      <c r="F373" s="6" t="e">
        <f>IF('Log_working_3-way'!D373="","",1/'True_Odds_Calculator_3-way'!N365+1/'True_Odds_Calculator_3-way'!O365+1/'True_Odds_Calculator_3-way'!#REF!-1)</f>
        <v>#REF!</v>
      </c>
      <c r="H373" s="6">
        <f>IF('Log_working_3-way'!$D373="","",'True_Odds_Calculator_3-way'!N365/'True_Odds_Calculator_3-way'!A365-1)</f>
        <v>12.555945539477296</v>
      </c>
      <c r="I373" s="6">
        <f>IF('Log_working_3-way'!$D373="","",'True_Odds_Calculator_3-way'!O365/'True_Odds_Calculator_3-way'!B365-1)</f>
        <v>8.9382685587014006</v>
      </c>
      <c r="J373" s="6" t="e">
        <f>IF('Log_working_3-way'!$D373="","",'True_Odds_Calculator_3-way'!#REF!/'True_Odds_Calculator_3-way'!C365-1)</f>
        <v>#REF!</v>
      </c>
      <c r="K373" s="6">
        <f>IF('Log_working_3-way'!$D373="","",1/'True_Odds_Calculator_3-way'!A365+1/'True_Odds_Calculator_3-way'!B365+1/'True_Odds_Calculator_3-way'!C365-1)</f>
        <v>2.7071306784699711E-2</v>
      </c>
    </row>
    <row r="374" spans="4:11" x14ac:dyDescent="0.25">
      <c r="D374">
        <f>solve_for_c('True_Odds_Calculator_3-way'!A366,'True_Odds_Calculator_3-way'!B366,'True_Odds_Calculator_3-way'!C366,'Log_working_3-way'!B$1,'Log_working_3-way'!B$2)</f>
        <v>1.0271752384885315</v>
      </c>
      <c r="F374" s="6" t="e">
        <f>IF('Log_working_3-way'!D374="","",1/'True_Odds_Calculator_3-way'!N366+1/'True_Odds_Calculator_3-way'!O366+1/'True_Odds_Calculator_3-way'!#REF!-1)</f>
        <v>#REF!</v>
      </c>
      <c r="H374" s="6">
        <f>IF('Log_working_3-way'!$D374="","",'True_Odds_Calculator_3-way'!N366/'True_Odds_Calculator_3-way'!A366-1)</f>
        <v>6.7555736575266163</v>
      </c>
      <c r="I374" s="6">
        <f>IF('Log_working_3-way'!$D374="","",'True_Odds_Calculator_3-way'!O366/'True_Odds_Calculator_3-way'!B366-1)</f>
        <v>7.9790141301965587</v>
      </c>
      <c r="J374" s="6" t="e">
        <f>IF('Log_working_3-way'!$D374="","",'True_Odds_Calculator_3-way'!#REF!/'True_Odds_Calculator_3-way'!C366-1)</f>
        <v>#REF!</v>
      </c>
      <c r="K374" s="6">
        <f>IF('Log_working_3-way'!$D374="","",1/'True_Odds_Calculator_3-way'!A366+1/'True_Odds_Calculator_3-way'!B366+1/'True_Odds_Calculator_3-way'!C366-1)</f>
        <v>2.8915119593564409E-2</v>
      </c>
    </row>
    <row r="375" spans="4:11" x14ac:dyDescent="0.25">
      <c r="D375">
        <f>solve_for_c('True_Odds_Calculator_3-way'!A367,'True_Odds_Calculator_3-way'!B367,'True_Odds_Calculator_3-way'!C367,'Log_working_3-way'!B$1,'Log_working_3-way'!B$2)</f>
        <v>1.0372374372957431</v>
      </c>
      <c r="F375" s="6" t="e">
        <f>IF('Log_working_3-way'!D375="","",1/'True_Odds_Calculator_3-way'!N367+1/'True_Odds_Calculator_3-way'!O367+1/'True_Odds_Calculator_3-way'!#REF!-1)</f>
        <v>#REF!</v>
      </c>
      <c r="H375" s="6">
        <f>IF('Log_working_3-way'!$D375="","",'True_Odds_Calculator_3-way'!N367/'True_Odds_Calculator_3-way'!A367-1)</f>
        <v>10.279579765738974</v>
      </c>
      <c r="I375" s="6">
        <f>IF('Log_working_3-way'!$D375="","",'True_Odds_Calculator_3-way'!O367/'True_Odds_Calculator_3-way'!B367-1)</f>
        <v>6.7619938754678461</v>
      </c>
      <c r="J375" s="6" t="e">
        <f>IF('Log_working_3-way'!$D375="","",'True_Odds_Calculator_3-way'!#REF!/'True_Odds_Calculator_3-way'!C367-1)</f>
        <v>#REF!</v>
      </c>
      <c r="K375" s="6">
        <f>IF('Log_working_3-way'!$D375="","",1/'True_Odds_Calculator_3-way'!A367+1/'True_Odds_Calculator_3-way'!B367+1/'True_Odds_Calculator_3-way'!C367-1)</f>
        <v>3.9779803011434467E-2</v>
      </c>
    </row>
    <row r="376" spans="4:11" x14ac:dyDescent="0.25">
      <c r="D376">
        <f>solve_for_c('True_Odds_Calculator_3-way'!A368,'True_Odds_Calculator_3-way'!B368,'True_Odds_Calculator_3-way'!C368,'Log_working_3-way'!B$1,'Log_working_3-way'!B$2)</f>
        <v>1.0376402907795776</v>
      </c>
      <c r="F376" s="6" t="e">
        <f>IF('Log_working_3-way'!D376="","",1/'True_Odds_Calculator_3-way'!N368+1/'True_Odds_Calculator_3-way'!O368+1/'True_Odds_Calculator_3-way'!#REF!-1)</f>
        <v>#REF!</v>
      </c>
      <c r="H376" s="6">
        <f>IF('Log_working_3-way'!$D376="","",'True_Odds_Calculator_3-way'!N368/'True_Odds_Calculator_3-way'!A368-1)</f>
        <v>8.3318073586105736</v>
      </c>
      <c r="I376" s="6">
        <f>IF('Log_working_3-way'!$D376="","",'True_Odds_Calculator_3-way'!O368/'True_Odds_Calculator_3-way'!B368-1)</f>
        <v>7.078628540546875</v>
      </c>
      <c r="J376" s="6" t="e">
        <f>IF('Log_working_3-way'!$D376="","",'True_Odds_Calculator_3-way'!#REF!/'True_Odds_Calculator_3-way'!C368-1)</f>
        <v>#REF!</v>
      </c>
      <c r="K376" s="6">
        <f>IF('Log_working_3-way'!$D376="","",1/'True_Odds_Calculator_3-way'!A368+1/'True_Odds_Calculator_3-way'!B368+1/'True_Odds_Calculator_3-way'!C368-1)</f>
        <v>3.9978043442617128E-2</v>
      </c>
    </row>
    <row r="377" spans="4:11" x14ac:dyDescent="0.25">
      <c r="D377">
        <f>solve_for_c('True_Odds_Calculator_3-way'!A369,'True_Odds_Calculator_3-way'!B369,'True_Odds_Calculator_3-way'!C369,'Log_working_3-way'!B$1,'Log_working_3-way'!B$2)</f>
        <v>1.037462213837351</v>
      </c>
      <c r="F377" s="6" t="e">
        <f>IF('Log_working_3-way'!D377="","",1/'True_Odds_Calculator_3-way'!N369+1/'True_Odds_Calculator_3-way'!O369+1/'True_Odds_Calculator_3-way'!#REF!-1)</f>
        <v>#REF!</v>
      </c>
      <c r="H377" s="6">
        <f>IF('Log_working_3-way'!$D377="","",'True_Odds_Calculator_3-way'!N369/'True_Odds_Calculator_3-way'!A369-1)</f>
        <v>19.814515615375178</v>
      </c>
      <c r="I377" s="6">
        <f>IF('Log_working_3-way'!$D377="","",'True_Odds_Calculator_3-way'!O369/'True_Odds_Calculator_3-way'!B369-1)</f>
        <v>6.0281299073828896</v>
      </c>
      <c r="J377" s="6" t="e">
        <f>IF('Log_working_3-way'!$D377="","",'True_Odds_Calculator_3-way'!#REF!/'True_Odds_Calculator_3-way'!C369-1)</f>
        <v>#REF!</v>
      </c>
      <c r="K377" s="6">
        <f>IF('Log_working_3-way'!$D377="","",1/'True_Odds_Calculator_3-way'!A369+1/'True_Odds_Calculator_3-way'!B369+1/'True_Odds_Calculator_3-way'!C369-1)</f>
        <v>3.9337917121192723E-2</v>
      </c>
    </row>
    <row r="378" spans="4:11" x14ac:dyDescent="0.25">
      <c r="D378">
        <f>solve_for_c('True_Odds_Calculator_3-way'!A370,'True_Odds_Calculator_3-way'!B370,'True_Odds_Calculator_3-way'!C370,'Log_working_3-way'!B$1,'Log_working_3-way'!B$2)</f>
        <v>1.0354140467536186</v>
      </c>
      <c r="F378" s="6" t="e">
        <f>IF('Log_working_3-way'!D378="","",1/'True_Odds_Calculator_3-way'!N370+1/'True_Odds_Calculator_3-way'!O370+1/'True_Odds_Calculator_3-way'!#REF!-1)</f>
        <v>#REF!</v>
      </c>
      <c r="H378" s="6">
        <f>IF('Log_working_3-way'!$D378="","",'True_Odds_Calculator_3-way'!N370/'True_Odds_Calculator_3-way'!A370-1)</f>
        <v>10.226431844652387</v>
      </c>
      <c r="I378" s="6">
        <f>IF('Log_working_3-way'!$D378="","",'True_Odds_Calculator_3-way'!O370/'True_Odds_Calculator_3-way'!B370-1)</f>
        <v>5.7810084319988384</v>
      </c>
      <c r="J378" s="6" t="e">
        <f>IF('Log_working_3-way'!$D378="","",'True_Odds_Calculator_3-way'!#REF!/'True_Odds_Calculator_3-way'!C370-1)</f>
        <v>#REF!</v>
      </c>
      <c r="K378" s="6">
        <f>IF('Log_working_3-way'!$D378="","",1/'True_Odds_Calculator_3-way'!A370+1/'True_Odds_Calculator_3-way'!B370+1/'True_Odds_Calculator_3-way'!C370-1)</f>
        <v>3.7583400476186135E-2</v>
      </c>
    </row>
    <row r="379" spans="4:11" x14ac:dyDescent="0.25">
      <c r="D379">
        <f>solve_for_c('True_Odds_Calculator_3-way'!A371,'True_Odds_Calculator_3-way'!B371,'True_Odds_Calculator_3-way'!C371,'Log_working_3-way'!B$1,'Log_working_3-way'!B$2)</f>
        <v>1.0442781506295895</v>
      </c>
      <c r="F379" s="6" t="e">
        <f>IF('Log_working_3-way'!D379="","",1/'True_Odds_Calculator_3-way'!N371+1/'True_Odds_Calculator_3-way'!O371+1/'True_Odds_Calculator_3-way'!#REF!-1)</f>
        <v>#REF!</v>
      </c>
      <c r="H379" s="6">
        <f>IF('Log_working_3-way'!$D379="","",'True_Odds_Calculator_3-way'!N371/'True_Odds_Calculator_3-way'!A371-1)</f>
        <v>3.3036503478536696</v>
      </c>
      <c r="I379" s="6">
        <f>IF('Log_working_3-way'!$D379="","",'True_Odds_Calculator_3-way'!O371/'True_Odds_Calculator_3-way'!B371-1)</f>
        <v>5.3036452274571459</v>
      </c>
      <c r="J379" s="6" t="e">
        <f>IF('Log_working_3-way'!$D379="","",'True_Odds_Calculator_3-way'!#REF!/'True_Odds_Calculator_3-way'!C371-1)</f>
        <v>#REF!</v>
      </c>
      <c r="K379" s="6">
        <f>IF('Log_working_3-way'!$D379="","",1/'True_Odds_Calculator_3-way'!A371+1/'True_Odds_Calculator_3-way'!B371+1/'True_Odds_Calculator_3-way'!C371-1)</f>
        <v>4.298730686807839E-2</v>
      </c>
    </row>
    <row r="380" spans="4:11" x14ac:dyDescent="0.25">
      <c r="D380" t="str">
        <f>solve_for_c('True_Odds_Calculator_3-way'!A372,'True_Odds_Calculator_3-way'!B372,'True_Odds_Calculator_3-way'!C372,'Log_working_3-way'!B$1,'Log_working_3-way'!B$2)</f>
        <v/>
      </c>
      <c r="F380" s="6" t="str">
        <f>IF('Log_working_3-way'!D380="","",1/'True_Odds_Calculator_3-way'!N372+1/'True_Odds_Calculator_3-way'!O372+1/'True_Odds_Calculator_3-way'!#REF!-1)</f>
        <v/>
      </c>
      <c r="H380" s="6" t="str">
        <f>IF('Log_working_3-way'!$D380="","",'True_Odds_Calculator_3-way'!N372/'True_Odds_Calculator_3-way'!A372-1)</f>
        <v/>
      </c>
      <c r="I380" s="6" t="str">
        <f>IF('Log_working_3-way'!$D380="","",'True_Odds_Calculator_3-way'!O372/'True_Odds_Calculator_3-way'!B372-1)</f>
        <v/>
      </c>
      <c r="J380" s="6" t="str">
        <f>IF('Log_working_3-way'!$D380="","",'True_Odds_Calculator_3-way'!#REF!/'True_Odds_Calculator_3-way'!C372-1)</f>
        <v/>
      </c>
      <c r="K380" s="6" t="str">
        <f>IF('Log_working_3-way'!$D380="","",1/'True_Odds_Calculator_3-way'!A372+1/'True_Odds_Calculator_3-way'!B372+1/'True_Odds_Calculator_3-way'!C372-1)</f>
        <v/>
      </c>
    </row>
    <row r="381" spans="4:11" x14ac:dyDescent="0.25">
      <c r="D381">
        <f>solve_for_c('True_Odds_Calculator_3-way'!A373,'True_Odds_Calculator_3-way'!B373,'True_Odds_Calculator_3-way'!C373,'Log_working_3-way'!B$1,'Log_working_3-way'!B$2)</f>
        <v>1.0623287501817891</v>
      </c>
      <c r="F381" s="6" t="e">
        <f>IF('Log_working_3-way'!D381="","",1/'True_Odds_Calculator_3-way'!N373+1/'True_Odds_Calculator_3-way'!O373+1/'True_Odds_Calculator_3-way'!#REF!-1)</f>
        <v>#REF!</v>
      </c>
      <c r="H381" s="6">
        <f>IF('Log_working_3-way'!$D381="","",'True_Odds_Calculator_3-way'!N373/'True_Odds_Calculator_3-way'!A373-1)</f>
        <v>39.479952300693142</v>
      </c>
      <c r="I381" s="6">
        <f>IF('Log_working_3-way'!$D381="","",'True_Odds_Calculator_3-way'!O373/'True_Odds_Calculator_3-way'!B373-1)</f>
        <v>3.2715061841901445</v>
      </c>
      <c r="J381" s="6" t="e">
        <f>IF('Log_working_3-way'!$D381="","",'True_Odds_Calculator_3-way'!#REF!/'True_Odds_Calculator_3-way'!C373-1)</f>
        <v>#REF!</v>
      </c>
      <c r="K381" s="6">
        <f>IF('Log_working_3-way'!$D381="","",1/'True_Odds_Calculator_3-way'!A373+1/'True_Odds_Calculator_3-way'!B373+1/'True_Odds_Calculator_3-way'!C373-1)</f>
        <v>5.5302935688848143E-2</v>
      </c>
    </row>
    <row r="382" spans="4:11" x14ac:dyDescent="0.25">
      <c r="D382">
        <f>solve_for_c('True_Odds_Calculator_3-way'!A374,'True_Odds_Calculator_3-way'!B374,'True_Odds_Calculator_3-way'!C374,'Log_working_3-way'!B$1,'Log_working_3-way'!B$2)</f>
        <v>1.0534254472739668</v>
      </c>
      <c r="F382" s="6" t="e">
        <f>IF('Log_working_3-way'!D382="","",1/'True_Odds_Calculator_3-way'!N374+1/'True_Odds_Calculator_3-way'!O374+1/'True_Odds_Calculator_3-way'!#REF!-1)</f>
        <v>#REF!</v>
      </c>
      <c r="H382" s="6">
        <f>IF('Log_working_3-way'!$D382="","",'True_Odds_Calculator_3-way'!N374/'True_Odds_Calculator_3-way'!A374-1)</f>
        <v>4.0676701082380529</v>
      </c>
      <c r="I382" s="6">
        <f>IF('Log_working_3-way'!$D382="","",'True_Odds_Calculator_3-way'!O374/'True_Odds_Calculator_3-way'!B374-1)</f>
        <v>5.4100684832075858</v>
      </c>
      <c r="J382" s="6" t="e">
        <f>IF('Log_working_3-way'!$D382="","",'True_Odds_Calculator_3-way'!#REF!/'True_Odds_Calculator_3-way'!C374-1)</f>
        <v>#REF!</v>
      </c>
      <c r="K382" s="6">
        <f>IF('Log_working_3-way'!$D382="","",1/'True_Odds_Calculator_3-way'!A374+1/'True_Odds_Calculator_3-way'!B374+1/'True_Odds_Calculator_3-way'!C374-1)</f>
        <v>5.2484894766338552E-2</v>
      </c>
    </row>
    <row r="383" spans="4:11" x14ac:dyDescent="0.25">
      <c r="D383">
        <f>solve_for_c('True_Odds_Calculator_3-way'!A375,'True_Odds_Calculator_3-way'!B375,'True_Odds_Calculator_3-way'!C375,'Log_working_3-way'!B$1,'Log_working_3-way'!B$2)</f>
        <v>1.0709856169213201</v>
      </c>
      <c r="F383" s="6" t="e">
        <f>IF('Log_working_3-way'!D383="","",1/'True_Odds_Calculator_3-way'!N375+1/'True_Odds_Calculator_3-way'!O375+1/'True_Odds_Calculator_3-way'!#REF!-1)</f>
        <v>#REF!</v>
      </c>
      <c r="H383" s="6">
        <f>IF('Log_working_3-way'!$D383="","",'True_Odds_Calculator_3-way'!N375/'True_Odds_Calculator_3-way'!A375-1)</f>
        <v>45.192427996107966</v>
      </c>
      <c r="I383" s="6">
        <f>IF('Log_working_3-way'!$D383="","",'True_Odds_Calculator_3-way'!O375/'True_Odds_Calculator_3-way'!B375-1)</f>
        <v>2.6174377399458937</v>
      </c>
      <c r="J383" s="6" t="e">
        <f>IF('Log_working_3-way'!$D383="","",'True_Odds_Calculator_3-way'!#REF!/'True_Odds_Calculator_3-way'!C375-1)</f>
        <v>#REF!</v>
      </c>
      <c r="K383" s="6">
        <f>IF('Log_working_3-way'!$D383="","",1/'True_Odds_Calculator_3-way'!A375+1/'True_Odds_Calculator_3-way'!B375+1/'True_Odds_Calculator_3-way'!C375-1)</f>
        <v>5.866153665629037E-2</v>
      </c>
    </row>
    <row r="384" spans="4:11" x14ac:dyDescent="0.25">
      <c r="D384">
        <f>solve_for_c('True_Odds_Calculator_3-way'!A376,'True_Odds_Calculator_3-way'!B376,'True_Odds_Calculator_3-way'!C376,'Log_working_3-way'!B$1,'Log_working_3-way'!B$2)</f>
        <v>1.0735170559575833</v>
      </c>
      <c r="F384" s="6" t="e">
        <f>IF('Log_working_3-way'!D384="","",1/'True_Odds_Calculator_3-way'!N376+1/'True_Odds_Calculator_3-way'!O376+1/'True_Odds_Calculator_3-way'!#REF!-1)</f>
        <v>#REF!</v>
      </c>
      <c r="H384" s="6">
        <f>IF('Log_working_3-way'!$D384="","",'True_Odds_Calculator_3-way'!N376/'True_Odds_Calculator_3-way'!A376-1)</f>
        <v>47.920010670693379</v>
      </c>
      <c r="I384" s="6">
        <f>IF('Log_working_3-way'!$D384="","",'True_Odds_Calculator_3-way'!O376/'True_Odds_Calculator_3-way'!B376-1)</f>
        <v>3.1367602377779908</v>
      </c>
      <c r="J384" s="6" t="e">
        <f>IF('Log_working_3-way'!$D384="","",'True_Odds_Calculator_3-way'!#REF!/'True_Odds_Calculator_3-way'!C376-1)</f>
        <v>#REF!</v>
      </c>
      <c r="K384" s="6">
        <f>IF('Log_working_3-way'!$D384="","",1/'True_Odds_Calculator_3-way'!A376+1/'True_Odds_Calculator_3-way'!B376+1/'True_Odds_Calculator_3-way'!C376-1)</f>
        <v>5.7995587432363882E-2</v>
      </c>
    </row>
    <row r="385" spans="4:11" x14ac:dyDescent="0.25">
      <c r="D385">
        <f>solve_for_c('True_Odds_Calculator_3-way'!A377,'True_Odds_Calculator_3-way'!B377,'True_Odds_Calculator_3-way'!C377,'Log_working_3-way'!B$1,'Log_working_3-way'!B$2)</f>
        <v>1.0868322620344915</v>
      </c>
      <c r="F385" s="6" t="e">
        <f>IF('Log_working_3-way'!D385="","",1/'True_Odds_Calculator_3-way'!N377+1/'True_Odds_Calculator_3-way'!O377+1/'True_Odds_Calculator_3-way'!#REF!-1)</f>
        <v>#REF!</v>
      </c>
      <c r="H385" s="6">
        <f>IF('Log_working_3-way'!$D385="","",'True_Odds_Calculator_3-way'!N377/'True_Odds_Calculator_3-way'!A377-1)</f>
        <v>-0.24038619918618609</v>
      </c>
      <c r="I385" s="6">
        <f>IF('Log_working_3-way'!$D385="","",'True_Odds_Calculator_3-way'!O377/'True_Odds_Calculator_3-way'!B377-1)</f>
        <v>2.3367165594322521</v>
      </c>
      <c r="J385" s="6" t="e">
        <f>IF('Log_working_3-way'!$D385="","",'True_Odds_Calculator_3-way'!#REF!/'True_Odds_Calculator_3-way'!C377-1)</f>
        <v>#REF!</v>
      </c>
      <c r="K385" s="6">
        <f>IF('Log_working_3-way'!$D385="","",1/'True_Odds_Calculator_3-way'!A377+1/'True_Odds_Calculator_3-way'!B377+1/'True_Odds_Calculator_3-way'!C377-1)</f>
        <v>5.8906023466738677E-2</v>
      </c>
    </row>
    <row r="386" spans="4:11" x14ac:dyDescent="0.25">
      <c r="D386">
        <f>solve_for_c('True_Odds_Calculator_3-way'!A378,'True_Odds_Calculator_3-way'!B378,'True_Odds_Calculator_3-way'!C378,'Log_working_3-way'!B$1,'Log_working_3-way'!B$2)</f>
        <v>1.0947960305255668</v>
      </c>
      <c r="F386" s="6" t="e">
        <f>IF('Log_working_3-way'!D386="","",1/'True_Odds_Calculator_3-way'!N378+1/'True_Odds_Calculator_3-way'!O378+1/'True_Odds_Calculator_3-way'!#REF!-1)</f>
        <v>#REF!</v>
      </c>
      <c r="H386" s="6">
        <f>IF('Log_working_3-way'!$D386="","",'True_Odds_Calculator_3-way'!N378/'True_Odds_Calculator_3-way'!A378-1)</f>
        <v>3.6755540960004662E-2</v>
      </c>
      <c r="I386" s="6">
        <f>IF('Log_working_3-way'!$D386="","",'True_Odds_Calculator_3-way'!O378/'True_Odds_Calculator_3-way'!B378-1)</f>
        <v>1.7739861769293461</v>
      </c>
      <c r="J386" s="6" t="e">
        <f>IF('Log_working_3-way'!$D386="","",'True_Odds_Calculator_3-way'!#REF!/'True_Odds_Calculator_3-way'!C378-1)</f>
        <v>#REF!</v>
      </c>
      <c r="K386" s="6">
        <f>IF('Log_working_3-way'!$D386="","",1/'True_Odds_Calculator_3-way'!A378+1/'True_Odds_Calculator_3-way'!B378+1/'True_Odds_Calculator_3-way'!C378-1)</f>
        <v>6.4264897451796532E-2</v>
      </c>
    </row>
    <row r="387" spans="4:11" x14ac:dyDescent="0.25">
      <c r="D387">
        <f>solve_for_c('True_Odds_Calculator_3-way'!A379,'True_Odds_Calculator_3-way'!B379,'True_Odds_Calculator_3-way'!C379,'Log_working_3-way'!B$1,'Log_working_3-way'!B$2)</f>
        <v>1.0536862700735099</v>
      </c>
      <c r="F387" s="6" t="e">
        <f>IF('Log_working_3-way'!D387="","",1/'True_Odds_Calculator_3-way'!N379+1/'True_Odds_Calculator_3-way'!O379+1/'True_Odds_Calculator_3-way'!#REF!-1)</f>
        <v>#REF!</v>
      </c>
      <c r="H387" s="6">
        <f>IF('Log_working_3-way'!$D387="","",'True_Odds_Calculator_3-way'!N379/'True_Odds_Calculator_3-way'!A379-1)</f>
        <v>4.4639966954296932</v>
      </c>
      <c r="I387" s="6">
        <f>IF('Log_working_3-way'!$D387="","",'True_Odds_Calculator_3-way'!O379/'True_Odds_Calculator_3-way'!B379-1)</f>
        <v>4.6798376466638416</v>
      </c>
      <c r="J387" s="6" t="e">
        <f>IF('Log_working_3-way'!$D387="","",'True_Odds_Calculator_3-way'!#REF!/'True_Odds_Calculator_3-way'!C379-1)</f>
        <v>#REF!</v>
      </c>
      <c r="K387" s="6">
        <f>IF('Log_working_3-way'!$D387="","",1/'True_Odds_Calculator_3-way'!A379+1/'True_Odds_Calculator_3-way'!B379+1/'True_Odds_Calculator_3-way'!C379-1)</f>
        <v>5.2488749165148896E-2</v>
      </c>
    </row>
    <row r="388" spans="4:11" x14ac:dyDescent="0.25">
      <c r="D388">
        <f>solve_for_c('True_Odds_Calculator_3-way'!A380,'True_Odds_Calculator_3-way'!B380,'True_Odds_Calculator_3-way'!C380,'Log_working_3-way'!B$1,'Log_working_3-way'!B$2)</f>
        <v>1.0491246585029357</v>
      </c>
      <c r="F388" s="6" t="e">
        <f>IF('Log_working_3-way'!D388="","",1/'True_Odds_Calculator_3-way'!N380+1/'True_Odds_Calculator_3-way'!O380+1/'True_Odds_Calculator_3-way'!#REF!-1)</f>
        <v>#REF!</v>
      </c>
      <c r="H388" s="6">
        <f>IF('Log_working_3-way'!$D388="","",'True_Odds_Calculator_3-way'!N380/'True_Odds_Calculator_3-way'!A380-1)</f>
        <v>8.4083413346236195</v>
      </c>
      <c r="I388" s="6">
        <f>IF('Log_working_3-way'!$D388="","",'True_Odds_Calculator_3-way'!O380/'True_Odds_Calculator_3-way'!B380-1)</f>
        <v>5.4521559592182012</v>
      </c>
      <c r="J388" s="6" t="e">
        <f>IF('Log_working_3-way'!$D388="","",'True_Odds_Calculator_3-way'!#REF!/'True_Odds_Calculator_3-way'!C380-1)</f>
        <v>#REF!</v>
      </c>
      <c r="K388" s="6">
        <f>IF('Log_working_3-way'!$D388="","",1/'True_Odds_Calculator_3-way'!A380+1/'True_Odds_Calculator_3-way'!B380+1/'True_Odds_Calculator_3-way'!C380-1)</f>
        <v>5.107255166217417E-2</v>
      </c>
    </row>
    <row r="389" spans="4:11" x14ac:dyDescent="0.25">
      <c r="D389">
        <f>solve_for_c('True_Odds_Calculator_3-way'!A381,'True_Odds_Calculator_3-way'!B381,'True_Odds_Calculator_3-way'!C381,'Log_working_3-way'!B$1,'Log_working_3-way'!B$2)</f>
        <v>1.0586419670949694</v>
      </c>
      <c r="F389" s="6" t="e">
        <f>IF('Log_working_3-way'!D389="","",1/'True_Odds_Calculator_3-way'!N381+1/'True_Odds_Calculator_3-way'!O381+1/'True_Odds_Calculator_3-way'!#REF!-1)</f>
        <v>#REF!</v>
      </c>
      <c r="H389" s="6">
        <f>IF('Log_working_3-way'!$D389="","",'True_Odds_Calculator_3-way'!N381/'True_Odds_Calculator_3-way'!A381-1)</f>
        <v>35.594863274792118</v>
      </c>
      <c r="I389" s="6">
        <f>IF('Log_working_3-way'!$D389="","",'True_Odds_Calculator_3-way'!O381/'True_Odds_Calculator_3-way'!B381-1)</f>
        <v>4.082815988007364</v>
      </c>
      <c r="J389" s="6" t="e">
        <f>IF('Log_working_3-way'!$D389="","",'True_Odds_Calculator_3-way'!#REF!/'True_Odds_Calculator_3-way'!C381-1)</f>
        <v>#REF!</v>
      </c>
      <c r="K389" s="6">
        <f>IF('Log_working_3-way'!$D389="","",1/'True_Odds_Calculator_3-way'!A381+1/'True_Odds_Calculator_3-way'!B381+1/'True_Odds_Calculator_3-way'!C381-1)</f>
        <v>5.4212397129648204E-2</v>
      </c>
    </row>
    <row r="390" spans="4:11" x14ac:dyDescent="0.25">
      <c r="D390">
        <f>solve_for_c('True_Odds_Calculator_3-way'!A382,'True_Odds_Calculator_3-way'!B382,'True_Odds_Calculator_3-way'!C382,'Log_working_3-way'!B$1,'Log_working_3-way'!B$2)</f>
        <v>1.0239095842655221</v>
      </c>
      <c r="F390" s="6" t="e">
        <f>IF('Log_working_3-way'!D390="","",1/'True_Odds_Calculator_3-way'!N382+1/'True_Odds_Calculator_3-way'!O382+1/'True_Odds_Calculator_3-way'!#REF!-1)</f>
        <v>#REF!</v>
      </c>
      <c r="H390" s="6">
        <f>IF('Log_working_3-way'!$D390="","",'True_Odds_Calculator_3-way'!N382/'True_Odds_Calculator_3-way'!A382-1)</f>
        <v>34.928539762895596</v>
      </c>
      <c r="I390" s="6">
        <f>IF('Log_working_3-way'!$D390="","",'True_Odds_Calculator_3-way'!O382/'True_Odds_Calculator_3-way'!B382-1)</f>
        <v>5.1750618358427349</v>
      </c>
      <c r="J390" s="6" t="e">
        <f>IF('Log_working_3-way'!$D390="","",'True_Odds_Calculator_3-way'!#REF!/'True_Odds_Calculator_3-way'!C382-1)</f>
        <v>#REF!</v>
      </c>
      <c r="K390" s="6">
        <f>IF('Log_working_3-way'!$D390="","",1/'True_Odds_Calculator_3-way'!A382+1/'True_Odds_Calculator_3-way'!B382+1/'True_Odds_Calculator_3-way'!C382-1)</f>
        <v>2.2333389117806135E-2</v>
      </c>
    </row>
    <row r="391" spans="4:11" x14ac:dyDescent="0.25">
      <c r="D391">
        <f>solve_for_c('True_Odds_Calculator_3-way'!A383,'True_Odds_Calculator_3-way'!B383,'True_Odds_Calculator_3-way'!C383,'Log_working_3-way'!B$1,'Log_working_3-way'!B$2)</f>
        <v>1.0217279763571165</v>
      </c>
      <c r="F391" s="6" t="e">
        <f>IF('Log_working_3-way'!D391="","",1/'True_Odds_Calculator_3-way'!N383+1/'True_Odds_Calculator_3-way'!O383+1/'True_Odds_Calculator_3-way'!#REF!-1)</f>
        <v>#REF!</v>
      </c>
      <c r="H391" s="6">
        <f>IF('Log_working_3-way'!$D391="","",'True_Odds_Calculator_3-way'!N383/'True_Odds_Calculator_3-way'!A383-1)</f>
        <v>5.1737605080740474</v>
      </c>
      <c r="I391" s="6">
        <f>IF('Log_working_3-way'!$D391="","",'True_Odds_Calculator_3-way'!O383/'True_Odds_Calculator_3-way'!B383-1)</f>
        <v>6.4627480809572448</v>
      </c>
      <c r="J391" s="6" t="e">
        <f>IF('Log_working_3-way'!$D391="","",'True_Odds_Calculator_3-way'!#REF!/'True_Odds_Calculator_3-way'!C383-1)</f>
        <v>#REF!</v>
      </c>
      <c r="K391" s="6">
        <f>IF('Log_working_3-way'!$D391="","",1/'True_Odds_Calculator_3-way'!A383+1/'True_Odds_Calculator_3-way'!B383+1/'True_Odds_Calculator_3-way'!C383-1)</f>
        <v>2.2548880280182093E-2</v>
      </c>
    </row>
    <row r="392" spans="4:11" x14ac:dyDescent="0.25">
      <c r="D392">
        <f>solve_for_c('True_Odds_Calculator_3-way'!A384,'True_Odds_Calculator_3-way'!B384,'True_Odds_Calculator_3-way'!C384,'Log_working_3-way'!B$1,'Log_working_3-way'!B$2)</f>
        <v>1.021285771007773</v>
      </c>
      <c r="F392" s="6" t="e">
        <f>IF('Log_working_3-way'!D392="","",1/'True_Odds_Calculator_3-way'!N384+1/'True_Odds_Calculator_3-way'!O384+1/'True_Odds_Calculator_3-way'!#REF!-1)</f>
        <v>#REF!</v>
      </c>
      <c r="H392" s="6">
        <f>IF('Log_working_3-way'!$D392="","",'True_Odds_Calculator_3-way'!N384/'True_Odds_Calculator_3-way'!A384-1)</f>
        <v>22.511592452531325</v>
      </c>
      <c r="I392" s="6">
        <f>IF('Log_working_3-way'!$D392="","",'True_Odds_Calculator_3-way'!O384/'True_Odds_Calculator_3-way'!B384-1)</f>
        <v>8.3785853550263472</v>
      </c>
      <c r="J392" s="6" t="e">
        <f>IF('Log_working_3-way'!$D392="","",'True_Odds_Calculator_3-way'!#REF!/'True_Odds_Calculator_3-way'!C384-1)</f>
        <v>#REF!</v>
      </c>
      <c r="K392" s="6">
        <f>IF('Log_working_3-way'!$D392="","",1/'True_Odds_Calculator_3-way'!A384+1/'True_Odds_Calculator_3-way'!B384+1/'True_Odds_Calculator_3-way'!C384-1)</f>
        <v>2.2015823873409168E-2</v>
      </c>
    </row>
    <row r="393" spans="4:11" x14ac:dyDescent="0.25">
      <c r="D393">
        <f>solve_for_c('True_Odds_Calculator_3-way'!A385,'True_Odds_Calculator_3-way'!B385,'True_Odds_Calculator_3-way'!C385,'Log_working_3-way'!B$1,'Log_working_3-way'!B$2)</f>
        <v>1.0313121978862525</v>
      </c>
      <c r="F393" s="6" t="e">
        <f>IF('Log_working_3-way'!D393="","",1/'True_Odds_Calculator_3-way'!N385+1/'True_Odds_Calculator_3-way'!O385+1/'True_Odds_Calculator_3-way'!#REF!-1)</f>
        <v>#REF!</v>
      </c>
      <c r="H393" s="6">
        <f>IF('Log_working_3-way'!$D393="","",'True_Odds_Calculator_3-way'!N385/'True_Odds_Calculator_3-way'!A385-1)</f>
        <v>42.269613699721226</v>
      </c>
      <c r="I393" s="6">
        <f>IF('Log_working_3-way'!$D393="","",'True_Odds_Calculator_3-way'!O385/'True_Odds_Calculator_3-way'!B385-1)</f>
        <v>3.0219376208098998</v>
      </c>
      <c r="J393" s="6" t="e">
        <f>IF('Log_working_3-way'!$D393="","",'True_Odds_Calculator_3-way'!#REF!/'True_Odds_Calculator_3-way'!C385-1)</f>
        <v>#REF!</v>
      </c>
      <c r="K393" s="6">
        <f>IF('Log_working_3-way'!$D393="","",1/'True_Odds_Calculator_3-way'!A385+1/'True_Odds_Calculator_3-way'!B385+1/'True_Odds_Calculator_3-way'!C385-1)</f>
        <v>2.7151403589507517E-2</v>
      </c>
    </row>
    <row r="394" spans="4:11" x14ac:dyDescent="0.25">
      <c r="D394">
        <f>solve_for_c('True_Odds_Calculator_3-way'!A386,'True_Odds_Calculator_3-way'!B386,'True_Odds_Calculator_3-way'!C386,'Log_working_3-way'!B$1,'Log_working_3-way'!B$2)</f>
        <v>1.0308037992452621</v>
      </c>
      <c r="F394" s="6" t="e">
        <f>IF('Log_working_3-way'!D394="","",1/'True_Odds_Calculator_3-way'!N386+1/'True_Odds_Calculator_3-way'!O386+1/'True_Odds_Calculator_3-way'!#REF!-1)</f>
        <v>#REF!</v>
      </c>
      <c r="H394" s="6">
        <f>IF('Log_working_3-way'!$D394="","",'True_Odds_Calculator_3-way'!N386/'True_Odds_Calculator_3-way'!A386-1)</f>
        <v>8.8781689562571344</v>
      </c>
      <c r="I394" s="6">
        <f>IF('Log_working_3-way'!$D394="","",'True_Odds_Calculator_3-way'!O386/'True_Odds_Calculator_3-way'!B386-1)</f>
        <v>10.507185903395424</v>
      </c>
      <c r="J394" s="6" t="e">
        <f>IF('Log_working_3-way'!$D394="","",'True_Odds_Calculator_3-way'!#REF!/'True_Odds_Calculator_3-way'!C386-1)</f>
        <v>#REF!</v>
      </c>
      <c r="K394" s="6">
        <f>IF('Log_working_3-way'!$D394="","",1/'True_Odds_Calculator_3-way'!A386+1/'True_Odds_Calculator_3-way'!B386+1/'True_Odds_Calculator_3-way'!C386-1)</f>
        <v>3.3320094135170564E-2</v>
      </c>
    </row>
    <row r="395" spans="4:11" x14ac:dyDescent="0.25">
      <c r="D395">
        <f>solve_for_c('True_Odds_Calculator_3-way'!A387,'True_Odds_Calculator_3-way'!B387,'True_Odds_Calculator_3-way'!C387,'Log_working_3-way'!B$1,'Log_working_3-way'!B$2)</f>
        <v>1.038178847565288</v>
      </c>
      <c r="F395" s="6" t="e">
        <f>IF('Log_working_3-way'!D395="","",1/'True_Odds_Calculator_3-way'!N387+1/'True_Odds_Calculator_3-way'!O387+1/'True_Odds_Calculator_3-way'!#REF!-1)</f>
        <v>#REF!</v>
      </c>
      <c r="H395" s="6">
        <f>IF('Log_working_3-way'!$D395="","",'True_Odds_Calculator_3-way'!N387/'True_Odds_Calculator_3-way'!A387-1)</f>
        <v>31.233411243995953</v>
      </c>
      <c r="I395" s="6">
        <f>IF('Log_working_3-way'!$D395="","",'True_Odds_Calculator_3-way'!O387/'True_Odds_Calculator_3-way'!B387-1)</f>
        <v>6.6982489476328224</v>
      </c>
      <c r="J395" s="6" t="e">
        <f>IF('Log_working_3-way'!$D395="","",'True_Odds_Calculator_3-way'!#REF!/'True_Odds_Calculator_3-way'!C387-1)</f>
        <v>#REF!</v>
      </c>
      <c r="K395" s="6">
        <f>IF('Log_working_3-way'!$D395="","",1/'True_Odds_Calculator_3-way'!A387+1/'True_Odds_Calculator_3-way'!B387+1/'True_Odds_Calculator_3-way'!C387-1)</f>
        <v>3.6576895815308541E-2</v>
      </c>
    </row>
    <row r="396" spans="4:11" x14ac:dyDescent="0.25">
      <c r="D396">
        <f>solve_for_c('True_Odds_Calculator_3-way'!A388,'True_Odds_Calculator_3-way'!B388,'True_Odds_Calculator_3-way'!C388,'Log_working_3-way'!B$1,'Log_working_3-way'!B$2)</f>
        <v>1.0308866818860316</v>
      </c>
      <c r="F396" s="6" t="e">
        <f>IF('Log_working_3-way'!D396="","",1/'True_Odds_Calculator_3-way'!N388+1/'True_Odds_Calculator_3-way'!O388+1/'True_Odds_Calculator_3-way'!#REF!-1)</f>
        <v>#REF!</v>
      </c>
      <c r="H396" s="6">
        <f>IF('Log_working_3-way'!$D396="","",'True_Odds_Calculator_3-way'!N388/'True_Odds_Calculator_3-way'!A388-1)</f>
        <v>10.829703160874558</v>
      </c>
      <c r="I396" s="6">
        <f>IF('Log_working_3-way'!$D396="","",'True_Odds_Calculator_3-way'!O388/'True_Odds_Calculator_3-way'!B388-1)</f>
        <v>10.505617119463679</v>
      </c>
      <c r="J396" s="6" t="e">
        <f>IF('Log_working_3-way'!$D396="","",'True_Odds_Calculator_3-way'!#REF!/'True_Odds_Calculator_3-way'!C388-1)</f>
        <v>#REF!</v>
      </c>
      <c r="K396" s="6">
        <f>IF('Log_working_3-way'!$D396="","",1/'True_Odds_Calculator_3-way'!A388+1/'True_Odds_Calculator_3-way'!B388+1/'True_Odds_Calculator_3-way'!C388-1)</f>
        <v>3.3460986704703988E-2</v>
      </c>
    </row>
    <row r="397" spans="4:11" x14ac:dyDescent="0.25">
      <c r="D397">
        <f>solve_for_c('True_Odds_Calculator_3-way'!A389,'True_Odds_Calculator_3-way'!B389,'True_Odds_Calculator_3-way'!C389,'Log_working_3-way'!B$1,'Log_working_3-way'!B$2)</f>
        <v>1.0302156922373802</v>
      </c>
      <c r="F397" s="6" t="e">
        <f>IF('Log_working_3-way'!D397="","",1/'True_Odds_Calculator_3-way'!N389+1/'True_Odds_Calculator_3-way'!O389+1/'True_Odds_Calculator_3-way'!#REF!-1)</f>
        <v>#REF!</v>
      </c>
      <c r="H397" s="6">
        <f>IF('Log_working_3-way'!$D397="","",'True_Odds_Calculator_3-way'!N389/'True_Odds_Calculator_3-way'!A389-1)</f>
        <v>12.583461948338382</v>
      </c>
      <c r="I397" s="6">
        <f>IF('Log_working_3-way'!$D397="","",'True_Odds_Calculator_3-way'!O389/'True_Odds_Calculator_3-way'!B389-1)</f>
        <v>9.9043671325063602</v>
      </c>
      <c r="J397" s="6" t="e">
        <f>IF('Log_working_3-way'!$D397="","",'True_Odds_Calculator_3-way'!#REF!/'True_Odds_Calculator_3-way'!C389-1)</f>
        <v>#REF!</v>
      </c>
      <c r="K397" s="6">
        <f>IF('Log_working_3-way'!$D397="","",1/'True_Odds_Calculator_3-way'!A389+1/'True_Odds_Calculator_3-way'!B389+1/'True_Odds_Calculator_3-way'!C389-1)</f>
        <v>3.2682950165940472E-2</v>
      </c>
    </row>
    <row r="398" spans="4:11" x14ac:dyDescent="0.25">
      <c r="D398">
        <f>solve_for_c('True_Odds_Calculator_3-way'!A390,'True_Odds_Calculator_3-way'!B390,'True_Odds_Calculator_3-way'!C390,'Log_working_3-way'!B$1,'Log_working_3-way'!B$2)</f>
        <v>1.0363467336474741</v>
      </c>
      <c r="F398" s="6" t="e">
        <f>IF('Log_working_3-way'!D398="","",1/'True_Odds_Calculator_3-way'!N390+1/'True_Odds_Calculator_3-way'!O390+1/'True_Odds_Calculator_3-way'!#REF!-1)</f>
        <v>#REF!</v>
      </c>
      <c r="H398" s="6">
        <f>IF('Log_working_3-way'!$D398="","",'True_Odds_Calculator_3-way'!N390/'True_Odds_Calculator_3-way'!A390-1)</f>
        <v>6.9050717902175105</v>
      </c>
      <c r="I398" s="6">
        <f>IF('Log_working_3-way'!$D398="","",'True_Odds_Calculator_3-way'!O390/'True_Odds_Calculator_3-way'!B390-1)</f>
        <v>8.3442964365668342</v>
      </c>
      <c r="J398" s="6" t="e">
        <f>IF('Log_working_3-way'!$D398="","",'True_Odds_Calculator_3-way'!#REF!/'True_Odds_Calculator_3-way'!C390-1)</f>
        <v>#REF!</v>
      </c>
      <c r="K398" s="6">
        <f>IF('Log_working_3-way'!$D398="","",1/'True_Odds_Calculator_3-way'!A390+1/'True_Odds_Calculator_3-way'!B390+1/'True_Odds_Calculator_3-way'!C390-1)</f>
        <v>3.8588065401410354E-2</v>
      </c>
    </row>
    <row r="399" spans="4:11" x14ac:dyDescent="0.25">
      <c r="D399">
        <f>solve_for_c('True_Odds_Calculator_3-way'!A391,'True_Odds_Calculator_3-way'!B391,'True_Odds_Calculator_3-way'!C391,'Log_working_3-way'!B$1,'Log_working_3-way'!B$2)</f>
        <v>1.0411805156820959</v>
      </c>
      <c r="F399" s="6" t="e">
        <f>IF('Log_working_3-way'!D399="","",1/'True_Odds_Calculator_3-way'!N391+1/'True_Odds_Calculator_3-way'!O391+1/'True_Odds_Calculator_3-way'!#REF!-1)</f>
        <v>#REF!</v>
      </c>
      <c r="H399" s="6">
        <f>IF('Log_working_3-way'!$D399="","",'True_Odds_Calculator_3-way'!N391/'True_Odds_Calculator_3-way'!A391-1)</f>
        <v>28.330879704238093</v>
      </c>
      <c r="I399" s="6">
        <f>IF('Log_working_3-way'!$D399="","",'True_Odds_Calculator_3-way'!O391/'True_Odds_Calculator_3-way'!B391-1)</f>
        <v>6.4557844056962965</v>
      </c>
      <c r="J399" s="6" t="e">
        <f>IF('Log_working_3-way'!$D399="","",'True_Odds_Calculator_3-way'!#REF!/'True_Odds_Calculator_3-way'!C391-1)</f>
        <v>#REF!</v>
      </c>
      <c r="K399" s="6">
        <f>IF('Log_working_3-way'!$D399="","",1/'True_Odds_Calculator_3-way'!A391+1/'True_Odds_Calculator_3-way'!B391+1/'True_Odds_Calculator_3-way'!C391-1)</f>
        <v>4.0681325748751052E-2</v>
      </c>
    </row>
    <row r="400" spans="4:11" x14ac:dyDescent="0.25">
      <c r="D400">
        <f>solve_for_c('True_Odds_Calculator_3-way'!A392,'True_Odds_Calculator_3-way'!B392,'True_Odds_Calculator_3-way'!C392,'Log_working_3-way'!B$1,'Log_working_3-way'!B$2)</f>
        <v>1.0369613875426538</v>
      </c>
      <c r="F400" s="6" t="e">
        <f>IF('Log_working_3-way'!D400="","",1/'True_Odds_Calculator_3-way'!N392+1/'True_Odds_Calculator_3-way'!O392+1/'True_Odds_Calculator_3-way'!#REF!-1)</f>
        <v>#REF!</v>
      </c>
      <c r="H400" s="6">
        <f>IF('Log_working_3-way'!$D400="","",'True_Odds_Calculator_3-way'!N392/'True_Odds_Calculator_3-way'!A392-1)</f>
        <v>16.422875570829614</v>
      </c>
      <c r="I400" s="6">
        <f>IF('Log_working_3-way'!$D400="","",'True_Odds_Calculator_3-way'!O392/'True_Odds_Calculator_3-way'!B392-1)</f>
        <v>6.1437036684440871</v>
      </c>
      <c r="J400" s="6" t="e">
        <f>IF('Log_working_3-way'!$D400="","",'True_Odds_Calculator_3-way'!#REF!/'True_Odds_Calculator_3-way'!C392-1)</f>
        <v>#REF!</v>
      </c>
      <c r="K400" s="6">
        <f>IF('Log_working_3-way'!$D400="","",1/'True_Odds_Calculator_3-way'!A392+1/'True_Odds_Calculator_3-way'!B392+1/'True_Odds_Calculator_3-way'!C392-1)</f>
        <v>3.9308407253959565E-2</v>
      </c>
    </row>
    <row r="401" spans="4:11" x14ac:dyDescent="0.25">
      <c r="D401">
        <f>solve_for_c('True_Odds_Calculator_3-way'!A393,'True_Odds_Calculator_3-way'!B393,'True_Odds_Calculator_3-way'!C393,'Log_working_3-way'!B$1,'Log_working_3-way'!B$2)</f>
        <v>1.0353216806069594</v>
      </c>
      <c r="F401" s="6" t="e">
        <f>IF('Log_working_3-way'!D401="","",1/'True_Odds_Calculator_3-way'!N393+1/'True_Odds_Calculator_3-way'!O393+1/'True_Odds_Calculator_3-way'!#REF!-1)</f>
        <v>#REF!</v>
      </c>
      <c r="H401" s="6">
        <f>IF('Log_working_3-way'!$D401="","",'True_Odds_Calculator_3-way'!N393/'True_Odds_Calculator_3-way'!A393-1)</f>
        <v>13.250471673750635</v>
      </c>
      <c r="I401" s="6">
        <f>IF('Log_working_3-way'!$D401="","",'True_Odds_Calculator_3-way'!O393/'True_Odds_Calculator_3-way'!B393-1)</f>
        <v>8.5262438703526637</v>
      </c>
      <c r="J401" s="6" t="e">
        <f>IF('Log_working_3-way'!$D401="","",'True_Odds_Calculator_3-way'!#REF!/'True_Odds_Calculator_3-way'!C393-1)</f>
        <v>#REF!</v>
      </c>
      <c r="K401" s="6">
        <f>IF('Log_working_3-way'!$D401="","",1/'True_Odds_Calculator_3-way'!A393+1/'True_Odds_Calculator_3-way'!B393+1/'True_Odds_Calculator_3-way'!C393-1)</f>
        <v>3.806384426787357E-2</v>
      </c>
    </row>
    <row r="402" spans="4:11" x14ac:dyDescent="0.25">
      <c r="D402">
        <f>solve_for_c('True_Odds_Calculator_3-way'!A394,'True_Odds_Calculator_3-way'!B394,'True_Odds_Calculator_3-way'!C394,'Log_working_3-way'!B$1,'Log_working_3-way'!B$2)</f>
        <v>1.0558273979002324</v>
      </c>
      <c r="F402" s="6" t="e">
        <f>IF('Log_working_3-way'!D402="","",1/'True_Odds_Calculator_3-way'!N394+1/'True_Odds_Calculator_3-way'!O394+1/'True_Odds_Calculator_3-way'!#REF!-1)</f>
        <v>#REF!</v>
      </c>
      <c r="H402" s="6">
        <f>IF('Log_working_3-way'!$D402="","",'True_Odds_Calculator_3-way'!N394/'True_Odds_Calculator_3-way'!A394-1)</f>
        <v>46.444962590388229</v>
      </c>
      <c r="I402" s="6">
        <f>IF('Log_working_3-way'!$D402="","",'True_Odds_Calculator_3-way'!O394/'True_Odds_Calculator_3-way'!B394-1)</f>
        <v>3.1350107653087091</v>
      </c>
      <c r="J402" s="6" t="e">
        <f>IF('Log_working_3-way'!$D402="","",'True_Odds_Calculator_3-way'!#REF!/'True_Odds_Calculator_3-way'!C394-1)</f>
        <v>#REF!</v>
      </c>
      <c r="K402" s="6">
        <f>IF('Log_working_3-way'!$D402="","",1/'True_Odds_Calculator_3-way'!A394+1/'True_Odds_Calculator_3-way'!B394+1/'True_Odds_Calculator_3-way'!C394-1)</f>
        <v>4.5281352289848087E-2</v>
      </c>
    </row>
    <row r="403" spans="4:11" x14ac:dyDescent="0.25">
      <c r="D403">
        <f>solve_for_c('True_Odds_Calculator_3-way'!A395,'True_Odds_Calculator_3-way'!B395,'True_Odds_Calculator_3-way'!C395,'Log_working_3-way'!B$1,'Log_working_3-way'!B$2)</f>
        <v>1.0365086041472373</v>
      </c>
      <c r="F403" s="6" t="e">
        <f>IF('Log_working_3-way'!D403="","",1/'True_Odds_Calculator_3-way'!N395+1/'True_Odds_Calculator_3-way'!O395+1/'True_Odds_Calculator_3-way'!#REF!-1)</f>
        <v>#REF!</v>
      </c>
      <c r="H403" s="6">
        <f>IF('Log_working_3-way'!$D403="","",'True_Odds_Calculator_3-way'!N395/'True_Odds_Calculator_3-way'!A395-1)</f>
        <v>16.883587731358009</v>
      </c>
      <c r="I403" s="6">
        <f>IF('Log_working_3-way'!$D403="","",'True_Odds_Calculator_3-way'!O395/'True_Odds_Calculator_3-way'!B395-1)</f>
        <v>8.5788218218174475</v>
      </c>
      <c r="J403" s="6" t="e">
        <f>IF('Log_working_3-way'!$D403="","",'True_Odds_Calculator_3-way'!#REF!/'True_Odds_Calculator_3-way'!C395-1)</f>
        <v>#REF!</v>
      </c>
      <c r="K403" s="6">
        <f>IF('Log_working_3-way'!$D403="","",1/'True_Odds_Calculator_3-way'!A395+1/'True_Odds_Calculator_3-way'!B395+1/'True_Odds_Calculator_3-way'!C395-1)</f>
        <v>3.8889556826545491E-2</v>
      </c>
    </row>
    <row r="404" spans="4:11" x14ac:dyDescent="0.25">
      <c r="D404">
        <f>solve_for_c('True_Odds_Calculator_3-way'!A396,'True_Odds_Calculator_3-way'!B396,'True_Odds_Calculator_3-way'!C396,'Log_working_3-way'!B$1,'Log_working_3-way'!B$2)</f>
        <v>1.0267163460276725</v>
      </c>
      <c r="F404" s="6" t="e">
        <f>IF('Log_working_3-way'!D404="","",1/'True_Odds_Calculator_3-way'!N396+1/'True_Odds_Calculator_3-way'!O396+1/'True_Odds_Calculator_3-way'!#REF!-1)</f>
        <v>#REF!</v>
      </c>
      <c r="H404" s="6">
        <f>IF('Log_working_3-way'!$D404="","",'True_Odds_Calculator_3-way'!N396/'True_Odds_Calculator_3-way'!A396-1)</f>
        <v>36.650033089221104</v>
      </c>
      <c r="I404" s="6">
        <f>IF('Log_working_3-way'!$D404="","",'True_Odds_Calculator_3-way'!O396/'True_Odds_Calculator_3-way'!B396-1)</f>
        <v>3.9954265253869714</v>
      </c>
      <c r="J404" s="6" t="e">
        <f>IF('Log_working_3-way'!$D404="","",'True_Odds_Calculator_3-way'!#REF!/'True_Odds_Calculator_3-way'!C396-1)</f>
        <v>#REF!</v>
      </c>
      <c r="K404" s="6">
        <f>IF('Log_working_3-way'!$D404="","",1/'True_Odds_Calculator_3-way'!A396+1/'True_Odds_Calculator_3-way'!B396+1/'True_Odds_Calculator_3-way'!C396-1)</f>
        <v>2.4667320852769903E-2</v>
      </c>
    </row>
    <row r="405" spans="4:11" x14ac:dyDescent="0.25">
      <c r="D405">
        <f>solve_for_c('True_Odds_Calculator_3-way'!A397,'True_Odds_Calculator_3-way'!B397,'True_Odds_Calculator_3-way'!C397,'Log_working_3-way'!B$1,'Log_working_3-way'!B$2)</f>
        <v>1.0808034146553733</v>
      </c>
      <c r="F405" s="6" t="e">
        <f>IF('Log_working_3-way'!D405="","",1/'True_Odds_Calculator_3-way'!N397+1/'True_Odds_Calculator_3-way'!O397+1/'True_Odds_Calculator_3-way'!#REF!-1)</f>
        <v>#REF!</v>
      </c>
      <c r="H405" s="6">
        <f>IF('Log_working_3-way'!$D405="","",'True_Odds_Calculator_3-way'!N397/'True_Odds_Calculator_3-way'!A397-1)</f>
        <v>77.590914192512059</v>
      </c>
      <c r="I405" s="6">
        <f>IF('Log_working_3-way'!$D405="","",'True_Odds_Calculator_3-way'!O397/'True_Odds_Calculator_3-way'!B397-1)</f>
        <v>-0.14787385839830025</v>
      </c>
      <c r="J405" s="6" t="e">
        <f>IF('Log_working_3-way'!$D405="","",'True_Odds_Calculator_3-way'!#REF!/'True_Odds_Calculator_3-way'!C397-1)</f>
        <v>#REF!</v>
      </c>
      <c r="K405" s="6">
        <f>IF('Log_working_3-way'!$D405="","",1/'True_Odds_Calculator_3-way'!A397+1/'True_Odds_Calculator_3-way'!B397+1/'True_Odds_Calculator_3-way'!C397-1)</f>
        <v>3.2717893134501796E-2</v>
      </c>
    </row>
    <row r="406" spans="4:11" x14ac:dyDescent="0.25">
      <c r="D406">
        <f>solve_for_c('True_Odds_Calculator_3-way'!A398,'True_Odds_Calculator_3-way'!B398,'True_Odds_Calculator_3-way'!C398,'Log_working_3-way'!B$1,'Log_working_3-way'!B$2)</f>
        <v>1.0279529878035365</v>
      </c>
      <c r="F406" s="6" t="e">
        <f>IF('Log_working_3-way'!D406="","",1/'True_Odds_Calculator_3-way'!N398+1/'True_Odds_Calculator_3-way'!O398+1/'True_Odds_Calculator_3-way'!#REF!-1)</f>
        <v>#REF!</v>
      </c>
      <c r="H406" s="6">
        <f>IF('Log_working_3-way'!$D406="","",'True_Odds_Calculator_3-way'!N398/'True_Odds_Calculator_3-way'!A398-1)</f>
        <v>25.375303565455013</v>
      </c>
      <c r="I406" s="6">
        <f>IF('Log_working_3-way'!$D406="","",'True_Odds_Calculator_3-way'!O398/'True_Odds_Calculator_3-way'!B398-1)</f>
        <v>5.733373896377655</v>
      </c>
      <c r="J406" s="6" t="e">
        <f>IF('Log_working_3-way'!$D406="","",'True_Odds_Calculator_3-way'!#REF!/'True_Odds_Calculator_3-way'!C398-1)</f>
        <v>#REF!</v>
      </c>
      <c r="K406" s="6">
        <f>IF('Log_working_3-way'!$D406="","",1/'True_Odds_Calculator_3-way'!A398+1/'True_Odds_Calculator_3-way'!B398+1/'True_Odds_Calculator_3-way'!C398-1)</f>
        <v>2.8490005576288002E-2</v>
      </c>
    </row>
    <row r="407" spans="4:11" x14ac:dyDescent="0.25">
      <c r="D407">
        <f>solve_for_c('True_Odds_Calculator_3-way'!A399,'True_Odds_Calculator_3-way'!B399,'True_Odds_Calculator_3-way'!C399,'Log_working_3-way'!B$1,'Log_working_3-way'!B$2)</f>
        <v>1.0298488531093177</v>
      </c>
      <c r="F407" s="6" t="e">
        <f>IF('Log_working_3-way'!D407="","",1/'True_Odds_Calculator_3-way'!N399+1/'True_Odds_Calculator_3-way'!O399+1/'True_Odds_Calculator_3-way'!#REF!-1)</f>
        <v>#REF!</v>
      </c>
      <c r="H407" s="6">
        <f>IF('Log_working_3-way'!$D407="","",'True_Odds_Calculator_3-way'!N399/'True_Odds_Calculator_3-way'!A399-1)</f>
        <v>29.316657373715898</v>
      </c>
      <c r="I407" s="6">
        <f>IF('Log_working_3-way'!$D407="","",'True_Odds_Calculator_3-way'!O399/'True_Odds_Calculator_3-way'!B399-1)</f>
        <v>5.3538047168139338</v>
      </c>
      <c r="J407" s="6" t="e">
        <f>IF('Log_working_3-way'!$D407="","",'True_Odds_Calculator_3-way'!#REF!/'True_Odds_Calculator_3-way'!C399-1)</f>
        <v>#REF!</v>
      </c>
      <c r="K407" s="6">
        <f>IF('Log_working_3-way'!$D407="","",1/'True_Odds_Calculator_3-way'!A399+1/'True_Odds_Calculator_3-way'!B399+1/'True_Odds_Calculator_3-way'!C399-1)</f>
        <v>2.9467457021280064E-2</v>
      </c>
    </row>
    <row r="408" spans="4:11" x14ac:dyDescent="0.25">
      <c r="D408">
        <f>solve_for_c('True_Odds_Calculator_3-way'!A400,'True_Odds_Calculator_3-way'!B400,'True_Odds_Calculator_3-way'!C400,'Log_working_3-way'!B$1,'Log_working_3-way'!B$2)</f>
        <v>1.0323778031531847</v>
      </c>
      <c r="F408" s="6" t="e">
        <f>IF('Log_working_3-way'!D408="","",1/'True_Odds_Calculator_3-way'!N400+1/'True_Odds_Calculator_3-way'!O400+1/'True_Odds_Calculator_3-way'!#REF!-1)</f>
        <v>#REF!</v>
      </c>
      <c r="H408" s="6">
        <f>IF('Log_working_3-way'!$D408="","",'True_Odds_Calculator_3-way'!N400/'True_Odds_Calculator_3-way'!A400-1)</f>
        <v>35.543139981556578</v>
      </c>
      <c r="I408" s="6">
        <f>IF('Log_working_3-way'!$D408="","",'True_Odds_Calculator_3-way'!O400/'True_Odds_Calculator_3-way'!B400-1)</f>
        <v>5.191426169332062</v>
      </c>
      <c r="J408" s="6" t="e">
        <f>IF('Log_working_3-way'!$D408="","",'True_Odds_Calculator_3-way'!#REF!/'True_Odds_Calculator_3-way'!C400-1)</f>
        <v>#REF!</v>
      </c>
      <c r="K408" s="6">
        <f>IF('Log_working_3-way'!$D408="","",1/'True_Odds_Calculator_3-way'!A400+1/'True_Odds_Calculator_3-way'!B400+1/'True_Odds_Calculator_3-way'!C400-1)</f>
        <v>2.9956611270098188E-2</v>
      </c>
    </row>
    <row r="409" spans="4:11" x14ac:dyDescent="0.25">
      <c r="D409">
        <f>solve_for_c('True_Odds_Calculator_3-way'!A401,'True_Odds_Calculator_3-way'!B401,'True_Odds_Calculator_3-way'!C401,'Log_working_3-way'!B$1,'Log_working_3-way'!B$2)</f>
        <v>1.0300588766576082</v>
      </c>
      <c r="F409" s="6" t="e">
        <f>IF('Log_working_3-way'!D409="","",1/'True_Odds_Calculator_3-way'!N401+1/'True_Odds_Calculator_3-way'!O401+1/'True_Odds_Calculator_3-way'!#REF!-1)</f>
        <v>#REF!</v>
      </c>
      <c r="H409" s="6">
        <f>IF('Log_working_3-way'!$D409="","",'True_Odds_Calculator_3-way'!N401/'True_Odds_Calculator_3-way'!A401-1)</f>
        <v>28.640733488529804</v>
      </c>
      <c r="I409" s="6">
        <f>IF('Log_working_3-way'!$D409="","",'True_Odds_Calculator_3-way'!O401/'True_Odds_Calculator_3-way'!B401-1)</f>
        <v>5.7961428138750666</v>
      </c>
      <c r="J409" s="6" t="e">
        <f>IF('Log_working_3-way'!$D409="","",'True_Odds_Calculator_3-way'!#REF!/'True_Odds_Calculator_3-way'!C401-1)</f>
        <v>#REF!</v>
      </c>
      <c r="K409" s="6">
        <f>IF('Log_working_3-way'!$D409="","",1/'True_Odds_Calculator_3-way'!A401+1/'True_Odds_Calculator_3-way'!B401+1/'True_Odds_Calculator_3-way'!C401-1)</f>
        <v>2.9802409842377031E-2</v>
      </c>
    </row>
    <row r="410" spans="4:11" x14ac:dyDescent="0.25">
      <c r="D410">
        <f>solve_for_c('True_Odds_Calculator_3-way'!A402,'True_Odds_Calculator_3-way'!B402,'True_Odds_Calculator_3-way'!C402,'Log_working_3-way'!B$1,'Log_working_3-way'!B$2)</f>
        <v>1.0291806006603923</v>
      </c>
      <c r="F410" s="6" t="e">
        <f>IF('Log_working_3-way'!D410="","",1/'True_Odds_Calculator_3-way'!N402+1/'True_Odds_Calculator_3-way'!O402+1/'True_Odds_Calculator_3-way'!#REF!-1)</f>
        <v>#REF!</v>
      </c>
      <c r="H410" s="6">
        <f>IF('Log_working_3-way'!$D410="","",'True_Odds_Calculator_3-way'!N402/'True_Odds_Calculator_3-way'!A402-1)</f>
        <v>29.337132302490726</v>
      </c>
      <c r="I410" s="6">
        <f>IF('Log_working_3-way'!$D410="","",'True_Odds_Calculator_3-way'!O402/'True_Odds_Calculator_3-way'!B402-1)</f>
        <v>5.6612212939893745</v>
      </c>
      <c r="J410" s="6" t="e">
        <f>IF('Log_working_3-way'!$D410="","",'True_Odds_Calculator_3-way'!#REF!/'True_Odds_Calculator_3-way'!C402-1)</f>
        <v>#REF!</v>
      </c>
      <c r="K410" s="6">
        <f>IF('Log_working_3-way'!$D410="","",1/'True_Odds_Calculator_3-way'!A402+1/'True_Odds_Calculator_3-way'!B402+1/'True_Odds_Calculator_3-way'!C402-1)</f>
        <v>2.8772655922470136E-2</v>
      </c>
    </row>
    <row r="411" spans="4:11" x14ac:dyDescent="0.25">
      <c r="D411">
        <f>solve_for_c('True_Odds_Calculator_3-way'!A403,'True_Odds_Calculator_3-way'!B403,'True_Odds_Calculator_3-way'!C403,'Log_working_3-way'!B$1,'Log_working_3-way'!B$2)</f>
        <v>1.0430536397783388</v>
      </c>
      <c r="F411" s="6" t="e">
        <f>IF('Log_working_3-way'!D411="","",1/'True_Odds_Calculator_3-way'!N403+1/'True_Odds_Calculator_3-way'!O403+1/'True_Odds_Calculator_3-way'!#REF!-1)</f>
        <v>#REF!</v>
      </c>
      <c r="H411" s="6">
        <f>IF('Log_working_3-way'!$D411="","",'True_Odds_Calculator_3-way'!N403/'True_Odds_Calculator_3-way'!A403-1)</f>
        <v>18.764090767650242</v>
      </c>
      <c r="I411" s="6">
        <f>IF('Log_working_3-way'!$D411="","",'True_Odds_Calculator_3-way'!O403/'True_Odds_Calculator_3-way'!B403-1)</f>
        <v>7.3238223923762575</v>
      </c>
      <c r="J411" s="6" t="e">
        <f>IF('Log_working_3-way'!$D411="","",'True_Odds_Calculator_3-way'!#REF!/'True_Odds_Calculator_3-way'!C403-1)</f>
        <v>#REF!</v>
      </c>
      <c r="K411" s="6">
        <f>IF('Log_working_3-way'!$D411="","",1/'True_Odds_Calculator_3-way'!A403+1/'True_Odds_Calculator_3-way'!B403+1/'True_Odds_Calculator_3-way'!C403-1)</f>
        <v>4.5388693448598083E-2</v>
      </c>
    </row>
    <row r="412" spans="4:11" x14ac:dyDescent="0.25">
      <c r="D412">
        <f>solve_for_c('True_Odds_Calculator_3-way'!A404,'True_Odds_Calculator_3-way'!B404,'True_Odds_Calculator_3-way'!C404,'Log_working_3-way'!B$1,'Log_working_3-way'!B$2)</f>
        <v>1.026940404071538</v>
      </c>
      <c r="F412" s="6" t="e">
        <f>IF('Log_working_3-way'!D412="","",1/'True_Odds_Calculator_3-way'!N404+1/'True_Odds_Calculator_3-way'!O404+1/'True_Odds_Calculator_3-way'!#REF!-1)</f>
        <v>#REF!</v>
      </c>
      <c r="H412" s="6">
        <f>IF('Log_working_3-way'!$D412="","",'True_Odds_Calculator_3-way'!N404/'True_Odds_Calculator_3-way'!A404-1)</f>
        <v>2.4059570102747383</v>
      </c>
      <c r="I412" s="6">
        <f>IF('Log_working_3-way'!$D412="","",'True_Odds_Calculator_3-way'!O404/'True_Odds_Calculator_3-way'!B404-1)</f>
        <v>5.1235170964119989</v>
      </c>
      <c r="J412" s="6" t="e">
        <f>IF('Log_working_3-way'!$D412="","",'True_Odds_Calculator_3-way'!#REF!/'True_Odds_Calculator_3-way'!C404-1)</f>
        <v>#REF!</v>
      </c>
      <c r="K412" s="6">
        <f>IF('Log_working_3-way'!$D412="","",1/'True_Odds_Calculator_3-way'!A404+1/'True_Odds_Calculator_3-way'!B404+1/'True_Odds_Calculator_3-way'!C404-1)</f>
        <v>2.5777748384154364E-2</v>
      </c>
    </row>
    <row r="413" spans="4:11" x14ac:dyDescent="0.25">
      <c r="D413">
        <f>solve_for_c('True_Odds_Calculator_3-way'!A405,'True_Odds_Calculator_3-way'!B405,'True_Odds_Calculator_3-way'!C405,'Log_working_3-way'!B$1,'Log_working_3-way'!B$2)</f>
        <v>1.0262778286300889</v>
      </c>
      <c r="F413" s="6" t="e">
        <f>IF('Log_working_3-way'!D413="","",1/'True_Odds_Calculator_3-way'!N405+1/'True_Odds_Calculator_3-way'!O405+1/'True_Odds_Calculator_3-way'!#REF!-1)</f>
        <v>#REF!</v>
      </c>
      <c r="H413" s="6">
        <f>IF('Log_working_3-way'!$D413="","",'True_Odds_Calculator_3-way'!N405/'True_Odds_Calculator_3-way'!A405-1)</f>
        <v>10.176562211025495</v>
      </c>
      <c r="I413" s="6">
        <f>IF('Log_working_3-way'!$D413="","",'True_Odds_Calculator_3-way'!O405/'True_Odds_Calculator_3-way'!B405-1)</f>
        <v>6.2213790763499164</v>
      </c>
      <c r="J413" s="6" t="e">
        <f>IF('Log_working_3-way'!$D413="","",'True_Odds_Calculator_3-way'!#REF!/'True_Odds_Calculator_3-way'!C405-1)</f>
        <v>#REF!</v>
      </c>
      <c r="K413" s="6">
        <f>IF('Log_working_3-way'!$D413="","",1/'True_Odds_Calculator_3-way'!A405+1/'True_Odds_Calculator_3-way'!B405+1/'True_Odds_Calculator_3-way'!C405-1)</f>
        <v>2.8129281546821927E-2</v>
      </c>
    </row>
    <row r="414" spans="4:11" x14ac:dyDescent="0.25">
      <c r="D414">
        <f>solve_for_c('True_Odds_Calculator_3-way'!A406,'True_Odds_Calculator_3-way'!B406,'True_Odds_Calculator_3-way'!C406,'Log_working_3-way'!B$1,'Log_working_3-way'!B$2)</f>
        <v>1.0528628998532839</v>
      </c>
      <c r="F414" s="6" t="e">
        <f>IF('Log_working_3-way'!D414="","",1/'True_Odds_Calculator_3-way'!N406+1/'True_Odds_Calculator_3-way'!O406+1/'True_Odds_Calculator_3-way'!#REF!-1)</f>
        <v>#REF!</v>
      </c>
      <c r="H414" s="6">
        <f>IF('Log_working_3-way'!$D414="","",'True_Odds_Calculator_3-way'!N406/'True_Odds_Calculator_3-way'!A406-1)</f>
        <v>26.755325768790986</v>
      </c>
      <c r="I414" s="6">
        <f>IF('Log_working_3-way'!$D414="","",'True_Odds_Calculator_3-way'!O406/'True_Odds_Calculator_3-way'!B406-1)</f>
        <v>6.7103759258193652</v>
      </c>
      <c r="J414" s="6" t="e">
        <f>IF('Log_working_3-way'!$D414="","",'True_Odds_Calculator_3-way'!#REF!/'True_Odds_Calculator_3-way'!C406-1)</f>
        <v>#REF!</v>
      </c>
      <c r="K414" s="6">
        <f>IF('Log_working_3-way'!$D414="","",1/'True_Odds_Calculator_3-way'!A406+1/'True_Odds_Calculator_3-way'!B406+1/'True_Odds_Calculator_3-way'!C406-1)</f>
        <v>5.2713552713552714E-2</v>
      </c>
    </row>
    <row r="415" spans="4:11" x14ac:dyDescent="0.25">
      <c r="D415">
        <f>solve_for_c('True_Odds_Calculator_3-way'!A407,'True_Odds_Calculator_3-way'!B407,'True_Odds_Calculator_3-way'!C407,'Log_working_3-way'!B$1,'Log_working_3-way'!B$2)</f>
        <v>1.04619300931642</v>
      </c>
      <c r="F415" s="6" t="e">
        <f>IF('Log_working_3-way'!D415="","",1/'True_Odds_Calculator_3-way'!N407+1/'True_Odds_Calculator_3-way'!O407+1/'True_Odds_Calculator_3-way'!#REF!-1)</f>
        <v>#REF!</v>
      </c>
      <c r="H415" s="6">
        <f>IF('Log_working_3-way'!$D415="","",'True_Odds_Calculator_3-way'!N407/'True_Odds_Calculator_3-way'!A407-1)</f>
        <v>9.72831527433204</v>
      </c>
      <c r="I415" s="6">
        <f>IF('Log_working_3-way'!$D415="","",'True_Odds_Calculator_3-way'!O407/'True_Odds_Calculator_3-way'!B407-1)</f>
        <v>9.8006814454509446</v>
      </c>
      <c r="J415" s="6" t="e">
        <f>IF('Log_working_3-way'!$D415="","",'True_Odds_Calculator_3-way'!#REF!/'True_Odds_Calculator_3-way'!C407-1)</f>
        <v>#REF!</v>
      </c>
      <c r="K415" s="6">
        <f>IF('Log_working_3-way'!$D415="","",1/'True_Odds_Calculator_3-way'!A407+1/'True_Odds_Calculator_3-way'!B407+1/'True_Odds_Calculator_3-way'!C407-1)</f>
        <v>4.9629297065032052E-2</v>
      </c>
    </row>
    <row r="416" spans="4:11" x14ac:dyDescent="0.25">
      <c r="D416">
        <f>solve_for_c('True_Odds_Calculator_3-way'!A408,'True_Odds_Calculator_3-way'!B408,'True_Odds_Calculator_3-way'!C408,'Log_working_3-way'!B$1,'Log_working_3-way'!B$2)</f>
        <v>1.0493646637335863</v>
      </c>
      <c r="F416" s="6" t="e">
        <f>IF('Log_working_3-way'!D416="","",1/'True_Odds_Calculator_3-way'!N408+1/'True_Odds_Calculator_3-way'!O408+1/'True_Odds_Calculator_3-way'!#REF!-1)</f>
        <v>#REF!</v>
      </c>
      <c r="H416" s="6">
        <f>IF('Log_working_3-way'!$D416="","",'True_Odds_Calculator_3-way'!N408/'True_Odds_Calculator_3-way'!A408-1)</f>
        <v>22.799648086426039</v>
      </c>
      <c r="I416" s="6">
        <f>IF('Log_working_3-way'!$D416="","",'True_Odds_Calculator_3-way'!O408/'True_Odds_Calculator_3-way'!B408-1)</f>
        <v>8.7172158892817286</v>
      </c>
      <c r="J416" s="6" t="e">
        <f>IF('Log_working_3-way'!$D416="","",'True_Odds_Calculator_3-way'!#REF!/'True_Odds_Calculator_3-way'!C408-1)</f>
        <v>#REF!</v>
      </c>
      <c r="K416" s="6">
        <f>IF('Log_working_3-way'!$D416="","",1/'True_Odds_Calculator_3-way'!A408+1/'True_Odds_Calculator_3-way'!B408+1/'True_Odds_Calculator_3-way'!C408-1)</f>
        <v>5.0435700108463877E-2</v>
      </c>
    </row>
    <row r="417" spans="4:11" x14ac:dyDescent="0.25">
      <c r="D417">
        <f>solve_for_c('True_Odds_Calculator_3-way'!A409,'True_Odds_Calculator_3-way'!B409,'True_Odds_Calculator_3-way'!C409,'Log_working_3-way'!B$1,'Log_working_3-way'!B$2)</f>
        <v>1.0729598373266709</v>
      </c>
      <c r="F417" s="6" t="e">
        <f>IF('Log_working_3-way'!D417="","",1/'True_Odds_Calculator_3-way'!N409+1/'True_Odds_Calculator_3-way'!O409+1/'True_Odds_Calculator_3-way'!#REF!-1)</f>
        <v>#REF!</v>
      </c>
      <c r="H417" s="6">
        <f>IF('Log_working_3-way'!$D417="","",'True_Odds_Calculator_3-way'!N409/'True_Odds_Calculator_3-way'!A409-1)</f>
        <v>0.1004457587657086</v>
      </c>
      <c r="I417" s="6">
        <f>IF('Log_working_3-way'!$D417="","",'True_Odds_Calculator_3-way'!O409/'True_Odds_Calculator_3-way'!B409-1)</f>
        <v>4.4643869812914758</v>
      </c>
      <c r="J417" s="6" t="e">
        <f>IF('Log_working_3-way'!$D417="","",'True_Odds_Calculator_3-way'!#REF!/'True_Odds_Calculator_3-way'!C409-1)</f>
        <v>#REF!</v>
      </c>
      <c r="K417" s="6">
        <f>IF('Log_working_3-way'!$D417="","",1/'True_Odds_Calculator_3-way'!A409+1/'True_Odds_Calculator_3-way'!B409+1/'True_Odds_Calculator_3-way'!C409-1)</f>
        <v>5.7479338697062232E-2</v>
      </c>
    </row>
    <row r="418" spans="4:11" x14ac:dyDescent="0.25">
      <c r="D418">
        <f>solve_for_c('True_Odds_Calculator_3-way'!A410,'True_Odds_Calculator_3-way'!B410,'True_Odds_Calculator_3-way'!C410,'Log_working_3-way'!B$1,'Log_working_3-way'!B$2)</f>
        <v>1.0634633972716463</v>
      </c>
      <c r="F418" s="6" t="e">
        <f>IF('Log_working_3-way'!D418="","",1/'True_Odds_Calculator_3-way'!N410+1/'True_Odds_Calculator_3-way'!O410+1/'True_Odds_Calculator_3-way'!#REF!-1)</f>
        <v>#REF!</v>
      </c>
      <c r="H418" s="6">
        <f>IF('Log_working_3-way'!$D418="","",'True_Odds_Calculator_3-way'!N410/'True_Odds_Calculator_3-way'!A410-1)</f>
        <v>38.397984399399959</v>
      </c>
      <c r="I418" s="6">
        <f>IF('Log_working_3-way'!$D418="","",'True_Odds_Calculator_3-way'!O410/'True_Odds_Calculator_3-way'!B410-1)</f>
        <v>4.7422927952363816</v>
      </c>
      <c r="J418" s="6" t="e">
        <f>IF('Log_working_3-way'!$D418="","",'True_Odds_Calculator_3-way'!#REF!/'True_Odds_Calculator_3-way'!C410-1)</f>
        <v>#REF!</v>
      </c>
      <c r="K418" s="6">
        <f>IF('Log_working_3-way'!$D418="","",1/'True_Odds_Calculator_3-way'!A410+1/'True_Odds_Calculator_3-way'!B410+1/'True_Odds_Calculator_3-way'!C410-1)</f>
        <v>5.6483210691957497E-2</v>
      </c>
    </row>
    <row r="419" spans="4:11" x14ac:dyDescent="0.25">
      <c r="D419">
        <f>solve_for_c('True_Odds_Calculator_3-way'!A411,'True_Odds_Calculator_3-way'!B411,'True_Odds_Calculator_3-way'!C411,'Log_working_3-way'!B$1,'Log_working_3-way'!B$2)</f>
        <v>1.0549379264809873</v>
      </c>
      <c r="F419" s="6" t="e">
        <f>IF('Log_working_3-way'!D419="","",1/'True_Odds_Calculator_3-way'!N411+1/'True_Odds_Calculator_3-way'!O411+1/'True_Odds_Calculator_3-way'!#REF!-1)</f>
        <v>#REF!</v>
      </c>
      <c r="H419" s="6">
        <f>IF('Log_working_3-way'!$D419="","",'True_Odds_Calculator_3-way'!N411/'True_Odds_Calculator_3-way'!A411-1)</f>
        <v>62.928962485691365</v>
      </c>
      <c r="I419" s="6">
        <f>IF('Log_working_3-way'!$D419="","",'True_Odds_Calculator_3-way'!O411/'True_Odds_Calculator_3-way'!B411-1)</f>
        <v>0.92948480929415367</v>
      </c>
      <c r="J419" s="6" t="e">
        <f>IF('Log_working_3-way'!$D419="","",'True_Odds_Calculator_3-way'!#REF!/'True_Odds_Calculator_3-way'!C411-1)</f>
        <v>#REF!</v>
      </c>
      <c r="K419" s="6">
        <f>IF('Log_working_3-way'!$D419="","",1/'True_Odds_Calculator_3-way'!A411+1/'True_Odds_Calculator_3-way'!B411+1/'True_Odds_Calculator_3-way'!C411-1)</f>
        <v>3.3932342834806617E-2</v>
      </c>
    </row>
    <row r="420" spans="4:11" x14ac:dyDescent="0.25">
      <c r="D420">
        <f>solve_for_c('True_Odds_Calculator_3-way'!A412,'True_Odds_Calculator_3-way'!B412,'True_Odds_Calculator_3-way'!C412,'Log_working_3-way'!B$1,'Log_working_3-way'!B$2)</f>
        <v>1.0289483328678655</v>
      </c>
      <c r="F420" s="6" t="e">
        <f>IF('Log_working_3-way'!D420="","",1/'True_Odds_Calculator_3-way'!N412+1/'True_Odds_Calculator_3-way'!O412+1/'True_Odds_Calculator_3-way'!#REF!-1)</f>
        <v>#REF!</v>
      </c>
      <c r="H420" s="6">
        <f>IF('Log_working_3-way'!$D420="","",'True_Odds_Calculator_3-way'!N412/'True_Odds_Calculator_3-way'!A412-1)</f>
        <v>38.028707700291221</v>
      </c>
      <c r="I420" s="6">
        <f>IF('Log_working_3-way'!$D420="","",'True_Odds_Calculator_3-way'!O412/'True_Odds_Calculator_3-way'!B412-1)</f>
        <v>3.5254563904116676</v>
      </c>
      <c r="J420" s="6" t="e">
        <f>IF('Log_working_3-way'!$D420="","",'True_Odds_Calculator_3-way'!#REF!/'True_Odds_Calculator_3-way'!C412-1)</f>
        <v>#REF!</v>
      </c>
      <c r="K420" s="6">
        <f>IF('Log_working_3-way'!$D420="","",1/'True_Odds_Calculator_3-way'!A412+1/'True_Odds_Calculator_3-way'!B412+1/'True_Odds_Calculator_3-way'!C412-1)</f>
        <v>2.6364576844871923E-2</v>
      </c>
    </row>
    <row r="421" spans="4:11" x14ac:dyDescent="0.25">
      <c r="D421">
        <f>solve_for_c('True_Odds_Calculator_3-way'!A413,'True_Odds_Calculator_3-way'!B413,'True_Odds_Calculator_3-way'!C413,'Log_working_3-way'!B$1,'Log_working_3-way'!B$2)</f>
        <v>1.0271981231839153</v>
      </c>
      <c r="F421" s="6" t="e">
        <f>IF('Log_working_3-way'!D421="","",1/'True_Odds_Calculator_3-way'!N413+1/'True_Odds_Calculator_3-way'!O413+1/'True_Odds_Calculator_3-way'!#REF!-1)</f>
        <v>#REF!</v>
      </c>
      <c r="H421" s="6">
        <f>IF('Log_working_3-way'!$D421="","",'True_Odds_Calculator_3-way'!N413/'True_Odds_Calculator_3-way'!A413-1)</f>
        <v>0.71431031425434965</v>
      </c>
      <c r="I421" s="6">
        <f>IF('Log_working_3-way'!$D421="","",'True_Odds_Calculator_3-way'!O413/'True_Odds_Calculator_3-way'!B413-1)</f>
        <v>3.9126251125240588</v>
      </c>
      <c r="J421" s="6" t="e">
        <f>IF('Log_working_3-way'!$D421="","",'True_Odds_Calculator_3-way'!#REF!/'True_Odds_Calculator_3-way'!C413-1)</f>
        <v>#REF!</v>
      </c>
      <c r="K421" s="6">
        <f>IF('Log_working_3-way'!$D421="","",1/'True_Odds_Calculator_3-way'!A413+1/'True_Odds_Calculator_3-way'!B413+1/'True_Odds_Calculator_3-way'!C413-1)</f>
        <v>2.3332244429265625E-2</v>
      </c>
    </row>
    <row r="422" spans="4:11" x14ac:dyDescent="0.25">
      <c r="D422">
        <f>solve_for_c('True_Odds_Calculator_3-way'!A414,'True_Odds_Calculator_3-way'!B414,'True_Odds_Calculator_3-way'!C414,'Log_working_3-way'!B$1,'Log_working_3-way'!B$2)</f>
        <v>1.0204056974095241</v>
      </c>
      <c r="F422" s="6" t="e">
        <f>IF('Log_working_3-way'!D422="","",1/'True_Odds_Calculator_3-way'!N414+1/'True_Odds_Calculator_3-way'!O414+1/'True_Odds_Calculator_3-way'!#REF!-1)</f>
        <v>#REF!</v>
      </c>
      <c r="H422" s="6">
        <f>IF('Log_working_3-way'!$D422="","",'True_Odds_Calculator_3-way'!N414/'True_Odds_Calculator_3-way'!A414-1)</f>
        <v>19.787660467733463</v>
      </c>
      <c r="I422" s="6">
        <f>IF('Log_working_3-way'!$D422="","",'True_Odds_Calculator_3-way'!O414/'True_Odds_Calculator_3-way'!B414-1)</f>
        <v>6.2281880890026935</v>
      </c>
      <c r="J422" s="6" t="e">
        <f>IF('Log_working_3-way'!$D422="","",'True_Odds_Calculator_3-way'!#REF!/'True_Odds_Calculator_3-way'!C414-1)</f>
        <v>#REF!</v>
      </c>
      <c r="K422" s="6">
        <f>IF('Log_working_3-way'!$D422="","",1/'True_Odds_Calculator_3-way'!A414+1/'True_Odds_Calculator_3-way'!B414+1/'True_Odds_Calculator_3-way'!C414-1)</f>
        <v>2.1585964562802706E-2</v>
      </c>
    </row>
    <row r="423" spans="4:11" x14ac:dyDescent="0.25">
      <c r="D423">
        <f>solve_for_c('True_Odds_Calculator_3-way'!A415,'True_Odds_Calculator_3-way'!B415,'True_Odds_Calculator_3-way'!C415,'Log_working_3-way'!B$1,'Log_working_3-way'!B$2)</f>
        <v>1.0265783677426505</v>
      </c>
      <c r="F423" s="6" t="e">
        <f>IF('Log_working_3-way'!D423="","",1/'True_Odds_Calculator_3-way'!N415+1/'True_Odds_Calculator_3-way'!O415+1/'True_Odds_Calculator_3-way'!#REF!-1)</f>
        <v>#REF!</v>
      </c>
      <c r="H423" s="6">
        <f>IF('Log_working_3-way'!$D423="","",'True_Odds_Calculator_3-way'!N415/'True_Odds_Calculator_3-way'!A415-1)</f>
        <v>2.5243385461352701</v>
      </c>
      <c r="I423" s="6">
        <f>IF('Log_working_3-way'!$D423="","",'True_Odds_Calculator_3-way'!O415/'True_Odds_Calculator_3-way'!B415-1)</f>
        <v>5.1249608456637947</v>
      </c>
      <c r="J423" s="6" t="e">
        <f>IF('Log_working_3-way'!$D423="","",'True_Odds_Calculator_3-way'!#REF!/'True_Odds_Calculator_3-way'!C415-1)</f>
        <v>#REF!</v>
      </c>
      <c r="K423" s="6">
        <f>IF('Log_working_3-way'!$D423="","",1/'True_Odds_Calculator_3-way'!A415+1/'True_Odds_Calculator_3-way'!B415+1/'True_Odds_Calculator_3-way'!C415-1)</f>
        <v>2.5535956494531664E-2</v>
      </c>
    </row>
    <row r="424" spans="4:11" x14ac:dyDescent="0.25">
      <c r="D424">
        <f>solve_for_c('True_Odds_Calculator_3-way'!A416,'True_Odds_Calculator_3-way'!B416,'True_Odds_Calculator_3-way'!C416,'Log_working_3-way'!B$1,'Log_working_3-way'!B$2)</f>
        <v>1.0204142358995816</v>
      </c>
      <c r="F424" s="6" t="e">
        <f>IF('Log_working_3-way'!D424="","",1/'True_Odds_Calculator_3-way'!N416+1/'True_Odds_Calculator_3-way'!O416+1/'True_Odds_Calculator_3-way'!#REF!-1)</f>
        <v>#REF!</v>
      </c>
      <c r="H424" s="6">
        <f>IF('Log_working_3-way'!$D424="","",'True_Odds_Calculator_3-way'!N416/'True_Odds_Calculator_3-way'!A416-1)</f>
        <v>10.241866400889334</v>
      </c>
      <c r="I424" s="6">
        <f>IF('Log_working_3-way'!$D424="","",'True_Odds_Calculator_3-way'!O416/'True_Odds_Calculator_3-way'!B416-1)</f>
        <v>8.3194961089905739</v>
      </c>
      <c r="J424" s="6" t="e">
        <f>IF('Log_working_3-way'!$D424="","",'True_Odds_Calculator_3-way'!#REF!/'True_Odds_Calculator_3-way'!C416-1)</f>
        <v>#REF!</v>
      </c>
      <c r="K424" s="6">
        <f>IF('Log_working_3-way'!$D424="","",1/'True_Odds_Calculator_3-way'!A416+1/'True_Odds_Calculator_3-way'!B416+1/'True_Odds_Calculator_3-way'!C416-1)</f>
        <v>2.2156861362092162E-2</v>
      </c>
    </row>
    <row r="425" spans="4:11" x14ac:dyDescent="0.25">
      <c r="D425">
        <f>solve_for_c('True_Odds_Calculator_3-way'!A417,'True_Odds_Calculator_3-way'!B417,'True_Odds_Calculator_3-way'!C417,'Log_working_3-way'!B$1,'Log_working_3-way'!B$2)</f>
        <v>1.0285068168755975</v>
      </c>
      <c r="F425" s="6" t="e">
        <f>IF('Log_working_3-way'!D425="","",1/'True_Odds_Calculator_3-way'!N417+1/'True_Odds_Calculator_3-way'!O417+1/'True_Odds_Calculator_3-way'!#REF!-1)</f>
        <v>#REF!</v>
      </c>
      <c r="H425" s="6">
        <f>IF('Log_working_3-way'!$D425="","",'True_Odds_Calculator_3-way'!N417/'True_Odds_Calculator_3-way'!A417-1)</f>
        <v>42.965529709982704</v>
      </c>
      <c r="I425" s="6">
        <f>IF('Log_working_3-way'!$D425="","",'True_Odds_Calculator_3-way'!O417/'True_Odds_Calculator_3-way'!B417-1)</f>
        <v>3.0487584052303003</v>
      </c>
      <c r="J425" s="6" t="e">
        <f>IF('Log_working_3-way'!$D425="","",'True_Odds_Calculator_3-way'!#REF!/'True_Odds_Calculator_3-way'!C417-1)</f>
        <v>#REF!</v>
      </c>
      <c r="K425" s="6">
        <f>IF('Log_working_3-way'!$D425="","",1/'True_Odds_Calculator_3-way'!A417+1/'True_Odds_Calculator_3-way'!B417+1/'True_Odds_Calculator_3-way'!C417-1)</f>
        <v>2.4507526179751382E-2</v>
      </c>
    </row>
    <row r="426" spans="4:11" x14ac:dyDescent="0.25">
      <c r="D426">
        <f>solve_for_c('True_Odds_Calculator_3-way'!A418,'True_Odds_Calculator_3-way'!B418,'True_Odds_Calculator_3-way'!C418,'Log_working_3-way'!B$1,'Log_working_3-way'!B$2)</f>
        <v>1.0198896078219661</v>
      </c>
      <c r="F426" s="6" t="e">
        <f>IF('Log_working_3-way'!D426="","",1/'True_Odds_Calculator_3-way'!N418+1/'True_Odds_Calculator_3-way'!O418+1/'True_Odds_Calculator_3-way'!#REF!-1)</f>
        <v>#REF!</v>
      </c>
      <c r="H426" s="6">
        <f>IF('Log_working_3-way'!$D426="","",'True_Odds_Calculator_3-way'!N418/'True_Odds_Calculator_3-way'!A418-1)</f>
        <v>9.6635794081546713</v>
      </c>
      <c r="I426" s="6">
        <f>IF('Log_working_3-way'!$D426="","",'True_Odds_Calculator_3-way'!O418/'True_Odds_Calculator_3-way'!B418-1)</f>
        <v>6.9464660342308289</v>
      </c>
      <c r="J426" s="6" t="e">
        <f>IF('Log_working_3-way'!$D426="","",'True_Odds_Calculator_3-way'!#REF!/'True_Odds_Calculator_3-way'!C418-1)</f>
        <v>#REF!</v>
      </c>
      <c r="K426" s="6">
        <f>IF('Log_working_3-way'!$D426="","",1/'True_Odds_Calculator_3-way'!A418+1/'True_Odds_Calculator_3-way'!B418+1/'True_Odds_Calculator_3-way'!C418-1)</f>
        <v>2.1437353241265278E-2</v>
      </c>
    </row>
    <row r="427" spans="4:11" x14ac:dyDescent="0.25">
      <c r="D427">
        <f>solve_for_c('True_Odds_Calculator_3-way'!A419,'True_Odds_Calculator_3-way'!B419,'True_Odds_Calculator_3-way'!C419,'Log_working_3-way'!B$1,'Log_working_3-way'!B$2)</f>
        <v>1.0263523083591271</v>
      </c>
      <c r="F427" s="6" t="e">
        <f>IF('Log_working_3-way'!D427="","",1/'True_Odds_Calculator_3-way'!N419+1/'True_Odds_Calculator_3-way'!O419+1/'True_Odds_Calculator_3-way'!#REF!-1)</f>
        <v>#REF!</v>
      </c>
      <c r="H427" s="6">
        <f>IF('Log_working_3-way'!$D427="","",'True_Odds_Calculator_3-way'!N419/'True_Odds_Calculator_3-way'!A419-1)</f>
        <v>2.2026098663232996</v>
      </c>
      <c r="I427" s="6">
        <f>IF('Log_working_3-way'!$D427="","",'True_Odds_Calculator_3-way'!O419/'True_Odds_Calculator_3-way'!B419-1)</f>
        <v>4.505769188326485</v>
      </c>
      <c r="J427" s="6" t="e">
        <f>IF('Log_working_3-way'!$D427="","",'True_Odds_Calculator_3-way'!#REF!/'True_Odds_Calculator_3-way'!C419-1)</f>
        <v>#REF!</v>
      </c>
      <c r="K427" s="6">
        <f>IF('Log_working_3-way'!$D427="","",1/'True_Odds_Calculator_3-way'!A419+1/'True_Odds_Calculator_3-way'!B419+1/'True_Odds_Calculator_3-way'!C419-1)</f>
        <v>2.4749717561862727E-2</v>
      </c>
    </row>
    <row r="428" spans="4:11" x14ac:dyDescent="0.25">
      <c r="D428">
        <f>solve_for_c('True_Odds_Calculator_3-way'!A420,'True_Odds_Calculator_3-way'!B420,'True_Odds_Calculator_3-way'!C420,'Log_working_3-way'!B$1,'Log_working_3-way'!B$2)</f>
        <v>1.0324304932674415</v>
      </c>
      <c r="F428" s="6" t="e">
        <f>IF('Log_working_3-way'!D428="","",1/'True_Odds_Calculator_3-way'!N420+1/'True_Odds_Calculator_3-way'!O420+1/'True_Odds_Calculator_3-way'!#REF!-1)</f>
        <v>#REF!</v>
      </c>
      <c r="H428" s="6">
        <f>IF('Log_working_3-way'!$D428="","",'True_Odds_Calculator_3-way'!N420/'True_Odds_Calculator_3-way'!A420-1)</f>
        <v>45.32042038552283</v>
      </c>
      <c r="I428" s="6">
        <f>IF('Log_working_3-way'!$D428="","",'True_Odds_Calculator_3-way'!O420/'True_Odds_Calculator_3-way'!B420-1)</f>
        <v>3.390021856219624</v>
      </c>
      <c r="J428" s="6" t="e">
        <f>IF('Log_working_3-way'!$D428="","",'True_Odds_Calculator_3-way'!#REF!/'True_Odds_Calculator_3-way'!C420-1)</f>
        <v>#REF!</v>
      </c>
      <c r="K428" s="6">
        <f>IF('Log_working_3-way'!$D428="","",1/'True_Odds_Calculator_3-way'!A420+1/'True_Odds_Calculator_3-way'!B420+1/'True_Odds_Calculator_3-way'!C420-1)</f>
        <v>2.6813342535535911E-2</v>
      </c>
    </row>
    <row r="429" spans="4:11" x14ac:dyDescent="0.25">
      <c r="D429">
        <f>solve_for_c('True_Odds_Calculator_3-way'!A421,'True_Odds_Calculator_3-way'!B421,'True_Odds_Calculator_3-way'!C421,'Log_working_3-way'!B$1,'Log_working_3-way'!B$2)</f>
        <v>1.0248336139834953</v>
      </c>
      <c r="F429" s="6" t="e">
        <f>IF('Log_working_3-way'!D429="","",1/'True_Odds_Calculator_3-way'!N421+1/'True_Odds_Calculator_3-way'!O421+1/'True_Odds_Calculator_3-way'!#REF!-1)</f>
        <v>#REF!</v>
      </c>
      <c r="H429" s="6">
        <f>IF('Log_working_3-way'!$D429="","",'True_Odds_Calculator_3-way'!N421/'True_Odds_Calculator_3-way'!A421-1)</f>
        <v>10.420754214606218</v>
      </c>
      <c r="I429" s="6">
        <f>IF('Log_working_3-way'!$D429="","",'True_Odds_Calculator_3-way'!O421/'True_Odds_Calculator_3-way'!B421-1)</f>
        <v>8.6904057892324982</v>
      </c>
      <c r="J429" s="6" t="e">
        <f>IF('Log_working_3-way'!$D429="","",'True_Odds_Calculator_3-way'!#REF!/'True_Odds_Calculator_3-way'!C421-1)</f>
        <v>#REF!</v>
      </c>
      <c r="K429" s="6">
        <f>IF('Log_working_3-way'!$D429="","",1/'True_Odds_Calculator_3-way'!A421+1/'True_Odds_Calculator_3-way'!B421+1/'True_Odds_Calculator_3-way'!C421-1)</f>
        <v>2.692685671076922E-2</v>
      </c>
    </row>
    <row r="430" spans="4:11" x14ac:dyDescent="0.25">
      <c r="D430">
        <f>solve_for_c('True_Odds_Calculator_3-way'!A422,'True_Odds_Calculator_3-way'!B422,'True_Odds_Calculator_3-way'!C422,'Log_working_3-way'!B$1,'Log_working_3-way'!B$2)</f>
        <v>1.0321147364787546</v>
      </c>
      <c r="F430" s="6" t="e">
        <f>IF('Log_working_3-way'!D430="","",1/'True_Odds_Calculator_3-way'!N422+1/'True_Odds_Calculator_3-way'!O422+1/'True_Odds_Calculator_3-way'!#REF!-1)</f>
        <v>#REF!</v>
      </c>
      <c r="H430" s="6">
        <f>IF('Log_working_3-way'!$D430="","",'True_Odds_Calculator_3-way'!N422/'True_Odds_Calculator_3-way'!A422-1)</f>
        <v>30.667025215412313</v>
      </c>
      <c r="I430" s="6">
        <f>IF('Log_working_3-way'!$D430="","",'True_Odds_Calculator_3-way'!O422/'True_Odds_Calculator_3-way'!B422-1)</f>
        <v>6.1612317404743777</v>
      </c>
      <c r="J430" s="6" t="e">
        <f>IF('Log_working_3-way'!$D430="","",'True_Odds_Calculator_3-way'!#REF!/'True_Odds_Calculator_3-way'!C422-1)</f>
        <v>#REF!</v>
      </c>
      <c r="K430" s="6">
        <f>IF('Log_working_3-way'!$D430="","",1/'True_Odds_Calculator_3-way'!A422+1/'True_Odds_Calculator_3-way'!B422+1/'True_Odds_Calculator_3-way'!C422-1)</f>
        <v>3.1137626675384E-2</v>
      </c>
    </row>
    <row r="431" spans="4:11" x14ac:dyDescent="0.25">
      <c r="D431">
        <f>solve_for_c('True_Odds_Calculator_3-way'!A423,'True_Odds_Calculator_3-way'!B423,'True_Odds_Calculator_3-way'!C423,'Log_working_3-way'!B$1,'Log_working_3-way'!B$2)</f>
        <v>1.0247208933987397</v>
      </c>
      <c r="F431" s="6" t="e">
        <f>IF('Log_working_3-way'!D431="","",1/'True_Odds_Calculator_3-way'!N423+1/'True_Odds_Calculator_3-way'!O423+1/'True_Odds_Calculator_3-way'!#REF!-1)</f>
        <v>#REF!</v>
      </c>
      <c r="H431" s="6">
        <f>IF('Log_working_3-way'!$D431="","",'True_Odds_Calculator_3-way'!N423/'True_Odds_Calculator_3-way'!A423-1)</f>
        <v>12.458815230338965</v>
      </c>
      <c r="I431" s="6">
        <f>IF('Log_working_3-way'!$D431="","",'True_Odds_Calculator_3-way'!O423/'True_Odds_Calculator_3-way'!B423-1)</f>
        <v>8.9408315781783809</v>
      </c>
      <c r="J431" s="6" t="e">
        <f>IF('Log_working_3-way'!$D431="","",'True_Odds_Calculator_3-way'!#REF!/'True_Odds_Calculator_3-way'!C423-1)</f>
        <v>#REF!</v>
      </c>
      <c r="K431" s="6">
        <f>IF('Log_working_3-way'!$D431="","",1/'True_Odds_Calculator_3-way'!A423+1/'True_Odds_Calculator_3-way'!B423+1/'True_Odds_Calculator_3-way'!C423-1)</f>
        <v>2.6806499585942278E-2</v>
      </c>
    </row>
    <row r="432" spans="4:11" x14ac:dyDescent="0.25">
      <c r="D432">
        <f>solve_for_c('True_Odds_Calculator_3-way'!A424,'True_Odds_Calculator_3-way'!B424,'True_Odds_Calculator_3-way'!C424,'Log_working_3-way'!B$1,'Log_working_3-way'!B$2)</f>
        <v>1.0386756241231627</v>
      </c>
      <c r="F432" s="6" t="e">
        <f>IF('Log_working_3-way'!D432="","",1/'True_Odds_Calculator_3-way'!N424+1/'True_Odds_Calculator_3-way'!O424+1/'True_Odds_Calculator_3-way'!#REF!-1)</f>
        <v>#REF!</v>
      </c>
      <c r="H432" s="6">
        <f>IF('Log_working_3-way'!$D432="","",'True_Odds_Calculator_3-way'!N424/'True_Odds_Calculator_3-way'!A424-1)</f>
        <v>0.86211932025536875</v>
      </c>
      <c r="I432" s="6">
        <f>IF('Log_working_3-way'!$D432="","",'True_Odds_Calculator_3-way'!O424/'True_Odds_Calculator_3-way'!B424-1)</f>
        <v>3.8230527022922862</v>
      </c>
      <c r="J432" s="6" t="e">
        <f>IF('Log_working_3-way'!$D432="","",'True_Odds_Calculator_3-way'!#REF!/'True_Odds_Calculator_3-way'!C424-1)</f>
        <v>#REF!</v>
      </c>
      <c r="K432" s="6">
        <f>IF('Log_working_3-way'!$D432="","",1/'True_Odds_Calculator_3-way'!A424+1/'True_Odds_Calculator_3-way'!B424+1/'True_Odds_Calculator_3-way'!C424-1)</f>
        <v>3.3051480512710674E-2</v>
      </c>
    </row>
    <row r="433" spans="4:11" x14ac:dyDescent="0.25">
      <c r="D433">
        <f>solve_for_c('True_Odds_Calculator_3-way'!A425,'True_Odds_Calculator_3-way'!B425,'True_Odds_Calculator_3-way'!C425,'Log_working_3-way'!B$1,'Log_working_3-way'!B$2)</f>
        <v>1.0257619921785233</v>
      </c>
      <c r="F433" s="6" t="e">
        <f>IF('Log_working_3-way'!D433="","",1/'True_Odds_Calculator_3-way'!N425+1/'True_Odds_Calculator_3-way'!O425+1/'True_Odds_Calculator_3-way'!#REF!-1)</f>
        <v>#REF!</v>
      </c>
      <c r="H433" s="6">
        <f>IF('Log_working_3-way'!$D433="","",'True_Odds_Calculator_3-way'!N425/'True_Odds_Calculator_3-way'!A425-1)</f>
        <v>15.894031944255921</v>
      </c>
      <c r="I433" s="6">
        <f>IF('Log_working_3-way'!$D433="","",'True_Odds_Calculator_3-way'!O425/'True_Odds_Calculator_3-way'!B425-1)</f>
        <v>9.1915170556355807</v>
      </c>
      <c r="J433" s="6" t="e">
        <f>IF('Log_working_3-way'!$D433="","",'True_Odds_Calculator_3-way'!#REF!/'True_Odds_Calculator_3-way'!C425-1)</f>
        <v>#REF!</v>
      </c>
      <c r="K433" s="6">
        <f>IF('Log_working_3-way'!$D433="","",1/'True_Odds_Calculator_3-way'!A425+1/'True_Odds_Calculator_3-way'!B425+1/'True_Odds_Calculator_3-way'!C425-1)</f>
        <v>2.7647583975002776E-2</v>
      </c>
    </row>
    <row r="434" spans="4:11" x14ac:dyDescent="0.25">
      <c r="D434">
        <f>solve_for_c('True_Odds_Calculator_3-way'!A426,'True_Odds_Calculator_3-way'!B426,'True_Odds_Calculator_3-way'!C426,'Log_working_3-way'!B$1,'Log_working_3-way'!B$2)</f>
        <v>1.0657879231134557</v>
      </c>
      <c r="F434" s="6" t="e">
        <f>IF('Log_working_3-way'!D434="","",1/'True_Odds_Calculator_3-way'!N426+1/'True_Odds_Calculator_3-way'!O426+1/'True_Odds_Calculator_3-way'!#REF!-1)</f>
        <v>#REF!</v>
      </c>
      <c r="H434" s="6">
        <f>IF('Log_working_3-way'!$D434="","",'True_Odds_Calculator_3-way'!N426/'True_Odds_Calculator_3-way'!A426-1)</f>
        <v>65.941000291889296</v>
      </c>
      <c r="I434" s="6">
        <f>IF('Log_working_3-way'!$D434="","",'True_Odds_Calculator_3-way'!O426/'True_Odds_Calculator_3-way'!B426-1)</f>
        <v>0.95605231329941631</v>
      </c>
      <c r="J434" s="6" t="e">
        <f>IF('Log_working_3-way'!$D434="","",'True_Odds_Calculator_3-way'!#REF!/'True_Odds_Calculator_3-way'!C426-1)</f>
        <v>#REF!</v>
      </c>
      <c r="K434" s="6">
        <f>IF('Log_working_3-way'!$D434="","",1/'True_Odds_Calculator_3-way'!A426+1/'True_Odds_Calculator_3-way'!B426+1/'True_Odds_Calculator_3-way'!C426-1)</f>
        <v>3.7397770299803623E-2</v>
      </c>
    </row>
    <row r="435" spans="4:11" x14ac:dyDescent="0.25">
      <c r="D435">
        <f>solve_for_c('True_Odds_Calculator_3-way'!A427,'True_Odds_Calculator_3-way'!B427,'True_Odds_Calculator_3-way'!C427,'Log_working_3-way'!B$1,'Log_working_3-way'!B$2)</f>
        <v>1.0272316890784576</v>
      </c>
      <c r="F435" s="6" t="e">
        <f>IF('Log_working_3-way'!D435="","",1/'True_Odds_Calculator_3-way'!N427+1/'True_Odds_Calculator_3-way'!O427+1/'True_Odds_Calculator_3-way'!#REF!-1)</f>
        <v>#REF!</v>
      </c>
      <c r="H435" s="6">
        <f>IF('Log_working_3-way'!$D435="","",'True_Odds_Calculator_3-way'!N427/'True_Odds_Calculator_3-way'!A427-1)</f>
        <v>40.188342220069103</v>
      </c>
      <c r="I435" s="6">
        <f>IF('Log_working_3-way'!$D435="","",'True_Odds_Calculator_3-way'!O427/'True_Odds_Calculator_3-way'!B427-1)</f>
        <v>5.0747304064723417</v>
      </c>
      <c r="J435" s="6" t="e">
        <f>IF('Log_working_3-way'!$D435="","",'True_Odds_Calculator_3-way'!#REF!/'True_Odds_Calculator_3-way'!C427-1)</f>
        <v>#REF!</v>
      </c>
      <c r="K435" s="6">
        <f>IF('Log_working_3-way'!$D435="","",1/'True_Odds_Calculator_3-way'!A427+1/'True_Odds_Calculator_3-way'!B427+1/'True_Odds_Calculator_3-way'!C427-1)</f>
        <v>2.3727207954140628E-2</v>
      </c>
    </row>
    <row r="436" spans="4:11" x14ac:dyDescent="0.25">
      <c r="D436">
        <f>solve_for_c('True_Odds_Calculator_3-way'!A428,'True_Odds_Calculator_3-way'!B428,'True_Odds_Calculator_3-way'!C428,'Log_working_3-way'!B$1,'Log_working_3-way'!B$2)</f>
        <v>1.0294156715162111</v>
      </c>
      <c r="F436" s="6" t="e">
        <f>IF('Log_working_3-way'!D436="","",1/'True_Odds_Calculator_3-way'!N428+1/'True_Odds_Calculator_3-way'!O428+1/'True_Odds_Calculator_3-way'!#REF!-1)</f>
        <v>#REF!</v>
      </c>
      <c r="H436" s="6">
        <f>IF('Log_working_3-way'!$D436="","",'True_Odds_Calculator_3-way'!N428/'True_Odds_Calculator_3-way'!A428-1)</f>
        <v>0.88435371926989115</v>
      </c>
      <c r="I436" s="6">
        <f>IF('Log_working_3-way'!$D436="","",'True_Odds_Calculator_3-way'!O428/'True_Odds_Calculator_3-way'!B428-1)</f>
        <v>5.7107376159401104</v>
      </c>
      <c r="J436" s="6" t="e">
        <f>IF('Log_working_3-way'!$D436="","",'True_Odds_Calculator_3-way'!#REF!/'True_Odds_Calculator_3-way'!C428-1)</f>
        <v>#REF!</v>
      </c>
      <c r="K436" s="6">
        <f>IF('Log_working_3-way'!$D436="","",1/'True_Odds_Calculator_3-way'!A428+1/'True_Odds_Calculator_3-way'!B428+1/'True_Odds_Calculator_3-way'!C428-1)</f>
        <v>2.6549250015514447E-2</v>
      </c>
    </row>
    <row r="437" spans="4:11" x14ac:dyDescent="0.25">
      <c r="D437">
        <f>solve_for_c('True_Odds_Calculator_3-way'!A429,'True_Odds_Calculator_3-way'!B429,'True_Odds_Calculator_3-way'!C429,'Log_working_3-way'!B$1,'Log_working_3-way'!B$2)</f>
        <v>1.0211211184581146</v>
      </c>
      <c r="F437" s="6" t="e">
        <f>IF('Log_working_3-way'!D437="","",1/'True_Odds_Calculator_3-way'!N429+1/'True_Odds_Calculator_3-way'!O429+1/'True_Odds_Calculator_3-way'!#REF!-1)</f>
        <v>#REF!</v>
      </c>
      <c r="H437" s="6">
        <f>IF('Log_working_3-way'!$D437="","",'True_Odds_Calculator_3-way'!N429/'True_Odds_Calculator_3-way'!A429-1)</f>
        <v>15.288699983506767</v>
      </c>
      <c r="I437" s="6">
        <f>IF('Log_working_3-way'!$D437="","",'True_Odds_Calculator_3-way'!O429/'True_Odds_Calculator_3-way'!B429-1)</f>
        <v>8.5481368799804081</v>
      </c>
      <c r="J437" s="6" t="e">
        <f>IF('Log_working_3-way'!$D437="","",'True_Odds_Calculator_3-way'!#REF!/'True_Odds_Calculator_3-way'!C429-1)</f>
        <v>#REF!</v>
      </c>
      <c r="K437" s="6">
        <f>IF('Log_working_3-way'!$D437="","",1/'True_Odds_Calculator_3-way'!A429+1/'True_Odds_Calculator_3-way'!B429+1/'True_Odds_Calculator_3-way'!C429-1)</f>
        <v>2.2778068931500028E-2</v>
      </c>
    </row>
    <row r="438" spans="4:11" x14ac:dyDescent="0.25">
      <c r="D438">
        <f>solve_for_c('True_Odds_Calculator_3-way'!A430,'True_Odds_Calculator_3-way'!B430,'True_Odds_Calculator_3-way'!C430,'Log_working_3-way'!B$1,'Log_working_3-way'!B$2)</f>
        <v>1.0277120636875394</v>
      </c>
      <c r="F438" s="6" t="e">
        <f>IF('Log_working_3-way'!D438="","",1/'True_Odds_Calculator_3-way'!N430+1/'True_Odds_Calculator_3-way'!O430+1/'True_Odds_Calculator_3-way'!#REF!-1)</f>
        <v>#REF!</v>
      </c>
      <c r="H438" s="6">
        <f>IF('Log_working_3-way'!$D438="","",'True_Odds_Calculator_3-way'!N430/'True_Odds_Calculator_3-way'!A430-1)</f>
        <v>38.583626463092237</v>
      </c>
      <c r="I438" s="6">
        <f>IF('Log_working_3-way'!$D438="","",'True_Odds_Calculator_3-way'!O430/'True_Odds_Calculator_3-way'!B430-1)</f>
        <v>4.401781639799367</v>
      </c>
      <c r="J438" s="6" t="e">
        <f>IF('Log_working_3-way'!$D438="","",'True_Odds_Calculator_3-way'!#REF!/'True_Odds_Calculator_3-way'!C430-1)</f>
        <v>#REF!</v>
      </c>
      <c r="K438" s="6">
        <f>IF('Log_working_3-way'!$D438="","",1/'True_Odds_Calculator_3-way'!A430+1/'True_Odds_Calculator_3-way'!B430+1/'True_Odds_Calculator_3-way'!C430-1)</f>
        <v>2.4908548531485275E-2</v>
      </c>
    </row>
    <row r="439" spans="4:11" x14ac:dyDescent="0.25">
      <c r="D439">
        <f>solve_for_c('True_Odds_Calculator_3-way'!A431,'True_Odds_Calculator_3-way'!B431,'True_Odds_Calculator_3-way'!C431,'Log_working_3-way'!B$1,'Log_working_3-way'!B$2)</f>
        <v>1.0300139866108216</v>
      </c>
      <c r="F439" s="6" t="e">
        <f>IF('Log_working_3-way'!D439="","",1/'True_Odds_Calculator_3-way'!N431+1/'True_Odds_Calculator_3-way'!O431+1/'True_Odds_Calculator_3-way'!#REF!-1)</f>
        <v>#REF!</v>
      </c>
      <c r="H439" s="6">
        <f>IF('Log_working_3-way'!$D439="","",'True_Odds_Calculator_3-way'!N431/'True_Odds_Calculator_3-way'!A431-1)</f>
        <v>1.29241386254512</v>
      </c>
      <c r="I439" s="6">
        <f>IF('Log_working_3-way'!$D439="","",'True_Odds_Calculator_3-way'!O431/'True_Odds_Calculator_3-way'!B431-1)</f>
        <v>3.3191769645357594</v>
      </c>
      <c r="J439" s="6" t="e">
        <f>IF('Log_working_3-way'!$D439="","",'True_Odds_Calculator_3-way'!#REF!/'True_Odds_Calculator_3-way'!C431-1)</f>
        <v>#REF!</v>
      </c>
      <c r="K439" s="6">
        <f>IF('Log_working_3-way'!$D439="","",1/'True_Odds_Calculator_3-way'!A431+1/'True_Odds_Calculator_3-way'!B431+1/'True_Odds_Calculator_3-way'!C431-1)</f>
        <v>2.6152204547447155E-2</v>
      </c>
    </row>
    <row r="440" spans="4:11" x14ac:dyDescent="0.25">
      <c r="D440">
        <f>solve_for_c('True_Odds_Calculator_3-way'!A432,'True_Odds_Calculator_3-way'!B432,'True_Odds_Calculator_3-way'!C432,'Log_working_3-way'!B$1,'Log_working_3-way'!B$2)</f>
        <v>1.029620234119236</v>
      </c>
      <c r="F440" s="6" t="e">
        <f>IF('Log_working_3-way'!D440="","",1/'True_Odds_Calculator_3-way'!N432+1/'True_Odds_Calculator_3-way'!O432+1/'True_Odds_Calculator_3-way'!#REF!-1)</f>
        <v>#REF!</v>
      </c>
      <c r="H440" s="6">
        <f>IF('Log_working_3-way'!$D440="","",'True_Odds_Calculator_3-way'!N432/'True_Odds_Calculator_3-way'!A432-1)</f>
        <v>9.4847197211656091</v>
      </c>
      <c r="I440" s="6">
        <f>IF('Log_working_3-way'!$D440="","",'True_Odds_Calculator_3-way'!O432/'True_Odds_Calculator_3-way'!B432-1)</f>
        <v>9.280807836170581</v>
      </c>
      <c r="J440" s="6" t="e">
        <f>IF('Log_working_3-way'!$D440="","",'True_Odds_Calculator_3-way'!#REF!/'True_Odds_Calculator_3-way'!C432-1)</f>
        <v>#REF!</v>
      </c>
      <c r="K440" s="6">
        <f>IF('Log_working_3-way'!$D440="","",1/'True_Odds_Calculator_3-way'!A432+1/'True_Odds_Calculator_3-way'!B432+1/'True_Odds_Calculator_3-way'!C432-1)</f>
        <v>3.2038758009891755E-2</v>
      </c>
    </row>
    <row r="441" spans="4:11" x14ac:dyDescent="0.25">
      <c r="D441">
        <f>solve_for_c('True_Odds_Calculator_3-way'!A433,'True_Odds_Calculator_3-way'!B433,'True_Odds_Calculator_3-way'!C433,'Log_working_3-way'!B$1,'Log_working_3-way'!B$2)</f>
        <v>1.0354362323298156</v>
      </c>
      <c r="F441" s="6" t="e">
        <f>IF('Log_working_3-way'!D441="","",1/'True_Odds_Calculator_3-way'!N433+1/'True_Odds_Calculator_3-way'!O433+1/'True_Odds_Calculator_3-way'!#REF!-1)</f>
        <v>#REF!</v>
      </c>
      <c r="H441" s="6">
        <f>IF('Log_working_3-way'!$D441="","",'True_Odds_Calculator_3-way'!N433/'True_Odds_Calculator_3-way'!A433-1)</f>
        <v>2.847410508099991</v>
      </c>
      <c r="I441" s="6">
        <f>IF('Log_working_3-way'!$D441="","",'True_Odds_Calculator_3-way'!O433/'True_Odds_Calculator_3-way'!B433-1)</f>
        <v>8.2563322273155677</v>
      </c>
      <c r="J441" s="6" t="e">
        <f>IF('Log_working_3-way'!$D441="","",'True_Odds_Calculator_3-way'!#REF!/'True_Odds_Calculator_3-way'!C433-1)</f>
        <v>#REF!</v>
      </c>
      <c r="K441" s="6">
        <f>IF('Log_working_3-way'!$D441="","",1/'True_Odds_Calculator_3-way'!A433+1/'True_Odds_Calculator_3-way'!B433+1/'True_Odds_Calculator_3-way'!C433-1)</f>
        <v>3.5514111096691892E-2</v>
      </c>
    </row>
    <row r="442" spans="4:11" x14ac:dyDescent="0.25">
      <c r="D442">
        <f>solve_for_c('True_Odds_Calculator_3-way'!A434,'True_Odds_Calculator_3-way'!B434,'True_Odds_Calculator_3-way'!C434,'Log_working_3-way'!B$1,'Log_working_3-way'!B$2)</f>
        <v>1.0303950715830348</v>
      </c>
      <c r="F442" s="6" t="e">
        <f>IF('Log_working_3-way'!D442="","",1/'True_Odds_Calculator_3-way'!N434+1/'True_Odds_Calculator_3-way'!O434+1/'True_Odds_Calculator_3-way'!#REF!-1)</f>
        <v>#REF!</v>
      </c>
      <c r="H442" s="6">
        <f>IF('Log_working_3-way'!$D442="","",'True_Odds_Calculator_3-way'!N434/'True_Odds_Calculator_3-way'!A434-1)</f>
        <v>11.617655397697675</v>
      </c>
      <c r="I442" s="6">
        <f>IF('Log_working_3-way'!$D442="","",'True_Odds_Calculator_3-way'!O434/'True_Odds_Calculator_3-way'!B434-1)</f>
        <v>10.672213553842893</v>
      </c>
      <c r="J442" s="6" t="e">
        <f>IF('Log_working_3-way'!$D442="","",'True_Odds_Calculator_3-way'!#REF!/'True_Odds_Calculator_3-way'!C434-1)</f>
        <v>#REF!</v>
      </c>
      <c r="K442" s="6">
        <f>IF('Log_working_3-way'!$D442="","",1/'True_Odds_Calculator_3-way'!A434+1/'True_Odds_Calculator_3-way'!B434+1/'True_Odds_Calculator_3-way'!C434-1)</f>
        <v>3.2908377222456764E-2</v>
      </c>
    </row>
    <row r="443" spans="4:11" x14ac:dyDescent="0.25">
      <c r="D443">
        <f>solve_for_c('True_Odds_Calculator_3-way'!A435,'True_Odds_Calculator_3-way'!B435,'True_Odds_Calculator_3-way'!C435,'Log_working_3-way'!B$1,'Log_working_3-way'!B$2)</f>
        <v>1.0335171212691876</v>
      </c>
      <c r="F443" s="6" t="e">
        <f>IF('Log_working_3-way'!D443="","",1/'True_Odds_Calculator_3-way'!N435+1/'True_Odds_Calculator_3-way'!O435+1/'True_Odds_Calculator_3-way'!#REF!-1)</f>
        <v>#REF!</v>
      </c>
      <c r="H443" s="6">
        <f>IF('Log_working_3-way'!$D443="","",'True_Odds_Calculator_3-way'!N435/'True_Odds_Calculator_3-way'!A435-1)</f>
        <v>24.971081819450401</v>
      </c>
      <c r="I443" s="6">
        <f>IF('Log_working_3-way'!$D443="","",'True_Odds_Calculator_3-way'!O435/'True_Odds_Calculator_3-way'!B435-1)</f>
        <v>8.8745197633201123</v>
      </c>
      <c r="J443" s="6" t="e">
        <f>IF('Log_working_3-way'!$D443="","",'True_Odds_Calculator_3-way'!#REF!/'True_Odds_Calculator_3-way'!C435-1)</f>
        <v>#REF!</v>
      </c>
      <c r="K443" s="6">
        <f>IF('Log_working_3-way'!$D443="","",1/'True_Odds_Calculator_3-way'!A435+1/'True_Odds_Calculator_3-way'!B435+1/'True_Odds_Calculator_3-way'!C435-1)</f>
        <v>3.3701964289829522E-2</v>
      </c>
    </row>
    <row r="444" spans="4:11" x14ac:dyDescent="0.25">
      <c r="D444">
        <f>solve_for_c('True_Odds_Calculator_3-way'!A436,'True_Odds_Calculator_3-way'!B436,'True_Odds_Calculator_3-way'!C436,'Log_working_3-way'!B$1,'Log_working_3-way'!B$2)</f>
        <v>1.0307516616499504</v>
      </c>
      <c r="F444" s="6" t="e">
        <f>IF('Log_working_3-way'!D444="","",1/'True_Odds_Calculator_3-way'!N436+1/'True_Odds_Calculator_3-way'!O436+1/'True_Odds_Calculator_3-way'!#REF!-1)</f>
        <v>#REF!</v>
      </c>
      <c r="H444" s="6">
        <f>IF('Log_working_3-way'!$D444="","",'True_Odds_Calculator_3-way'!N436/'True_Odds_Calculator_3-way'!A436-1)</f>
        <v>8.6313056314409753</v>
      </c>
      <c r="I444" s="6">
        <f>IF('Log_working_3-way'!$D444="","",'True_Odds_Calculator_3-way'!O436/'True_Odds_Calculator_3-way'!B436-1)</f>
        <v>10.121405016924699</v>
      </c>
      <c r="J444" s="6" t="e">
        <f>IF('Log_working_3-way'!$D444="","",'True_Odds_Calculator_3-way'!#REF!/'True_Odds_Calculator_3-way'!C436-1)</f>
        <v>#REF!</v>
      </c>
      <c r="K444" s="6">
        <f>IF('Log_working_3-way'!$D444="","",1/'True_Odds_Calculator_3-way'!A436+1/'True_Odds_Calculator_3-way'!B436+1/'True_Odds_Calculator_3-way'!C436-1)</f>
        <v>3.3228342884547679E-2</v>
      </c>
    </row>
    <row r="445" spans="4:11" x14ac:dyDescent="0.25">
      <c r="D445">
        <f>solve_for_c('True_Odds_Calculator_3-way'!A437,'True_Odds_Calculator_3-way'!B437,'True_Odds_Calculator_3-way'!C437,'Log_working_3-way'!B$1,'Log_working_3-way'!B$2)</f>
        <v>1.0374573682813804</v>
      </c>
      <c r="F445" s="6" t="e">
        <f>IF('Log_working_3-way'!D445="","",1/'True_Odds_Calculator_3-way'!N437+1/'True_Odds_Calculator_3-way'!O437+1/'True_Odds_Calculator_3-way'!#REF!-1)</f>
        <v>#REF!</v>
      </c>
      <c r="H445" s="6">
        <f>IF('Log_working_3-way'!$D445="","",'True_Odds_Calculator_3-way'!N437/'True_Odds_Calculator_3-way'!A437-1)</f>
        <v>20.208236686951178</v>
      </c>
      <c r="I445" s="6">
        <f>IF('Log_working_3-way'!$D445="","",'True_Odds_Calculator_3-way'!O437/'True_Odds_Calculator_3-way'!B437-1)</f>
        <v>6.7656612397524514</v>
      </c>
      <c r="J445" s="6" t="e">
        <f>IF('Log_working_3-way'!$D445="","",'True_Odds_Calculator_3-way'!#REF!/'True_Odds_Calculator_3-way'!C437-1)</f>
        <v>#REF!</v>
      </c>
      <c r="K445" s="6">
        <f>IF('Log_working_3-way'!$D445="","",1/'True_Odds_Calculator_3-way'!A437+1/'True_Odds_Calculator_3-way'!B437+1/'True_Odds_Calculator_3-way'!C437-1)</f>
        <v>3.9288762880312245E-2</v>
      </c>
    </row>
    <row r="446" spans="4:11" x14ac:dyDescent="0.25">
      <c r="D446">
        <f>solve_for_c('True_Odds_Calculator_3-way'!A438,'True_Odds_Calculator_3-way'!B438,'True_Odds_Calculator_3-way'!C438,'Log_working_3-way'!B$1,'Log_working_3-way'!B$2)</f>
        <v>1.0368311433217885</v>
      </c>
      <c r="F446" s="6" t="e">
        <f>IF('Log_working_3-way'!D446="","",1/'True_Odds_Calculator_3-way'!N438+1/'True_Odds_Calculator_3-way'!O438+1/'True_Odds_Calculator_3-way'!#REF!-1)</f>
        <v>#REF!</v>
      </c>
      <c r="H446" s="6">
        <f>IF('Log_working_3-way'!$D446="","",'True_Odds_Calculator_3-way'!N438/'True_Odds_Calculator_3-way'!A438-1)</f>
        <v>14.516888634665845</v>
      </c>
      <c r="I446" s="6">
        <f>IF('Log_working_3-way'!$D446="","",'True_Odds_Calculator_3-way'!O438/'True_Odds_Calculator_3-way'!B438-1)</f>
        <v>6.8535723447993249</v>
      </c>
      <c r="J446" s="6" t="e">
        <f>IF('Log_working_3-way'!$D446="","",'True_Odds_Calculator_3-way'!#REF!/'True_Odds_Calculator_3-way'!C438-1)</f>
        <v>#REF!</v>
      </c>
      <c r="K446" s="6">
        <f>IF('Log_working_3-way'!$D446="","",1/'True_Odds_Calculator_3-way'!A438+1/'True_Odds_Calculator_3-way'!B438+1/'True_Odds_Calculator_3-way'!C438-1)</f>
        <v>3.9433387473434944E-2</v>
      </c>
    </row>
    <row r="447" spans="4:11" x14ac:dyDescent="0.25">
      <c r="D447">
        <f>solve_for_c('True_Odds_Calculator_3-way'!A439,'True_Odds_Calculator_3-way'!B439,'True_Odds_Calculator_3-way'!C439,'Log_working_3-way'!B$1,'Log_working_3-way'!B$2)</f>
        <v>1.0846738724691289</v>
      </c>
      <c r="F447" s="6" t="e">
        <f>IF('Log_working_3-way'!D447="","",1/'True_Odds_Calculator_3-way'!N439+1/'True_Odds_Calculator_3-way'!O439+1/'True_Odds_Calculator_3-way'!#REF!-1)</f>
        <v>#REF!</v>
      </c>
      <c r="H447" s="6">
        <f>IF('Log_working_3-way'!$D447="","",'True_Odds_Calculator_3-way'!N439/'True_Odds_Calculator_3-way'!A439-1)</f>
        <v>2.9823730684153027</v>
      </c>
      <c r="I447" s="6">
        <f>IF('Log_working_3-way'!$D447="","",'True_Odds_Calculator_3-way'!O439/'True_Odds_Calculator_3-way'!B439-1)</f>
        <v>3.8427046493898045</v>
      </c>
      <c r="J447" s="6" t="e">
        <f>IF('Log_working_3-way'!$D447="","",'True_Odds_Calculator_3-way'!#REF!/'True_Odds_Calculator_3-way'!C439-1)</f>
        <v>#REF!</v>
      </c>
      <c r="K447" s="6">
        <f>IF('Log_working_3-way'!$D447="","",1/'True_Odds_Calculator_3-way'!A439+1/'True_Odds_Calculator_3-way'!B439+1/'True_Odds_Calculator_3-way'!C439-1)</f>
        <v>7.6375480782866045E-2</v>
      </c>
    </row>
    <row r="448" spans="4:11" x14ac:dyDescent="0.25">
      <c r="D448">
        <f>solve_for_c('True_Odds_Calculator_3-way'!A440,'True_Odds_Calculator_3-way'!B440,'True_Odds_Calculator_3-way'!C440,'Log_working_3-way'!B$1,'Log_working_3-way'!B$2)</f>
        <v>1.031304402124408</v>
      </c>
      <c r="F448" s="6" t="e">
        <f>IF('Log_working_3-way'!D448="","",1/'True_Odds_Calculator_3-way'!N440+1/'True_Odds_Calculator_3-way'!O440+1/'True_Odds_Calculator_3-way'!#REF!-1)</f>
        <v>#REF!</v>
      </c>
      <c r="H448" s="6">
        <f>IF('Log_working_3-way'!$D448="","",'True_Odds_Calculator_3-way'!N440/'True_Odds_Calculator_3-way'!A440-1)</f>
        <v>15.11832964186846</v>
      </c>
      <c r="I448" s="6">
        <f>IF('Log_working_3-way'!$D448="","",'True_Odds_Calculator_3-way'!O440/'True_Odds_Calculator_3-way'!B440-1)</f>
        <v>7.1285674165356401</v>
      </c>
      <c r="J448" s="6" t="e">
        <f>IF('Log_working_3-way'!$D448="","",'True_Odds_Calculator_3-way'!#REF!/'True_Odds_Calculator_3-way'!C440-1)</f>
        <v>#REF!</v>
      </c>
      <c r="K448" s="6">
        <f>IF('Log_working_3-way'!$D448="","",1/'True_Odds_Calculator_3-way'!A440+1/'True_Odds_Calculator_3-way'!B440+1/'True_Odds_Calculator_3-way'!C440-1)</f>
        <v>3.3588807568548207E-2</v>
      </c>
    </row>
    <row r="449" spans="4:11" x14ac:dyDescent="0.25">
      <c r="D449">
        <f>solve_for_c('True_Odds_Calculator_3-way'!A441,'True_Odds_Calculator_3-way'!B441,'True_Odds_Calculator_3-way'!C441,'Log_working_3-way'!B$1,'Log_working_3-way'!B$2)</f>
        <v>1.0240369556771818</v>
      </c>
      <c r="F449" s="6" t="e">
        <f>IF('Log_working_3-way'!D449="","",1/'True_Odds_Calculator_3-way'!N441+1/'True_Odds_Calculator_3-way'!O441+1/'True_Odds_Calculator_3-way'!#REF!-1)</f>
        <v>#REF!</v>
      </c>
      <c r="H449" s="6">
        <f>IF('Log_working_3-way'!$D449="","",'True_Odds_Calculator_3-way'!N441/'True_Odds_Calculator_3-way'!A441-1)</f>
        <v>2.864190636364834</v>
      </c>
      <c r="I449" s="6">
        <f>IF('Log_working_3-way'!$D449="","",'True_Odds_Calculator_3-way'!O441/'True_Odds_Calculator_3-way'!B441-1)</f>
        <v>3.9593935593500431</v>
      </c>
      <c r="J449" s="6" t="e">
        <f>IF('Log_working_3-way'!$D449="","",'True_Odds_Calculator_3-way'!#REF!/'True_Odds_Calculator_3-way'!C441-1)</f>
        <v>#REF!</v>
      </c>
      <c r="K449" s="6">
        <f>IF('Log_working_3-way'!$D449="","",1/'True_Odds_Calculator_3-way'!A441+1/'True_Odds_Calculator_3-way'!B441+1/'True_Odds_Calculator_3-way'!C441-1)</f>
        <v>2.2834777492460212E-2</v>
      </c>
    </row>
    <row r="450" spans="4:11" x14ac:dyDescent="0.25">
      <c r="D450">
        <f>solve_for_c('True_Odds_Calculator_3-way'!A442,'True_Odds_Calculator_3-way'!B442,'True_Odds_Calculator_3-way'!C442,'Log_working_3-way'!B$1,'Log_working_3-way'!B$2)</f>
        <v>1.0452560622395091</v>
      </c>
      <c r="F450" s="6" t="e">
        <f>IF('Log_working_3-way'!D450="","",1/'True_Odds_Calculator_3-way'!N442+1/'True_Odds_Calculator_3-way'!O442+1/'True_Odds_Calculator_3-way'!#REF!-1)</f>
        <v>#REF!</v>
      </c>
      <c r="H450" s="6">
        <f>IF('Log_working_3-way'!$D450="","",'True_Odds_Calculator_3-way'!N442/'True_Odds_Calculator_3-way'!A442-1)</f>
        <v>11.427726541028841</v>
      </c>
      <c r="I450" s="6">
        <f>IF('Log_working_3-way'!$D450="","",'True_Odds_Calculator_3-way'!O442/'True_Odds_Calculator_3-way'!B442-1)</f>
        <v>9.7378837638687656</v>
      </c>
      <c r="J450" s="6" t="e">
        <f>IF('Log_working_3-way'!$D450="","",'True_Odds_Calculator_3-way'!#REF!/'True_Odds_Calculator_3-way'!C442-1)</f>
        <v>#REF!</v>
      </c>
      <c r="K450" s="6">
        <f>IF('Log_working_3-way'!$D450="","",1/'True_Odds_Calculator_3-way'!A442+1/'True_Odds_Calculator_3-way'!B442+1/'True_Odds_Calculator_3-way'!C442-1)</f>
        <v>4.8693976179905452E-2</v>
      </c>
    </row>
    <row r="451" spans="4:11" x14ac:dyDescent="0.25">
      <c r="D451">
        <f>solve_for_c('True_Odds_Calculator_3-way'!A443,'True_Odds_Calculator_3-way'!B443,'True_Odds_Calculator_3-way'!C443,'Log_working_3-way'!B$1,'Log_working_3-way'!B$2)</f>
        <v>1.0587318050107011</v>
      </c>
      <c r="F451" s="6" t="e">
        <f>IF('Log_working_3-way'!D451="","",1/'True_Odds_Calculator_3-way'!N443+1/'True_Odds_Calculator_3-way'!O443+1/'True_Odds_Calculator_3-way'!#REF!-1)</f>
        <v>#REF!</v>
      </c>
      <c r="H451" s="6">
        <f>IF('Log_working_3-way'!$D451="","",'True_Odds_Calculator_3-way'!N443/'True_Odds_Calculator_3-way'!A443-1)</f>
        <v>2.1684106961357328</v>
      </c>
      <c r="I451" s="6">
        <f>IF('Log_working_3-way'!$D451="","",'True_Odds_Calculator_3-way'!O443/'True_Odds_Calculator_3-way'!B443-1)</f>
        <v>5.7056430793067872</v>
      </c>
      <c r="J451" s="6" t="e">
        <f>IF('Log_working_3-way'!$D451="","",'True_Odds_Calculator_3-way'!#REF!/'True_Odds_Calculator_3-way'!C443-1)</f>
        <v>#REF!</v>
      </c>
      <c r="K451" s="6">
        <f>IF('Log_working_3-way'!$D451="","",1/'True_Odds_Calculator_3-way'!A443+1/'True_Odds_Calculator_3-way'!B443+1/'True_Odds_Calculator_3-way'!C443-1)</f>
        <v>5.4833409359061891E-2</v>
      </c>
    </row>
    <row r="452" spans="4:11" x14ac:dyDescent="0.25">
      <c r="D452">
        <f>solve_for_c('True_Odds_Calculator_3-way'!A444,'True_Odds_Calculator_3-way'!B444,'True_Odds_Calculator_3-way'!C444,'Log_working_3-way'!B$1,'Log_working_3-way'!B$2)</f>
        <v>1.0314751698754239</v>
      </c>
      <c r="F452" s="6" t="e">
        <f>IF('Log_working_3-way'!D452="","",1/'True_Odds_Calculator_3-way'!N444+1/'True_Odds_Calculator_3-way'!O444+1/'True_Odds_Calculator_3-way'!#REF!-1)</f>
        <v>#REF!</v>
      </c>
      <c r="H452" s="6">
        <f>IF('Log_working_3-way'!$D452="","",'True_Odds_Calculator_3-way'!N444/'True_Odds_Calculator_3-way'!A444-1)</f>
        <v>6.7647794312217586</v>
      </c>
      <c r="I452" s="6">
        <f>IF('Log_working_3-way'!$D452="","",'True_Odds_Calculator_3-way'!O444/'True_Odds_Calculator_3-way'!B444-1)</f>
        <v>8.6285304873678932</v>
      </c>
      <c r="J452" s="6" t="e">
        <f>IF('Log_working_3-way'!$D452="","",'True_Odds_Calculator_3-way'!#REF!/'True_Odds_Calculator_3-way'!C444-1)</f>
        <v>#REF!</v>
      </c>
      <c r="K452" s="6">
        <f>IF('Log_working_3-way'!$D452="","",1/'True_Odds_Calculator_3-way'!A444+1/'True_Odds_Calculator_3-way'!B444+1/'True_Odds_Calculator_3-way'!C444-1)</f>
        <v>3.3526140925033587E-2</v>
      </c>
    </row>
    <row r="453" spans="4:11" x14ac:dyDescent="0.25">
      <c r="D453">
        <f>solve_for_c('True_Odds_Calculator_3-way'!A445,'True_Odds_Calculator_3-way'!B445,'True_Odds_Calculator_3-way'!C445,'Log_working_3-way'!B$1,'Log_working_3-way'!B$2)</f>
        <v>1.0329296923724272</v>
      </c>
      <c r="F453" s="6" t="e">
        <f>IF('Log_working_3-way'!D453="","",1/'True_Odds_Calculator_3-way'!N445+1/'True_Odds_Calculator_3-way'!O445+1/'True_Odds_Calculator_3-way'!#REF!-1)</f>
        <v>#REF!</v>
      </c>
      <c r="H453" s="6">
        <f>IF('Log_working_3-way'!$D453="","",'True_Odds_Calculator_3-way'!N445/'True_Odds_Calculator_3-way'!A445-1)</f>
        <v>23.181775171924375</v>
      </c>
      <c r="I453" s="6">
        <f>IF('Log_working_3-way'!$D453="","",'True_Odds_Calculator_3-way'!O445/'True_Odds_Calculator_3-way'!B445-1)</f>
        <v>7.936271901377248</v>
      </c>
      <c r="J453" s="6" t="e">
        <f>IF('Log_working_3-way'!$D453="","",'True_Odds_Calculator_3-way'!#REF!/'True_Odds_Calculator_3-way'!C445-1)</f>
        <v>#REF!</v>
      </c>
      <c r="K453" s="6">
        <f>IF('Log_working_3-way'!$D453="","",1/'True_Odds_Calculator_3-way'!A445+1/'True_Odds_Calculator_3-way'!B445+1/'True_Odds_Calculator_3-way'!C445-1)</f>
        <v>3.3836425252419255E-2</v>
      </c>
    </row>
    <row r="454" spans="4:11" x14ac:dyDescent="0.25">
      <c r="D454">
        <f>solve_for_c('True_Odds_Calculator_3-way'!A446,'True_Odds_Calculator_3-way'!B446,'True_Odds_Calculator_3-way'!C446,'Log_working_3-way'!B$1,'Log_working_3-way'!B$2)</f>
        <v>1.031502184243148</v>
      </c>
      <c r="F454" s="6" t="e">
        <f>IF('Log_working_3-way'!D454="","",1/'True_Odds_Calculator_3-way'!N446+1/'True_Odds_Calculator_3-way'!O446+1/'True_Odds_Calculator_3-way'!#REF!-1)</f>
        <v>#REF!</v>
      </c>
      <c r="H454" s="6">
        <f>IF('Log_working_3-way'!$D454="","",'True_Odds_Calculator_3-way'!N446/'True_Odds_Calculator_3-way'!A446-1)</f>
        <v>14.85557113111774</v>
      </c>
      <c r="I454" s="6">
        <f>IF('Log_working_3-way'!$D454="","",'True_Odds_Calculator_3-way'!O446/'True_Odds_Calculator_3-way'!B446-1)</f>
        <v>6.6757194139128142</v>
      </c>
      <c r="J454" s="6" t="e">
        <f>IF('Log_working_3-way'!$D454="","",'True_Odds_Calculator_3-way'!#REF!/'True_Odds_Calculator_3-way'!C446-1)</f>
        <v>#REF!</v>
      </c>
      <c r="K454" s="6">
        <f>IF('Log_working_3-way'!$D454="","",1/'True_Odds_Calculator_3-way'!A446+1/'True_Odds_Calculator_3-way'!B446+1/'True_Odds_Calculator_3-way'!C446-1)</f>
        <v>3.3770662662434336E-2</v>
      </c>
    </row>
    <row r="455" spans="4:11" x14ac:dyDescent="0.25">
      <c r="D455">
        <f>solve_for_c('True_Odds_Calculator_3-way'!A447,'True_Odds_Calculator_3-way'!B447,'True_Odds_Calculator_3-way'!C447,'Log_working_3-way'!B$1,'Log_working_3-way'!B$2)</f>
        <v>1.030384837395387</v>
      </c>
      <c r="F455" s="6" t="e">
        <f>IF('Log_working_3-way'!D455="","",1/'True_Odds_Calculator_3-way'!N447+1/'True_Odds_Calculator_3-way'!O447+1/'True_Odds_Calculator_3-way'!#REF!-1)</f>
        <v>#REF!</v>
      </c>
      <c r="H455" s="6">
        <f>IF('Log_working_3-way'!$D455="","",'True_Odds_Calculator_3-way'!N447/'True_Odds_Calculator_3-way'!A447-1)</f>
        <v>9.0749479842202252</v>
      </c>
      <c r="I455" s="6">
        <f>IF('Log_working_3-way'!$D455="","",'True_Odds_Calculator_3-way'!O447/'True_Odds_Calculator_3-way'!B447-1)</f>
        <v>9.5458343003797452</v>
      </c>
      <c r="J455" s="6" t="e">
        <f>IF('Log_working_3-way'!$D455="","",'True_Odds_Calculator_3-way'!#REF!/'True_Odds_Calculator_3-way'!C447-1)</f>
        <v>#REF!</v>
      </c>
      <c r="K455" s="6">
        <f>IF('Log_working_3-way'!$D455="","",1/'True_Odds_Calculator_3-way'!A447+1/'True_Odds_Calculator_3-way'!B447+1/'True_Odds_Calculator_3-way'!C447-1)</f>
        <v>3.2841785343749486E-2</v>
      </c>
    </row>
    <row r="456" spans="4:11" x14ac:dyDescent="0.25">
      <c r="D456">
        <f>solve_for_c('True_Odds_Calculator_3-way'!A448,'True_Odds_Calculator_3-way'!B448,'True_Odds_Calculator_3-way'!C448,'Log_working_3-way'!B$1,'Log_working_3-way'!B$2)</f>
        <v>1.0307389012912826</v>
      </c>
      <c r="F456" s="6" t="e">
        <f>IF('Log_working_3-way'!D456="","",1/'True_Odds_Calculator_3-way'!N448+1/'True_Odds_Calculator_3-way'!O448+1/'True_Odds_Calculator_3-way'!#REF!-1)</f>
        <v>#REF!</v>
      </c>
      <c r="H456" s="6">
        <f>IF('Log_working_3-way'!$D456="","",'True_Odds_Calculator_3-way'!N448/'True_Odds_Calculator_3-way'!A448-1)</f>
        <v>8.452208634888942</v>
      </c>
      <c r="I456" s="6">
        <f>IF('Log_working_3-way'!$D456="","",'True_Odds_Calculator_3-way'!O448/'True_Odds_Calculator_3-way'!B448-1)</f>
        <v>9.5426065441582839</v>
      </c>
      <c r="J456" s="6" t="e">
        <f>IF('Log_working_3-way'!$D456="","",'True_Odds_Calculator_3-way'!#REF!/'True_Odds_Calculator_3-way'!C448-1)</f>
        <v>#REF!</v>
      </c>
      <c r="K456" s="6">
        <f>IF('Log_working_3-way'!$D456="","",1/'True_Odds_Calculator_3-way'!A448+1/'True_Odds_Calculator_3-way'!B448+1/'True_Odds_Calculator_3-way'!C448-1)</f>
        <v>3.315800330033003E-2</v>
      </c>
    </row>
    <row r="457" spans="4:11" x14ac:dyDescent="0.25">
      <c r="D457">
        <f>solve_for_c('True_Odds_Calculator_3-way'!A449,'True_Odds_Calculator_3-way'!B449,'True_Odds_Calculator_3-way'!C449,'Log_working_3-way'!B$1,'Log_working_3-way'!B$2)</f>
        <v>1.0315420372799795</v>
      </c>
      <c r="F457" s="6" t="e">
        <f>IF('Log_working_3-way'!D457="","",1/'True_Odds_Calculator_3-way'!N449+1/'True_Odds_Calculator_3-way'!O449+1/'True_Odds_Calculator_3-way'!#REF!-1)</f>
        <v>#REF!</v>
      </c>
      <c r="H457" s="6">
        <f>IF('Log_working_3-way'!$D457="","",'True_Odds_Calculator_3-way'!N449/'True_Odds_Calculator_3-way'!A449-1)</f>
        <v>15.934308497940105</v>
      </c>
      <c r="I457" s="6">
        <f>IF('Log_working_3-way'!$D457="","",'True_Odds_Calculator_3-way'!O449/'True_Odds_Calculator_3-way'!B449-1)</f>
        <v>8.1018163622157147</v>
      </c>
      <c r="J457" s="6" t="e">
        <f>IF('Log_working_3-way'!$D457="","",'True_Odds_Calculator_3-way'!#REF!/'True_Odds_Calculator_3-way'!C449-1)</f>
        <v>#REF!</v>
      </c>
      <c r="K457" s="6">
        <f>IF('Log_working_3-way'!$D457="","",1/'True_Odds_Calculator_3-way'!A449+1/'True_Odds_Calculator_3-way'!B449+1/'True_Odds_Calculator_3-way'!C449-1)</f>
        <v>3.3800483407314896E-2</v>
      </c>
    </row>
    <row r="458" spans="4:11" x14ac:dyDescent="0.25">
      <c r="D458">
        <f>solve_for_c('True_Odds_Calculator_3-way'!A450,'True_Odds_Calculator_3-way'!B450,'True_Odds_Calculator_3-way'!C450,'Log_working_3-way'!B$1,'Log_working_3-way'!B$2)</f>
        <v>1.030024239118424</v>
      </c>
      <c r="F458" s="6" t="e">
        <f>IF('Log_working_3-way'!D458="","",1/'True_Odds_Calculator_3-way'!N450+1/'True_Odds_Calculator_3-way'!O450+1/'True_Odds_Calculator_3-way'!#REF!-1)</f>
        <v>#REF!</v>
      </c>
      <c r="H458" s="6">
        <f>IF('Log_working_3-way'!$D458="","",'True_Odds_Calculator_3-way'!N450/'True_Odds_Calculator_3-way'!A450-1)</f>
        <v>14.014628338292548</v>
      </c>
      <c r="I458" s="6">
        <f>IF('Log_working_3-way'!$D458="","",'True_Odds_Calculator_3-way'!O450/'True_Odds_Calculator_3-way'!B450-1)</f>
        <v>7.4291275038790303</v>
      </c>
      <c r="J458" s="6" t="e">
        <f>IF('Log_working_3-way'!$D458="","",'True_Odds_Calculator_3-way'!#REF!/'True_Odds_Calculator_3-way'!C450-1)</f>
        <v>#REF!</v>
      </c>
      <c r="K458" s="6">
        <f>IF('Log_working_3-way'!$D458="","",1/'True_Odds_Calculator_3-way'!A450+1/'True_Odds_Calculator_3-way'!B450+1/'True_Odds_Calculator_3-way'!C450-1)</f>
        <v>3.2328649822886746E-2</v>
      </c>
    </row>
    <row r="459" spans="4:11" x14ac:dyDescent="0.25">
      <c r="D459">
        <f>solve_for_c('True_Odds_Calculator_3-way'!A451,'True_Odds_Calculator_3-way'!B451,'True_Odds_Calculator_3-way'!C451,'Log_working_3-way'!B$1,'Log_working_3-way'!B$2)</f>
        <v>1.032832241532478</v>
      </c>
      <c r="F459" s="6" t="e">
        <f>IF('Log_working_3-way'!D459="","",1/'True_Odds_Calculator_3-way'!N451+1/'True_Odds_Calculator_3-way'!O451+1/'True_Odds_Calculator_3-way'!#REF!-1)</f>
        <v>#REF!</v>
      </c>
      <c r="H459" s="6">
        <f>IF('Log_working_3-way'!$D459="","",'True_Odds_Calculator_3-way'!N451/'True_Odds_Calculator_3-way'!A451-1)</f>
        <v>20.108672024682896</v>
      </c>
      <c r="I459" s="6">
        <f>IF('Log_working_3-way'!$D459="","",'True_Odds_Calculator_3-way'!O451/'True_Odds_Calculator_3-way'!B451-1)</f>
        <v>8.0960587907183008</v>
      </c>
      <c r="J459" s="6" t="e">
        <f>IF('Log_working_3-way'!$D459="","",'True_Odds_Calculator_3-way'!#REF!/'True_Odds_Calculator_3-way'!C451-1)</f>
        <v>#REF!</v>
      </c>
      <c r="K459" s="6">
        <f>IF('Log_working_3-way'!$D459="","",1/'True_Odds_Calculator_3-way'!A451+1/'True_Odds_Calculator_3-way'!B451+1/'True_Odds_Calculator_3-way'!C451-1)</f>
        <v>3.4454852550503734E-2</v>
      </c>
    </row>
    <row r="460" spans="4:11" x14ac:dyDescent="0.25">
      <c r="D460">
        <f>solve_for_c('True_Odds_Calculator_3-way'!A452,'True_Odds_Calculator_3-way'!B452,'True_Odds_Calculator_3-way'!C452,'Log_working_3-way'!B$1,'Log_working_3-way'!B$2)</f>
        <v>1.0310759224662793</v>
      </c>
      <c r="F460" s="6" t="e">
        <f>IF('Log_working_3-way'!D460="","",1/'True_Odds_Calculator_3-way'!N452+1/'True_Odds_Calculator_3-way'!O452+1/'True_Odds_Calculator_3-way'!#REF!-1)</f>
        <v>#REF!</v>
      </c>
      <c r="H460" s="6">
        <f>IF('Log_working_3-way'!$D460="","",'True_Odds_Calculator_3-way'!N452/'True_Odds_Calculator_3-way'!A452-1)</f>
        <v>18.468236042459282</v>
      </c>
      <c r="I460" s="6">
        <f>IF('Log_working_3-way'!$D460="","",'True_Odds_Calculator_3-way'!O452/'True_Odds_Calculator_3-way'!B452-1)</f>
        <v>8.5138207186982982</v>
      </c>
      <c r="J460" s="6" t="e">
        <f>IF('Log_working_3-way'!$D460="","",'True_Odds_Calculator_3-way'!#REF!/'True_Odds_Calculator_3-way'!C452-1)</f>
        <v>#REF!</v>
      </c>
      <c r="K460" s="6">
        <f>IF('Log_working_3-way'!$D460="","",1/'True_Odds_Calculator_3-way'!A452+1/'True_Odds_Calculator_3-way'!B452+1/'True_Odds_Calculator_3-way'!C452-1)</f>
        <v>3.2912827125094246E-2</v>
      </c>
    </row>
    <row r="461" spans="4:11" x14ac:dyDescent="0.25">
      <c r="D461">
        <f>solve_for_c('True_Odds_Calculator_3-way'!A453,'True_Odds_Calculator_3-way'!B453,'True_Odds_Calculator_3-way'!C453,'Log_working_3-way'!B$1,'Log_working_3-way'!B$2)</f>
        <v>1.0322027887591483</v>
      </c>
      <c r="F461" s="6" t="e">
        <f>IF('Log_working_3-way'!D461="","",1/'True_Odds_Calculator_3-way'!N453+1/'True_Odds_Calculator_3-way'!O453+1/'True_Odds_Calculator_3-way'!#REF!-1)</f>
        <v>#REF!</v>
      </c>
      <c r="H461" s="6">
        <f>IF('Log_working_3-way'!$D461="","",'True_Odds_Calculator_3-way'!N453/'True_Odds_Calculator_3-way'!A453-1)</f>
        <v>16.961813273245525</v>
      </c>
      <c r="I461" s="6">
        <f>IF('Log_working_3-way'!$D461="","",'True_Odds_Calculator_3-way'!O453/'True_Odds_Calculator_3-way'!B453-1)</f>
        <v>7.7184178558663792</v>
      </c>
      <c r="J461" s="6" t="e">
        <f>IF('Log_working_3-way'!$D461="","",'True_Odds_Calculator_3-way'!#REF!/'True_Odds_Calculator_3-way'!C453-1)</f>
        <v>#REF!</v>
      </c>
      <c r="K461" s="6">
        <f>IF('Log_working_3-way'!$D461="","",1/'True_Odds_Calculator_3-way'!A453+1/'True_Odds_Calculator_3-way'!B453+1/'True_Odds_Calculator_3-way'!C453-1)</f>
        <v>3.4365086089223951E-2</v>
      </c>
    </row>
    <row r="462" spans="4:11" x14ac:dyDescent="0.25">
      <c r="D462">
        <f>solve_for_c('True_Odds_Calculator_3-way'!A454,'True_Odds_Calculator_3-way'!B454,'True_Odds_Calculator_3-way'!C454,'Log_working_3-way'!B$1,'Log_working_3-way'!B$2)</f>
        <v>1.021602600727229</v>
      </c>
      <c r="F462" s="6" t="e">
        <f>IF('Log_working_3-way'!D462="","",1/'True_Odds_Calculator_3-way'!N454+1/'True_Odds_Calculator_3-way'!O454+1/'True_Odds_Calculator_3-way'!#REF!-1)</f>
        <v>#REF!</v>
      </c>
      <c r="H462" s="6">
        <f>IF('Log_working_3-way'!$D462="","",'True_Odds_Calculator_3-way'!N454/'True_Odds_Calculator_3-way'!A454-1)</f>
        <v>22.969975979626046</v>
      </c>
      <c r="I462" s="6">
        <f>IF('Log_working_3-way'!$D462="","",'True_Odds_Calculator_3-way'!O454/'True_Odds_Calculator_3-way'!B454-1)</f>
        <v>6.4226176101561148</v>
      </c>
      <c r="J462" s="6" t="e">
        <f>IF('Log_working_3-way'!$D462="","",'True_Odds_Calculator_3-way'!#REF!/'True_Odds_Calculator_3-way'!C454-1)</f>
        <v>#REF!</v>
      </c>
      <c r="K462" s="6">
        <f>IF('Log_working_3-way'!$D462="","",1/'True_Odds_Calculator_3-way'!A454+1/'True_Odds_Calculator_3-way'!B454+1/'True_Odds_Calculator_3-way'!C454-1)</f>
        <v>2.2420767380149975E-2</v>
      </c>
    </row>
    <row r="463" spans="4:11" x14ac:dyDescent="0.25">
      <c r="D463">
        <f>solve_for_c('True_Odds_Calculator_3-way'!A455,'True_Odds_Calculator_3-way'!B455,'True_Odds_Calculator_3-way'!C455,'Log_working_3-way'!B$1,'Log_working_3-way'!B$2)</f>
        <v>1.0368826451713038</v>
      </c>
      <c r="F463" s="6" t="e">
        <f>IF('Log_working_3-way'!D463="","",1/'True_Odds_Calculator_3-way'!N455+1/'True_Odds_Calculator_3-way'!O455+1/'True_Odds_Calculator_3-way'!#REF!-1)</f>
        <v>#REF!</v>
      </c>
      <c r="H463" s="6">
        <f>IF('Log_working_3-way'!$D463="","",'True_Odds_Calculator_3-way'!N455/'True_Odds_Calculator_3-way'!A455-1)</f>
        <v>29.815666115328483</v>
      </c>
      <c r="I463" s="6">
        <f>IF('Log_working_3-way'!$D463="","",'True_Odds_Calculator_3-way'!O455/'True_Odds_Calculator_3-way'!B455-1)</f>
        <v>6.9718589289133819</v>
      </c>
      <c r="J463" s="6" t="e">
        <f>IF('Log_working_3-way'!$D463="","",'True_Odds_Calculator_3-way'!#REF!/'True_Odds_Calculator_3-way'!C455-1)</f>
        <v>#REF!</v>
      </c>
      <c r="K463" s="6">
        <f>IF('Log_working_3-way'!$D463="","",1/'True_Odds_Calculator_3-way'!A455+1/'True_Odds_Calculator_3-way'!B455+1/'True_Odds_Calculator_3-way'!C455-1)</f>
        <v>3.5814311783619823E-2</v>
      </c>
    </row>
    <row r="464" spans="4:11" x14ac:dyDescent="0.25">
      <c r="D464">
        <f>solve_for_c('True_Odds_Calculator_3-way'!A456,'True_Odds_Calculator_3-way'!B456,'True_Odds_Calculator_3-way'!C456,'Log_working_3-way'!B$1,'Log_working_3-way'!B$2)</f>
        <v>1.0298913720988669</v>
      </c>
      <c r="F464" s="6" t="e">
        <f>IF('Log_working_3-way'!D464="","",1/'True_Odds_Calculator_3-way'!N456+1/'True_Odds_Calculator_3-way'!O456+1/'True_Odds_Calculator_3-way'!#REF!-1)</f>
        <v>#REF!</v>
      </c>
      <c r="H464" s="6">
        <f>IF('Log_working_3-way'!$D464="","",'True_Odds_Calculator_3-way'!N456/'True_Odds_Calculator_3-way'!A456-1)</f>
        <v>13.782465092601567</v>
      </c>
      <c r="I464" s="6">
        <f>IF('Log_working_3-way'!$D464="","",'True_Odds_Calculator_3-way'!O456/'True_Odds_Calculator_3-way'!B456-1)</f>
        <v>10.284739860787386</v>
      </c>
      <c r="J464" s="6" t="e">
        <f>IF('Log_working_3-way'!$D464="","",'True_Odds_Calculator_3-way'!#REF!/'True_Odds_Calculator_3-way'!C456-1)</f>
        <v>#REF!</v>
      </c>
      <c r="K464" s="6">
        <f>IF('Log_working_3-way'!$D464="","",1/'True_Odds_Calculator_3-way'!A456+1/'True_Odds_Calculator_3-way'!B456+1/'True_Odds_Calculator_3-way'!C456-1)</f>
        <v>3.2222228627945437E-2</v>
      </c>
    </row>
    <row r="465" spans="4:11" x14ac:dyDescent="0.25">
      <c r="D465">
        <f>solve_for_c('True_Odds_Calculator_3-way'!A457,'True_Odds_Calculator_3-way'!B457,'True_Odds_Calculator_3-way'!C457,'Log_working_3-way'!B$1,'Log_working_3-way'!B$2)</f>
        <v>1.0387140581950893</v>
      </c>
      <c r="F465" s="6" t="e">
        <f>IF('Log_working_3-way'!D465="","",1/'True_Odds_Calculator_3-way'!N457+1/'True_Odds_Calculator_3-way'!O457+1/'True_Odds_Calculator_3-way'!#REF!-1)</f>
        <v>#REF!</v>
      </c>
      <c r="H465" s="6">
        <f>IF('Log_working_3-way'!$D465="","",'True_Odds_Calculator_3-way'!N457/'True_Odds_Calculator_3-way'!A457-1)</f>
        <v>6.3797157910298559</v>
      </c>
      <c r="I465" s="6">
        <f>IF('Log_working_3-way'!$D465="","",'True_Odds_Calculator_3-way'!O457/'True_Odds_Calculator_3-way'!B457-1)</f>
        <v>5.388377760673305</v>
      </c>
      <c r="J465" s="6" t="e">
        <f>IF('Log_working_3-way'!$D465="","",'True_Odds_Calculator_3-way'!#REF!/'True_Odds_Calculator_3-way'!C457-1)</f>
        <v>#REF!</v>
      </c>
      <c r="K465" s="6">
        <f>IF('Log_working_3-way'!$D465="","",1/'True_Odds_Calculator_3-way'!A457+1/'True_Odds_Calculator_3-way'!B457+1/'True_Odds_Calculator_3-way'!C457-1)</f>
        <v>3.9790774062699263E-2</v>
      </c>
    </row>
    <row r="466" spans="4:11" x14ac:dyDescent="0.25">
      <c r="D466">
        <f>solve_for_c('True_Odds_Calculator_3-way'!A458,'True_Odds_Calculator_3-way'!B458,'True_Odds_Calculator_3-way'!C458,'Log_working_3-way'!B$1,'Log_working_3-way'!B$2)</f>
        <v>1.0267007465449316</v>
      </c>
      <c r="F466" s="6" t="e">
        <f>IF('Log_working_3-way'!D466="","",1/'True_Odds_Calculator_3-way'!N458+1/'True_Odds_Calculator_3-way'!O458+1/'True_Odds_Calculator_3-way'!#REF!-1)</f>
        <v>#REF!</v>
      </c>
      <c r="H466" s="6">
        <f>IF('Log_working_3-way'!$D466="","",'True_Odds_Calculator_3-way'!N458/'True_Odds_Calculator_3-way'!A458-1)</f>
        <v>14.306174759898111</v>
      </c>
      <c r="I466" s="6">
        <f>IF('Log_working_3-way'!$D466="","",'True_Odds_Calculator_3-way'!O458/'True_Odds_Calculator_3-way'!B458-1)</f>
        <v>7.9256503393257116</v>
      </c>
      <c r="J466" s="6" t="e">
        <f>IF('Log_working_3-way'!$D466="","",'True_Odds_Calculator_3-way'!#REF!/'True_Odds_Calculator_3-way'!C458-1)</f>
        <v>#REF!</v>
      </c>
      <c r="K466" s="6">
        <f>IF('Log_working_3-way'!$D466="","",1/'True_Odds_Calculator_3-way'!A458+1/'True_Odds_Calculator_3-way'!B458+1/'True_Odds_Calculator_3-way'!C458-1)</f>
        <v>2.8803068276752608E-2</v>
      </c>
    </row>
    <row r="467" spans="4:11" x14ac:dyDescent="0.25">
      <c r="D467">
        <f>solve_for_c('True_Odds_Calculator_3-way'!A459,'True_Odds_Calculator_3-way'!B459,'True_Odds_Calculator_3-way'!C459,'Log_working_3-way'!B$1,'Log_working_3-way'!B$2)</f>
        <v>1.0367345856589829</v>
      </c>
      <c r="F467" s="6" t="e">
        <f>IF('Log_working_3-way'!D467="","",1/'True_Odds_Calculator_3-way'!N459+1/'True_Odds_Calculator_3-way'!O459+1/'True_Odds_Calculator_3-way'!#REF!-1)</f>
        <v>#REF!</v>
      </c>
      <c r="H467" s="6">
        <f>IF('Log_working_3-way'!$D467="","",'True_Odds_Calculator_3-way'!N459/'True_Odds_Calculator_3-way'!A459-1)</f>
        <v>14.151010252479811</v>
      </c>
      <c r="I467" s="6">
        <f>IF('Log_working_3-way'!$D467="","",'True_Odds_Calculator_3-way'!O459/'True_Odds_Calculator_3-way'!B459-1)</f>
        <v>6.7652840511482912</v>
      </c>
      <c r="J467" s="6" t="e">
        <f>IF('Log_working_3-way'!$D467="","",'True_Odds_Calculator_3-way'!#REF!/'True_Odds_Calculator_3-way'!C459-1)</f>
        <v>#REF!</v>
      </c>
      <c r="K467" s="6">
        <f>IF('Log_working_3-way'!$D467="","",1/'True_Odds_Calculator_3-way'!A459+1/'True_Odds_Calculator_3-way'!B459+1/'True_Odds_Calculator_3-way'!C459-1)</f>
        <v>3.933924498440633E-2</v>
      </c>
    </row>
    <row r="468" spans="4:11" x14ac:dyDescent="0.25">
      <c r="D468">
        <f>solve_for_c('True_Odds_Calculator_3-way'!A460,'True_Odds_Calculator_3-way'!B460,'True_Odds_Calculator_3-way'!C460,'Log_working_3-way'!B$1,'Log_working_3-way'!B$2)</f>
        <v>1.046569215976805</v>
      </c>
      <c r="F468" s="6" t="e">
        <f>IF('Log_working_3-way'!D468="","",1/'True_Odds_Calculator_3-way'!N460+1/'True_Odds_Calculator_3-way'!O460+1/'True_Odds_Calculator_3-way'!#REF!-1)</f>
        <v>#REF!</v>
      </c>
      <c r="H468" s="6">
        <f>IF('Log_working_3-way'!$D468="","",'True_Odds_Calculator_3-way'!N460/'True_Odds_Calculator_3-way'!A460-1)</f>
        <v>31.744965833604972</v>
      </c>
      <c r="I468" s="6">
        <f>IF('Log_working_3-way'!$D468="","",'True_Odds_Calculator_3-way'!O460/'True_Odds_Calculator_3-way'!B460-1)</f>
        <v>6.3880829162071215</v>
      </c>
      <c r="J468" s="6" t="e">
        <f>IF('Log_working_3-way'!$D468="","",'True_Odds_Calculator_3-way'!#REF!/'True_Odds_Calculator_3-way'!C460-1)</f>
        <v>#REF!</v>
      </c>
      <c r="K468" s="6">
        <f>IF('Log_working_3-way'!$D468="","",1/'True_Odds_Calculator_3-way'!A460+1/'True_Odds_Calculator_3-way'!B460+1/'True_Odds_Calculator_3-way'!C460-1)</f>
        <v>4.4391281233386426E-2</v>
      </c>
    </row>
    <row r="469" spans="4:11" x14ac:dyDescent="0.25">
      <c r="D469">
        <f>solve_for_c('True_Odds_Calculator_3-way'!A461,'True_Odds_Calculator_3-way'!B461,'True_Odds_Calculator_3-way'!C461,'Log_working_3-way'!B$1,'Log_working_3-way'!B$2)</f>
        <v>1.0423475612988924</v>
      </c>
      <c r="F469" s="6" t="e">
        <f>IF('Log_working_3-way'!D469="","",1/'True_Odds_Calculator_3-way'!N461+1/'True_Odds_Calculator_3-way'!O461+1/'True_Odds_Calculator_3-way'!#REF!-1)</f>
        <v>#REF!</v>
      </c>
      <c r="H469" s="6">
        <f>IF('Log_working_3-way'!$D469="","",'True_Odds_Calculator_3-way'!N461/'True_Odds_Calculator_3-way'!A461-1)</f>
        <v>5.0876738462732289</v>
      </c>
      <c r="I469" s="6">
        <f>IF('Log_working_3-way'!$D469="","",'True_Odds_Calculator_3-way'!O461/'True_Odds_Calculator_3-way'!B461-1)</f>
        <v>4.7077465034936203</v>
      </c>
      <c r="J469" s="6" t="e">
        <f>IF('Log_working_3-way'!$D469="","",'True_Odds_Calculator_3-way'!#REF!/'True_Odds_Calculator_3-way'!C461-1)</f>
        <v>#REF!</v>
      </c>
      <c r="K469" s="6">
        <f>IF('Log_working_3-way'!$D469="","",1/'True_Odds_Calculator_3-way'!A461+1/'True_Odds_Calculator_3-way'!B461+1/'True_Odds_Calculator_3-way'!C461-1)</f>
        <v>4.2239695221827134E-2</v>
      </c>
    </row>
    <row r="470" spans="4:11" x14ac:dyDescent="0.25">
      <c r="D470">
        <f>solve_for_c('True_Odds_Calculator_3-way'!A462,'True_Odds_Calculator_3-way'!B462,'True_Odds_Calculator_3-way'!C462,'Log_working_3-way'!B$1,'Log_working_3-way'!B$2)</f>
        <v>1.035337846886982</v>
      </c>
      <c r="F470" s="6" t="e">
        <f>IF('Log_working_3-way'!D470="","",1/'True_Odds_Calculator_3-way'!N462+1/'True_Odds_Calculator_3-way'!O462+1/'True_Odds_Calculator_3-way'!#REF!-1)</f>
        <v>#REF!</v>
      </c>
      <c r="H470" s="6">
        <f>IF('Log_working_3-way'!$D470="","",'True_Odds_Calculator_3-way'!N462/'True_Odds_Calculator_3-way'!A462-1)</f>
        <v>23.620638820276906</v>
      </c>
      <c r="I470" s="6">
        <f>IF('Log_working_3-way'!$D470="","",'True_Odds_Calculator_3-way'!O462/'True_Odds_Calculator_3-way'!B462-1)</f>
        <v>8.6053053001834598</v>
      </c>
      <c r="J470" s="6" t="e">
        <f>IF('Log_working_3-way'!$D470="","",'True_Odds_Calculator_3-way'!#REF!/'True_Odds_Calculator_3-way'!C462-1)</f>
        <v>#REF!</v>
      </c>
      <c r="K470" s="6">
        <f>IF('Log_working_3-way'!$D470="","",1/'True_Odds_Calculator_3-way'!A462+1/'True_Odds_Calculator_3-way'!B462+1/'True_Odds_Calculator_3-way'!C462-1)</f>
        <v>3.6025159679026642E-2</v>
      </c>
    </row>
    <row r="471" spans="4:11" x14ac:dyDescent="0.25">
      <c r="D471">
        <f>solve_for_c('True_Odds_Calculator_3-way'!A463,'True_Odds_Calculator_3-way'!B463,'True_Odds_Calculator_3-way'!C463,'Log_working_3-way'!B$1,'Log_working_3-way'!B$2)</f>
        <v>1.0330232507354198</v>
      </c>
      <c r="F471" s="6" t="e">
        <f>IF('Log_working_3-way'!D471="","",1/'True_Odds_Calculator_3-way'!N463+1/'True_Odds_Calculator_3-way'!O463+1/'True_Odds_Calculator_3-way'!#REF!-1)</f>
        <v>#REF!</v>
      </c>
      <c r="H471" s="6">
        <f>IF('Log_working_3-way'!$D471="","",'True_Odds_Calculator_3-way'!N463/'True_Odds_Calculator_3-way'!A463-1)</f>
        <v>23.925418266148078</v>
      </c>
      <c r="I471" s="6">
        <f>IF('Log_working_3-way'!$D471="","",'True_Odds_Calculator_3-way'!O463/'True_Odds_Calculator_3-way'!B463-1)</f>
        <v>7.6712553111526116</v>
      </c>
      <c r="J471" s="6" t="e">
        <f>IF('Log_working_3-way'!$D471="","",'True_Odds_Calculator_3-way'!#REF!/'True_Odds_Calculator_3-way'!C463-1)</f>
        <v>#REF!</v>
      </c>
      <c r="K471" s="6">
        <f>IF('Log_working_3-way'!$D471="","",1/'True_Odds_Calculator_3-way'!A463+1/'True_Odds_Calculator_3-way'!B463+1/'True_Odds_Calculator_3-way'!C463-1)</f>
        <v>3.3772780417272497E-2</v>
      </c>
    </row>
    <row r="472" spans="4:11" x14ac:dyDescent="0.25">
      <c r="D472">
        <f>solve_for_c('True_Odds_Calculator_3-way'!A464,'True_Odds_Calculator_3-way'!B464,'True_Odds_Calculator_3-way'!C464,'Log_working_3-way'!B$1,'Log_working_3-way'!B$2)</f>
        <v>1.0304527274385304</v>
      </c>
      <c r="F472" s="6" t="e">
        <f>IF('Log_working_3-way'!D472="","",1/'True_Odds_Calculator_3-way'!N464+1/'True_Odds_Calculator_3-way'!O464+1/'True_Odds_Calculator_3-way'!#REF!-1)</f>
        <v>#REF!</v>
      </c>
      <c r="H472" s="6">
        <f>IF('Log_working_3-way'!$D472="","",'True_Odds_Calculator_3-way'!N464/'True_Odds_Calculator_3-way'!A464-1)</f>
        <v>9.4067058892529936</v>
      </c>
      <c r="I472" s="6">
        <f>IF('Log_working_3-way'!$D472="","",'True_Odds_Calculator_3-way'!O464/'True_Odds_Calculator_3-way'!B464-1)</f>
        <v>10.200007119114254</v>
      </c>
      <c r="J472" s="6" t="e">
        <f>IF('Log_working_3-way'!$D472="","",'True_Odds_Calculator_3-way'!#REF!/'True_Odds_Calculator_3-way'!C464-1)</f>
        <v>#REF!</v>
      </c>
      <c r="K472" s="6">
        <f>IF('Log_working_3-way'!$D472="","",1/'True_Odds_Calculator_3-way'!A464+1/'True_Odds_Calculator_3-way'!B464+1/'True_Odds_Calculator_3-way'!C464-1)</f>
        <v>3.2968410530420211E-2</v>
      </c>
    </row>
    <row r="473" spans="4:11" x14ac:dyDescent="0.25">
      <c r="D473">
        <f>solve_for_c('True_Odds_Calculator_3-way'!A465,'True_Odds_Calculator_3-way'!B465,'True_Odds_Calculator_3-way'!C465,'Log_working_3-way'!B$1,'Log_working_3-way'!B$2)</f>
        <v>1.0309947784396127</v>
      </c>
      <c r="F473" s="6" t="e">
        <f>IF('Log_working_3-way'!D473="","",1/'True_Odds_Calculator_3-way'!N465+1/'True_Odds_Calculator_3-way'!O465+1/'True_Odds_Calculator_3-way'!#REF!-1)</f>
        <v>#REF!</v>
      </c>
      <c r="H473" s="6">
        <f>IF('Log_working_3-way'!$D473="","",'True_Odds_Calculator_3-way'!N465/'True_Odds_Calculator_3-way'!A465-1)</f>
        <v>17.624316697254951</v>
      </c>
      <c r="I473" s="6">
        <f>IF('Log_working_3-way'!$D473="","",'True_Odds_Calculator_3-way'!O465/'True_Odds_Calculator_3-way'!B465-1)</f>
        <v>9.6153949299383914</v>
      </c>
      <c r="J473" s="6" t="e">
        <f>IF('Log_working_3-way'!$D473="","",'True_Odds_Calculator_3-way'!#REF!/'True_Odds_Calculator_3-way'!C465-1)</f>
        <v>#REF!</v>
      </c>
      <c r="K473" s="6">
        <f>IF('Log_working_3-way'!$D473="","",1/'True_Odds_Calculator_3-way'!A465+1/'True_Odds_Calculator_3-way'!B465+1/'True_Odds_Calculator_3-way'!C465-1)</f>
        <v>3.2880213779481915E-2</v>
      </c>
    </row>
    <row r="474" spans="4:11" x14ac:dyDescent="0.25">
      <c r="D474">
        <f>solve_for_c('True_Odds_Calculator_3-way'!A466,'True_Odds_Calculator_3-way'!B466,'True_Odds_Calculator_3-way'!C466,'Log_working_3-way'!B$1,'Log_working_3-way'!B$2)</f>
        <v>1.0297160431929542</v>
      </c>
      <c r="F474" s="6" t="e">
        <f>IF('Log_working_3-way'!D474="","",1/'True_Odds_Calculator_3-way'!N466+1/'True_Odds_Calculator_3-way'!O466+1/'True_Odds_Calculator_3-way'!#REF!-1)</f>
        <v>#REF!</v>
      </c>
      <c r="H474" s="6">
        <f>IF('Log_working_3-way'!$D474="","",'True_Odds_Calculator_3-way'!N466/'True_Odds_Calculator_3-way'!A466-1)</f>
        <v>10.440517140986861</v>
      </c>
      <c r="I474" s="6">
        <f>IF('Log_working_3-way'!$D474="","",'True_Odds_Calculator_3-way'!O466/'True_Odds_Calculator_3-way'!B466-1)</f>
        <v>10.208228423526176</v>
      </c>
      <c r="J474" s="6" t="e">
        <f>IF('Log_working_3-way'!$D474="","",'True_Odds_Calculator_3-way'!#REF!/'True_Odds_Calculator_3-way'!C466-1)</f>
        <v>#REF!</v>
      </c>
      <c r="K474" s="6">
        <f>IF('Log_working_3-way'!$D474="","",1/'True_Odds_Calculator_3-way'!A466+1/'True_Odds_Calculator_3-way'!B466+1/'True_Odds_Calculator_3-way'!C466-1)</f>
        <v>3.2210721854746494E-2</v>
      </c>
    </row>
    <row r="475" spans="4:11" x14ac:dyDescent="0.25">
      <c r="D475">
        <f>solve_for_c('True_Odds_Calculator_3-way'!A467,'True_Odds_Calculator_3-way'!B467,'True_Odds_Calculator_3-way'!C467,'Log_working_3-way'!B$1,'Log_working_3-way'!B$2)</f>
        <v>1.0306636550566119</v>
      </c>
      <c r="F475" s="6" t="e">
        <f>IF('Log_working_3-way'!D475="","",1/'True_Odds_Calculator_3-way'!N467+1/'True_Odds_Calculator_3-way'!O467+1/'True_Odds_Calculator_3-way'!#REF!-1)</f>
        <v>#REF!</v>
      </c>
      <c r="H475" s="6">
        <f>IF('Log_working_3-way'!$D475="","",'True_Odds_Calculator_3-way'!N467/'True_Odds_Calculator_3-way'!A467-1)</f>
        <v>14.365343533337629</v>
      </c>
      <c r="I475" s="6">
        <f>IF('Log_working_3-way'!$D475="","",'True_Odds_Calculator_3-way'!O467/'True_Odds_Calculator_3-way'!B467-1)</f>
        <v>9.4061489701027021</v>
      </c>
      <c r="J475" s="6" t="e">
        <f>IF('Log_working_3-way'!$D475="","",'True_Odds_Calculator_3-way'!#REF!/'True_Odds_Calculator_3-way'!C467-1)</f>
        <v>#REF!</v>
      </c>
      <c r="K475" s="6">
        <f>IF('Log_working_3-way'!$D475="","",1/'True_Odds_Calculator_3-way'!A467+1/'True_Odds_Calculator_3-way'!B467+1/'True_Odds_Calculator_3-way'!C467-1)</f>
        <v>3.3023693218677153E-2</v>
      </c>
    </row>
    <row r="476" spans="4:11" x14ac:dyDescent="0.25">
      <c r="D476">
        <f>solve_for_c('True_Odds_Calculator_3-way'!A468,'True_Odds_Calculator_3-way'!B468,'True_Odds_Calculator_3-way'!C468,'Log_working_3-way'!B$1,'Log_working_3-way'!B$2)</f>
        <v>1.0349989187327464</v>
      </c>
      <c r="F476" s="6" t="e">
        <f>IF('Log_working_3-way'!D476="","",1/'True_Odds_Calculator_3-way'!N468+1/'True_Odds_Calculator_3-way'!O468+1/'True_Odds_Calculator_3-way'!#REF!-1)</f>
        <v>#REF!</v>
      </c>
      <c r="H476" s="6">
        <f>IF('Log_working_3-way'!$D476="","",'True_Odds_Calculator_3-way'!N468/'True_Odds_Calculator_3-way'!A468-1)</f>
        <v>24.137239094797611</v>
      </c>
      <c r="I476" s="6">
        <f>IF('Log_working_3-way'!$D476="","",'True_Odds_Calculator_3-way'!O468/'True_Odds_Calculator_3-way'!B468-1)</f>
        <v>8.4896097430817807</v>
      </c>
      <c r="J476" s="6" t="e">
        <f>IF('Log_working_3-way'!$D476="","",'True_Odds_Calculator_3-way'!#REF!/'True_Odds_Calculator_3-way'!C468-1)</f>
        <v>#REF!</v>
      </c>
      <c r="K476" s="6">
        <f>IF('Log_working_3-way'!$D476="","",1/'True_Odds_Calculator_3-way'!A468+1/'True_Odds_Calculator_3-way'!B468+1/'True_Odds_Calculator_3-way'!C468-1)</f>
        <v>3.5548112236765572E-2</v>
      </c>
    </row>
    <row r="477" spans="4:11" x14ac:dyDescent="0.25">
      <c r="D477">
        <f>solve_for_c('True_Odds_Calculator_3-way'!A469,'True_Odds_Calculator_3-way'!B469,'True_Odds_Calculator_3-way'!C469,'Log_working_3-way'!B$1,'Log_working_3-way'!B$2)</f>
        <v>1.0313945570978096</v>
      </c>
      <c r="F477" s="6" t="e">
        <f>IF('Log_working_3-way'!D477="","",1/'True_Odds_Calculator_3-way'!N469+1/'True_Odds_Calculator_3-way'!O469+1/'True_Odds_Calculator_3-way'!#REF!-1)</f>
        <v>#REF!</v>
      </c>
      <c r="H477" s="6">
        <f>IF('Log_working_3-way'!$D477="","",'True_Odds_Calculator_3-way'!N469/'True_Odds_Calculator_3-way'!A469-1)</f>
        <v>16.670006561638257</v>
      </c>
      <c r="I477" s="6">
        <f>IF('Log_working_3-way'!$D477="","",'True_Odds_Calculator_3-way'!O469/'True_Odds_Calculator_3-way'!B469-1)</f>
        <v>8.160131401553274</v>
      </c>
      <c r="J477" s="6" t="e">
        <f>IF('Log_working_3-way'!$D477="","",'True_Odds_Calculator_3-way'!#REF!/'True_Odds_Calculator_3-way'!C469-1)</f>
        <v>#REF!</v>
      </c>
      <c r="K477" s="6">
        <f>IF('Log_working_3-way'!$D477="","",1/'True_Odds_Calculator_3-way'!A469+1/'True_Odds_Calculator_3-way'!B469+1/'True_Odds_Calculator_3-way'!C469-1)</f>
        <v>3.3550197729302234E-2</v>
      </c>
    </row>
    <row r="478" spans="4:11" x14ac:dyDescent="0.25">
      <c r="D478">
        <f>solve_for_c('True_Odds_Calculator_3-way'!A470,'True_Odds_Calculator_3-way'!B470,'True_Odds_Calculator_3-way'!C470,'Log_working_3-way'!B$1,'Log_working_3-way'!B$2)</f>
        <v>1.0481659094775673</v>
      </c>
      <c r="F478" s="6" t="e">
        <f>IF('Log_working_3-way'!D478="","",1/'True_Odds_Calculator_3-way'!N470+1/'True_Odds_Calculator_3-way'!O470+1/'True_Odds_Calculator_3-way'!#REF!-1)</f>
        <v>#REF!</v>
      </c>
      <c r="H478" s="6">
        <f>IF('Log_working_3-way'!$D478="","",'True_Odds_Calculator_3-way'!N470/'True_Odds_Calculator_3-way'!A470-1)</f>
        <v>48.882652559704752</v>
      </c>
      <c r="I478" s="6">
        <f>IF('Log_working_3-way'!$D478="","",'True_Odds_Calculator_3-way'!O470/'True_Odds_Calculator_3-way'!B470-1)</f>
        <v>3.165709562571287</v>
      </c>
      <c r="J478" s="6" t="e">
        <f>IF('Log_working_3-way'!$D478="","",'True_Odds_Calculator_3-way'!#REF!/'True_Odds_Calculator_3-way'!C470-1)</f>
        <v>#REF!</v>
      </c>
      <c r="K478" s="6">
        <f>IF('Log_working_3-way'!$D478="","",1/'True_Odds_Calculator_3-way'!A470+1/'True_Odds_Calculator_3-way'!B470+1/'True_Odds_Calculator_3-way'!C470-1)</f>
        <v>3.7578251573318067E-2</v>
      </c>
    </row>
    <row r="479" spans="4:11" x14ac:dyDescent="0.25">
      <c r="D479">
        <f>solve_for_c('True_Odds_Calculator_3-way'!A471,'True_Odds_Calculator_3-way'!B471,'True_Odds_Calculator_3-way'!C471,'Log_working_3-way'!B$1,'Log_working_3-way'!B$2)</f>
        <v>1.0301909395648932</v>
      </c>
      <c r="F479" s="6" t="e">
        <f>IF('Log_working_3-way'!D479="","",1/'True_Odds_Calculator_3-way'!N471+1/'True_Odds_Calculator_3-way'!O471+1/'True_Odds_Calculator_3-way'!#REF!-1)</f>
        <v>#REF!</v>
      </c>
      <c r="H479" s="6">
        <f>IF('Log_working_3-way'!$D479="","",'True_Odds_Calculator_3-way'!N471/'True_Odds_Calculator_3-way'!A471-1)</f>
        <v>11.090613331712698</v>
      </c>
      <c r="I479" s="6">
        <f>IF('Log_working_3-way'!$D479="","",'True_Odds_Calculator_3-way'!O471/'True_Odds_Calculator_3-way'!B471-1)</f>
        <v>9.7591681235948702</v>
      </c>
      <c r="J479" s="6" t="e">
        <f>IF('Log_working_3-way'!$D479="","",'True_Odds_Calculator_3-way'!#REF!/'True_Odds_Calculator_3-way'!C471-1)</f>
        <v>#REF!</v>
      </c>
      <c r="K479" s="6">
        <f>IF('Log_working_3-way'!$D479="","",1/'True_Odds_Calculator_3-way'!A471+1/'True_Odds_Calculator_3-way'!B471+1/'True_Odds_Calculator_3-way'!C471-1)</f>
        <v>3.2710985038371998E-2</v>
      </c>
    </row>
    <row r="480" spans="4:11" x14ac:dyDescent="0.25">
      <c r="D480">
        <f>solve_for_c('True_Odds_Calculator_3-way'!A472,'True_Odds_Calculator_3-way'!B472,'True_Odds_Calculator_3-way'!C472,'Log_working_3-way'!B$1,'Log_working_3-way'!B$2)</f>
        <v>1.0351578964472605</v>
      </c>
      <c r="F480" s="6" t="e">
        <f>IF('Log_working_3-way'!D480="","",1/'True_Odds_Calculator_3-way'!N472+1/'True_Odds_Calculator_3-way'!O472+1/'True_Odds_Calculator_3-way'!#REF!-1)</f>
        <v>#REF!</v>
      </c>
      <c r="H480" s="6">
        <f>IF('Log_working_3-way'!$D480="","",'True_Odds_Calculator_3-way'!N472/'True_Odds_Calculator_3-way'!A472-1)</f>
        <v>24.125877535526296</v>
      </c>
      <c r="I480" s="6">
        <f>IF('Log_working_3-way'!$D480="","",'True_Odds_Calculator_3-way'!O472/'True_Odds_Calculator_3-way'!B472-1)</f>
        <v>6.573505570108658</v>
      </c>
      <c r="J480" s="6" t="e">
        <f>IF('Log_working_3-way'!$D480="","",'True_Odds_Calculator_3-way'!#REF!/'True_Odds_Calculator_3-way'!C472-1)</f>
        <v>#REF!</v>
      </c>
      <c r="K480" s="6">
        <f>IF('Log_working_3-way'!$D480="","",1/'True_Odds_Calculator_3-way'!A472+1/'True_Odds_Calculator_3-way'!B472+1/'True_Odds_Calculator_3-way'!C472-1)</f>
        <v>3.6016372150825982E-2</v>
      </c>
    </row>
    <row r="481" spans="4:11" x14ac:dyDescent="0.25">
      <c r="D481">
        <f>solve_for_c('True_Odds_Calculator_3-way'!A473,'True_Odds_Calculator_3-way'!B473,'True_Odds_Calculator_3-way'!C473,'Log_working_3-way'!B$1,'Log_working_3-way'!B$2)</f>
        <v>1.0300710989645161</v>
      </c>
      <c r="F481" s="6" t="e">
        <f>IF('Log_working_3-way'!D481="","",1/'True_Odds_Calculator_3-way'!N473+1/'True_Odds_Calculator_3-way'!O473+1/'True_Odds_Calculator_3-way'!#REF!-1)</f>
        <v>#REF!</v>
      </c>
      <c r="H481" s="6">
        <f>IF('Log_working_3-way'!$D481="","",'True_Odds_Calculator_3-way'!N473/'True_Odds_Calculator_3-way'!A473-1)</f>
        <v>11.007680668742848</v>
      </c>
      <c r="I481" s="6">
        <f>IF('Log_working_3-way'!$D481="","",'True_Odds_Calculator_3-way'!O473/'True_Odds_Calculator_3-way'!B473-1)</f>
        <v>8.637786145927647</v>
      </c>
      <c r="J481" s="6" t="e">
        <f>IF('Log_working_3-way'!$D481="","",'True_Odds_Calculator_3-way'!#REF!/'True_Odds_Calculator_3-way'!C473-1)</f>
        <v>#REF!</v>
      </c>
      <c r="K481" s="6">
        <f>IF('Log_working_3-way'!$D481="","",1/'True_Odds_Calculator_3-way'!A473+1/'True_Odds_Calculator_3-way'!B473+1/'True_Odds_Calculator_3-way'!C473-1)</f>
        <v>3.2533592955184432E-2</v>
      </c>
    </row>
    <row r="482" spans="4:11" x14ac:dyDescent="0.25">
      <c r="D482">
        <f>solve_for_c('True_Odds_Calculator_3-way'!A474,'True_Odds_Calculator_3-way'!B474,'True_Odds_Calculator_3-way'!C474,'Log_working_3-way'!B$1,'Log_working_3-way'!B$2)</f>
        <v>1.0316788798368601</v>
      </c>
      <c r="F482" s="6" t="e">
        <f>IF('Log_working_3-way'!D482="","",1/'True_Odds_Calculator_3-way'!N474+1/'True_Odds_Calculator_3-way'!O474+1/'True_Odds_Calculator_3-way'!#REF!-1)</f>
        <v>#REF!</v>
      </c>
      <c r="H482" s="6">
        <f>IF('Log_working_3-way'!$D482="","",'True_Odds_Calculator_3-way'!N474/'True_Odds_Calculator_3-way'!A474-1)</f>
        <v>6.8990635649043144</v>
      </c>
      <c r="I482" s="6">
        <f>IF('Log_working_3-way'!$D482="","",'True_Odds_Calculator_3-way'!O474/'True_Odds_Calculator_3-way'!B474-1)</f>
        <v>7.082756579745217</v>
      </c>
      <c r="J482" s="6" t="e">
        <f>IF('Log_working_3-way'!$D482="","",'True_Odds_Calculator_3-way'!#REF!/'True_Odds_Calculator_3-way'!C474-1)</f>
        <v>#REF!</v>
      </c>
      <c r="K482" s="6">
        <f>IF('Log_working_3-way'!$D482="","",1/'True_Odds_Calculator_3-way'!A474+1/'True_Odds_Calculator_3-way'!B474+1/'True_Odds_Calculator_3-way'!C474-1)</f>
        <v>3.3447223085023348E-2</v>
      </c>
    </row>
    <row r="483" spans="4:11" x14ac:dyDescent="0.25">
      <c r="D483">
        <f>solve_for_c('True_Odds_Calculator_3-way'!A475,'True_Odds_Calculator_3-way'!B475,'True_Odds_Calculator_3-way'!C475,'Log_working_3-way'!B$1,'Log_working_3-way'!B$2)</f>
        <v>1.0390503919453076</v>
      </c>
      <c r="F483" s="6" t="e">
        <f>IF('Log_working_3-way'!D483="","",1/'True_Odds_Calculator_3-way'!N475+1/'True_Odds_Calculator_3-way'!O475+1/'True_Odds_Calculator_3-way'!#REF!-1)</f>
        <v>#REF!</v>
      </c>
      <c r="H483" s="6">
        <f>IF('Log_working_3-way'!$D483="","",'True_Odds_Calculator_3-way'!N475/'True_Odds_Calculator_3-way'!A475-1)</f>
        <v>6.0987796747661429</v>
      </c>
      <c r="I483" s="6">
        <f>IF('Log_working_3-way'!$D483="","",'True_Odds_Calculator_3-way'!O475/'True_Odds_Calculator_3-way'!B475-1)</f>
        <v>5.7999175155297245</v>
      </c>
      <c r="J483" s="6" t="e">
        <f>IF('Log_working_3-way'!$D483="","",'True_Odds_Calculator_3-way'!#REF!/'True_Odds_Calculator_3-way'!C475-1)</f>
        <v>#REF!</v>
      </c>
      <c r="K483" s="6">
        <f>IF('Log_working_3-way'!$D483="","",1/'True_Odds_Calculator_3-way'!A475+1/'True_Odds_Calculator_3-way'!B475+1/'True_Odds_Calculator_3-way'!C475-1)</f>
        <v>4.0209140057363424E-2</v>
      </c>
    </row>
    <row r="484" spans="4:11" x14ac:dyDescent="0.25">
      <c r="D484">
        <f>solve_for_c('True_Odds_Calculator_3-way'!A476,'True_Odds_Calculator_3-way'!B476,'True_Odds_Calculator_3-way'!C476,'Log_working_3-way'!B$1,'Log_working_3-way'!B$2)</f>
        <v>1.0252026296597154</v>
      </c>
      <c r="F484" s="6" t="e">
        <f>IF('Log_working_3-way'!D484="","",1/'True_Odds_Calculator_3-way'!N476+1/'True_Odds_Calculator_3-way'!O476+1/'True_Odds_Calculator_3-way'!#REF!-1)</f>
        <v>#REF!</v>
      </c>
      <c r="H484" s="6">
        <f>IF('Log_working_3-way'!$D484="","",'True_Odds_Calculator_3-way'!N476/'True_Odds_Calculator_3-way'!A476-1)</f>
        <v>9.6769230618099904</v>
      </c>
      <c r="I484" s="6">
        <f>IF('Log_working_3-way'!$D484="","",'True_Odds_Calculator_3-way'!O476/'True_Odds_Calculator_3-way'!B476-1)</f>
        <v>6.1130612923982346</v>
      </c>
      <c r="J484" s="6" t="e">
        <f>IF('Log_working_3-way'!$D484="","",'True_Odds_Calculator_3-way'!#REF!/'True_Odds_Calculator_3-way'!C476-1)</f>
        <v>#REF!</v>
      </c>
      <c r="K484" s="6">
        <f>IF('Log_working_3-way'!$D484="","",1/'True_Odds_Calculator_3-way'!A476+1/'True_Odds_Calculator_3-way'!B476+1/'True_Odds_Calculator_3-way'!C476-1)</f>
        <v>2.6928012978456817E-2</v>
      </c>
    </row>
    <row r="485" spans="4:11" x14ac:dyDescent="0.25">
      <c r="D485">
        <f>solve_for_c('True_Odds_Calculator_3-way'!A477,'True_Odds_Calculator_3-way'!B477,'True_Odds_Calculator_3-way'!C477,'Log_working_3-way'!B$1,'Log_working_3-way'!B$2)</f>
        <v>1.0206540087191833</v>
      </c>
      <c r="F485" s="6" t="e">
        <f>IF('Log_working_3-way'!D485="","",1/'True_Odds_Calculator_3-way'!N477+1/'True_Odds_Calculator_3-way'!O477+1/'True_Odds_Calculator_3-way'!#REF!-1)</f>
        <v>#REF!</v>
      </c>
      <c r="H485" s="6">
        <f>IF('Log_working_3-way'!$D485="","",'True_Odds_Calculator_3-way'!N477/'True_Odds_Calculator_3-way'!A477-1)</f>
        <v>17.822328659598472</v>
      </c>
      <c r="I485" s="6">
        <f>IF('Log_working_3-way'!$D485="","",'True_Odds_Calculator_3-way'!O477/'True_Odds_Calculator_3-way'!B477-1)</f>
        <v>5.9209762126567949</v>
      </c>
      <c r="J485" s="6" t="e">
        <f>IF('Log_working_3-way'!$D485="","",'True_Odds_Calculator_3-way'!#REF!/'True_Odds_Calculator_3-way'!C477-1)</f>
        <v>#REF!</v>
      </c>
      <c r="K485" s="6">
        <f>IF('Log_working_3-way'!$D485="","",1/'True_Odds_Calculator_3-way'!A477+1/'True_Odds_Calculator_3-way'!B477+1/'True_Odds_Calculator_3-way'!C477-1)</f>
        <v>2.2014255496898283E-2</v>
      </c>
    </row>
    <row r="486" spans="4:11" x14ac:dyDescent="0.25">
      <c r="D486">
        <f>solve_for_c('True_Odds_Calculator_3-way'!A478,'True_Odds_Calculator_3-way'!B478,'True_Odds_Calculator_3-way'!C478,'Log_working_3-way'!B$1,'Log_working_3-way'!B$2)</f>
        <v>1.02276143370968</v>
      </c>
      <c r="F486" s="6" t="e">
        <f>IF('Log_working_3-way'!D486="","",1/'True_Odds_Calculator_3-way'!N478+1/'True_Odds_Calculator_3-way'!O478+1/'True_Odds_Calculator_3-way'!#REF!-1)</f>
        <v>#REF!</v>
      </c>
      <c r="H486" s="6">
        <f>IF('Log_working_3-way'!$D486="","",'True_Odds_Calculator_3-way'!N478/'True_Odds_Calculator_3-way'!A478-1)</f>
        <v>3.8081204065684764</v>
      </c>
      <c r="I486" s="6">
        <f>IF('Log_working_3-way'!$D486="","",'True_Odds_Calculator_3-way'!O478/'True_Odds_Calculator_3-way'!B478-1)</f>
        <v>4.7336121969199247</v>
      </c>
      <c r="J486" s="6" t="e">
        <f>IF('Log_working_3-way'!$D486="","",'True_Odds_Calculator_3-way'!#REF!/'True_Odds_Calculator_3-way'!C478-1)</f>
        <v>#REF!</v>
      </c>
      <c r="K486" s="6">
        <f>IF('Log_working_3-way'!$D486="","",1/'True_Odds_Calculator_3-way'!A478+1/'True_Odds_Calculator_3-way'!B478+1/'True_Odds_Calculator_3-way'!C478-1)</f>
        <v>2.2519458504594692E-2</v>
      </c>
    </row>
    <row r="487" spans="4:11" x14ac:dyDescent="0.25">
      <c r="D487">
        <f>solve_for_c('True_Odds_Calculator_3-way'!A479,'True_Odds_Calculator_3-way'!B479,'True_Odds_Calculator_3-way'!C479,'Log_working_3-way'!B$1,'Log_working_3-way'!B$2)</f>
        <v>1.0201454883677481</v>
      </c>
      <c r="F487" s="6" t="e">
        <f>IF('Log_working_3-way'!D487="","",1/'True_Odds_Calculator_3-way'!N479+1/'True_Odds_Calculator_3-way'!O479+1/'True_Odds_Calculator_3-way'!#REF!-1)</f>
        <v>#REF!</v>
      </c>
      <c r="H487" s="6">
        <f>IF('Log_working_3-way'!$D487="","",'True_Odds_Calculator_3-way'!N479/'True_Odds_Calculator_3-way'!A479-1)</f>
        <v>12.130127014304385</v>
      </c>
      <c r="I487" s="6">
        <f>IF('Log_working_3-way'!$D487="","",'True_Odds_Calculator_3-way'!O479/'True_Odds_Calculator_3-way'!B479-1)</f>
        <v>8.7381328926458757</v>
      </c>
      <c r="J487" s="6" t="e">
        <f>IF('Log_working_3-way'!$D487="","",'True_Odds_Calculator_3-way'!#REF!/'True_Odds_Calculator_3-way'!C479-1)</f>
        <v>#REF!</v>
      </c>
      <c r="K487" s="6">
        <f>IF('Log_working_3-way'!$D487="","",1/'True_Odds_Calculator_3-way'!A479+1/'True_Odds_Calculator_3-way'!B479+1/'True_Odds_Calculator_3-way'!C479-1)</f>
        <v>2.1893833971346366E-2</v>
      </c>
    </row>
    <row r="488" spans="4:11" x14ac:dyDescent="0.25">
      <c r="D488">
        <f>solve_for_c('True_Odds_Calculator_3-way'!A480,'True_Odds_Calculator_3-way'!B480,'True_Odds_Calculator_3-way'!C480,'Log_working_3-way'!B$1,'Log_working_3-way'!B$2)</f>
        <v>1.022388532467799</v>
      </c>
      <c r="F488" s="6" t="e">
        <f>IF('Log_working_3-way'!D488="","",1/'True_Odds_Calculator_3-way'!N480+1/'True_Odds_Calculator_3-way'!O480+1/'True_Odds_Calculator_3-way'!#REF!-1)</f>
        <v>#REF!</v>
      </c>
      <c r="H488" s="6">
        <f>IF('Log_working_3-way'!$D488="","",'True_Odds_Calculator_3-way'!N480/'True_Odds_Calculator_3-way'!A480-1)</f>
        <v>6.2143233200360903</v>
      </c>
      <c r="I488" s="6">
        <f>IF('Log_working_3-way'!$D488="","",'True_Odds_Calculator_3-way'!O480/'True_Odds_Calculator_3-way'!B480-1)</f>
        <v>6.6657527426073786</v>
      </c>
      <c r="J488" s="6" t="e">
        <f>IF('Log_working_3-way'!$D488="","",'True_Odds_Calculator_3-way'!#REF!/'True_Odds_Calculator_3-way'!C480-1)</f>
        <v>#REF!</v>
      </c>
      <c r="K488" s="6">
        <f>IF('Log_working_3-way'!$D488="","",1/'True_Odds_Calculator_3-way'!A480+1/'True_Odds_Calculator_3-way'!B480+1/'True_Odds_Calculator_3-way'!C480-1)</f>
        <v>2.3549288460256834E-2</v>
      </c>
    </row>
    <row r="489" spans="4:11" x14ac:dyDescent="0.25">
      <c r="D489">
        <f>solve_for_c('True_Odds_Calculator_3-way'!A481,'True_Odds_Calculator_3-way'!B481,'True_Odds_Calculator_3-way'!C481,'Log_working_3-way'!B$1,'Log_working_3-way'!B$2)</f>
        <v>1.0297609845910281</v>
      </c>
      <c r="F489" s="6" t="e">
        <f>IF('Log_working_3-way'!D489="","",1/'True_Odds_Calculator_3-way'!N481+1/'True_Odds_Calculator_3-way'!O481+1/'True_Odds_Calculator_3-way'!#REF!-1)</f>
        <v>#REF!</v>
      </c>
      <c r="H489" s="6">
        <f>IF('Log_working_3-way'!$D489="","",'True_Odds_Calculator_3-way'!N481/'True_Odds_Calculator_3-way'!A481-1)</f>
        <v>38.007003341417857</v>
      </c>
      <c r="I489" s="6">
        <f>IF('Log_working_3-way'!$D489="","",'True_Odds_Calculator_3-way'!O481/'True_Odds_Calculator_3-way'!B481-1)</f>
        <v>4.3911187898416912</v>
      </c>
      <c r="J489" s="6" t="e">
        <f>IF('Log_working_3-way'!$D489="","",'True_Odds_Calculator_3-way'!#REF!/'True_Odds_Calculator_3-way'!C481-1)</f>
        <v>#REF!</v>
      </c>
      <c r="K489" s="6">
        <f>IF('Log_working_3-way'!$D489="","",1/'True_Odds_Calculator_3-way'!A481+1/'True_Odds_Calculator_3-way'!B481+1/'True_Odds_Calculator_3-way'!C481-1)</f>
        <v>2.6935668782280597E-2</v>
      </c>
    </row>
    <row r="490" spans="4:11" x14ac:dyDescent="0.25">
      <c r="D490">
        <f>solve_for_c('True_Odds_Calculator_3-way'!A482,'True_Odds_Calculator_3-way'!B482,'True_Odds_Calculator_3-way'!C482,'Log_working_3-way'!B$1,'Log_working_3-way'!B$2)</f>
        <v>1.0278803162871117</v>
      </c>
      <c r="F490" s="6" t="e">
        <f>IF('Log_working_3-way'!D490="","",1/'True_Odds_Calculator_3-way'!N482+1/'True_Odds_Calculator_3-way'!O482+1/'True_Odds_Calculator_3-way'!#REF!-1)</f>
        <v>#REF!</v>
      </c>
      <c r="H490" s="6">
        <f>IF('Log_working_3-way'!$D490="","",'True_Odds_Calculator_3-way'!N482/'True_Odds_Calculator_3-way'!A482-1)</f>
        <v>37.09313807843796</v>
      </c>
      <c r="I490" s="6">
        <f>IF('Log_working_3-way'!$D490="","",'True_Odds_Calculator_3-way'!O482/'True_Odds_Calculator_3-way'!B482-1)</f>
        <v>4.7450297790084575</v>
      </c>
      <c r="J490" s="6" t="e">
        <f>IF('Log_working_3-way'!$D490="","",'True_Odds_Calculator_3-way'!#REF!/'True_Odds_Calculator_3-way'!C482-1)</f>
        <v>#REF!</v>
      </c>
      <c r="K490" s="6">
        <f>IF('Log_working_3-way'!$D490="","",1/'True_Odds_Calculator_3-way'!A482+1/'True_Odds_Calculator_3-way'!B482+1/'True_Odds_Calculator_3-way'!C482-1)</f>
        <v>2.5447153226547448E-2</v>
      </c>
    </row>
    <row r="491" spans="4:11" x14ac:dyDescent="0.25">
      <c r="D491">
        <f>solve_for_c('True_Odds_Calculator_3-way'!A483,'True_Odds_Calculator_3-way'!B483,'True_Odds_Calculator_3-way'!C483,'Log_working_3-way'!B$1,'Log_working_3-way'!B$2)</f>
        <v>1.0291454235353059</v>
      </c>
      <c r="F491" s="6" t="e">
        <f>IF('Log_working_3-way'!D491="","",1/'True_Odds_Calculator_3-way'!N483+1/'True_Odds_Calculator_3-way'!O483+1/'True_Odds_Calculator_3-way'!#REF!-1)</f>
        <v>#REF!</v>
      </c>
      <c r="H491" s="6">
        <f>IF('Log_working_3-way'!$D491="","",'True_Odds_Calculator_3-way'!N483/'True_Odds_Calculator_3-way'!A483-1)</f>
        <v>43.545209732101739</v>
      </c>
      <c r="I491" s="6">
        <f>IF('Log_working_3-way'!$D491="","",'True_Odds_Calculator_3-way'!O483/'True_Odds_Calculator_3-way'!B483-1)</f>
        <v>2.9185315479534477</v>
      </c>
      <c r="J491" s="6" t="e">
        <f>IF('Log_working_3-way'!$D491="","",'True_Odds_Calculator_3-way'!#REF!/'True_Odds_Calculator_3-way'!C483-1)</f>
        <v>#REF!</v>
      </c>
      <c r="K491" s="6">
        <f>IF('Log_working_3-way'!$D491="","",1/'True_Odds_Calculator_3-way'!A483+1/'True_Odds_Calculator_3-way'!B483+1/'True_Odds_Calculator_3-way'!C483-1)</f>
        <v>2.4886001088405774E-2</v>
      </c>
    </row>
    <row r="492" spans="4:11" x14ac:dyDescent="0.25">
      <c r="D492">
        <f>solve_for_c('True_Odds_Calculator_3-way'!A484,'True_Odds_Calculator_3-way'!B484,'True_Odds_Calculator_3-way'!C484,'Log_working_3-way'!B$1,'Log_working_3-way'!B$2)</f>
        <v>1.0209850402718432</v>
      </c>
      <c r="F492" s="6" t="e">
        <f>IF('Log_working_3-way'!D492="","",1/'True_Odds_Calculator_3-way'!N484+1/'True_Odds_Calculator_3-way'!O484+1/'True_Odds_Calculator_3-way'!#REF!-1)</f>
        <v>#REF!</v>
      </c>
      <c r="H492" s="6">
        <f>IF('Log_working_3-way'!$D492="","",'True_Odds_Calculator_3-way'!N484/'True_Odds_Calculator_3-way'!A484-1)</f>
        <v>20.769236925372237</v>
      </c>
      <c r="I492" s="6">
        <f>IF('Log_working_3-way'!$D492="","",'True_Odds_Calculator_3-way'!O484/'True_Odds_Calculator_3-way'!B484-1)</f>
        <v>6.6767694087354954</v>
      </c>
      <c r="J492" s="6" t="e">
        <f>IF('Log_working_3-way'!$D492="","",'True_Odds_Calculator_3-way'!#REF!/'True_Odds_Calculator_3-way'!C484-1)</f>
        <v>#REF!</v>
      </c>
      <c r="K492" s="6">
        <f>IF('Log_working_3-way'!$D492="","",1/'True_Odds_Calculator_3-way'!A484+1/'True_Odds_Calculator_3-way'!B484+1/'True_Odds_Calculator_3-way'!C484-1)</f>
        <v>2.2080428295744525E-2</v>
      </c>
    </row>
    <row r="493" spans="4:11" x14ac:dyDescent="0.25">
      <c r="D493">
        <f>solve_for_c('True_Odds_Calculator_3-way'!A485,'True_Odds_Calculator_3-way'!B485,'True_Odds_Calculator_3-way'!C485,'Log_working_3-way'!B$1,'Log_working_3-way'!B$2)</f>
        <v>1.0235091490900272</v>
      </c>
      <c r="F493" s="6" t="e">
        <f>IF('Log_working_3-way'!D493="","",1/'True_Odds_Calculator_3-way'!N485+1/'True_Odds_Calculator_3-way'!O485+1/'True_Odds_Calculator_3-way'!#REF!-1)</f>
        <v>#REF!</v>
      </c>
      <c r="H493" s="6">
        <f>IF('Log_working_3-way'!$D493="","",'True_Odds_Calculator_3-way'!N485/'True_Odds_Calculator_3-way'!A485-1)</f>
        <v>27.237624418513867</v>
      </c>
      <c r="I493" s="6">
        <f>IF('Log_working_3-way'!$D493="","",'True_Odds_Calculator_3-way'!O485/'True_Odds_Calculator_3-way'!B485-1)</f>
        <v>5.8733956784534183</v>
      </c>
      <c r="J493" s="6" t="e">
        <f>IF('Log_working_3-way'!$D493="","",'True_Odds_Calculator_3-way'!#REF!/'True_Odds_Calculator_3-way'!C485-1)</f>
        <v>#REF!</v>
      </c>
      <c r="K493" s="6">
        <f>IF('Log_working_3-way'!$D493="","",1/'True_Odds_Calculator_3-way'!A485+1/'True_Odds_Calculator_3-way'!B485+1/'True_Odds_Calculator_3-way'!C485-1)</f>
        <v>2.3636949868450552E-2</v>
      </c>
    </row>
    <row r="494" spans="4:11" x14ac:dyDescent="0.25">
      <c r="D494">
        <f>solve_for_c('True_Odds_Calculator_3-way'!A486,'True_Odds_Calculator_3-way'!B486,'True_Odds_Calculator_3-way'!C486,'Log_working_3-way'!B$1,'Log_working_3-way'!B$2)</f>
        <v>1.0358831160349813</v>
      </c>
      <c r="F494" s="6" t="e">
        <f>IF('Log_working_3-way'!D494="","",1/'True_Odds_Calculator_3-way'!N486+1/'True_Odds_Calculator_3-way'!O486+1/'True_Odds_Calculator_3-way'!#REF!-1)</f>
        <v>#REF!</v>
      </c>
      <c r="H494" s="6">
        <f>IF('Log_working_3-way'!$D494="","",'True_Odds_Calculator_3-way'!N486/'True_Odds_Calculator_3-way'!A486-1)</f>
        <v>0.51196615532361389</v>
      </c>
      <c r="I494" s="6">
        <f>IF('Log_working_3-way'!$D494="","",'True_Odds_Calculator_3-way'!O486/'True_Odds_Calculator_3-way'!B486-1)</f>
        <v>2.298307536972382</v>
      </c>
      <c r="J494" s="6" t="e">
        <f>IF('Log_working_3-way'!$D494="","",'True_Odds_Calculator_3-way'!#REF!/'True_Odds_Calculator_3-way'!C486-1)</f>
        <v>#REF!</v>
      </c>
      <c r="K494" s="6">
        <f>IF('Log_working_3-way'!$D494="","",1/'True_Odds_Calculator_3-way'!A486+1/'True_Odds_Calculator_3-way'!B486+1/'True_Odds_Calculator_3-way'!C486-1)</f>
        <v>2.8274802348501549E-2</v>
      </c>
    </row>
    <row r="495" spans="4:11" x14ac:dyDescent="0.25">
      <c r="D495">
        <f>solve_for_c('True_Odds_Calculator_3-way'!A487,'True_Odds_Calculator_3-way'!B487,'True_Odds_Calculator_3-way'!C487,'Log_working_3-way'!B$1,'Log_working_3-way'!B$2)</f>
        <v>1.0478353358294299</v>
      </c>
      <c r="F495" s="6" t="e">
        <f>IF('Log_working_3-way'!D495="","",1/'True_Odds_Calculator_3-way'!N487+1/'True_Odds_Calculator_3-way'!O487+1/'True_Odds_Calculator_3-way'!#REF!-1)</f>
        <v>#REF!</v>
      </c>
      <c r="H495" s="6">
        <f>IF('Log_working_3-way'!$D495="","",'True_Odds_Calculator_3-way'!N487/'True_Odds_Calculator_3-way'!A487-1)</f>
        <v>7.6386139193161569</v>
      </c>
      <c r="I495" s="6">
        <f>IF('Log_working_3-way'!$D495="","",'True_Odds_Calculator_3-way'!O487/'True_Odds_Calculator_3-way'!B487-1)</f>
        <v>6.9079020724589002</v>
      </c>
      <c r="J495" s="6" t="e">
        <f>IF('Log_working_3-way'!$D495="","",'True_Odds_Calculator_3-way'!#REF!/'True_Odds_Calculator_3-way'!C487-1)</f>
        <v>#REF!</v>
      </c>
      <c r="K495" s="6">
        <f>IF('Log_working_3-way'!$D495="","",1/'True_Odds_Calculator_3-way'!A487+1/'True_Odds_Calculator_3-way'!B487+1/'True_Odds_Calculator_3-way'!C487-1)</f>
        <v>5.0218750405012003E-2</v>
      </c>
    </row>
    <row r="496" spans="4:11" x14ac:dyDescent="0.25">
      <c r="D496">
        <f>solve_for_c('True_Odds_Calculator_3-way'!A488,'True_Odds_Calculator_3-way'!B488,'True_Odds_Calculator_3-way'!C488,'Log_working_3-way'!B$1,'Log_working_3-way'!B$2)</f>
        <v>1.1155168360849792</v>
      </c>
      <c r="F496" s="6" t="e">
        <f>IF('Log_working_3-way'!D496="","",1/'True_Odds_Calculator_3-way'!N488+1/'True_Odds_Calculator_3-way'!O488+1/'True_Odds_Calculator_3-way'!#REF!-1)</f>
        <v>#REF!</v>
      </c>
      <c r="H496" s="6">
        <f>IF('Log_working_3-way'!$D496="","",'True_Odds_Calculator_3-way'!N488/'True_Odds_Calculator_3-way'!A488-1)</f>
        <v>67.830743037314249</v>
      </c>
      <c r="I496" s="6">
        <f>IF('Log_working_3-way'!$D496="","",'True_Odds_Calculator_3-way'!O488/'True_Odds_Calculator_3-way'!B488-1)</f>
        <v>0.97904650585548092</v>
      </c>
      <c r="J496" s="6" t="e">
        <f>IF('Log_working_3-way'!$D496="","",'True_Odds_Calculator_3-way'!#REF!/'True_Odds_Calculator_3-way'!C488-1)</f>
        <v>#REF!</v>
      </c>
      <c r="K496" s="6">
        <f>IF('Log_working_3-way'!$D496="","",1/'True_Odds_Calculator_3-way'!A488+1/'True_Odds_Calculator_3-way'!B488+1/'True_Odds_Calculator_3-way'!C488-1)</f>
        <v>6.1318705553343289E-2</v>
      </c>
    </row>
    <row r="497" spans="4:11" x14ac:dyDescent="0.25">
      <c r="D497">
        <f>solve_for_c('True_Odds_Calculator_3-way'!A489,'True_Odds_Calculator_3-way'!B489,'True_Odds_Calculator_3-way'!C489,'Log_working_3-way'!B$1,'Log_working_3-way'!B$2)</f>
        <v>1.0458295592622806</v>
      </c>
      <c r="F497" s="6" t="e">
        <f>IF('Log_working_3-way'!D497="","",1/'True_Odds_Calculator_3-way'!N489+1/'True_Odds_Calculator_3-way'!O489+1/'True_Odds_Calculator_3-way'!#REF!-1)</f>
        <v>#REF!</v>
      </c>
      <c r="H497" s="6">
        <f>IF('Log_working_3-way'!$D497="","",'True_Odds_Calculator_3-way'!N489/'True_Odds_Calculator_3-way'!A489-1)</f>
        <v>13.54734860505615</v>
      </c>
      <c r="I497" s="6">
        <f>IF('Log_working_3-way'!$D497="","",'True_Odds_Calculator_3-way'!O489/'True_Odds_Calculator_3-way'!B489-1)</f>
        <v>6.8273170021671392</v>
      </c>
      <c r="J497" s="6" t="e">
        <f>IF('Log_working_3-way'!$D497="","",'True_Odds_Calculator_3-way'!#REF!/'True_Odds_Calculator_3-way'!C489-1)</f>
        <v>#REF!</v>
      </c>
      <c r="K497" s="6">
        <f>IF('Log_working_3-way'!$D497="","",1/'True_Odds_Calculator_3-way'!A489+1/'True_Odds_Calculator_3-way'!B489+1/'True_Odds_Calculator_3-way'!C489-1)</f>
        <v>4.890516318530902E-2</v>
      </c>
    </row>
    <row r="498" spans="4:11" x14ac:dyDescent="0.25">
      <c r="D498">
        <f>solve_for_c('True_Odds_Calculator_3-way'!A490,'True_Odds_Calculator_3-way'!B490,'True_Odds_Calculator_3-way'!C490,'Log_working_3-way'!B$1,'Log_working_3-way'!B$2)</f>
        <v>1.0692023930816164</v>
      </c>
      <c r="F498" s="6" t="e">
        <f>IF('Log_working_3-way'!D498="","",1/'True_Odds_Calculator_3-way'!N490+1/'True_Odds_Calculator_3-way'!O490+1/'True_Odds_Calculator_3-way'!#REF!-1)</f>
        <v>#REF!</v>
      </c>
      <c r="H498" s="6">
        <f>IF('Log_working_3-way'!$D498="","",'True_Odds_Calculator_3-way'!N490/'True_Odds_Calculator_3-way'!A490-1)</f>
        <v>0.90721773394753713</v>
      </c>
      <c r="I498" s="6">
        <f>IF('Log_working_3-way'!$D498="","",'True_Odds_Calculator_3-way'!O490/'True_Odds_Calculator_3-way'!B490-1)</f>
        <v>4.0416164384478144</v>
      </c>
      <c r="J498" s="6" t="e">
        <f>IF('Log_working_3-way'!$D498="","",'True_Odds_Calculator_3-way'!#REF!/'True_Odds_Calculator_3-way'!C490-1)</f>
        <v>#REF!</v>
      </c>
      <c r="K498" s="6">
        <f>IF('Log_working_3-way'!$D498="","",1/'True_Odds_Calculator_3-way'!A490+1/'True_Odds_Calculator_3-way'!B490+1/'True_Odds_Calculator_3-way'!C490-1)</f>
        <v>5.7923843611859649E-2</v>
      </c>
    </row>
    <row r="499" spans="4:11" x14ac:dyDescent="0.25">
      <c r="D499">
        <f>solve_for_c('True_Odds_Calculator_3-way'!A491,'True_Odds_Calculator_3-way'!B491,'True_Odds_Calculator_3-way'!C491,'Log_working_3-way'!B$1,'Log_working_3-way'!B$2)</f>
        <v>1.0202595284378786</v>
      </c>
      <c r="F499" s="6" t="e">
        <f>IF('Log_working_3-way'!D499="","",1/'True_Odds_Calculator_3-way'!N491+1/'True_Odds_Calculator_3-way'!O491+1/'True_Odds_Calculator_3-way'!#REF!-1)</f>
        <v>#REF!</v>
      </c>
      <c r="H499" s="6">
        <f>IF('Log_working_3-way'!$D499="","",'True_Odds_Calculator_3-way'!N491/'True_Odds_Calculator_3-way'!A491-1)</f>
        <v>14.783539715485015</v>
      </c>
      <c r="I499" s="6">
        <f>IF('Log_working_3-way'!$D499="","",'True_Odds_Calculator_3-way'!O491/'True_Odds_Calculator_3-way'!B491-1)</f>
        <v>7.3666362803921412</v>
      </c>
      <c r="J499" s="6" t="e">
        <f>IF('Log_working_3-way'!$D499="","",'True_Odds_Calculator_3-way'!#REF!/'True_Odds_Calculator_3-way'!C491-1)</f>
        <v>#REF!</v>
      </c>
      <c r="K499" s="6">
        <f>IF('Log_working_3-way'!$D499="","",1/'True_Odds_Calculator_3-way'!A491+1/'True_Odds_Calculator_3-way'!B491+1/'True_Odds_Calculator_3-way'!C491-1)</f>
        <v>2.187293898054099E-2</v>
      </c>
    </row>
    <row r="500" spans="4:11" x14ac:dyDescent="0.25">
      <c r="D500">
        <f>solve_for_c('True_Odds_Calculator_3-way'!A492,'True_Odds_Calculator_3-way'!B492,'True_Odds_Calculator_3-way'!C492,'Log_working_3-way'!B$1,'Log_working_3-way'!B$2)</f>
        <v>1.0462179788349488</v>
      </c>
      <c r="F500" s="6" t="e">
        <f>IF('Log_working_3-way'!D500="","",1/'True_Odds_Calculator_3-way'!N492+1/'True_Odds_Calculator_3-way'!O492+1/'True_Odds_Calculator_3-way'!#REF!-1)</f>
        <v>#REF!</v>
      </c>
      <c r="H500" s="6">
        <f>IF('Log_working_3-way'!$D500="","",'True_Odds_Calculator_3-way'!N492/'True_Odds_Calculator_3-way'!A492-1)</f>
        <v>59.143733650718147</v>
      </c>
      <c r="I500" s="6">
        <f>IF('Log_working_3-way'!$D500="","",'True_Odds_Calculator_3-way'!O492/'True_Odds_Calculator_3-way'!B492-1)</f>
        <v>1.2819316686091713</v>
      </c>
      <c r="J500" s="6" t="e">
        <f>IF('Log_working_3-way'!$D500="","",'True_Odds_Calculator_3-way'!#REF!/'True_Odds_Calculator_3-way'!C492-1)</f>
        <v>#REF!</v>
      </c>
      <c r="K500" s="6">
        <f>IF('Log_working_3-way'!$D500="","",1/'True_Odds_Calculator_3-way'!A492+1/'True_Odds_Calculator_3-way'!B492+1/'True_Odds_Calculator_3-way'!C492-1)</f>
        <v>3.0865898022073956E-2</v>
      </c>
    </row>
    <row r="501" spans="4:11" x14ac:dyDescent="0.25">
      <c r="D501">
        <f>solve_for_c('True_Odds_Calculator_3-way'!A493,'True_Odds_Calculator_3-way'!B493,'True_Odds_Calculator_3-way'!C493,'Log_working_3-way'!B$1,'Log_working_3-way'!B$2)</f>
        <v>1.0198510929587468</v>
      </c>
      <c r="F501" s="6" t="e">
        <f>IF('Log_working_3-way'!D501="","",1/'True_Odds_Calculator_3-way'!N493+1/'True_Odds_Calculator_3-way'!O493+1/'True_Odds_Calculator_3-way'!#REF!-1)</f>
        <v>#REF!</v>
      </c>
      <c r="H501" s="6">
        <f>IF('Log_working_3-way'!$D501="","",'True_Odds_Calculator_3-way'!N493/'True_Odds_Calculator_3-way'!A493-1)</f>
        <v>11.57571168355034</v>
      </c>
      <c r="I501" s="6">
        <f>IF('Log_working_3-way'!$D501="","",'True_Odds_Calculator_3-way'!O493/'True_Odds_Calculator_3-way'!B493-1)</f>
        <v>7.9348031978463336</v>
      </c>
      <c r="J501" s="6" t="e">
        <f>IF('Log_working_3-way'!$D501="","",'True_Odds_Calculator_3-way'!#REF!/'True_Odds_Calculator_3-way'!C493-1)</f>
        <v>#REF!</v>
      </c>
      <c r="K501" s="6">
        <f>IF('Log_working_3-way'!$D501="","",1/'True_Odds_Calculator_3-way'!A493+1/'True_Odds_Calculator_3-way'!B493+1/'True_Odds_Calculator_3-way'!C493-1)</f>
        <v>2.1548573018387751E-2</v>
      </c>
    </row>
    <row r="502" spans="4:11" x14ac:dyDescent="0.25">
      <c r="D502">
        <f>solve_for_c('True_Odds_Calculator_3-way'!A494,'True_Odds_Calculator_3-way'!B494,'True_Odds_Calculator_3-way'!C494,'Log_working_3-way'!B$1,'Log_working_3-way'!B$2)</f>
        <v>1.033680847322473</v>
      </c>
      <c r="F502" s="6" t="e">
        <f>IF('Log_working_3-way'!D502="","",1/'True_Odds_Calculator_3-way'!N494+1/'True_Odds_Calculator_3-way'!O494+1/'True_Odds_Calculator_3-way'!#REF!-1)</f>
        <v>#REF!</v>
      </c>
      <c r="H502" s="6">
        <f>IF('Log_working_3-way'!$D502="","",'True_Odds_Calculator_3-way'!N494/'True_Odds_Calculator_3-way'!A494-1)</f>
        <v>0.72972972972972983</v>
      </c>
      <c r="I502" s="6">
        <f>IF('Log_working_3-way'!$D502="","",'True_Odds_Calculator_3-way'!O494/'True_Odds_Calculator_3-way'!B494-1)</f>
        <v>2.8918918918918921</v>
      </c>
      <c r="J502" s="6" t="e">
        <f>IF('Log_working_3-way'!$D502="","",'True_Odds_Calculator_3-way'!#REF!/'True_Odds_Calculator_3-way'!C494-1)</f>
        <v>#REF!</v>
      </c>
      <c r="K502" s="6">
        <f>IF('Log_working_3-way'!$D502="","",1/'True_Odds_Calculator_3-way'!A494+1/'True_Odds_Calculator_3-way'!B494+1/'True_Odds_Calculator_3-way'!C494-1)</f>
        <v>2.7777777777777679E-2</v>
      </c>
    </row>
    <row r="503" spans="4:11" x14ac:dyDescent="0.25">
      <c r="D503">
        <f>solve_for_c('True_Odds_Calculator_3-way'!A495,'True_Odds_Calculator_3-way'!B495,'True_Odds_Calculator_3-way'!C495,'Log_working_3-way'!B$1,'Log_working_3-way'!B$2)</f>
        <v>1.0226118373830835</v>
      </c>
      <c r="F503" s="6" t="e">
        <f>IF('Log_working_3-way'!D503="","",1/'True_Odds_Calculator_3-way'!N495+1/'True_Odds_Calculator_3-way'!O495+1/'True_Odds_Calculator_3-way'!#REF!-1)</f>
        <v>#REF!</v>
      </c>
      <c r="H503" s="6">
        <f>IF('Log_working_3-way'!$D503="","",'True_Odds_Calculator_3-way'!N495/'True_Odds_Calculator_3-way'!A495-1)</f>
        <v>26.660718063663971</v>
      </c>
      <c r="I503" s="6">
        <f>IF('Log_working_3-way'!$D503="","",'True_Odds_Calculator_3-way'!O495/'True_Odds_Calculator_3-way'!B495-1)</f>
        <v>5.5276553842393215</v>
      </c>
      <c r="J503" s="6" t="e">
        <f>IF('Log_working_3-way'!$D503="","",'True_Odds_Calculator_3-way'!#REF!/'True_Odds_Calculator_3-way'!C495-1)</f>
        <v>#REF!</v>
      </c>
      <c r="K503" s="6">
        <f>IF('Log_working_3-way'!$D503="","",1/'True_Odds_Calculator_3-way'!A495+1/'True_Odds_Calculator_3-way'!B495+1/'True_Odds_Calculator_3-way'!C495-1)</f>
        <v>2.2870965968442514E-2</v>
      </c>
    </row>
    <row r="504" spans="4:11" x14ac:dyDescent="0.25">
      <c r="D504">
        <f>solve_for_c('True_Odds_Calculator_3-way'!A496,'True_Odds_Calculator_3-way'!B496,'True_Odds_Calculator_3-way'!C496,'Log_working_3-way'!B$1,'Log_working_3-way'!B$2)</f>
        <v>1.0272356294276868</v>
      </c>
      <c r="F504" s="6" t="e">
        <f>IF('Log_working_3-way'!D504="","",1/'True_Odds_Calculator_3-way'!N496+1/'True_Odds_Calculator_3-way'!O496+1/'True_Odds_Calculator_3-way'!#REF!-1)</f>
        <v>#REF!</v>
      </c>
      <c r="H504" s="6">
        <f>IF('Log_working_3-way'!$D504="","",'True_Odds_Calculator_3-way'!N496/'True_Odds_Calculator_3-way'!A496-1)</f>
        <v>1.6829959465930489</v>
      </c>
      <c r="I504" s="6">
        <f>IF('Log_working_3-way'!$D504="","",'True_Odds_Calculator_3-way'!O496/'True_Odds_Calculator_3-way'!B496-1)</f>
        <v>4.5303938386890694</v>
      </c>
      <c r="J504" s="6" t="e">
        <f>IF('Log_working_3-way'!$D504="","",'True_Odds_Calculator_3-way'!#REF!/'True_Odds_Calculator_3-way'!C496-1)</f>
        <v>#REF!</v>
      </c>
      <c r="K504" s="6">
        <f>IF('Log_working_3-way'!$D504="","",1/'True_Odds_Calculator_3-way'!A496+1/'True_Odds_Calculator_3-way'!B496+1/'True_Odds_Calculator_3-way'!C496-1)</f>
        <v>2.5050729787913451E-2</v>
      </c>
    </row>
    <row r="505" spans="4:11" x14ac:dyDescent="0.25">
      <c r="D505">
        <f>solve_for_c('True_Odds_Calculator_3-way'!A497,'True_Odds_Calculator_3-way'!B497,'True_Odds_Calculator_3-way'!C497,'Log_working_3-way'!B$1,'Log_working_3-way'!B$2)</f>
        <v>1.0239569914212654</v>
      </c>
      <c r="F505" s="6" t="e">
        <f>IF('Log_working_3-way'!D505="","",1/'True_Odds_Calculator_3-way'!N497+1/'True_Odds_Calculator_3-way'!O497+1/'True_Odds_Calculator_3-way'!#REF!-1)</f>
        <v>#REF!</v>
      </c>
      <c r="H505" s="6">
        <f>IF('Log_working_3-way'!$D505="","",'True_Odds_Calculator_3-way'!N497/'True_Odds_Calculator_3-way'!A497-1)</f>
        <v>28.486943078414914</v>
      </c>
      <c r="I505" s="6">
        <f>IF('Log_working_3-way'!$D505="","",'True_Odds_Calculator_3-way'!O497/'True_Odds_Calculator_3-way'!B497-1)</f>
        <v>5.7997681896493019</v>
      </c>
      <c r="J505" s="6" t="e">
        <f>IF('Log_working_3-way'!$D505="","",'True_Odds_Calculator_3-way'!#REF!/'True_Odds_Calculator_3-way'!C497-1)</f>
        <v>#REF!</v>
      </c>
      <c r="K505" s="6">
        <f>IF('Log_working_3-way'!$D505="","",1/'True_Odds_Calculator_3-way'!A497+1/'True_Odds_Calculator_3-way'!B497+1/'True_Odds_Calculator_3-way'!C497-1)</f>
        <v>2.3829107984086439E-2</v>
      </c>
    </row>
    <row r="506" spans="4:11" x14ac:dyDescent="0.25">
      <c r="D506">
        <f>solve_for_c('True_Odds_Calculator_3-way'!A498,'True_Odds_Calculator_3-way'!B498,'True_Odds_Calculator_3-way'!C498,'Log_working_3-way'!B$1,'Log_working_3-way'!B$2)</f>
        <v>1.021152277837029</v>
      </c>
      <c r="F506" s="6" t="e">
        <f>IF('Log_working_3-way'!D506="","",1/'True_Odds_Calculator_3-way'!N498+1/'True_Odds_Calculator_3-way'!O498+1/'True_Odds_Calculator_3-way'!#REF!-1)</f>
        <v>#REF!</v>
      </c>
      <c r="H506" s="6">
        <f>IF('Log_working_3-way'!$D506="","",'True_Odds_Calculator_3-way'!N498/'True_Odds_Calculator_3-way'!A498-1)</f>
        <v>12.410181050167305</v>
      </c>
      <c r="I506" s="6">
        <f>IF('Log_working_3-way'!$D506="","",'True_Odds_Calculator_3-way'!O498/'True_Odds_Calculator_3-way'!B498-1)</f>
        <v>7.4567664235051634</v>
      </c>
      <c r="J506" s="6" t="e">
        <f>IF('Log_working_3-way'!$D506="","",'True_Odds_Calculator_3-way'!#REF!/'True_Odds_Calculator_3-way'!C498-1)</f>
        <v>#REF!</v>
      </c>
      <c r="K506" s="6">
        <f>IF('Log_working_3-way'!$D506="","",1/'True_Odds_Calculator_3-way'!A498+1/'True_Odds_Calculator_3-way'!B498+1/'True_Odds_Calculator_3-way'!C498-1)</f>
        <v>2.2910956497294244E-2</v>
      </c>
    </row>
    <row r="507" spans="4:11" x14ac:dyDescent="0.25">
      <c r="D507">
        <f>solve_for_c('True_Odds_Calculator_3-way'!A499,'True_Odds_Calculator_3-way'!B499,'True_Odds_Calculator_3-way'!C499,'Log_working_3-way'!B$1,'Log_working_3-way'!B$2)</f>
        <v>1.0546447106987904</v>
      </c>
      <c r="F507" s="6" t="e">
        <f>IF('Log_working_3-way'!D507="","",1/'True_Odds_Calculator_3-way'!N499+1/'True_Odds_Calculator_3-way'!O499+1/'True_Odds_Calculator_3-way'!#REF!-1)</f>
        <v>#REF!</v>
      </c>
      <c r="H507" s="6">
        <f>IF('Log_working_3-way'!$D507="","",'True_Odds_Calculator_3-way'!N499/'True_Odds_Calculator_3-way'!A499-1)</f>
        <v>65.18128174244552</v>
      </c>
      <c r="I507" s="6">
        <f>IF('Log_working_3-way'!$D507="","",'True_Odds_Calculator_3-way'!O499/'True_Odds_Calculator_3-way'!B499-1)</f>
        <v>0.79851388381965993</v>
      </c>
      <c r="J507" s="6" t="e">
        <f>IF('Log_working_3-way'!$D507="","",'True_Odds_Calculator_3-way'!#REF!/'True_Odds_Calculator_3-way'!C499-1)</f>
        <v>#REF!</v>
      </c>
      <c r="K507" s="6">
        <f>IF('Log_working_3-way'!$D507="","",1/'True_Odds_Calculator_3-way'!A499+1/'True_Odds_Calculator_3-way'!B499+1/'True_Odds_Calculator_3-way'!C499-1)</f>
        <v>3.2034190608639213E-2</v>
      </c>
    </row>
    <row r="508" spans="4:11" x14ac:dyDescent="0.25">
      <c r="D508">
        <f>solve_for_c('True_Odds_Calculator_3-way'!A500,'True_Odds_Calculator_3-way'!B500,'True_Odds_Calculator_3-way'!C500,'Log_working_3-way'!B$1,'Log_working_3-way'!B$2)</f>
        <v>1.0203850324070309</v>
      </c>
      <c r="F508" s="6" t="e">
        <f>IF('Log_working_3-way'!D508="","",1/'True_Odds_Calculator_3-way'!N500+1/'True_Odds_Calculator_3-way'!O500+1/'True_Odds_Calculator_3-way'!#REF!-1)</f>
        <v>#REF!</v>
      </c>
      <c r="H508" s="6">
        <f>IF('Log_working_3-way'!$D508="","",'True_Odds_Calculator_3-way'!N500/'True_Odds_Calculator_3-way'!A500-1)</f>
        <v>7.9320549070250639</v>
      </c>
      <c r="I508" s="6">
        <f>IF('Log_working_3-way'!$D508="","",'True_Odds_Calculator_3-way'!O500/'True_Odds_Calculator_3-way'!B500-1)</f>
        <v>7.3667185430437829</v>
      </c>
      <c r="J508" s="6" t="e">
        <f>IF('Log_working_3-way'!$D508="","",'True_Odds_Calculator_3-way'!#REF!/'True_Odds_Calculator_3-way'!C500-1)</f>
        <v>#REF!</v>
      </c>
      <c r="K508" s="6">
        <f>IF('Log_working_3-way'!$D508="","",1/'True_Odds_Calculator_3-way'!A500+1/'True_Odds_Calculator_3-way'!B500+1/'True_Odds_Calculator_3-way'!C500-1)</f>
        <v>2.1862891794518502E-2</v>
      </c>
    </row>
    <row r="509" spans="4:11" x14ac:dyDescent="0.25">
      <c r="D509">
        <f>solve_for_c('True_Odds_Calculator_3-way'!A501,'True_Odds_Calculator_3-way'!B501,'True_Odds_Calculator_3-way'!C501,'Log_working_3-way'!B$1,'Log_working_3-way'!B$2)</f>
        <v>1.022092570768284</v>
      </c>
      <c r="F509" s="6" t="e">
        <f>IF('Log_working_3-way'!D509="","",1/'True_Odds_Calculator_3-way'!N501+1/'True_Odds_Calculator_3-way'!O501+1/'True_Odds_Calculator_3-way'!#REF!-1)</f>
        <v>#REF!</v>
      </c>
      <c r="H509" s="6">
        <f>IF('Log_working_3-way'!$D509="","",'True_Odds_Calculator_3-way'!N501/'True_Odds_Calculator_3-way'!A501-1)</f>
        <v>4.0757102872976123</v>
      </c>
      <c r="I509" s="6">
        <f>IF('Log_working_3-way'!$D509="","",'True_Odds_Calculator_3-way'!O501/'True_Odds_Calculator_3-way'!B501-1)</f>
        <v>5.5993993069879107</v>
      </c>
      <c r="J509" s="6" t="e">
        <f>IF('Log_working_3-way'!$D509="","",'True_Odds_Calculator_3-way'!#REF!/'True_Odds_Calculator_3-way'!C501-1)</f>
        <v>#REF!</v>
      </c>
      <c r="K509" s="6">
        <f>IF('Log_working_3-way'!$D509="","",1/'True_Odds_Calculator_3-way'!A501+1/'True_Odds_Calculator_3-way'!B501+1/'True_Odds_Calculator_3-way'!C501-1)</f>
        <v>2.2290050830851893E-2</v>
      </c>
    </row>
    <row r="510" spans="4:11" x14ac:dyDescent="0.25">
      <c r="D510">
        <f>solve_for_c('True_Odds_Calculator_3-way'!A502,'True_Odds_Calculator_3-way'!B502,'True_Odds_Calculator_3-way'!C502,'Log_working_3-way'!B$1,'Log_working_3-way'!B$2)</f>
        <v>1.0387326994992268</v>
      </c>
      <c r="F510" s="6" t="e">
        <f>IF('Log_working_3-way'!D510="","",1/'True_Odds_Calculator_3-way'!N502+1/'True_Odds_Calculator_3-way'!O502+1/'True_Odds_Calculator_3-way'!#REF!-1)</f>
        <v>#REF!</v>
      </c>
      <c r="H510" s="6">
        <f>IF('Log_working_3-way'!$D510="","",'True_Odds_Calculator_3-way'!N502/'True_Odds_Calculator_3-way'!A502-1)</f>
        <v>20.586535988707958</v>
      </c>
      <c r="I510" s="6">
        <f>IF('Log_working_3-way'!$D510="","",'True_Odds_Calculator_3-way'!O502/'True_Odds_Calculator_3-way'!B502-1)</f>
        <v>6.8007010393849656</v>
      </c>
      <c r="J510" s="6" t="e">
        <f>IF('Log_working_3-way'!$D510="","",'True_Odds_Calculator_3-way'!#REF!/'True_Odds_Calculator_3-way'!C502-1)</f>
        <v>#REF!</v>
      </c>
      <c r="K510" s="6">
        <f>IF('Log_working_3-way'!$D510="","",1/'True_Odds_Calculator_3-way'!A502+1/'True_Odds_Calculator_3-way'!B502+1/'True_Odds_Calculator_3-way'!C502-1)</f>
        <v>4.0524075034454876E-2</v>
      </c>
    </row>
    <row r="511" spans="4:11" x14ac:dyDescent="0.25">
      <c r="D511">
        <f>solve_for_c('True_Odds_Calculator_3-way'!A503,'True_Odds_Calculator_3-way'!B503,'True_Odds_Calculator_3-way'!C503,'Log_working_3-way'!B$1,'Log_working_3-way'!B$2)</f>
        <v>1.0541859859399627</v>
      </c>
      <c r="F511" s="6" t="e">
        <f>IF('Log_working_3-way'!D511="","",1/'True_Odds_Calculator_3-way'!N503+1/'True_Odds_Calculator_3-way'!O503+1/'True_Odds_Calculator_3-way'!#REF!-1)</f>
        <v>#REF!</v>
      </c>
      <c r="H511" s="6">
        <f>IF('Log_working_3-way'!$D511="","",'True_Odds_Calculator_3-way'!N503/'True_Odds_Calculator_3-way'!A503-1)</f>
        <v>43.866831669575433</v>
      </c>
      <c r="I511" s="6">
        <f>IF('Log_working_3-way'!$D511="","",'True_Odds_Calculator_3-way'!O503/'True_Odds_Calculator_3-way'!B503-1)</f>
        <v>3.2388094575896735</v>
      </c>
      <c r="J511" s="6" t="e">
        <f>IF('Log_working_3-way'!$D511="","",'True_Odds_Calculator_3-way'!#REF!/'True_Odds_Calculator_3-way'!C503-1)</f>
        <v>#REF!</v>
      </c>
      <c r="K511" s="6">
        <f>IF('Log_working_3-way'!$D511="","",1/'True_Odds_Calculator_3-way'!A503+1/'True_Odds_Calculator_3-way'!B503+1/'True_Odds_Calculator_3-way'!C503-1)</f>
        <v>4.5607972788938911E-2</v>
      </c>
    </row>
    <row r="512" spans="4:11" x14ac:dyDescent="0.25">
      <c r="D512">
        <f>solve_for_c('True_Odds_Calculator_3-way'!A504,'True_Odds_Calculator_3-way'!B504,'True_Odds_Calculator_3-way'!C504,'Log_working_3-way'!B$1,'Log_working_3-way'!B$2)</f>
        <v>1.0370835016042259</v>
      </c>
      <c r="F512" s="6" t="e">
        <f>IF('Log_working_3-way'!D512="","",1/'True_Odds_Calculator_3-way'!N504+1/'True_Odds_Calculator_3-way'!O504+1/'True_Odds_Calculator_3-way'!#REF!-1)</f>
        <v>#REF!</v>
      </c>
      <c r="H512" s="6">
        <f>IF('Log_working_3-way'!$D512="","",'True_Odds_Calculator_3-way'!N504/'True_Odds_Calculator_3-way'!A504-1)</f>
        <v>8.1666146191160252</v>
      </c>
      <c r="I512" s="6">
        <f>IF('Log_working_3-way'!$D512="","",'True_Odds_Calculator_3-way'!O504/'True_Odds_Calculator_3-way'!B504-1)</f>
        <v>6.5502713733048044</v>
      </c>
      <c r="J512" s="6" t="e">
        <f>IF('Log_working_3-way'!$D512="","",'True_Odds_Calculator_3-way'!#REF!/'True_Odds_Calculator_3-way'!C504-1)</f>
        <v>#REF!</v>
      </c>
      <c r="K512" s="6">
        <f>IF('Log_working_3-way'!$D512="","",1/'True_Odds_Calculator_3-way'!A504+1/'True_Odds_Calculator_3-way'!B504+1/'True_Odds_Calculator_3-way'!C504-1)</f>
        <v>3.9204470577019368E-2</v>
      </c>
    </row>
    <row r="513" spans="4:11" x14ac:dyDescent="0.25">
      <c r="D513">
        <f>solve_for_c('True_Odds_Calculator_3-way'!A505,'True_Odds_Calculator_3-way'!B505,'True_Odds_Calculator_3-way'!C505,'Log_working_3-way'!B$1,'Log_working_3-way'!B$2)</f>
        <v>1.0399567401658423</v>
      </c>
      <c r="F513" s="6" t="e">
        <f>IF('Log_working_3-way'!D513="","",1/'True_Odds_Calculator_3-way'!N505+1/'True_Odds_Calculator_3-way'!O505+1/'True_Odds_Calculator_3-way'!#REF!-1)</f>
        <v>#REF!</v>
      </c>
      <c r="H513" s="6">
        <f>IF('Log_working_3-way'!$D513="","",'True_Odds_Calculator_3-way'!N505/'True_Odds_Calculator_3-way'!A505-1)</f>
        <v>25.343597999183178</v>
      </c>
      <c r="I513" s="6">
        <f>IF('Log_working_3-way'!$D513="","",'True_Odds_Calculator_3-way'!O505/'True_Odds_Calculator_3-way'!B505-1)</f>
        <v>6.1352582512915053</v>
      </c>
      <c r="J513" s="6" t="e">
        <f>IF('Log_working_3-way'!$D513="","",'True_Odds_Calculator_3-way'!#REF!/'True_Odds_Calculator_3-way'!C505-1)</f>
        <v>#REF!</v>
      </c>
      <c r="K513" s="6">
        <f>IF('Log_working_3-way'!$D513="","",1/'True_Odds_Calculator_3-way'!A505+1/'True_Odds_Calculator_3-way'!B505+1/'True_Odds_Calculator_3-way'!C505-1)</f>
        <v>4.0538550962893716E-2</v>
      </c>
    </row>
    <row r="514" spans="4:11" x14ac:dyDescent="0.25">
      <c r="D514">
        <f>solve_for_c('True_Odds_Calculator_3-way'!A506,'True_Odds_Calculator_3-way'!B506,'True_Odds_Calculator_3-way'!C506,'Log_working_3-way'!B$1,'Log_working_3-way'!B$2)</f>
        <v>1.0363280576731617</v>
      </c>
      <c r="F514" s="6" t="e">
        <f>IF('Log_working_3-way'!D514="","",1/'True_Odds_Calculator_3-way'!N506+1/'True_Odds_Calculator_3-way'!O506+1/'True_Odds_Calculator_3-way'!#REF!-1)</f>
        <v>#REF!</v>
      </c>
      <c r="H514" s="6">
        <f>IF('Log_working_3-way'!$D514="","",'True_Odds_Calculator_3-way'!N506/'True_Odds_Calculator_3-way'!A506-1)</f>
        <v>13.685298188223452</v>
      </c>
      <c r="I514" s="6">
        <f>IF('Log_working_3-way'!$D514="","",'True_Odds_Calculator_3-way'!O506/'True_Odds_Calculator_3-way'!B506-1)</f>
        <v>7.7314532412488415</v>
      </c>
      <c r="J514" s="6" t="e">
        <f>IF('Log_working_3-way'!$D514="","",'True_Odds_Calculator_3-way'!#REF!/'True_Odds_Calculator_3-way'!C506-1)</f>
        <v>#REF!</v>
      </c>
      <c r="K514" s="6">
        <f>IF('Log_working_3-way'!$D514="","",1/'True_Odds_Calculator_3-way'!A506+1/'True_Odds_Calculator_3-way'!B506+1/'True_Odds_Calculator_3-way'!C506-1)</f>
        <v>3.9052041499330503E-2</v>
      </c>
    </row>
    <row r="515" spans="4:11" x14ac:dyDescent="0.25">
      <c r="D515">
        <f>solve_for_c('True_Odds_Calculator_3-way'!A507,'True_Odds_Calculator_3-way'!B507,'True_Odds_Calculator_3-way'!C507,'Log_working_3-way'!B$1,'Log_working_3-way'!B$2)</f>
        <v>1.053685299485537</v>
      </c>
      <c r="F515" s="6" t="e">
        <f>IF('Log_working_3-way'!D515="","",1/'True_Odds_Calculator_3-way'!N507+1/'True_Odds_Calculator_3-way'!O507+1/'True_Odds_Calculator_3-way'!#REF!-1)</f>
        <v>#REF!</v>
      </c>
      <c r="H515" s="6">
        <f>IF('Log_working_3-way'!$D515="","",'True_Odds_Calculator_3-way'!N507/'True_Odds_Calculator_3-way'!A507-1)</f>
        <v>42.648280497017616</v>
      </c>
      <c r="I515" s="6">
        <f>IF('Log_working_3-way'!$D515="","",'True_Odds_Calculator_3-way'!O507/'True_Odds_Calculator_3-way'!B507-1)</f>
        <v>3.2374379435198843</v>
      </c>
      <c r="J515" s="6" t="e">
        <f>IF('Log_working_3-way'!$D515="","",'True_Odds_Calculator_3-way'!#REF!/'True_Odds_Calculator_3-way'!C507-1)</f>
        <v>#REF!</v>
      </c>
      <c r="K515" s="6">
        <f>IF('Log_working_3-way'!$D515="","",1/'True_Odds_Calculator_3-way'!A507+1/'True_Odds_Calculator_3-way'!B507+1/'True_Odds_Calculator_3-way'!C507-1)</f>
        <v>4.5946400410836308E-2</v>
      </c>
    </row>
    <row r="516" spans="4:11" x14ac:dyDescent="0.25">
      <c r="D516">
        <f>solve_for_c('True_Odds_Calculator_3-way'!A508,'True_Odds_Calculator_3-way'!B508,'True_Odds_Calculator_3-way'!C508,'Log_working_3-way'!B$1,'Log_working_3-way'!B$2)</f>
        <v>1.0676155148797386</v>
      </c>
      <c r="F516" s="6" t="e">
        <f>IF('Log_working_3-way'!D516="","",1/'True_Odds_Calculator_3-way'!N508+1/'True_Odds_Calculator_3-way'!O508+1/'True_Odds_Calculator_3-way'!#REF!-1)</f>
        <v>#REF!</v>
      </c>
      <c r="H516" s="6">
        <f>IF('Log_working_3-way'!$D516="","",'True_Odds_Calculator_3-way'!N508/'True_Odds_Calculator_3-way'!A508-1)</f>
        <v>42.777339515050123</v>
      </c>
      <c r="I516" s="6">
        <f>IF('Log_working_3-way'!$D516="","",'True_Odds_Calculator_3-way'!O508/'True_Odds_Calculator_3-way'!B508-1)</f>
        <v>4.0223222492552306</v>
      </c>
      <c r="J516" s="6" t="e">
        <f>IF('Log_working_3-way'!$D516="","",'True_Odds_Calculator_3-way'!#REF!/'True_Odds_Calculator_3-way'!C508-1)</f>
        <v>#REF!</v>
      </c>
      <c r="K516" s="6">
        <f>IF('Log_working_3-way'!$D516="","",1/'True_Odds_Calculator_3-way'!A508+1/'True_Odds_Calculator_3-way'!B508+1/'True_Odds_Calculator_3-way'!C508-1)</f>
        <v>5.7099739721137688E-2</v>
      </c>
    </row>
    <row r="517" spans="4:11" x14ac:dyDescent="0.25">
      <c r="D517">
        <f>solve_for_c('True_Odds_Calculator_3-way'!A509,'True_Odds_Calculator_3-way'!B509,'True_Odds_Calculator_3-way'!C509,'Log_working_3-way'!B$1,'Log_working_3-way'!B$2)</f>
        <v>1.0603950823549231</v>
      </c>
      <c r="F517" s="6" t="e">
        <f>IF('Log_working_3-way'!D517="","",1/'True_Odds_Calculator_3-way'!N509+1/'True_Odds_Calculator_3-way'!O509+1/'True_Odds_Calculator_3-way'!#REF!-1)</f>
        <v>#REF!</v>
      </c>
      <c r="H517" s="6">
        <f>IF('Log_working_3-way'!$D517="","",'True_Odds_Calculator_3-way'!N509/'True_Odds_Calculator_3-way'!A509-1)</f>
        <v>36.014133802137493</v>
      </c>
      <c r="I517" s="6">
        <f>IF('Log_working_3-way'!$D517="","",'True_Odds_Calculator_3-way'!O509/'True_Odds_Calculator_3-way'!B509-1)</f>
        <v>4.8055694621527296</v>
      </c>
      <c r="J517" s="6" t="e">
        <f>IF('Log_working_3-way'!$D517="","",'True_Odds_Calculator_3-way'!#REF!/'True_Odds_Calculator_3-way'!C509-1)</f>
        <v>#REF!</v>
      </c>
      <c r="K517" s="6">
        <f>IF('Log_working_3-way'!$D517="","",1/'True_Odds_Calculator_3-way'!A509+1/'True_Odds_Calculator_3-way'!B509+1/'True_Odds_Calculator_3-way'!C509-1)</f>
        <v>5.5340108965192591E-2</v>
      </c>
    </row>
    <row r="518" spans="4:11" x14ac:dyDescent="0.25">
      <c r="D518">
        <f>solve_for_c('True_Odds_Calculator_3-way'!A510,'True_Odds_Calculator_3-way'!B510,'True_Odds_Calculator_3-way'!C510,'Log_working_3-way'!B$1,'Log_working_3-way'!B$2)</f>
        <v>1.0580263940019332</v>
      </c>
      <c r="F518" s="6" t="e">
        <f>IF('Log_working_3-way'!D518="","",1/'True_Odds_Calculator_3-way'!N510+1/'True_Odds_Calculator_3-way'!O510+1/'True_Odds_Calculator_3-way'!#REF!-1)</f>
        <v>#REF!</v>
      </c>
      <c r="H518" s="6">
        <f>IF('Log_working_3-way'!$D518="","",'True_Odds_Calculator_3-way'!N510/'True_Odds_Calculator_3-way'!A510-1)</f>
        <v>2.5868337319802861</v>
      </c>
      <c r="I518" s="6">
        <f>IF('Log_working_3-way'!$D518="","",'True_Odds_Calculator_3-way'!O510/'True_Odds_Calculator_3-way'!B510-1)</f>
        <v>6.035668277693528</v>
      </c>
      <c r="J518" s="6" t="e">
        <f>IF('Log_working_3-way'!$D518="","",'True_Odds_Calculator_3-way'!#REF!/'True_Odds_Calculator_3-way'!C510-1)</f>
        <v>#REF!</v>
      </c>
      <c r="K518" s="6">
        <f>IF('Log_working_3-way'!$D518="","",1/'True_Odds_Calculator_3-way'!A510+1/'True_Odds_Calculator_3-way'!B510+1/'True_Odds_Calculator_3-way'!C510-1)</f>
        <v>5.5267387333223894E-2</v>
      </c>
    </row>
    <row r="519" spans="4:11" x14ac:dyDescent="0.25">
      <c r="D519">
        <f>solve_for_c('True_Odds_Calculator_3-way'!A511,'True_Odds_Calculator_3-way'!B511,'True_Odds_Calculator_3-way'!C511,'Log_working_3-way'!B$1,'Log_working_3-way'!B$2)</f>
        <v>1.0384902474610362</v>
      </c>
      <c r="F519" s="6" t="e">
        <f>IF('Log_working_3-way'!D519="","",1/'True_Odds_Calculator_3-way'!N511+1/'True_Odds_Calculator_3-way'!O511+1/'True_Odds_Calculator_3-way'!#REF!-1)</f>
        <v>#REF!</v>
      </c>
      <c r="H519" s="6">
        <f>IF('Log_working_3-way'!$D519="","",'True_Odds_Calculator_3-way'!N511/'True_Odds_Calculator_3-way'!A511-1)</f>
        <v>0.92590316068594158</v>
      </c>
      <c r="I519" s="6">
        <f>IF('Log_working_3-way'!$D519="","",'True_Odds_Calculator_3-way'!O511/'True_Odds_Calculator_3-way'!B511-1)</f>
        <v>3.7177020828363743</v>
      </c>
      <c r="J519" s="6" t="e">
        <f>IF('Log_working_3-way'!$D519="","",'True_Odds_Calculator_3-way'!#REF!/'True_Odds_Calculator_3-way'!C511-1)</f>
        <v>#REF!</v>
      </c>
      <c r="K519" s="6">
        <f>IF('Log_working_3-way'!$D519="","",1/'True_Odds_Calculator_3-way'!A511+1/'True_Odds_Calculator_3-way'!B511+1/'True_Odds_Calculator_3-way'!C511-1)</f>
        <v>3.29352150279969E-2</v>
      </c>
    </row>
    <row r="520" spans="4:11" x14ac:dyDescent="0.25">
      <c r="D520">
        <f>solve_for_c('True_Odds_Calculator_3-way'!A512,'True_Odds_Calculator_3-way'!B512,'True_Odds_Calculator_3-way'!C512,'Log_working_3-way'!B$1,'Log_working_3-way'!B$2)</f>
        <v>1.0449601869510201</v>
      </c>
      <c r="F520" s="6" t="e">
        <f>IF('Log_working_3-way'!D520="","",1/'True_Odds_Calculator_3-way'!N512+1/'True_Odds_Calculator_3-way'!O512+1/'True_Odds_Calculator_3-way'!#REF!-1)</f>
        <v>#REF!</v>
      </c>
      <c r="H520" s="6">
        <f>IF('Log_working_3-way'!$D520="","",'True_Odds_Calculator_3-way'!N512/'True_Odds_Calculator_3-way'!A512-1)</f>
        <v>51.282963261594681</v>
      </c>
      <c r="I520" s="6">
        <f>IF('Log_working_3-way'!$D520="","",'True_Odds_Calculator_3-way'!O512/'True_Odds_Calculator_3-way'!B512-1)</f>
        <v>2.4819039008762336</v>
      </c>
      <c r="J520" s="6" t="e">
        <f>IF('Log_working_3-way'!$D520="","",'True_Odds_Calculator_3-way'!#REF!/'True_Odds_Calculator_3-way'!C512-1)</f>
        <v>#REF!</v>
      </c>
      <c r="K520" s="6">
        <f>IF('Log_working_3-way'!$D520="","",1/'True_Odds_Calculator_3-way'!A512+1/'True_Odds_Calculator_3-way'!B512+1/'True_Odds_Calculator_3-way'!C512-1)</f>
        <v>3.4098692419592735E-2</v>
      </c>
    </row>
    <row r="521" spans="4:11" x14ac:dyDescent="0.25">
      <c r="D521">
        <f>solve_for_c('True_Odds_Calculator_3-way'!A513,'True_Odds_Calculator_3-way'!B513,'True_Odds_Calculator_3-way'!C513,'Log_working_3-way'!B$1,'Log_working_3-way'!B$2)</f>
        <v>1.036446741190852</v>
      </c>
      <c r="F521" s="6" t="e">
        <f>IF('Log_working_3-way'!D521="","",1/'True_Odds_Calculator_3-way'!N513+1/'True_Odds_Calculator_3-way'!O513+1/'True_Odds_Calculator_3-way'!#REF!-1)</f>
        <v>#REF!</v>
      </c>
      <c r="H521" s="6">
        <f>IF('Log_working_3-way'!$D521="","",'True_Odds_Calculator_3-way'!N513/'True_Odds_Calculator_3-way'!A513-1)</f>
        <v>18.895225444396345</v>
      </c>
      <c r="I521" s="6">
        <f>IF('Log_working_3-way'!$D521="","",'True_Odds_Calculator_3-way'!O513/'True_Odds_Calculator_3-way'!B513-1)</f>
        <v>7.2810511735260555</v>
      </c>
      <c r="J521" s="6" t="e">
        <f>IF('Log_working_3-way'!$D521="","",'True_Odds_Calculator_3-way'!#REF!/'True_Odds_Calculator_3-way'!C513-1)</f>
        <v>#REF!</v>
      </c>
      <c r="K521" s="6">
        <f>IF('Log_working_3-way'!$D521="","",1/'True_Odds_Calculator_3-way'!A513+1/'True_Odds_Calculator_3-way'!B513+1/'True_Odds_Calculator_3-way'!C513-1)</f>
        <v>3.8498260928868655E-2</v>
      </c>
    </row>
    <row r="522" spans="4:11" x14ac:dyDescent="0.25">
      <c r="D522" t="str">
        <f>solve_for_c('True_Odds_Calculator_3-way'!A514,'True_Odds_Calculator_3-way'!B514,'True_Odds_Calculator_3-way'!C514,'Log_working_3-way'!B$1,'Log_working_3-way'!B$2)</f>
        <v/>
      </c>
      <c r="F522" s="6" t="str">
        <f>IF('Log_working_3-way'!D522="","",1/'True_Odds_Calculator_3-way'!N514+1/'True_Odds_Calculator_3-way'!O514+1/'True_Odds_Calculator_3-way'!#REF!-1)</f>
        <v/>
      </c>
      <c r="H522" s="6" t="str">
        <f>IF('Log_working_3-way'!$D522="","",'True_Odds_Calculator_3-way'!N514/'True_Odds_Calculator_3-way'!A514-1)</f>
        <v/>
      </c>
      <c r="I522" s="6" t="str">
        <f>IF('Log_working_3-way'!$D522="","",'True_Odds_Calculator_3-way'!O514/'True_Odds_Calculator_3-way'!B514-1)</f>
        <v/>
      </c>
      <c r="J522" s="6" t="str">
        <f>IF('Log_working_3-way'!$D522="","",'True_Odds_Calculator_3-way'!#REF!/'True_Odds_Calculator_3-way'!C514-1)</f>
        <v/>
      </c>
      <c r="K522" s="6" t="str">
        <f>IF('Log_working_3-way'!$D522="","",1/'True_Odds_Calculator_3-way'!A514+1/'True_Odds_Calculator_3-way'!B514+1/'True_Odds_Calculator_3-way'!C514-1)</f>
        <v/>
      </c>
    </row>
    <row r="523" spans="4:11" x14ac:dyDescent="0.25">
      <c r="D523" t="str">
        <f>solve_for_c('True_Odds_Calculator_3-way'!A515,'True_Odds_Calculator_3-way'!B515,'True_Odds_Calculator_3-way'!C515,'Log_working_3-way'!B$1,'Log_working_3-way'!B$2)</f>
        <v/>
      </c>
      <c r="F523" s="6" t="str">
        <f>IF('Log_working_3-way'!D523="","",1/'True_Odds_Calculator_3-way'!N515+1/'True_Odds_Calculator_3-way'!O515+1/'True_Odds_Calculator_3-way'!#REF!-1)</f>
        <v/>
      </c>
      <c r="H523" s="6" t="str">
        <f>IF('Log_working_3-way'!$D523="","",'True_Odds_Calculator_3-way'!N515/'True_Odds_Calculator_3-way'!A515-1)</f>
        <v/>
      </c>
      <c r="I523" s="6" t="str">
        <f>IF('Log_working_3-way'!$D523="","",'True_Odds_Calculator_3-way'!O515/'True_Odds_Calculator_3-way'!B515-1)</f>
        <v/>
      </c>
      <c r="J523" s="6" t="str">
        <f>IF('Log_working_3-way'!$D523="","",'True_Odds_Calculator_3-way'!#REF!/'True_Odds_Calculator_3-way'!C515-1)</f>
        <v/>
      </c>
      <c r="K523" s="6" t="str">
        <f>IF('Log_working_3-way'!$D523="","",1/'True_Odds_Calculator_3-way'!A515+1/'True_Odds_Calculator_3-way'!B515+1/'True_Odds_Calculator_3-way'!C515-1)</f>
        <v/>
      </c>
    </row>
    <row r="524" spans="4:11" x14ac:dyDescent="0.25">
      <c r="D524" t="str">
        <f>solve_for_c('True_Odds_Calculator_3-way'!A516,'True_Odds_Calculator_3-way'!B516,'True_Odds_Calculator_3-way'!C516,'Log_working_3-way'!B$1,'Log_working_3-way'!B$2)</f>
        <v/>
      </c>
      <c r="F524" s="6" t="str">
        <f>IF('Log_working_3-way'!D524="","",1/'True_Odds_Calculator_3-way'!N516+1/'True_Odds_Calculator_3-way'!O516+1/'True_Odds_Calculator_3-way'!#REF!-1)</f>
        <v/>
      </c>
      <c r="H524" s="6" t="str">
        <f>IF('Log_working_3-way'!$D524="","",'True_Odds_Calculator_3-way'!N516/'True_Odds_Calculator_3-way'!A516-1)</f>
        <v/>
      </c>
      <c r="I524" s="6" t="str">
        <f>IF('Log_working_3-way'!$D524="","",'True_Odds_Calculator_3-way'!O516/'True_Odds_Calculator_3-way'!B516-1)</f>
        <v/>
      </c>
      <c r="J524" s="6" t="str">
        <f>IF('Log_working_3-way'!$D524="","",'True_Odds_Calculator_3-way'!#REF!/'True_Odds_Calculator_3-way'!C516-1)</f>
        <v/>
      </c>
      <c r="K524" s="6" t="str">
        <f>IF('Log_working_3-way'!$D524="","",1/'True_Odds_Calculator_3-way'!A516+1/'True_Odds_Calculator_3-way'!B516+1/'True_Odds_Calculator_3-way'!C516-1)</f>
        <v/>
      </c>
    </row>
    <row r="525" spans="4:11" x14ac:dyDescent="0.25">
      <c r="D525" t="str">
        <f>solve_for_c('True_Odds_Calculator_3-way'!A517,'True_Odds_Calculator_3-way'!B517,'True_Odds_Calculator_3-way'!C517,'Log_working_3-way'!B$1,'Log_working_3-way'!B$2)</f>
        <v/>
      </c>
      <c r="F525" s="6" t="str">
        <f>IF('Log_working_3-way'!D525="","",1/'True_Odds_Calculator_3-way'!N517+1/'True_Odds_Calculator_3-way'!O517+1/'True_Odds_Calculator_3-way'!#REF!-1)</f>
        <v/>
      </c>
      <c r="H525" s="6" t="str">
        <f>IF('Log_working_3-way'!$D525="","",'True_Odds_Calculator_3-way'!N517/'True_Odds_Calculator_3-way'!A517-1)</f>
        <v/>
      </c>
      <c r="I525" s="6" t="str">
        <f>IF('Log_working_3-way'!$D525="","",'True_Odds_Calculator_3-way'!O517/'True_Odds_Calculator_3-way'!B517-1)</f>
        <v/>
      </c>
      <c r="J525" s="6" t="str">
        <f>IF('Log_working_3-way'!$D525="","",'True_Odds_Calculator_3-way'!#REF!/'True_Odds_Calculator_3-way'!C517-1)</f>
        <v/>
      </c>
      <c r="K525" s="6" t="str">
        <f>IF('Log_working_3-way'!$D525="","",1/'True_Odds_Calculator_3-way'!A517+1/'True_Odds_Calculator_3-way'!B517+1/'True_Odds_Calculator_3-way'!C517-1)</f>
        <v/>
      </c>
    </row>
    <row r="526" spans="4:11" x14ac:dyDescent="0.25">
      <c r="D526" t="str">
        <f>solve_for_c('True_Odds_Calculator_3-way'!A518,'True_Odds_Calculator_3-way'!B518,'True_Odds_Calculator_3-way'!C518,'Log_working_3-way'!B$1,'Log_working_3-way'!B$2)</f>
        <v/>
      </c>
      <c r="F526" s="6" t="str">
        <f>IF('Log_working_3-way'!D526="","",1/'True_Odds_Calculator_3-way'!N518+1/'True_Odds_Calculator_3-way'!O518+1/'True_Odds_Calculator_3-way'!#REF!-1)</f>
        <v/>
      </c>
      <c r="H526" s="6" t="str">
        <f>IF('Log_working_3-way'!$D526="","",'True_Odds_Calculator_3-way'!N518/'True_Odds_Calculator_3-way'!A518-1)</f>
        <v/>
      </c>
      <c r="I526" s="6" t="str">
        <f>IF('Log_working_3-way'!$D526="","",'True_Odds_Calculator_3-way'!O518/'True_Odds_Calculator_3-way'!B518-1)</f>
        <v/>
      </c>
      <c r="J526" s="6" t="str">
        <f>IF('Log_working_3-way'!$D526="","",'True_Odds_Calculator_3-way'!#REF!/'True_Odds_Calculator_3-way'!C518-1)</f>
        <v/>
      </c>
      <c r="K526" s="6" t="str">
        <f>IF('Log_working_3-way'!$D526="","",1/'True_Odds_Calculator_3-way'!A518+1/'True_Odds_Calculator_3-way'!B518+1/'True_Odds_Calculator_3-way'!C518-1)</f>
        <v/>
      </c>
    </row>
    <row r="527" spans="4:11" x14ac:dyDescent="0.25">
      <c r="D527" t="str">
        <f>solve_for_c('True_Odds_Calculator_3-way'!A519,'True_Odds_Calculator_3-way'!B519,'True_Odds_Calculator_3-way'!C519,'Log_working_3-way'!B$1,'Log_working_3-way'!B$2)</f>
        <v/>
      </c>
      <c r="F527" s="6" t="str">
        <f>IF('Log_working_3-way'!D527="","",1/'True_Odds_Calculator_3-way'!N519+1/'True_Odds_Calculator_3-way'!O519+1/'True_Odds_Calculator_3-way'!#REF!-1)</f>
        <v/>
      </c>
      <c r="H527" s="6" t="str">
        <f>IF('Log_working_3-way'!$D527="","",'True_Odds_Calculator_3-way'!N519/'True_Odds_Calculator_3-way'!A519-1)</f>
        <v/>
      </c>
      <c r="I527" s="6" t="str">
        <f>IF('Log_working_3-way'!$D527="","",'True_Odds_Calculator_3-way'!O519/'True_Odds_Calculator_3-way'!B519-1)</f>
        <v/>
      </c>
      <c r="J527" s="6" t="str">
        <f>IF('Log_working_3-way'!$D527="","",'True_Odds_Calculator_3-way'!#REF!/'True_Odds_Calculator_3-way'!C519-1)</f>
        <v/>
      </c>
      <c r="K527" s="6" t="str">
        <f>IF('Log_working_3-way'!$D527="","",1/'True_Odds_Calculator_3-way'!A519+1/'True_Odds_Calculator_3-way'!B519+1/'True_Odds_Calculator_3-way'!C519-1)</f>
        <v/>
      </c>
    </row>
    <row r="528" spans="4:11" x14ac:dyDescent="0.25">
      <c r="D528" t="str">
        <f>solve_for_c('True_Odds_Calculator_3-way'!A520,'True_Odds_Calculator_3-way'!B520,'True_Odds_Calculator_3-way'!C520,'Log_working_3-way'!B$1,'Log_working_3-way'!B$2)</f>
        <v/>
      </c>
      <c r="F528" s="6" t="str">
        <f>IF('Log_working_3-way'!D528="","",1/'True_Odds_Calculator_3-way'!N520+1/'True_Odds_Calculator_3-way'!O520+1/'True_Odds_Calculator_3-way'!#REF!-1)</f>
        <v/>
      </c>
      <c r="H528" s="6" t="str">
        <f>IF('Log_working_3-way'!$D528="","",'True_Odds_Calculator_3-way'!N520/'True_Odds_Calculator_3-way'!A520-1)</f>
        <v/>
      </c>
      <c r="I528" s="6" t="str">
        <f>IF('Log_working_3-way'!$D528="","",'True_Odds_Calculator_3-way'!O520/'True_Odds_Calculator_3-way'!B520-1)</f>
        <v/>
      </c>
      <c r="J528" s="6" t="str">
        <f>IF('Log_working_3-way'!$D528="","",'True_Odds_Calculator_3-way'!#REF!/'True_Odds_Calculator_3-way'!C520-1)</f>
        <v/>
      </c>
      <c r="K528" s="6" t="str">
        <f>IF('Log_working_3-way'!$D528="","",1/'True_Odds_Calculator_3-way'!A520+1/'True_Odds_Calculator_3-way'!B520+1/'True_Odds_Calculator_3-way'!C520-1)</f>
        <v/>
      </c>
    </row>
    <row r="529" spans="4:11" x14ac:dyDescent="0.25">
      <c r="D529" t="str">
        <f>solve_for_c('True_Odds_Calculator_3-way'!A521,'True_Odds_Calculator_3-way'!B521,'True_Odds_Calculator_3-way'!C521,'Log_working_3-way'!B$1,'Log_working_3-way'!B$2)</f>
        <v/>
      </c>
      <c r="F529" s="6" t="str">
        <f>IF('Log_working_3-way'!D529="","",1/'True_Odds_Calculator_3-way'!N521+1/'True_Odds_Calculator_3-way'!O521+1/'True_Odds_Calculator_3-way'!#REF!-1)</f>
        <v/>
      </c>
      <c r="H529" s="6" t="str">
        <f>IF('Log_working_3-way'!$D529="","",'True_Odds_Calculator_3-way'!N521/'True_Odds_Calculator_3-way'!A521-1)</f>
        <v/>
      </c>
      <c r="I529" s="6" t="str">
        <f>IF('Log_working_3-way'!$D529="","",'True_Odds_Calculator_3-way'!O521/'True_Odds_Calculator_3-way'!B521-1)</f>
        <v/>
      </c>
      <c r="J529" s="6" t="str">
        <f>IF('Log_working_3-way'!$D529="","",'True_Odds_Calculator_3-way'!#REF!/'True_Odds_Calculator_3-way'!C521-1)</f>
        <v/>
      </c>
      <c r="K529" s="6" t="str">
        <f>IF('Log_working_3-way'!$D529="","",1/'True_Odds_Calculator_3-way'!A521+1/'True_Odds_Calculator_3-way'!B521+1/'True_Odds_Calculator_3-way'!C521-1)</f>
        <v/>
      </c>
    </row>
    <row r="530" spans="4:11" x14ac:dyDescent="0.25">
      <c r="D530" t="str">
        <f>solve_for_c('True_Odds_Calculator_3-way'!A522,'True_Odds_Calculator_3-way'!B522,'True_Odds_Calculator_3-way'!C522,'Log_working_3-way'!B$1,'Log_working_3-way'!B$2)</f>
        <v/>
      </c>
      <c r="F530" s="6" t="str">
        <f>IF('Log_working_3-way'!D530="","",1/'True_Odds_Calculator_3-way'!N522+1/'True_Odds_Calculator_3-way'!O522+1/'True_Odds_Calculator_3-way'!#REF!-1)</f>
        <v/>
      </c>
      <c r="H530" s="6" t="str">
        <f>IF('Log_working_3-way'!$D530="","",'True_Odds_Calculator_3-way'!N522/'True_Odds_Calculator_3-way'!A522-1)</f>
        <v/>
      </c>
      <c r="I530" s="6" t="str">
        <f>IF('Log_working_3-way'!$D530="","",'True_Odds_Calculator_3-way'!O522/'True_Odds_Calculator_3-way'!B522-1)</f>
        <v/>
      </c>
      <c r="J530" s="6" t="str">
        <f>IF('Log_working_3-way'!$D530="","",'True_Odds_Calculator_3-way'!#REF!/'True_Odds_Calculator_3-way'!C522-1)</f>
        <v/>
      </c>
      <c r="K530" s="6" t="str">
        <f>IF('Log_working_3-way'!$D530="","",1/'True_Odds_Calculator_3-way'!A522+1/'True_Odds_Calculator_3-way'!B522+1/'True_Odds_Calculator_3-way'!C522-1)</f>
        <v/>
      </c>
    </row>
    <row r="531" spans="4:11" x14ac:dyDescent="0.25">
      <c r="D531" t="str">
        <f>solve_for_c('True_Odds_Calculator_3-way'!A523,'True_Odds_Calculator_3-way'!B523,'True_Odds_Calculator_3-way'!C523,'Log_working_3-way'!B$1,'Log_working_3-way'!B$2)</f>
        <v/>
      </c>
      <c r="F531" s="6" t="str">
        <f>IF('Log_working_3-way'!D531="","",1/'True_Odds_Calculator_3-way'!N523+1/'True_Odds_Calculator_3-way'!O523+1/'True_Odds_Calculator_3-way'!#REF!-1)</f>
        <v/>
      </c>
      <c r="H531" s="6" t="str">
        <f>IF('Log_working_3-way'!$D531="","",'True_Odds_Calculator_3-way'!N523/'True_Odds_Calculator_3-way'!A523-1)</f>
        <v/>
      </c>
      <c r="I531" s="6" t="str">
        <f>IF('Log_working_3-way'!$D531="","",'True_Odds_Calculator_3-way'!O523/'True_Odds_Calculator_3-way'!B523-1)</f>
        <v/>
      </c>
      <c r="J531" s="6" t="str">
        <f>IF('Log_working_3-way'!$D531="","",'True_Odds_Calculator_3-way'!#REF!/'True_Odds_Calculator_3-way'!C523-1)</f>
        <v/>
      </c>
      <c r="K531" s="6" t="str">
        <f>IF('Log_working_3-way'!$D531="","",1/'True_Odds_Calculator_3-way'!A523+1/'True_Odds_Calculator_3-way'!B523+1/'True_Odds_Calculator_3-way'!C523-1)</f>
        <v/>
      </c>
    </row>
    <row r="532" spans="4:11" x14ac:dyDescent="0.25">
      <c r="D532" t="str">
        <f>solve_for_c('True_Odds_Calculator_3-way'!A524,'True_Odds_Calculator_3-way'!B524,'True_Odds_Calculator_3-way'!C524,'Log_working_3-way'!B$1,'Log_working_3-way'!B$2)</f>
        <v/>
      </c>
      <c r="F532" s="6" t="str">
        <f>IF('Log_working_3-way'!D532="","",1/'True_Odds_Calculator_3-way'!N524+1/'True_Odds_Calculator_3-way'!O524+1/'True_Odds_Calculator_3-way'!#REF!-1)</f>
        <v/>
      </c>
      <c r="H532" s="6" t="str">
        <f>IF('Log_working_3-way'!$D532="","",'True_Odds_Calculator_3-way'!N524/'True_Odds_Calculator_3-way'!A524-1)</f>
        <v/>
      </c>
      <c r="I532" s="6" t="str">
        <f>IF('Log_working_3-way'!$D532="","",'True_Odds_Calculator_3-way'!O524/'True_Odds_Calculator_3-way'!B524-1)</f>
        <v/>
      </c>
      <c r="J532" s="6" t="str">
        <f>IF('Log_working_3-way'!$D532="","",'True_Odds_Calculator_3-way'!#REF!/'True_Odds_Calculator_3-way'!C524-1)</f>
        <v/>
      </c>
      <c r="K532" s="6" t="str">
        <f>IF('Log_working_3-way'!$D532="","",1/'True_Odds_Calculator_3-way'!A524+1/'True_Odds_Calculator_3-way'!B524+1/'True_Odds_Calculator_3-way'!C524-1)</f>
        <v/>
      </c>
    </row>
    <row r="533" spans="4:11" x14ac:dyDescent="0.25">
      <c r="D533" t="str">
        <f>solve_for_c('True_Odds_Calculator_3-way'!A525,'True_Odds_Calculator_3-way'!B525,'True_Odds_Calculator_3-way'!C525,'Log_working_3-way'!B$1,'Log_working_3-way'!B$2)</f>
        <v/>
      </c>
      <c r="F533" s="6" t="str">
        <f>IF('Log_working_3-way'!D533="","",1/'True_Odds_Calculator_3-way'!N525+1/'True_Odds_Calculator_3-way'!O525+1/'True_Odds_Calculator_3-way'!#REF!-1)</f>
        <v/>
      </c>
      <c r="H533" s="6" t="str">
        <f>IF('Log_working_3-way'!$D533="","",'True_Odds_Calculator_3-way'!N525/'True_Odds_Calculator_3-way'!A525-1)</f>
        <v/>
      </c>
      <c r="I533" s="6" t="str">
        <f>IF('Log_working_3-way'!$D533="","",'True_Odds_Calculator_3-way'!O525/'True_Odds_Calculator_3-way'!B525-1)</f>
        <v/>
      </c>
      <c r="J533" s="6" t="str">
        <f>IF('Log_working_3-way'!$D533="","",'True_Odds_Calculator_3-way'!#REF!/'True_Odds_Calculator_3-way'!C525-1)</f>
        <v/>
      </c>
      <c r="K533" s="6" t="str">
        <f>IF('Log_working_3-way'!$D533="","",1/'True_Odds_Calculator_3-way'!A525+1/'True_Odds_Calculator_3-way'!B525+1/'True_Odds_Calculator_3-way'!C525-1)</f>
        <v/>
      </c>
    </row>
    <row r="534" spans="4:11" x14ac:dyDescent="0.25">
      <c r="D534" t="str">
        <f>solve_for_c('True_Odds_Calculator_3-way'!A526,'True_Odds_Calculator_3-way'!B526,'True_Odds_Calculator_3-way'!C526,'Log_working_3-way'!B$1,'Log_working_3-way'!B$2)</f>
        <v/>
      </c>
      <c r="F534" s="6" t="str">
        <f>IF('Log_working_3-way'!D534="","",1/'True_Odds_Calculator_3-way'!N526+1/'True_Odds_Calculator_3-way'!O526+1/'True_Odds_Calculator_3-way'!#REF!-1)</f>
        <v/>
      </c>
      <c r="H534" s="6" t="str">
        <f>IF('Log_working_3-way'!$D534="","",'True_Odds_Calculator_3-way'!N526/'True_Odds_Calculator_3-way'!A526-1)</f>
        <v/>
      </c>
      <c r="I534" s="6" t="str">
        <f>IF('Log_working_3-way'!$D534="","",'True_Odds_Calculator_3-way'!O526/'True_Odds_Calculator_3-way'!B526-1)</f>
        <v/>
      </c>
      <c r="J534" s="6" t="str">
        <f>IF('Log_working_3-way'!$D534="","",'True_Odds_Calculator_3-way'!#REF!/'True_Odds_Calculator_3-way'!C526-1)</f>
        <v/>
      </c>
      <c r="K534" s="6" t="str">
        <f>IF('Log_working_3-way'!$D534="","",1/'True_Odds_Calculator_3-way'!A526+1/'True_Odds_Calculator_3-way'!B526+1/'True_Odds_Calculator_3-way'!C526-1)</f>
        <v/>
      </c>
    </row>
    <row r="535" spans="4:11" x14ac:dyDescent="0.25">
      <c r="D535" t="str">
        <f>solve_for_c('True_Odds_Calculator_3-way'!A527,'True_Odds_Calculator_3-way'!B527,'True_Odds_Calculator_3-way'!C527,'Log_working_3-way'!B$1,'Log_working_3-way'!B$2)</f>
        <v/>
      </c>
      <c r="F535" s="6" t="str">
        <f>IF('Log_working_3-way'!D535="","",1/'True_Odds_Calculator_3-way'!N527+1/'True_Odds_Calculator_3-way'!O527+1/'True_Odds_Calculator_3-way'!#REF!-1)</f>
        <v/>
      </c>
      <c r="H535" s="6" t="str">
        <f>IF('Log_working_3-way'!$D535="","",'True_Odds_Calculator_3-way'!N527/'True_Odds_Calculator_3-way'!A527-1)</f>
        <v/>
      </c>
      <c r="I535" s="6" t="str">
        <f>IF('Log_working_3-way'!$D535="","",'True_Odds_Calculator_3-way'!O527/'True_Odds_Calculator_3-way'!B527-1)</f>
        <v/>
      </c>
      <c r="J535" s="6" t="str">
        <f>IF('Log_working_3-way'!$D535="","",'True_Odds_Calculator_3-way'!#REF!/'True_Odds_Calculator_3-way'!C527-1)</f>
        <v/>
      </c>
      <c r="K535" s="6" t="str">
        <f>IF('Log_working_3-way'!$D535="","",1/'True_Odds_Calculator_3-way'!A527+1/'True_Odds_Calculator_3-way'!B527+1/'True_Odds_Calculator_3-way'!C527-1)</f>
        <v/>
      </c>
    </row>
    <row r="536" spans="4:11" x14ac:dyDescent="0.25">
      <c r="D536" t="str">
        <f>solve_for_c('True_Odds_Calculator_3-way'!A528,'True_Odds_Calculator_3-way'!B528,'True_Odds_Calculator_3-way'!C528,'Log_working_3-way'!B$1,'Log_working_3-way'!B$2)</f>
        <v/>
      </c>
      <c r="F536" s="6" t="str">
        <f>IF('Log_working_3-way'!D536="","",1/'True_Odds_Calculator_3-way'!N528+1/'True_Odds_Calculator_3-way'!O528+1/'True_Odds_Calculator_3-way'!#REF!-1)</f>
        <v/>
      </c>
      <c r="H536" s="6" t="str">
        <f>IF('Log_working_3-way'!$D536="","",'True_Odds_Calculator_3-way'!N528/'True_Odds_Calculator_3-way'!A528-1)</f>
        <v/>
      </c>
      <c r="I536" s="6" t="str">
        <f>IF('Log_working_3-way'!$D536="","",'True_Odds_Calculator_3-way'!O528/'True_Odds_Calculator_3-way'!B528-1)</f>
        <v/>
      </c>
      <c r="J536" s="6" t="str">
        <f>IF('Log_working_3-way'!$D536="","",'True_Odds_Calculator_3-way'!#REF!/'True_Odds_Calculator_3-way'!C528-1)</f>
        <v/>
      </c>
      <c r="K536" s="6" t="str">
        <f>IF('Log_working_3-way'!$D536="","",1/'True_Odds_Calculator_3-way'!A528+1/'True_Odds_Calculator_3-way'!B528+1/'True_Odds_Calculator_3-way'!C528-1)</f>
        <v/>
      </c>
    </row>
    <row r="537" spans="4:11" x14ac:dyDescent="0.25">
      <c r="D537" t="str">
        <f>solve_for_c('True_Odds_Calculator_3-way'!A529,'True_Odds_Calculator_3-way'!B529,'True_Odds_Calculator_3-way'!C529,'Log_working_3-way'!B$1,'Log_working_3-way'!B$2)</f>
        <v/>
      </c>
      <c r="F537" s="6" t="str">
        <f>IF('Log_working_3-way'!D537="","",1/'True_Odds_Calculator_3-way'!N529+1/'True_Odds_Calculator_3-way'!O529+1/'True_Odds_Calculator_3-way'!#REF!-1)</f>
        <v/>
      </c>
      <c r="H537" s="6" t="str">
        <f>IF('Log_working_3-way'!$D537="","",'True_Odds_Calculator_3-way'!N529/'True_Odds_Calculator_3-way'!A529-1)</f>
        <v/>
      </c>
      <c r="I537" s="6" t="str">
        <f>IF('Log_working_3-way'!$D537="","",'True_Odds_Calculator_3-way'!O529/'True_Odds_Calculator_3-way'!B529-1)</f>
        <v/>
      </c>
      <c r="J537" s="6" t="str">
        <f>IF('Log_working_3-way'!$D537="","",'True_Odds_Calculator_3-way'!#REF!/'True_Odds_Calculator_3-way'!C529-1)</f>
        <v/>
      </c>
      <c r="K537" s="6" t="str">
        <f>IF('Log_working_3-way'!$D537="","",1/'True_Odds_Calculator_3-way'!A529+1/'True_Odds_Calculator_3-way'!B529+1/'True_Odds_Calculator_3-way'!C529-1)</f>
        <v/>
      </c>
    </row>
    <row r="538" spans="4:11" x14ac:dyDescent="0.25">
      <c r="D538" t="str">
        <f>solve_for_c('True_Odds_Calculator_3-way'!A530,'True_Odds_Calculator_3-way'!B530,'True_Odds_Calculator_3-way'!C530,'Log_working_3-way'!B$1,'Log_working_3-way'!B$2)</f>
        <v/>
      </c>
      <c r="F538" s="6" t="str">
        <f>IF('Log_working_3-way'!D538="","",1/'True_Odds_Calculator_3-way'!N530+1/'True_Odds_Calculator_3-way'!O530+1/'True_Odds_Calculator_3-way'!#REF!-1)</f>
        <v/>
      </c>
      <c r="H538" s="6" t="str">
        <f>IF('Log_working_3-way'!$D538="","",'True_Odds_Calculator_3-way'!N530/'True_Odds_Calculator_3-way'!A530-1)</f>
        <v/>
      </c>
      <c r="I538" s="6" t="str">
        <f>IF('Log_working_3-way'!$D538="","",'True_Odds_Calculator_3-way'!O530/'True_Odds_Calculator_3-way'!B530-1)</f>
        <v/>
      </c>
      <c r="J538" s="6" t="str">
        <f>IF('Log_working_3-way'!$D538="","",'True_Odds_Calculator_3-way'!#REF!/'True_Odds_Calculator_3-way'!C530-1)</f>
        <v/>
      </c>
      <c r="K538" s="6" t="str">
        <f>IF('Log_working_3-way'!$D538="","",1/'True_Odds_Calculator_3-way'!A530+1/'True_Odds_Calculator_3-way'!B530+1/'True_Odds_Calculator_3-way'!C530-1)</f>
        <v/>
      </c>
    </row>
    <row r="539" spans="4:11" x14ac:dyDescent="0.25">
      <c r="D539" t="str">
        <f>solve_for_c('True_Odds_Calculator_3-way'!A531,'True_Odds_Calculator_3-way'!B531,'True_Odds_Calculator_3-way'!C531,'Log_working_3-way'!B$1,'Log_working_3-way'!B$2)</f>
        <v/>
      </c>
      <c r="F539" s="6" t="str">
        <f>IF('Log_working_3-way'!D539="","",1/'True_Odds_Calculator_3-way'!N531+1/'True_Odds_Calculator_3-way'!O531+1/'True_Odds_Calculator_3-way'!#REF!-1)</f>
        <v/>
      </c>
      <c r="H539" s="6" t="str">
        <f>IF('Log_working_3-way'!$D539="","",'True_Odds_Calculator_3-way'!N531/'True_Odds_Calculator_3-way'!A531-1)</f>
        <v/>
      </c>
      <c r="I539" s="6" t="str">
        <f>IF('Log_working_3-way'!$D539="","",'True_Odds_Calculator_3-way'!O531/'True_Odds_Calculator_3-way'!B531-1)</f>
        <v/>
      </c>
      <c r="J539" s="6" t="str">
        <f>IF('Log_working_3-way'!$D539="","",'True_Odds_Calculator_3-way'!#REF!/'True_Odds_Calculator_3-way'!C531-1)</f>
        <v/>
      </c>
      <c r="K539" s="6" t="str">
        <f>IF('Log_working_3-way'!$D539="","",1/'True_Odds_Calculator_3-way'!A531+1/'True_Odds_Calculator_3-way'!B531+1/'True_Odds_Calculator_3-way'!C531-1)</f>
        <v/>
      </c>
    </row>
    <row r="540" spans="4:11" x14ac:dyDescent="0.25">
      <c r="D540" t="str">
        <f>solve_for_c('True_Odds_Calculator_3-way'!A532,'True_Odds_Calculator_3-way'!B532,'True_Odds_Calculator_3-way'!C532,'Log_working_3-way'!B$1,'Log_working_3-way'!B$2)</f>
        <v/>
      </c>
      <c r="F540" s="6" t="str">
        <f>IF('Log_working_3-way'!D540="","",1/'True_Odds_Calculator_3-way'!N532+1/'True_Odds_Calculator_3-way'!O532+1/'True_Odds_Calculator_3-way'!#REF!-1)</f>
        <v/>
      </c>
      <c r="H540" s="6" t="str">
        <f>IF('Log_working_3-way'!$D540="","",'True_Odds_Calculator_3-way'!N532/'True_Odds_Calculator_3-way'!A532-1)</f>
        <v/>
      </c>
      <c r="I540" s="6" t="str">
        <f>IF('Log_working_3-way'!$D540="","",'True_Odds_Calculator_3-way'!O532/'True_Odds_Calculator_3-way'!B532-1)</f>
        <v/>
      </c>
      <c r="J540" s="6" t="str">
        <f>IF('Log_working_3-way'!$D540="","",'True_Odds_Calculator_3-way'!#REF!/'True_Odds_Calculator_3-way'!C532-1)</f>
        <v/>
      </c>
      <c r="K540" s="6" t="str">
        <f>IF('Log_working_3-way'!$D540="","",1/'True_Odds_Calculator_3-way'!A532+1/'True_Odds_Calculator_3-way'!B532+1/'True_Odds_Calculator_3-way'!C532-1)</f>
        <v/>
      </c>
    </row>
    <row r="541" spans="4:11" x14ac:dyDescent="0.25">
      <c r="D541" t="str">
        <f>solve_for_c('True_Odds_Calculator_3-way'!A533,'True_Odds_Calculator_3-way'!B533,'True_Odds_Calculator_3-way'!C533,'Log_working_3-way'!B$1,'Log_working_3-way'!B$2)</f>
        <v/>
      </c>
      <c r="F541" s="6" t="str">
        <f>IF('Log_working_3-way'!D541="","",1/'True_Odds_Calculator_3-way'!N533+1/'True_Odds_Calculator_3-way'!O533+1/'True_Odds_Calculator_3-way'!#REF!-1)</f>
        <v/>
      </c>
      <c r="H541" s="6" t="str">
        <f>IF('Log_working_3-way'!$D541="","",'True_Odds_Calculator_3-way'!N533/'True_Odds_Calculator_3-way'!A533-1)</f>
        <v/>
      </c>
      <c r="I541" s="6" t="str">
        <f>IF('Log_working_3-way'!$D541="","",'True_Odds_Calculator_3-way'!O533/'True_Odds_Calculator_3-way'!B533-1)</f>
        <v/>
      </c>
      <c r="J541" s="6" t="str">
        <f>IF('Log_working_3-way'!$D541="","",'True_Odds_Calculator_3-way'!#REF!/'True_Odds_Calculator_3-way'!C533-1)</f>
        <v/>
      </c>
      <c r="K541" s="6" t="str">
        <f>IF('Log_working_3-way'!$D541="","",1/'True_Odds_Calculator_3-way'!A533+1/'True_Odds_Calculator_3-way'!B533+1/'True_Odds_Calculator_3-way'!C533-1)</f>
        <v/>
      </c>
    </row>
    <row r="542" spans="4:11" x14ac:dyDescent="0.25">
      <c r="D542" t="str">
        <f>solve_for_c('True_Odds_Calculator_3-way'!A534,'True_Odds_Calculator_3-way'!B534,'True_Odds_Calculator_3-way'!C534,'Log_working_3-way'!B$1,'Log_working_3-way'!B$2)</f>
        <v/>
      </c>
      <c r="F542" s="6" t="str">
        <f>IF('Log_working_3-way'!D542="","",1/'True_Odds_Calculator_3-way'!N534+1/'True_Odds_Calculator_3-way'!O534+1/'True_Odds_Calculator_3-way'!#REF!-1)</f>
        <v/>
      </c>
      <c r="H542" s="6" t="str">
        <f>IF('Log_working_3-way'!$D542="","",'True_Odds_Calculator_3-way'!N534/'True_Odds_Calculator_3-way'!A534-1)</f>
        <v/>
      </c>
      <c r="I542" s="6" t="str">
        <f>IF('Log_working_3-way'!$D542="","",'True_Odds_Calculator_3-way'!O534/'True_Odds_Calculator_3-way'!B534-1)</f>
        <v/>
      </c>
      <c r="J542" s="6" t="str">
        <f>IF('Log_working_3-way'!$D542="","",'True_Odds_Calculator_3-way'!#REF!/'True_Odds_Calculator_3-way'!C534-1)</f>
        <v/>
      </c>
      <c r="K542" s="6" t="str">
        <f>IF('Log_working_3-way'!$D542="","",1/'True_Odds_Calculator_3-way'!A534+1/'True_Odds_Calculator_3-way'!B534+1/'True_Odds_Calculator_3-way'!C534-1)</f>
        <v/>
      </c>
    </row>
    <row r="543" spans="4:11" x14ac:dyDescent="0.25">
      <c r="D543" t="str">
        <f>solve_for_c('True_Odds_Calculator_3-way'!A535,'True_Odds_Calculator_3-way'!B535,'True_Odds_Calculator_3-way'!C535,'Log_working_3-way'!B$1,'Log_working_3-way'!B$2)</f>
        <v/>
      </c>
      <c r="F543" s="6" t="str">
        <f>IF('Log_working_3-way'!D543="","",1/'True_Odds_Calculator_3-way'!N535+1/'True_Odds_Calculator_3-way'!O535+1/'True_Odds_Calculator_3-way'!#REF!-1)</f>
        <v/>
      </c>
      <c r="H543" s="6" t="str">
        <f>IF('Log_working_3-way'!$D543="","",'True_Odds_Calculator_3-way'!N535/'True_Odds_Calculator_3-way'!A535-1)</f>
        <v/>
      </c>
      <c r="I543" s="6" t="str">
        <f>IF('Log_working_3-way'!$D543="","",'True_Odds_Calculator_3-way'!O535/'True_Odds_Calculator_3-way'!B535-1)</f>
        <v/>
      </c>
      <c r="J543" s="6" t="str">
        <f>IF('Log_working_3-way'!$D543="","",'True_Odds_Calculator_3-way'!#REF!/'True_Odds_Calculator_3-way'!C535-1)</f>
        <v/>
      </c>
      <c r="K543" s="6" t="str">
        <f>IF('Log_working_3-way'!$D543="","",1/'True_Odds_Calculator_3-way'!A535+1/'True_Odds_Calculator_3-way'!B535+1/'True_Odds_Calculator_3-way'!C535-1)</f>
        <v/>
      </c>
    </row>
    <row r="544" spans="4:11" x14ac:dyDescent="0.25">
      <c r="D544" t="str">
        <f>solve_for_c('True_Odds_Calculator_3-way'!A536,'True_Odds_Calculator_3-way'!B536,'True_Odds_Calculator_3-way'!C536,'Log_working_3-way'!B$1,'Log_working_3-way'!B$2)</f>
        <v/>
      </c>
      <c r="F544" s="6" t="str">
        <f>IF('Log_working_3-way'!D544="","",1/'True_Odds_Calculator_3-way'!N536+1/'True_Odds_Calculator_3-way'!O536+1/'True_Odds_Calculator_3-way'!#REF!-1)</f>
        <v/>
      </c>
      <c r="H544" s="6" t="str">
        <f>IF('Log_working_3-way'!$D544="","",'True_Odds_Calculator_3-way'!N536/'True_Odds_Calculator_3-way'!A536-1)</f>
        <v/>
      </c>
      <c r="I544" s="6" t="str">
        <f>IF('Log_working_3-way'!$D544="","",'True_Odds_Calculator_3-way'!O536/'True_Odds_Calculator_3-way'!B536-1)</f>
        <v/>
      </c>
      <c r="J544" s="6" t="str">
        <f>IF('Log_working_3-way'!$D544="","",'True_Odds_Calculator_3-way'!#REF!/'True_Odds_Calculator_3-way'!C536-1)</f>
        <v/>
      </c>
      <c r="K544" s="6" t="str">
        <f>IF('Log_working_3-way'!$D544="","",1/'True_Odds_Calculator_3-way'!A536+1/'True_Odds_Calculator_3-way'!B536+1/'True_Odds_Calculator_3-way'!C536-1)</f>
        <v/>
      </c>
    </row>
    <row r="545" spans="4:11" x14ac:dyDescent="0.25">
      <c r="D545" t="str">
        <f>solve_for_c('True_Odds_Calculator_3-way'!A537,'True_Odds_Calculator_3-way'!B537,'True_Odds_Calculator_3-way'!C537,'Log_working_3-way'!B$1,'Log_working_3-way'!B$2)</f>
        <v/>
      </c>
      <c r="F545" s="6" t="str">
        <f>IF('Log_working_3-way'!D545="","",1/'True_Odds_Calculator_3-way'!N537+1/'True_Odds_Calculator_3-way'!O537+1/'True_Odds_Calculator_3-way'!#REF!-1)</f>
        <v/>
      </c>
      <c r="H545" s="6" t="str">
        <f>IF('Log_working_3-way'!$D545="","",'True_Odds_Calculator_3-way'!N537/'True_Odds_Calculator_3-way'!A537-1)</f>
        <v/>
      </c>
      <c r="I545" s="6" t="str">
        <f>IF('Log_working_3-way'!$D545="","",'True_Odds_Calculator_3-way'!O537/'True_Odds_Calculator_3-way'!B537-1)</f>
        <v/>
      </c>
      <c r="J545" s="6" t="str">
        <f>IF('Log_working_3-way'!$D545="","",'True_Odds_Calculator_3-way'!#REF!/'True_Odds_Calculator_3-way'!C537-1)</f>
        <v/>
      </c>
      <c r="K545" s="6" t="str">
        <f>IF('Log_working_3-way'!$D545="","",1/'True_Odds_Calculator_3-way'!A537+1/'True_Odds_Calculator_3-way'!B537+1/'True_Odds_Calculator_3-way'!C537-1)</f>
        <v/>
      </c>
    </row>
    <row r="546" spans="4:11" x14ac:dyDescent="0.25">
      <c r="D546" t="str">
        <f>solve_for_c('True_Odds_Calculator_3-way'!A538,'True_Odds_Calculator_3-way'!B538,'True_Odds_Calculator_3-way'!C538,'Log_working_3-way'!B$1,'Log_working_3-way'!B$2)</f>
        <v/>
      </c>
      <c r="F546" s="6" t="str">
        <f>IF('Log_working_3-way'!D546="","",1/'True_Odds_Calculator_3-way'!N538+1/'True_Odds_Calculator_3-way'!O538+1/'True_Odds_Calculator_3-way'!#REF!-1)</f>
        <v/>
      </c>
      <c r="H546" s="6" t="str">
        <f>IF('Log_working_3-way'!$D546="","",'True_Odds_Calculator_3-way'!N538/'True_Odds_Calculator_3-way'!A538-1)</f>
        <v/>
      </c>
      <c r="I546" s="6" t="str">
        <f>IF('Log_working_3-way'!$D546="","",'True_Odds_Calculator_3-way'!O538/'True_Odds_Calculator_3-way'!B538-1)</f>
        <v/>
      </c>
      <c r="J546" s="6" t="str">
        <f>IF('Log_working_3-way'!$D546="","",'True_Odds_Calculator_3-way'!#REF!/'True_Odds_Calculator_3-way'!C538-1)</f>
        <v/>
      </c>
      <c r="K546" s="6" t="str">
        <f>IF('Log_working_3-way'!$D546="","",1/'True_Odds_Calculator_3-way'!A538+1/'True_Odds_Calculator_3-way'!B538+1/'True_Odds_Calculator_3-way'!C538-1)</f>
        <v/>
      </c>
    </row>
    <row r="547" spans="4:11" x14ac:dyDescent="0.25">
      <c r="D547" t="str">
        <f>solve_for_c('True_Odds_Calculator_3-way'!A539,'True_Odds_Calculator_3-way'!B539,'True_Odds_Calculator_3-way'!C539,'Log_working_3-way'!B$1,'Log_working_3-way'!B$2)</f>
        <v/>
      </c>
      <c r="F547" s="6" t="str">
        <f>IF('Log_working_3-way'!D547="","",1/'True_Odds_Calculator_3-way'!N539+1/'True_Odds_Calculator_3-way'!O539+1/'True_Odds_Calculator_3-way'!#REF!-1)</f>
        <v/>
      </c>
      <c r="H547" s="6" t="str">
        <f>IF('Log_working_3-way'!$D547="","",'True_Odds_Calculator_3-way'!N539/'True_Odds_Calculator_3-way'!A539-1)</f>
        <v/>
      </c>
      <c r="I547" s="6" t="str">
        <f>IF('Log_working_3-way'!$D547="","",'True_Odds_Calculator_3-way'!O539/'True_Odds_Calculator_3-way'!B539-1)</f>
        <v/>
      </c>
      <c r="J547" s="6" t="str">
        <f>IF('Log_working_3-way'!$D547="","",'True_Odds_Calculator_3-way'!#REF!/'True_Odds_Calculator_3-way'!C539-1)</f>
        <v/>
      </c>
      <c r="K547" s="6" t="str">
        <f>IF('Log_working_3-way'!$D547="","",1/'True_Odds_Calculator_3-way'!A539+1/'True_Odds_Calculator_3-way'!B539+1/'True_Odds_Calculator_3-way'!C539-1)</f>
        <v/>
      </c>
    </row>
    <row r="548" spans="4:11" x14ac:dyDescent="0.25">
      <c r="D548" t="str">
        <f>solve_for_c('True_Odds_Calculator_3-way'!A540,'True_Odds_Calculator_3-way'!B540,'True_Odds_Calculator_3-way'!C540,'Log_working_3-way'!B$1,'Log_working_3-way'!B$2)</f>
        <v/>
      </c>
      <c r="F548" s="6" t="str">
        <f>IF('Log_working_3-way'!D548="","",1/'True_Odds_Calculator_3-way'!N540+1/'True_Odds_Calculator_3-way'!O540+1/'True_Odds_Calculator_3-way'!#REF!-1)</f>
        <v/>
      </c>
      <c r="H548" s="6" t="str">
        <f>IF('Log_working_3-way'!$D548="","",'True_Odds_Calculator_3-way'!N540/'True_Odds_Calculator_3-way'!A540-1)</f>
        <v/>
      </c>
      <c r="I548" s="6" t="str">
        <f>IF('Log_working_3-way'!$D548="","",'True_Odds_Calculator_3-way'!O540/'True_Odds_Calculator_3-way'!B540-1)</f>
        <v/>
      </c>
      <c r="J548" s="6" t="str">
        <f>IF('Log_working_3-way'!$D548="","",'True_Odds_Calculator_3-way'!#REF!/'True_Odds_Calculator_3-way'!C540-1)</f>
        <v/>
      </c>
      <c r="K548" s="6" t="str">
        <f>IF('Log_working_3-way'!$D548="","",1/'True_Odds_Calculator_3-way'!A540+1/'True_Odds_Calculator_3-way'!B540+1/'True_Odds_Calculator_3-way'!C540-1)</f>
        <v/>
      </c>
    </row>
    <row r="549" spans="4:11" x14ac:dyDescent="0.25">
      <c r="D549" t="str">
        <f>solve_for_c('True_Odds_Calculator_3-way'!A541,'True_Odds_Calculator_3-way'!B541,'True_Odds_Calculator_3-way'!C541,'Log_working_3-way'!B$1,'Log_working_3-way'!B$2)</f>
        <v/>
      </c>
      <c r="F549" s="6" t="str">
        <f>IF('Log_working_3-way'!D549="","",1/'True_Odds_Calculator_3-way'!N541+1/'True_Odds_Calculator_3-way'!O541+1/'True_Odds_Calculator_3-way'!#REF!-1)</f>
        <v/>
      </c>
      <c r="H549" s="6" t="str">
        <f>IF('Log_working_3-way'!$D549="","",'True_Odds_Calculator_3-way'!N541/'True_Odds_Calculator_3-way'!A541-1)</f>
        <v/>
      </c>
      <c r="I549" s="6" t="str">
        <f>IF('Log_working_3-way'!$D549="","",'True_Odds_Calculator_3-way'!O541/'True_Odds_Calculator_3-way'!B541-1)</f>
        <v/>
      </c>
      <c r="J549" s="6" t="str">
        <f>IF('Log_working_3-way'!$D549="","",'True_Odds_Calculator_3-way'!#REF!/'True_Odds_Calculator_3-way'!C541-1)</f>
        <v/>
      </c>
      <c r="K549" s="6" t="str">
        <f>IF('Log_working_3-way'!$D549="","",1/'True_Odds_Calculator_3-way'!A541+1/'True_Odds_Calculator_3-way'!B541+1/'True_Odds_Calculator_3-way'!C541-1)</f>
        <v/>
      </c>
    </row>
    <row r="550" spans="4:11" x14ac:dyDescent="0.25">
      <c r="D550" t="str">
        <f>solve_for_c('True_Odds_Calculator_3-way'!A542,'True_Odds_Calculator_3-way'!B542,'True_Odds_Calculator_3-way'!C542,'Log_working_3-way'!B$1,'Log_working_3-way'!B$2)</f>
        <v/>
      </c>
      <c r="F550" s="6" t="str">
        <f>IF('Log_working_3-way'!D550="","",1/'True_Odds_Calculator_3-way'!N542+1/'True_Odds_Calculator_3-way'!O542+1/'True_Odds_Calculator_3-way'!#REF!-1)</f>
        <v/>
      </c>
      <c r="H550" s="6" t="str">
        <f>IF('Log_working_3-way'!$D550="","",'True_Odds_Calculator_3-way'!N542/'True_Odds_Calculator_3-way'!A542-1)</f>
        <v/>
      </c>
      <c r="I550" s="6" t="str">
        <f>IF('Log_working_3-way'!$D550="","",'True_Odds_Calculator_3-way'!O542/'True_Odds_Calculator_3-way'!B542-1)</f>
        <v/>
      </c>
      <c r="J550" s="6" t="str">
        <f>IF('Log_working_3-way'!$D550="","",'True_Odds_Calculator_3-way'!#REF!/'True_Odds_Calculator_3-way'!C542-1)</f>
        <v/>
      </c>
      <c r="K550" s="6" t="str">
        <f>IF('Log_working_3-way'!$D550="","",1/'True_Odds_Calculator_3-way'!A542+1/'True_Odds_Calculator_3-way'!B542+1/'True_Odds_Calculator_3-way'!C542-1)</f>
        <v/>
      </c>
    </row>
    <row r="551" spans="4:11" x14ac:dyDescent="0.25">
      <c r="D551" t="str">
        <f>solve_for_c('True_Odds_Calculator_3-way'!A543,'True_Odds_Calculator_3-way'!B543,'True_Odds_Calculator_3-way'!C543,'Log_working_3-way'!B$1,'Log_working_3-way'!B$2)</f>
        <v/>
      </c>
      <c r="F551" s="6" t="str">
        <f>IF('Log_working_3-way'!D551="","",1/'True_Odds_Calculator_3-way'!N543+1/'True_Odds_Calculator_3-way'!O543+1/'True_Odds_Calculator_3-way'!#REF!-1)</f>
        <v/>
      </c>
      <c r="H551" s="6" t="str">
        <f>IF('Log_working_3-way'!$D551="","",'True_Odds_Calculator_3-way'!N543/'True_Odds_Calculator_3-way'!A543-1)</f>
        <v/>
      </c>
      <c r="I551" s="6" t="str">
        <f>IF('Log_working_3-way'!$D551="","",'True_Odds_Calculator_3-way'!O543/'True_Odds_Calculator_3-way'!B543-1)</f>
        <v/>
      </c>
      <c r="J551" s="6" t="str">
        <f>IF('Log_working_3-way'!$D551="","",'True_Odds_Calculator_3-way'!#REF!/'True_Odds_Calculator_3-way'!C543-1)</f>
        <v/>
      </c>
      <c r="K551" s="6" t="str">
        <f>IF('Log_working_3-way'!$D551="","",1/'True_Odds_Calculator_3-way'!A543+1/'True_Odds_Calculator_3-way'!B543+1/'True_Odds_Calculator_3-way'!C543-1)</f>
        <v/>
      </c>
    </row>
    <row r="552" spans="4:11" x14ac:dyDescent="0.25">
      <c r="D552" t="str">
        <f>solve_for_c('True_Odds_Calculator_3-way'!A544,'True_Odds_Calculator_3-way'!B544,'True_Odds_Calculator_3-way'!C544,'Log_working_3-way'!B$1,'Log_working_3-way'!B$2)</f>
        <v/>
      </c>
      <c r="F552" s="6" t="str">
        <f>IF('Log_working_3-way'!D552="","",1/'True_Odds_Calculator_3-way'!N544+1/'True_Odds_Calculator_3-way'!O544+1/'True_Odds_Calculator_3-way'!#REF!-1)</f>
        <v/>
      </c>
      <c r="H552" s="6" t="str">
        <f>IF('Log_working_3-way'!$D552="","",'True_Odds_Calculator_3-way'!N544/'True_Odds_Calculator_3-way'!A544-1)</f>
        <v/>
      </c>
      <c r="I552" s="6" t="str">
        <f>IF('Log_working_3-way'!$D552="","",'True_Odds_Calculator_3-way'!O544/'True_Odds_Calculator_3-way'!B544-1)</f>
        <v/>
      </c>
      <c r="J552" s="6" t="str">
        <f>IF('Log_working_3-way'!$D552="","",'True_Odds_Calculator_3-way'!#REF!/'True_Odds_Calculator_3-way'!C544-1)</f>
        <v/>
      </c>
      <c r="K552" s="6" t="str">
        <f>IF('Log_working_3-way'!$D552="","",1/'True_Odds_Calculator_3-way'!A544+1/'True_Odds_Calculator_3-way'!B544+1/'True_Odds_Calculator_3-way'!C544-1)</f>
        <v/>
      </c>
    </row>
    <row r="553" spans="4:11" x14ac:dyDescent="0.25">
      <c r="D553" t="str">
        <f>solve_for_c('True_Odds_Calculator_3-way'!A545,'True_Odds_Calculator_3-way'!B545,'True_Odds_Calculator_3-way'!C545,'Log_working_3-way'!B$1,'Log_working_3-way'!B$2)</f>
        <v/>
      </c>
      <c r="F553" s="6" t="str">
        <f>IF('Log_working_3-way'!D553="","",1/'True_Odds_Calculator_3-way'!N545+1/'True_Odds_Calculator_3-way'!O545+1/'True_Odds_Calculator_3-way'!#REF!-1)</f>
        <v/>
      </c>
      <c r="H553" s="6" t="str">
        <f>IF('Log_working_3-way'!$D553="","",'True_Odds_Calculator_3-way'!N545/'True_Odds_Calculator_3-way'!A545-1)</f>
        <v/>
      </c>
      <c r="I553" s="6" t="str">
        <f>IF('Log_working_3-way'!$D553="","",'True_Odds_Calculator_3-way'!O545/'True_Odds_Calculator_3-way'!B545-1)</f>
        <v/>
      </c>
      <c r="J553" s="6" t="str">
        <f>IF('Log_working_3-way'!$D553="","",'True_Odds_Calculator_3-way'!#REF!/'True_Odds_Calculator_3-way'!C545-1)</f>
        <v/>
      </c>
      <c r="K553" s="6" t="str">
        <f>IF('Log_working_3-way'!$D553="","",1/'True_Odds_Calculator_3-way'!A545+1/'True_Odds_Calculator_3-way'!B545+1/'True_Odds_Calculator_3-way'!C545-1)</f>
        <v/>
      </c>
    </row>
    <row r="554" spans="4:11" x14ac:dyDescent="0.25">
      <c r="D554" t="str">
        <f>solve_for_c('True_Odds_Calculator_3-way'!A546,'True_Odds_Calculator_3-way'!B546,'True_Odds_Calculator_3-way'!C546,'Log_working_3-way'!B$1,'Log_working_3-way'!B$2)</f>
        <v/>
      </c>
      <c r="F554" s="6" t="str">
        <f>IF('Log_working_3-way'!D554="","",1/'True_Odds_Calculator_3-way'!N546+1/'True_Odds_Calculator_3-way'!O546+1/'True_Odds_Calculator_3-way'!#REF!-1)</f>
        <v/>
      </c>
      <c r="H554" s="6" t="str">
        <f>IF('Log_working_3-way'!$D554="","",'True_Odds_Calculator_3-way'!N546/'True_Odds_Calculator_3-way'!A546-1)</f>
        <v/>
      </c>
      <c r="I554" s="6" t="str">
        <f>IF('Log_working_3-way'!$D554="","",'True_Odds_Calculator_3-way'!O546/'True_Odds_Calculator_3-way'!B546-1)</f>
        <v/>
      </c>
      <c r="J554" s="6" t="str">
        <f>IF('Log_working_3-way'!$D554="","",'True_Odds_Calculator_3-way'!#REF!/'True_Odds_Calculator_3-way'!C546-1)</f>
        <v/>
      </c>
      <c r="K554" s="6" t="str">
        <f>IF('Log_working_3-way'!$D554="","",1/'True_Odds_Calculator_3-way'!A546+1/'True_Odds_Calculator_3-way'!B546+1/'True_Odds_Calculator_3-way'!C546-1)</f>
        <v/>
      </c>
    </row>
    <row r="555" spans="4:11" x14ac:dyDescent="0.25">
      <c r="D555" t="str">
        <f>solve_for_c('True_Odds_Calculator_3-way'!A547,'True_Odds_Calculator_3-way'!B547,'True_Odds_Calculator_3-way'!C547,'Log_working_3-way'!B$1,'Log_working_3-way'!B$2)</f>
        <v/>
      </c>
      <c r="F555" s="6" t="str">
        <f>IF('Log_working_3-way'!D555="","",1/'True_Odds_Calculator_3-way'!N547+1/'True_Odds_Calculator_3-way'!O547+1/'True_Odds_Calculator_3-way'!#REF!-1)</f>
        <v/>
      </c>
      <c r="H555" s="6" t="str">
        <f>IF('Log_working_3-way'!$D555="","",'True_Odds_Calculator_3-way'!N547/'True_Odds_Calculator_3-way'!A547-1)</f>
        <v/>
      </c>
      <c r="I555" s="6" t="str">
        <f>IF('Log_working_3-way'!$D555="","",'True_Odds_Calculator_3-way'!O547/'True_Odds_Calculator_3-way'!B547-1)</f>
        <v/>
      </c>
      <c r="J555" s="6" t="str">
        <f>IF('Log_working_3-way'!$D555="","",'True_Odds_Calculator_3-way'!#REF!/'True_Odds_Calculator_3-way'!C547-1)</f>
        <v/>
      </c>
      <c r="K555" s="6" t="str">
        <f>IF('Log_working_3-way'!$D555="","",1/'True_Odds_Calculator_3-way'!A547+1/'True_Odds_Calculator_3-way'!B547+1/'True_Odds_Calculator_3-way'!C547-1)</f>
        <v/>
      </c>
    </row>
    <row r="556" spans="4:11" x14ac:dyDescent="0.25">
      <c r="D556" t="str">
        <f>solve_for_c('True_Odds_Calculator_3-way'!A548,'True_Odds_Calculator_3-way'!B548,'True_Odds_Calculator_3-way'!C548,'Log_working_3-way'!B$1,'Log_working_3-way'!B$2)</f>
        <v/>
      </c>
      <c r="F556" s="6" t="str">
        <f>IF('Log_working_3-way'!D556="","",1/'True_Odds_Calculator_3-way'!N548+1/'True_Odds_Calculator_3-way'!O548+1/'True_Odds_Calculator_3-way'!#REF!-1)</f>
        <v/>
      </c>
      <c r="H556" s="6" t="str">
        <f>IF('Log_working_3-way'!$D556="","",'True_Odds_Calculator_3-way'!N548/'True_Odds_Calculator_3-way'!A548-1)</f>
        <v/>
      </c>
      <c r="I556" s="6" t="str">
        <f>IF('Log_working_3-way'!$D556="","",'True_Odds_Calculator_3-way'!O548/'True_Odds_Calculator_3-way'!B548-1)</f>
        <v/>
      </c>
      <c r="J556" s="6" t="str">
        <f>IF('Log_working_3-way'!$D556="","",'True_Odds_Calculator_3-way'!#REF!/'True_Odds_Calculator_3-way'!C548-1)</f>
        <v/>
      </c>
      <c r="K556" s="6" t="str">
        <f>IF('Log_working_3-way'!$D556="","",1/'True_Odds_Calculator_3-way'!A548+1/'True_Odds_Calculator_3-way'!B548+1/'True_Odds_Calculator_3-way'!C548-1)</f>
        <v/>
      </c>
    </row>
    <row r="557" spans="4:11" x14ac:dyDescent="0.25">
      <c r="D557" t="str">
        <f>solve_for_c('True_Odds_Calculator_3-way'!A549,'True_Odds_Calculator_3-way'!B549,'True_Odds_Calculator_3-way'!C549,'Log_working_3-way'!B$1,'Log_working_3-way'!B$2)</f>
        <v/>
      </c>
      <c r="F557" s="6" t="str">
        <f>IF('Log_working_3-way'!D557="","",1/'True_Odds_Calculator_3-way'!N549+1/'True_Odds_Calculator_3-way'!O549+1/'True_Odds_Calculator_3-way'!#REF!-1)</f>
        <v/>
      </c>
      <c r="H557" s="6" t="str">
        <f>IF('Log_working_3-way'!$D557="","",'True_Odds_Calculator_3-way'!N549/'True_Odds_Calculator_3-way'!A549-1)</f>
        <v/>
      </c>
      <c r="I557" s="6" t="str">
        <f>IF('Log_working_3-way'!$D557="","",'True_Odds_Calculator_3-way'!O549/'True_Odds_Calculator_3-way'!B549-1)</f>
        <v/>
      </c>
      <c r="J557" s="6" t="str">
        <f>IF('Log_working_3-way'!$D557="","",'True_Odds_Calculator_3-way'!#REF!/'True_Odds_Calculator_3-way'!C549-1)</f>
        <v/>
      </c>
      <c r="K557" s="6" t="str">
        <f>IF('Log_working_3-way'!$D557="","",1/'True_Odds_Calculator_3-way'!A549+1/'True_Odds_Calculator_3-way'!B549+1/'True_Odds_Calculator_3-way'!C549-1)</f>
        <v/>
      </c>
    </row>
    <row r="558" spans="4:11" x14ac:dyDescent="0.25">
      <c r="D558" t="str">
        <f>solve_for_c('True_Odds_Calculator_3-way'!A550,'True_Odds_Calculator_3-way'!B550,'True_Odds_Calculator_3-way'!C550,'Log_working_3-way'!B$1,'Log_working_3-way'!B$2)</f>
        <v/>
      </c>
      <c r="F558" s="6" t="str">
        <f>IF('Log_working_3-way'!D558="","",1/'True_Odds_Calculator_3-way'!N550+1/'True_Odds_Calculator_3-way'!O550+1/'True_Odds_Calculator_3-way'!#REF!-1)</f>
        <v/>
      </c>
      <c r="H558" s="6" t="str">
        <f>IF('Log_working_3-way'!$D558="","",'True_Odds_Calculator_3-way'!N550/'True_Odds_Calculator_3-way'!A550-1)</f>
        <v/>
      </c>
      <c r="I558" s="6" t="str">
        <f>IF('Log_working_3-way'!$D558="","",'True_Odds_Calculator_3-way'!O550/'True_Odds_Calculator_3-way'!B550-1)</f>
        <v/>
      </c>
      <c r="J558" s="6" t="str">
        <f>IF('Log_working_3-way'!$D558="","",'True_Odds_Calculator_3-way'!#REF!/'True_Odds_Calculator_3-way'!C550-1)</f>
        <v/>
      </c>
      <c r="K558" s="6" t="str">
        <f>IF('Log_working_3-way'!$D558="","",1/'True_Odds_Calculator_3-way'!A550+1/'True_Odds_Calculator_3-way'!B550+1/'True_Odds_Calculator_3-way'!C550-1)</f>
        <v/>
      </c>
    </row>
    <row r="559" spans="4:11" x14ac:dyDescent="0.25">
      <c r="D559" t="str">
        <f>solve_for_c('True_Odds_Calculator_3-way'!A551,'True_Odds_Calculator_3-way'!B551,'True_Odds_Calculator_3-way'!C551,'Log_working_3-way'!B$1,'Log_working_3-way'!B$2)</f>
        <v/>
      </c>
      <c r="F559" s="6" t="str">
        <f>IF('Log_working_3-way'!D559="","",1/'True_Odds_Calculator_3-way'!N551+1/'True_Odds_Calculator_3-way'!O551+1/'True_Odds_Calculator_3-way'!#REF!-1)</f>
        <v/>
      </c>
      <c r="H559" s="6" t="str">
        <f>IF('Log_working_3-way'!$D559="","",'True_Odds_Calculator_3-way'!N551/'True_Odds_Calculator_3-way'!A551-1)</f>
        <v/>
      </c>
      <c r="I559" s="6" t="str">
        <f>IF('Log_working_3-way'!$D559="","",'True_Odds_Calculator_3-way'!O551/'True_Odds_Calculator_3-way'!B551-1)</f>
        <v/>
      </c>
      <c r="J559" s="6" t="str">
        <f>IF('Log_working_3-way'!$D559="","",'True_Odds_Calculator_3-way'!#REF!/'True_Odds_Calculator_3-way'!C551-1)</f>
        <v/>
      </c>
      <c r="K559" s="6" t="str">
        <f>IF('Log_working_3-way'!$D559="","",1/'True_Odds_Calculator_3-way'!A551+1/'True_Odds_Calculator_3-way'!B551+1/'True_Odds_Calculator_3-way'!C551-1)</f>
        <v/>
      </c>
    </row>
    <row r="560" spans="4:11" x14ac:dyDescent="0.25">
      <c r="D560" t="str">
        <f>solve_for_c('True_Odds_Calculator_3-way'!A552,'True_Odds_Calculator_3-way'!B552,'True_Odds_Calculator_3-way'!C552,'Log_working_3-way'!B$1,'Log_working_3-way'!B$2)</f>
        <v/>
      </c>
      <c r="F560" s="6" t="str">
        <f>IF('Log_working_3-way'!D560="","",1/'True_Odds_Calculator_3-way'!N552+1/'True_Odds_Calculator_3-way'!O552+1/'True_Odds_Calculator_3-way'!#REF!-1)</f>
        <v/>
      </c>
      <c r="H560" s="6" t="str">
        <f>IF('Log_working_3-way'!$D560="","",'True_Odds_Calculator_3-way'!N552/'True_Odds_Calculator_3-way'!A552-1)</f>
        <v/>
      </c>
      <c r="I560" s="6" t="str">
        <f>IF('Log_working_3-way'!$D560="","",'True_Odds_Calculator_3-way'!O552/'True_Odds_Calculator_3-way'!B552-1)</f>
        <v/>
      </c>
      <c r="J560" s="6" t="str">
        <f>IF('Log_working_3-way'!$D560="","",'True_Odds_Calculator_3-way'!#REF!/'True_Odds_Calculator_3-way'!C552-1)</f>
        <v/>
      </c>
      <c r="K560" s="6" t="str">
        <f>IF('Log_working_3-way'!$D560="","",1/'True_Odds_Calculator_3-way'!A552+1/'True_Odds_Calculator_3-way'!B552+1/'True_Odds_Calculator_3-way'!C552-1)</f>
        <v/>
      </c>
    </row>
    <row r="561" spans="4:11" x14ac:dyDescent="0.25">
      <c r="D561" t="str">
        <f>solve_for_c('True_Odds_Calculator_3-way'!A553,'True_Odds_Calculator_3-way'!B553,'True_Odds_Calculator_3-way'!C553,'Log_working_3-way'!B$1,'Log_working_3-way'!B$2)</f>
        <v/>
      </c>
      <c r="F561" s="6" t="str">
        <f>IF('Log_working_3-way'!D561="","",1/'True_Odds_Calculator_3-way'!N553+1/'True_Odds_Calculator_3-way'!O553+1/'True_Odds_Calculator_3-way'!#REF!-1)</f>
        <v/>
      </c>
      <c r="H561" s="6" t="str">
        <f>IF('Log_working_3-way'!$D561="","",'True_Odds_Calculator_3-way'!N553/'True_Odds_Calculator_3-way'!A553-1)</f>
        <v/>
      </c>
      <c r="I561" s="6" t="str">
        <f>IF('Log_working_3-way'!$D561="","",'True_Odds_Calculator_3-way'!O553/'True_Odds_Calculator_3-way'!B553-1)</f>
        <v/>
      </c>
      <c r="J561" s="6" t="str">
        <f>IF('Log_working_3-way'!$D561="","",'True_Odds_Calculator_3-way'!#REF!/'True_Odds_Calculator_3-way'!C553-1)</f>
        <v/>
      </c>
      <c r="K561" s="6" t="str">
        <f>IF('Log_working_3-way'!$D561="","",1/'True_Odds_Calculator_3-way'!A553+1/'True_Odds_Calculator_3-way'!B553+1/'True_Odds_Calculator_3-way'!C553-1)</f>
        <v/>
      </c>
    </row>
    <row r="562" spans="4:11" x14ac:dyDescent="0.25">
      <c r="D562" t="str">
        <f>solve_for_c('True_Odds_Calculator_3-way'!A554,'True_Odds_Calculator_3-way'!B554,'True_Odds_Calculator_3-way'!C554,'Log_working_3-way'!B$1,'Log_working_3-way'!B$2)</f>
        <v/>
      </c>
      <c r="F562" s="6" t="str">
        <f>IF('Log_working_3-way'!D562="","",1/'True_Odds_Calculator_3-way'!N554+1/'True_Odds_Calculator_3-way'!O554+1/'True_Odds_Calculator_3-way'!#REF!-1)</f>
        <v/>
      </c>
      <c r="H562" s="6" t="str">
        <f>IF('Log_working_3-way'!$D562="","",'True_Odds_Calculator_3-way'!N554/'True_Odds_Calculator_3-way'!A554-1)</f>
        <v/>
      </c>
      <c r="I562" s="6" t="str">
        <f>IF('Log_working_3-way'!$D562="","",'True_Odds_Calculator_3-way'!O554/'True_Odds_Calculator_3-way'!B554-1)</f>
        <v/>
      </c>
      <c r="J562" s="6" t="str">
        <f>IF('Log_working_3-way'!$D562="","",'True_Odds_Calculator_3-way'!#REF!/'True_Odds_Calculator_3-way'!C554-1)</f>
        <v/>
      </c>
      <c r="K562" s="6" t="str">
        <f>IF('Log_working_3-way'!$D562="","",1/'True_Odds_Calculator_3-way'!A554+1/'True_Odds_Calculator_3-way'!B554+1/'True_Odds_Calculator_3-way'!C554-1)</f>
        <v/>
      </c>
    </row>
    <row r="563" spans="4:11" x14ac:dyDescent="0.25">
      <c r="D563" t="str">
        <f>solve_for_c('True_Odds_Calculator_3-way'!A555,'True_Odds_Calculator_3-way'!B555,'True_Odds_Calculator_3-way'!C555,'Log_working_3-way'!B$1,'Log_working_3-way'!B$2)</f>
        <v/>
      </c>
      <c r="F563" s="6" t="str">
        <f>IF('Log_working_3-way'!D563="","",1/'True_Odds_Calculator_3-way'!N555+1/'True_Odds_Calculator_3-way'!O555+1/'True_Odds_Calculator_3-way'!#REF!-1)</f>
        <v/>
      </c>
      <c r="H563" s="6" t="str">
        <f>IF('Log_working_3-way'!$D563="","",'True_Odds_Calculator_3-way'!N555/'True_Odds_Calculator_3-way'!A555-1)</f>
        <v/>
      </c>
      <c r="I563" s="6" t="str">
        <f>IF('Log_working_3-way'!$D563="","",'True_Odds_Calculator_3-way'!O555/'True_Odds_Calculator_3-way'!B555-1)</f>
        <v/>
      </c>
      <c r="J563" s="6" t="str">
        <f>IF('Log_working_3-way'!$D563="","",'True_Odds_Calculator_3-way'!#REF!/'True_Odds_Calculator_3-way'!C555-1)</f>
        <v/>
      </c>
      <c r="K563" s="6" t="str">
        <f>IF('Log_working_3-way'!$D563="","",1/'True_Odds_Calculator_3-way'!A555+1/'True_Odds_Calculator_3-way'!B555+1/'True_Odds_Calculator_3-way'!C555-1)</f>
        <v/>
      </c>
    </row>
    <row r="564" spans="4:11" x14ac:dyDescent="0.25">
      <c r="D564" t="str">
        <f>solve_for_c('True_Odds_Calculator_3-way'!A556,'True_Odds_Calculator_3-way'!B556,'True_Odds_Calculator_3-way'!C556,'Log_working_3-way'!B$1,'Log_working_3-way'!B$2)</f>
        <v/>
      </c>
      <c r="F564" s="6" t="str">
        <f>IF('Log_working_3-way'!D564="","",1/'True_Odds_Calculator_3-way'!N556+1/'True_Odds_Calculator_3-way'!O556+1/'True_Odds_Calculator_3-way'!#REF!-1)</f>
        <v/>
      </c>
      <c r="H564" s="6" t="str">
        <f>IF('Log_working_3-way'!$D564="","",'True_Odds_Calculator_3-way'!N556/'True_Odds_Calculator_3-way'!A556-1)</f>
        <v/>
      </c>
      <c r="I564" s="6" t="str">
        <f>IF('Log_working_3-way'!$D564="","",'True_Odds_Calculator_3-way'!O556/'True_Odds_Calculator_3-way'!B556-1)</f>
        <v/>
      </c>
      <c r="J564" s="6" t="str">
        <f>IF('Log_working_3-way'!$D564="","",'True_Odds_Calculator_3-way'!#REF!/'True_Odds_Calculator_3-way'!C556-1)</f>
        <v/>
      </c>
      <c r="K564" s="6" t="str">
        <f>IF('Log_working_3-way'!$D564="","",1/'True_Odds_Calculator_3-way'!A556+1/'True_Odds_Calculator_3-way'!B556+1/'True_Odds_Calculator_3-way'!C556-1)</f>
        <v/>
      </c>
    </row>
    <row r="565" spans="4:11" x14ac:dyDescent="0.25">
      <c r="D565" t="str">
        <f>solve_for_c('True_Odds_Calculator_3-way'!A557,'True_Odds_Calculator_3-way'!B557,'True_Odds_Calculator_3-way'!C557,'Log_working_3-way'!B$1,'Log_working_3-way'!B$2)</f>
        <v/>
      </c>
      <c r="F565" s="6" t="str">
        <f>IF('Log_working_3-way'!D565="","",1/'True_Odds_Calculator_3-way'!N557+1/'True_Odds_Calculator_3-way'!O557+1/'True_Odds_Calculator_3-way'!#REF!-1)</f>
        <v/>
      </c>
      <c r="H565" s="6" t="str">
        <f>IF('Log_working_3-way'!$D565="","",'True_Odds_Calculator_3-way'!N557/'True_Odds_Calculator_3-way'!A557-1)</f>
        <v/>
      </c>
      <c r="I565" s="6" t="str">
        <f>IF('Log_working_3-way'!$D565="","",'True_Odds_Calculator_3-way'!O557/'True_Odds_Calculator_3-way'!B557-1)</f>
        <v/>
      </c>
      <c r="J565" s="6" t="str">
        <f>IF('Log_working_3-way'!$D565="","",'True_Odds_Calculator_3-way'!#REF!/'True_Odds_Calculator_3-way'!C557-1)</f>
        <v/>
      </c>
      <c r="K565" s="6" t="str">
        <f>IF('Log_working_3-way'!$D565="","",1/'True_Odds_Calculator_3-way'!A557+1/'True_Odds_Calculator_3-way'!B557+1/'True_Odds_Calculator_3-way'!C557-1)</f>
        <v/>
      </c>
    </row>
    <row r="566" spans="4:11" x14ac:dyDescent="0.25">
      <c r="D566" t="str">
        <f>solve_for_c('True_Odds_Calculator_3-way'!A558,'True_Odds_Calculator_3-way'!B558,'True_Odds_Calculator_3-way'!C558,'Log_working_3-way'!B$1,'Log_working_3-way'!B$2)</f>
        <v/>
      </c>
      <c r="F566" s="6" t="str">
        <f>IF('Log_working_3-way'!D566="","",1/'True_Odds_Calculator_3-way'!N558+1/'True_Odds_Calculator_3-way'!O558+1/'True_Odds_Calculator_3-way'!#REF!-1)</f>
        <v/>
      </c>
      <c r="H566" s="6" t="str">
        <f>IF('Log_working_3-way'!$D566="","",'True_Odds_Calculator_3-way'!N558/'True_Odds_Calculator_3-way'!A558-1)</f>
        <v/>
      </c>
      <c r="I566" s="6" t="str">
        <f>IF('Log_working_3-way'!$D566="","",'True_Odds_Calculator_3-way'!O558/'True_Odds_Calculator_3-way'!B558-1)</f>
        <v/>
      </c>
      <c r="J566" s="6" t="str">
        <f>IF('Log_working_3-way'!$D566="","",'True_Odds_Calculator_3-way'!#REF!/'True_Odds_Calculator_3-way'!C558-1)</f>
        <v/>
      </c>
      <c r="K566" s="6" t="str">
        <f>IF('Log_working_3-way'!$D566="","",1/'True_Odds_Calculator_3-way'!A558+1/'True_Odds_Calculator_3-way'!B558+1/'True_Odds_Calculator_3-way'!C558-1)</f>
        <v/>
      </c>
    </row>
    <row r="567" spans="4:11" x14ac:dyDescent="0.25">
      <c r="D567" t="str">
        <f>solve_for_c('True_Odds_Calculator_3-way'!A559,'True_Odds_Calculator_3-way'!B559,'True_Odds_Calculator_3-way'!C559,'Log_working_3-way'!B$1,'Log_working_3-way'!B$2)</f>
        <v/>
      </c>
      <c r="F567" s="6" t="str">
        <f>IF('Log_working_3-way'!D567="","",1/'True_Odds_Calculator_3-way'!N559+1/'True_Odds_Calculator_3-way'!O559+1/'True_Odds_Calculator_3-way'!#REF!-1)</f>
        <v/>
      </c>
      <c r="H567" s="6" t="str">
        <f>IF('Log_working_3-way'!$D567="","",'True_Odds_Calculator_3-way'!N559/'True_Odds_Calculator_3-way'!A559-1)</f>
        <v/>
      </c>
      <c r="I567" s="6" t="str">
        <f>IF('Log_working_3-way'!$D567="","",'True_Odds_Calculator_3-way'!O559/'True_Odds_Calculator_3-way'!B559-1)</f>
        <v/>
      </c>
      <c r="J567" s="6" t="str">
        <f>IF('Log_working_3-way'!$D567="","",'True_Odds_Calculator_3-way'!#REF!/'True_Odds_Calculator_3-way'!C559-1)</f>
        <v/>
      </c>
      <c r="K567" s="6" t="str">
        <f>IF('Log_working_3-way'!$D567="","",1/'True_Odds_Calculator_3-way'!A559+1/'True_Odds_Calculator_3-way'!B559+1/'True_Odds_Calculator_3-way'!C559-1)</f>
        <v/>
      </c>
    </row>
    <row r="568" spans="4:11" x14ac:dyDescent="0.25">
      <c r="D568" t="str">
        <f>solve_for_c('True_Odds_Calculator_3-way'!A560,'True_Odds_Calculator_3-way'!B560,'True_Odds_Calculator_3-way'!C560,'Log_working_3-way'!B$1,'Log_working_3-way'!B$2)</f>
        <v/>
      </c>
      <c r="F568" s="6" t="str">
        <f>IF('Log_working_3-way'!D568="","",1/'True_Odds_Calculator_3-way'!N560+1/'True_Odds_Calculator_3-way'!O560+1/'True_Odds_Calculator_3-way'!#REF!-1)</f>
        <v/>
      </c>
      <c r="H568" s="6" t="str">
        <f>IF('Log_working_3-way'!$D568="","",'True_Odds_Calculator_3-way'!N560/'True_Odds_Calculator_3-way'!A560-1)</f>
        <v/>
      </c>
      <c r="I568" s="6" t="str">
        <f>IF('Log_working_3-way'!$D568="","",'True_Odds_Calculator_3-way'!O560/'True_Odds_Calculator_3-way'!B560-1)</f>
        <v/>
      </c>
      <c r="J568" s="6" t="str">
        <f>IF('Log_working_3-way'!$D568="","",'True_Odds_Calculator_3-way'!#REF!/'True_Odds_Calculator_3-way'!C560-1)</f>
        <v/>
      </c>
      <c r="K568" s="6" t="str">
        <f>IF('Log_working_3-way'!$D568="","",1/'True_Odds_Calculator_3-way'!A560+1/'True_Odds_Calculator_3-way'!B560+1/'True_Odds_Calculator_3-way'!C560-1)</f>
        <v/>
      </c>
    </row>
    <row r="569" spans="4:11" x14ac:dyDescent="0.25">
      <c r="D569" t="str">
        <f>solve_for_c('True_Odds_Calculator_3-way'!A561,'True_Odds_Calculator_3-way'!B561,'True_Odds_Calculator_3-way'!C561,'Log_working_3-way'!B$1,'Log_working_3-way'!B$2)</f>
        <v/>
      </c>
      <c r="F569" s="6" t="str">
        <f>IF('Log_working_3-way'!D569="","",1/'True_Odds_Calculator_3-way'!N561+1/'True_Odds_Calculator_3-way'!O561+1/'True_Odds_Calculator_3-way'!#REF!-1)</f>
        <v/>
      </c>
      <c r="H569" s="6" t="str">
        <f>IF('Log_working_3-way'!$D569="","",'True_Odds_Calculator_3-way'!N561/'True_Odds_Calculator_3-way'!A561-1)</f>
        <v/>
      </c>
      <c r="I569" s="6" t="str">
        <f>IF('Log_working_3-way'!$D569="","",'True_Odds_Calculator_3-way'!O561/'True_Odds_Calculator_3-way'!B561-1)</f>
        <v/>
      </c>
      <c r="J569" s="6" t="str">
        <f>IF('Log_working_3-way'!$D569="","",'True_Odds_Calculator_3-way'!#REF!/'True_Odds_Calculator_3-way'!C561-1)</f>
        <v/>
      </c>
      <c r="K569" s="6" t="str">
        <f>IF('Log_working_3-way'!$D569="","",1/'True_Odds_Calculator_3-way'!A561+1/'True_Odds_Calculator_3-way'!B561+1/'True_Odds_Calculator_3-way'!C561-1)</f>
        <v/>
      </c>
    </row>
    <row r="570" spans="4:11" x14ac:dyDescent="0.25">
      <c r="D570" t="str">
        <f>solve_for_c('True_Odds_Calculator_3-way'!A562,'True_Odds_Calculator_3-way'!B562,'True_Odds_Calculator_3-way'!C562,'Log_working_3-way'!B$1,'Log_working_3-way'!B$2)</f>
        <v/>
      </c>
      <c r="F570" s="6" t="str">
        <f>IF('Log_working_3-way'!D570="","",1/'True_Odds_Calculator_3-way'!N562+1/'True_Odds_Calculator_3-way'!O562+1/'True_Odds_Calculator_3-way'!#REF!-1)</f>
        <v/>
      </c>
      <c r="H570" s="6" t="str">
        <f>IF('Log_working_3-way'!$D570="","",'True_Odds_Calculator_3-way'!N562/'True_Odds_Calculator_3-way'!A562-1)</f>
        <v/>
      </c>
      <c r="I570" s="6" t="str">
        <f>IF('Log_working_3-way'!$D570="","",'True_Odds_Calculator_3-way'!O562/'True_Odds_Calculator_3-way'!B562-1)</f>
        <v/>
      </c>
      <c r="J570" s="6" t="str">
        <f>IF('Log_working_3-way'!$D570="","",'True_Odds_Calculator_3-way'!#REF!/'True_Odds_Calculator_3-way'!C562-1)</f>
        <v/>
      </c>
      <c r="K570" s="6" t="str">
        <f>IF('Log_working_3-way'!$D570="","",1/'True_Odds_Calculator_3-way'!A562+1/'True_Odds_Calculator_3-way'!B562+1/'True_Odds_Calculator_3-way'!C562-1)</f>
        <v/>
      </c>
    </row>
    <row r="571" spans="4:11" x14ac:dyDescent="0.25">
      <c r="D571" t="str">
        <f>solve_for_c('True_Odds_Calculator_3-way'!A563,'True_Odds_Calculator_3-way'!B563,'True_Odds_Calculator_3-way'!C563,'Log_working_3-way'!B$1,'Log_working_3-way'!B$2)</f>
        <v/>
      </c>
      <c r="F571" s="6" t="str">
        <f>IF('Log_working_3-way'!D571="","",1/'True_Odds_Calculator_3-way'!N563+1/'True_Odds_Calculator_3-way'!O563+1/'True_Odds_Calculator_3-way'!#REF!-1)</f>
        <v/>
      </c>
      <c r="H571" s="6" t="str">
        <f>IF('Log_working_3-way'!$D571="","",'True_Odds_Calculator_3-way'!N563/'True_Odds_Calculator_3-way'!A563-1)</f>
        <v/>
      </c>
      <c r="I571" s="6" t="str">
        <f>IF('Log_working_3-way'!$D571="","",'True_Odds_Calculator_3-way'!O563/'True_Odds_Calculator_3-way'!B563-1)</f>
        <v/>
      </c>
      <c r="J571" s="6" t="str">
        <f>IF('Log_working_3-way'!$D571="","",'True_Odds_Calculator_3-way'!#REF!/'True_Odds_Calculator_3-way'!C563-1)</f>
        <v/>
      </c>
      <c r="K571" s="6" t="str">
        <f>IF('Log_working_3-way'!$D571="","",1/'True_Odds_Calculator_3-way'!A563+1/'True_Odds_Calculator_3-way'!B563+1/'True_Odds_Calculator_3-way'!C563-1)</f>
        <v/>
      </c>
    </row>
    <row r="572" spans="4:11" x14ac:dyDescent="0.25">
      <c r="D572" t="str">
        <f>solve_for_c('True_Odds_Calculator_3-way'!A564,'True_Odds_Calculator_3-way'!B564,'True_Odds_Calculator_3-way'!C564,'Log_working_3-way'!B$1,'Log_working_3-way'!B$2)</f>
        <v/>
      </c>
      <c r="F572" s="6" t="str">
        <f>IF('Log_working_3-way'!D572="","",1/'True_Odds_Calculator_3-way'!N564+1/'True_Odds_Calculator_3-way'!O564+1/'True_Odds_Calculator_3-way'!#REF!-1)</f>
        <v/>
      </c>
      <c r="H572" s="6" t="str">
        <f>IF('Log_working_3-way'!$D572="","",'True_Odds_Calculator_3-way'!N564/'True_Odds_Calculator_3-way'!A564-1)</f>
        <v/>
      </c>
      <c r="I572" s="6" t="str">
        <f>IF('Log_working_3-way'!$D572="","",'True_Odds_Calculator_3-way'!O564/'True_Odds_Calculator_3-way'!B564-1)</f>
        <v/>
      </c>
      <c r="J572" s="6" t="str">
        <f>IF('Log_working_3-way'!$D572="","",'True_Odds_Calculator_3-way'!#REF!/'True_Odds_Calculator_3-way'!C564-1)</f>
        <v/>
      </c>
      <c r="K572" s="6" t="str">
        <f>IF('Log_working_3-way'!$D572="","",1/'True_Odds_Calculator_3-way'!A564+1/'True_Odds_Calculator_3-way'!B564+1/'True_Odds_Calculator_3-way'!C564-1)</f>
        <v/>
      </c>
    </row>
    <row r="573" spans="4:11" x14ac:dyDescent="0.25">
      <c r="D573" t="str">
        <f>solve_for_c('True_Odds_Calculator_3-way'!A565,'True_Odds_Calculator_3-way'!B565,'True_Odds_Calculator_3-way'!C565,'Log_working_3-way'!B$1,'Log_working_3-way'!B$2)</f>
        <v/>
      </c>
      <c r="F573" s="6" t="str">
        <f>IF('Log_working_3-way'!D573="","",1/'True_Odds_Calculator_3-way'!N565+1/'True_Odds_Calculator_3-way'!O565+1/'True_Odds_Calculator_3-way'!#REF!-1)</f>
        <v/>
      </c>
      <c r="H573" s="6" t="str">
        <f>IF('Log_working_3-way'!$D573="","",'True_Odds_Calculator_3-way'!N565/'True_Odds_Calculator_3-way'!A565-1)</f>
        <v/>
      </c>
      <c r="I573" s="6" t="str">
        <f>IF('Log_working_3-way'!$D573="","",'True_Odds_Calculator_3-way'!O565/'True_Odds_Calculator_3-way'!B565-1)</f>
        <v/>
      </c>
      <c r="J573" s="6" t="str">
        <f>IF('Log_working_3-way'!$D573="","",'True_Odds_Calculator_3-way'!#REF!/'True_Odds_Calculator_3-way'!C565-1)</f>
        <v/>
      </c>
      <c r="K573" s="6" t="str">
        <f>IF('Log_working_3-way'!$D573="","",1/'True_Odds_Calculator_3-way'!A565+1/'True_Odds_Calculator_3-way'!B565+1/'True_Odds_Calculator_3-way'!C565-1)</f>
        <v/>
      </c>
    </row>
    <row r="574" spans="4:11" x14ac:dyDescent="0.25">
      <c r="D574" t="str">
        <f>solve_for_c('True_Odds_Calculator_3-way'!A566,'True_Odds_Calculator_3-way'!B566,'True_Odds_Calculator_3-way'!C566,'Log_working_3-way'!B$1,'Log_working_3-way'!B$2)</f>
        <v/>
      </c>
      <c r="F574" s="6" t="str">
        <f>IF('Log_working_3-way'!D574="","",1/'True_Odds_Calculator_3-way'!N566+1/'True_Odds_Calculator_3-way'!O566+1/'True_Odds_Calculator_3-way'!#REF!-1)</f>
        <v/>
      </c>
      <c r="H574" s="6" t="str">
        <f>IF('Log_working_3-way'!$D574="","",'True_Odds_Calculator_3-way'!N566/'True_Odds_Calculator_3-way'!A566-1)</f>
        <v/>
      </c>
      <c r="I574" s="6" t="str">
        <f>IF('Log_working_3-way'!$D574="","",'True_Odds_Calculator_3-way'!O566/'True_Odds_Calculator_3-way'!B566-1)</f>
        <v/>
      </c>
      <c r="J574" s="6" t="str">
        <f>IF('Log_working_3-way'!$D574="","",'True_Odds_Calculator_3-way'!#REF!/'True_Odds_Calculator_3-way'!C566-1)</f>
        <v/>
      </c>
      <c r="K574" s="6" t="str">
        <f>IF('Log_working_3-way'!$D574="","",1/'True_Odds_Calculator_3-way'!A566+1/'True_Odds_Calculator_3-way'!B566+1/'True_Odds_Calculator_3-way'!C566-1)</f>
        <v/>
      </c>
    </row>
    <row r="575" spans="4:11" x14ac:dyDescent="0.25">
      <c r="D575" t="str">
        <f>solve_for_c('True_Odds_Calculator_3-way'!A567,'True_Odds_Calculator_3-way'!B567,'True_Odds_Calculator_3-way'!C567,'Log_working_3-way'!B$1,'Log_working_3-way'!B$2)</f>
        <v/>
      </c>
      <c r="F575" s="6" t="str">
        <f>IF('Log_working_3-way'!D575="","",1/'True_Odds_Calculator_3-way'!N567+1/'True_Odds_Calculator_3-way'!O567+1/'True_Odds_Calculator_3-way'!#REF!-1)</f>
        <v/>
      </c>
      <c r="H575" s="6" t="str">
        <f>IF('Log_working_3-way'!$D575="","",'True_Odds_Calculator_3-way'!N567/'True_Odds_Calculator_3-way'!A567-1)</f>
        <v/>
      </c>
      <c r="I575" s="6" t="str">
        <f>IF('Log_working_3-way'!$D575="","",'True_Odds_Calculator_3-way'!O567/'True_Odds_Calculator_3-way'!B567-1)</f>
        <v/>
      </c>
      <c r="J575" s="6" t="str">
        <f>IF('Log_working_3-way'!$D575="","",'True_Odds_Calculator_3-way'!#REF!/'True_Odds_Calculator_3-way'!C567-1)</f>
        <v/>
      </c>
      <c r="K575" s="6" t="str">
        <f>IF('Log_working_3-way'!$D575="","",1/'True_Odds_Calculator_3-way'!A567+1/'True_Odds_Calculator_3-way'!B567+1/'True_Odds_Calculator_3-way'!C567-1)</f>
        <v/>
      </c>
    </row>
    <row r="576" spans="4:11" x14ac:dyDescent="0.25">
      <c r="D576" t="str">
        <f>solve_for_c('True_Odds_Calculator_3-way'!A568,'True_Odds_Calculator_3-way'!B568,'True_Odds_Calculator_3-way'!C568,'Log_working_3-way'!B$1,'Log_working_3-way'!B$2)</f>
        <v/>
      </c>
      <c r="F576" s="6" t="str">
        <f>IF('Log_working_3-way'!D576="","",1/'True_Odds_Calculator_3-way'!N568+1/'True_Odds_Calculator_3-way'!O568+1/'True_Odds_Calculator_3-way'!#REF!-1)</f>
        <v/>
      </c>
      <c r="H576" s="6" t="str">
        <f>IF('Log_working_3-way'!$D576="","",'True_Odds_Calculator_3-way'!N568/'True_Odds_Calculator_3-way'!A568-1)</f>
        <v/>
      </c>
      <c r="I576" s="6" t="str">
        <f>IF('Log_working_3-way'!$D576="","",'True_Odds_Calculator_3-way'!O568/'True_Odds_Calculator_3-way'!B568-1)</f>
        <v/>
      </c>
      <c r="J576" s="6" t="str">
        <f>IF('Log_working_3-way'!$D576="","",'True_Odds_Calculator_3-way'!#REF!/'True_Odds_Calculator_3-way'!C568-1)</f>
        <v/>
      </c>
      <c r="K576" s="6" t="str">
        <f>IF('Log_working_3-way'!$D576="","",1/'True_Odds_Calculator_3-way'!A568+1/'True_Odds_Calculator_3-way'!B568+1/'True_Odds_Calculator_3-way'!C568-1)</f>
        <v/>
      </c>
    </row>
    <row r="577" spans="4:11" x14ac:dyDescent="0.25">
      <c r="D577" t="str">
        <f>solve_for_c('True_Odds_Calculator_3-way'!A569,'True_Odds_Calculator_3-way'!B569,'True_Odds_Calculator_3-way'!C569,'Log_working_3-way'!B$1,'Log_working_3-way'!B$2)</f>
        <v/>
      </c>
      <c r="F577" s="6" t="str">
        <f>IF('Log_working_3-way'!D577="","",1/'True_Odds_Calculator_3-way'!N569+1/'True_Odds_Calculator_3-way'!O569+1/'True_Odds_Calculator_3-way'!#REF!-1)</f>
        <v/>
      </c>
      <c r="H577" s="6" t="str">
        <f>IF('Log_working_3-way'!$D577="","",'True_Odds_Calculator_3-way'!N569/'True_Odds_Calculator_3-way'!A569-1)</f>
        <v/>
      </c>
      <c r="I577" s="6" t="str">
        <f>IF('Log_working_3-way'!$D577="","",'True_Odds_Calculator_3-way'!O569/'True_Odds_Calculator_3-way'!B569-1)</f>
        <v/>
      </c>
      <c r="J577" s="6" t="str">
        <f>IF('Log_working_3-way'!$D577="","",'True_Odds_Calculator_3-way'!#REF!/'True_Odds_Calculator_3-way'!C569-1)</f>
        <v/>
      </c>
      <c r="K577" s="6" t="str">
        <f>IF('Log_working_3-way'!$D577="","",1/'True_Odds_Calculator_3-way'!A569+1/'True_Odds_Calculator_3-way'!B569+1/'True_Odds_Calculator_3-way'!C569-1)</f>
        <v/>
      </c>
    </row>
    <row r="578" spans="4:11" x14ac:dyDescent="0.25">
      <c r="D578" t="str">
        <f>solve_for_c('True_Odds_Calculator_3-way'!A570,'True_Odds_Calculator_3-way'!B570,'True_Odds_Calculator_3-way'!C570,'Log_working_3-way'!B$1,'Log_working_3-way'!B$2)</f>
        <v/>
      </c>
      <c r="F578" s="6" t="str">
        <f>IF('Log_working_3-way'!D578="","",1/'True_Odds_Calculator_3-way'!N570+1/'True_Odds_Calculator_3-way'!O570+1/'True_Odds_Calculator_3-way'!#REF!-1)</f>
        <v/>
      </c>
      <c r="H578" s="6" t="str">
        <f>IF('Log_working_3-way'!$D578="","",'True_Odds_Calculator_3-way'!N570/'True_Odds_Calculator_3-way'!A570-1)</f>
        <v/>
      </c>
      <c r="I578" s="6" t="str">
        <f>IF('Log_working_3-way'!$D578="","",'True_Odds_Calculator_3-way'!O570/'True_Odds_Calculator_3-way'!B570-1)</f>
        <v/>
      </c>
      <c r="J578" s="6" t="str">
        <f>IF('Log_working_3-way'!$D578="","",'True_Odds_Calculator_3-way'!#REF!/'True_Odds_Calculator_3-way'!C570-1)</f>
        <v/>
      </c>
      <c r="K578" s="6" t="str">
        <f>IF('Log_working_3-way'!$D578="","",1/'True_Odds_Calculator_3-way'!A570+1/'True_Odds_Calculator_3-way'!B570+1/'True_Odds_Calculator_3-way'!C570-1)</f>
        <v/>
      </c>
    </row>
    <row r="579" spans="4:11" x14ac:dyDescent="0.25">
      <c r="D579" t="str">
        <f>solve_for_c('True_Odds_Calculator_3-way'!A571,'True_Odds_Calculator_3-way'!B571,'True_Odds_Calculator_3-way'!C571,'Log_working_3-way'!B$1,'Log_working_3-way'!B$2)</f>
        <v/>
      </c>
      <c r="F579" s="6" t="str">
        <f>IF('Log_working_3-way'!D579="","",1/'True_Odds_Calculator_3-way'!N571+1/'True_Odds_Calculator_3-way'!O571+1/'True_Odds_Calculator_3-way'!#REF!-1)</f>
        <v/>
      </c>
      <c r="H579" s="6" t="str">
        <f>IF('Log_working_3-way'!$D579="","",'True_Odds_Calculator_3-way'!N571/'True_Odds_Calculator_3-way'!A571-1)</f>
        <v/>
      </c>
      <c r="I579" s="6" t="str">
        <f>IF('Log_working_3-way'!$D579="","",'True_Odds_Calculator_3-way'!O571/'True_Odds_Calculator_3-way'!B571-1)</f>
        <v/>
      </c>
      <c r="J579" s="6" t="str">
        <f>IF('Log_working_3-way'!$D579="","",'True_Odds_Calculator_3-way'!#REF!/'True_Odds_Calculator_3-way'!C571-1)</f>
        <v/>
      </c>
      <c r="K579" s="6" t="str">
        <f>IF('Log_working_3-way'!$D579="","",1/'True_Odds_Calculator_3-way'!A571+1/'True_Odds_Calculator_3-way'!B571+1/'True_Odds_Calculator_3-way'!C571-1)</f>
        <v/>
      </c>
    </row>
    <row r="580" spans="4:11" x14ac:dyDescent="0.25">
      <c r="D580" t="str">
        <f>solve_for_c('True_Odds_Calculator_3-way'!A572,'True_Odds_Calculator_3-way'!B572,'True_Odds_Calculator_3-way'!C572,'Log_working_3-way'!B$1,'Log_working_3-way'!B$2)</f>
        <v/>
      </c>
      <c r="F580" s="6" t="str">
        <f>IF('Log_working_3-way'!D580="","",1/'True_Odds_Calculator_3-way'!N572+1/'True_Odds_Calculator_3-way'!O572+1/'True_Odds_Calculator_3-way'!#REF!-1)</f>
        <v/>
      </c>
      <c r="H580" s="6" t="str">
        <f>IF('Log_working_3-way'!$D580="","",'True_Odds_Calculator_3-way'!N572/'True_Odds_Calculator_3-way'!A572-1)</f>
        <v/>
      </c>
      <c r="I580" s="6" t="str">
        <f>IF('Log_working_3-way'!$D580="","",'True_Odds_Calculator_3-way'!O572/'True_Odds_Calculator_3-way'!B572-1)</f>
        <v/>
      </c>
      <c r="J580" s="6" t="str">
        <f>IF('Log_working_3-way'!$D580="","",'True_Odds_Calculator_3-way'!#REF!/'True_Odds_Calculator_3-way'!C572-1)</f>
        <v/>
      </c>
      <c r="K580" s="6" t="str">
        <f>IF('Log_working_3-way'!$D580="","",1/'True_Odds_Calculator_3-way'!A572+1/'True_Odds_Calculator_3-way'!B572+1/'True_Odds_Calculator_3-way'!C572-1)</f>
        <v/>
      </c>
    </row>
    <row r="581" spans="4:11" x14ac:dyDescent="0.25">
      <c r="D581" t="str">
        <f>solve_for_c('True_Odds_Calculator_3-way'!A573,'True_Odds_Calculator_3-way'!B573,'True_Odds_Calculator_3-way'!C573,'Log_working_3-way'!B$1,'Log_working_3-way'!B$2)</f>
        <v/>
      </c>
      <c r="F581" s="6" t="str">
        <f>IF('Log_working_3-way'!D581="","",1/'True_Odds_Calculator_3-way'!N573+1/'True_Odds_Calculator_3-way'!O573+1/'True_Odds_Calculator_3-way'!#REF!-1)</f>
        <v/>
      </c>
      <c r="H581" s="6" t="str">
        <f>IF('Log_working_3-way'!$D581="","",'True_Odds_Calculator_3-way'!N573/'True_Odds_Calculator_3-way'!A573-1)</f>
        <v/>
      </c>
      <c r="I581" s="6" t="str">
        <f>IF('Log_working_3-way'!$D581="","",'True_Odds_Calculator_3-way'!O573/'True_Odds_Calculator_3-way'!B573-1)</f>
        <v/>
      </c>
      <c r="J581" s="6" t="str">
        <f>IF('Log_working_3-way'!$D581="","",'True_Odds_Calculator_3-way'!#REF!/'True_Odds_Calculator_3-way'!C573-1)</f>
        <v/>
      </c>
      <c r="K581" s="6" t="str">
        <f>IF('Log_working_3-way'!$D581="","",1/'True_Odds_Calculator_3-way'!A573+1/'True_Odds_Calculator_3-way'!B573+1/'True_Odds_Calculator_3-way'!C573-1)</f>
        <v/>
      </c>
    </row>
    <row r="582" spans="4:11" x14ac:dyDescent="0.25">
      <c r="D582" t="str">
        <f>solve_for_c('True_Odds_Calculator_3-way'!A574,'True_Odds_Calculator_3-way'!B574,'True_Odds_Calculator_3-way'!C574,'Log_working_3-way'!B$1,'Log_working_3-way'!B$2)</f>
        <v/>
      </c>
      <c r="F582" s="6" t="str">
        <f>IF('Log_working_3-way'!D582="","",1/'True_Odds_Calculator_3-way'!N574+1/'True_Odds_Calculator_3-way'!O574+1/'True_Odds_Calculator_3-way'!#REF!-1)</f>
        <v/>
      </c>
      <c r="H582" s="6" t="str">
        <f>IF('Log_working_3-way'!$D582="","",'True_Odds_Calculator_3-way'!N574/'True_Odds_Calculator_3-way'!A574-1)</f>
        <v/>
      </c>
      <c r="I582" s="6" t="str">
        <f>IF('Log_working_3-way'!$D582="","",'True_Odds_Calculator_3-way'!O574/'True_Odds_Calculator_3-way'!B574-1)</f>
        <v/>
      </c>
      <c r="J582" s="6" t="str">
        <f>IF('Log_working_3-way'!$D582="","",'True_Odds_Calculator_3-way'!#REF!/'True_Odds_Calculator_3-way'!C574-1)</f>
        <v/>
      </c>
      <c r="K582" s="6" t="str">
        <f>IF('Log_working_3-way'!$D582="","",1/'True_Odds_Calculator_3-way'!A574+1/'True_Odds_Calculator_3-way'!B574+1/'True_Odds_Calculator_3-way'!C574-1)</f>
        <v/>
      </c>
    </row>
    <row r="583" spans="4:11" x14ac:dyDescent="0.25">
      <c r="D583" t="str">
        <f>solve_for_c('True_Odds_Calculator_3-way'!A575,'True_Odds_Calculator_3-way'!B575,'True_Odds_Calculator_3-way'!C575,'Log_working_3-way'!B$1,'Log_working_3-way'!B$2)</f>
        <v/>
      </c>
      <c r="F583" s="6" t="str">
        <f>IF('Log_working_3-way'!D583="","",1/'True_Odds_Calculator_3-way'!N575+1/'True_Odds_Calculator_3-way'!O575+1/'True_Odds_Calculator_3-way'!#REF!-1)</f>
        <v/>
      </c>
      <c r="H583" s="6" t="str">
        <f>IF('Log_working_3-way'!$D583="","",'True_Odds_Calculator_3-way'!N575/'True_Odds_Calculator_3-way'!A575-1)</f>
        <v/>
      </c>
      <c r="I583" s="6" t="str">
        <f>IF('Log_working_3-way'!$D583="","",'True_Odds_Calculator_3-way'!O575/'True_Odds_Calculator_3-way'!B575-1)</f>
        <v/>
      </c>
      <c r="J583" s="6" t="str">
        <f>IF('Log_working_3-way'!$D583="","",'True_Odds_Calculator_3-way'!#REF!/'True_Odds_Calculator_3-way'!C575-1)</f>
        <v/>
      </c>
      <c r="K583" s="6" t="str">
        <f>IF('Log_working_3-way'!$D583="","",1/'True_Odds_Calculator_3-way'!A575+1/'True_Odds_Calculator_3-way'!B575+1/'True_Odds_Calculator_3-way'!C575-1)</f>
        <v/>
      </c>
    </row>
    <row r="584" spans="4:11" x14ac:dyDescent="0.25">
      <c r="D584" t="str">
        <f>solve_for_c('True_Odds_Calculator_3-way'!A576,'True_Odds_Calculator_3-way'!B576,'True_Odds_Calculator_3-way'!C576,'Log_working_3-way'!B$1,'Log_working_3-way'!B$2)</f>
        <v/>
      </c>
      <c r="F584" s="6" t="str">
        <f>IF('Log_working_3-way'!D584="","",1/'True_Odds_Calculator_3-way'!N576+1/'True_Odds_Calculator_3-way'!O576+1/'True_Odds_Calculator_3-way'!#REF!-1)</f>
        <v/>
      </c>
      <c r="H584" s="6" t="str">
        <f>IF('Log_working_3-way'!$D584="","",'True_Odds_Calculator_3-way'!N576/'True_Odds_Calculator_3-way'!A576-1)</f>
        <v/>
      </c>
      <c r="I584" s="6" t="str">
        <f>IF('Log_working_3-way'!$D584="","",'True_Odds_Calculator_3-way'!O576/'True_Odds_Calculator_3-way'!B576-1)</f>
        <v/>
      </c>
      <c r="J584" s="6" t="str">
        <f>IF('Log_working_3-way'!$D584="","",'True_Odds_Calculator_3-way'!#REF!/'True_Odds_Calculator_3-way'!C576-1)</f>
        <v/>
      </c>
      <c r="K584" s="6" t="str">
        <f>IF('Log_working_3-way'!$D584="","",1/'True_Odds_Calculator_3-way'!A576+1/'True_Odds_Calculator_3-way'!B576+1/'True_Odds_Calculator_3-way'!C576-1)</f>
        <v/>
      </c>
    </row>
    <row r="585" spans="4:11" x14ac:dyDescent="0.25">
      <c r="D585" t="str">
        <f>solve_for_c('True_Odds_Calculator_3-way'!A577,'True_Odds_Calculator_3-way'!B577,'True_Odds_Calculator_3-way'!C577,'Log_working_3-way'!B$1,'Log_working_3-way'!B$2)</f>
        <v/>
      </c>
      <c r="F585" s="6" t="str">
        <f>IF('Log_working_3-way'!D585="","",1/'True_Odds_Calculator_3-way'!N577+1/'True_Odds_Calculator_3-way'!O577+1/'True_Odds_Calculator_3-way'!#REF!-1)</f>
        <v/>
      </c>
      <c r="H585" s="6" t="str">
        <f>IF('Log_working_3-way'!$D585="","",'True_Odds_Calculator_3-way'!N577/'True_Odds_Calculator_3-way'!A577-1)</f>
        <v/>
      </c>
      <c r="I585" s="6" t="str">
        <f>IF('Log_working_3-way'!$D585="","",'True_Odds_Calculator_3-way'!O577/'True_Odds_Calculator_3-way'!B577-1)</f>
        <v/>
      </c>
      <c r="J585" s="6" t="str">
        <f>IF('Log_working_3-way'!$D585="","",'True_Odds_Calculator_3-way'!#REF!/'True_Odds_Calculator_3-way'!C577-1)</f>
        <v/>
      </c>
      <c r="K585" s="6" t="str">
        <f>IF('Log_working_3-way'!$D585="","",1/'True_Odds_Calculator_3-way'!A577+1/'True_Odds_Calculator_3-way'!B577+1/'True_Odds_Calculator_3-way'!C577-1)</f>
        <v/>
      </c>
    </row>
    <row r="586" spans="4:11" x14ac:dyDescent="0.25">
      <c r="D586" t="str">
        <f>solve_for_c('True_Odds_Calculator_3-way'!A578,'True_Odds_Calculator_3-way'!B578,'True_Odds_Calculator_3-way'!C578,'Log_working_3-way'!B$1,'Log_working_3-way'!B$2)</f>
        <v/>
      </c>
      <c r="F586" s="6" t="str">
        <f>IF('Log_working_3-way'!D586="","",1/'True_Odds_Calculator_3-way'!N578+1/'True_Odds_Calculator_3-way'!O578+1/'True_Odds_Calculator_3-way'!#REF!-1)</f>
        <v/>
      </c>
      <c r="H586" s="6" t="str">
        <f>IF('Log_working_3-way'!$D586="","",'True_Odds_Calculator_3-way'!N578/'True_Odds_Calculator_3-way'!A578-1)</f>
        <v/>
      </c>
      <c r="I586" s="6" t="str">
        <f>IF('Log_working_3-way'!$D586="","",'True_Odds_Calculator_3-way'!O578/'True_Odds_Calculator_3-way'!B578-1)</f>
        <v/>
      </c>
      <c r="J586" s="6" t="str">
        <f>IF('Log_working_3-way'!$D586="","",'True_Odds_Calculator_3-way'!#REF!/'True_Odds_Calculator_3-way'!C578-1)</f>
        <v/>
      </c>
      <c r="K586" s="6" t="str">
        <f>IF('Log_working_3-way'!$D586="","",1/'True_Odds_Calculator_3-way'!A578+1/'True_Odds_Calculator_3-way'!B578+1/'True_Odds_Calculator_3-way'!C578-1)</f>
        <v/>
      </c>
    </row>
    <row r="587" spans="4:11" x14ac:dyDescent="0.25">
      <c r="D587" t="str">
        <f>solve_for_c('True_Odds_Calculator_3-way'!A579,'True_Odds_Calculator_3-way'!B579,'True_Odds_Calculator_3-way'!C579,'Log_working_3-way'!B$1,'Log_working_3-way'!B$2)</f>
        <v/>
      </c>
      <c r="F587" s="6" t="str">
        <f>IF('Log_working_3-way'!D587="","",1/'True_Odds_Calculator_3-way'!N579+1/'True_Odds_Calculator_3-way'!O579+1/'True_Odds_Calculator_3-way'!#REF!-1)</f>
        <v/>
      </c>
      <c r="H587" s="6" t="str">
        <f>IF('Log_working_3-way'!$D587="","",'True_Odds_Calculator_3-way'!N579/'True_Odds_Calculator_3-way'!A579-1)</f>
        <v/>
      </c>
      <c r="I587" s="6" t="str">
        <f>IF('Log_working_3-way'!$D587="","",'True_Odds_Calculator_3-way'!O579/'True_Odds_Calculator_3-way'!B579-1)</f>
        <v/>
      </c>
      <c r="J587" s="6" t="str">
        <f>IF('Log_working_3-way'!$D587="","",'True_Odds_Calculator_3-way'!#REF!/'True_Odds_Calculator_3-way'!C579-1)</f>
        <v/>
      </c>
      <c r="K587" s="6" t="str">
        <f>IF('Log_working_3-way'!$D587="","",1/'True_Odds_Calculator_3-way'!A579+1/'True_Odds_Calculator_3-way'!B579+1/'True_Odds_Calculator_3-way'!C579-1)</f>
        <v/>
      </c>
    </row>
    <row r="588" spans="4:11" x14ac:dyDescent="0.25">
      <c r="D588" t="str">
        <f>solve_for_c('True_Odds_Calculator_3-way'!A580,'True_Odds_Calculator_3-way'!B580,'True_Odds_Calculator_3-way'!C580,'Log_working_3-way'!B$1,'Log_working_3-way'!B$2)</f>
        <v/>
      </c>
      <c r="F588" s="6" t="str">
        <f>IF('Log_working_3-way'!D588="","",1/'True_Odds_Calculator_3-way'!N580+1/'True_Odds_Calculator_3-way'!O580+1/'True_Odds_Calculator_3-way'!#REF!-1)</f>
        <v/>
      </c>
      <c r="H588" s="6" t="str">
        <f>IF('Log_working_3-way'!$D588="","",'True_Odds_Calculator_3-way'!N580/'True_Odds_Calculator_3-way'!A580-1)</f>
        <v/>
      </c>
      <c r="I588" s="6" t="str">
        <f>IF('Log_working_3-way'!$D588="","",'True_Odds_Calculator_3-way'!O580/'True_Odds_Calculator_3-way'!B580-1)</f>
        <v/>
      </c>
      <c r="J588" s="6" t="str">
        <f>IF('Log_working_3-way'!$D588="","",'True_Odds_Calculator_3-way'!#REF!/'True_Odds_Calculator_3-way'!C580-1)</f>
        <v/>
      </c>
      <c r="K588" s="6" t="str">
        <f>IF('Log_working_3-way'!$D588="","",1/'True_Odds_Calculator_3-way'!A580+1/'True_Odds_Calculator_3-way'!B580+1/'True_Odds_Calculator_3-way'!C580-1)</f>
        <v/>
      </c>
    </row>
    <row r="589" spans="4:11" x14ac:dyDescent="0.25">
      <c r="D589" t="str">
        <f>solve_for_c('True_Odds_Calculator_3-way'!A581,'True_Odds_Calculator_3-way'!B581,'True_Odds_Calculator_3-way'!C581,'Log_working_3-way'!B$1,'Log_working_3-way'!B$2)</f>
        <v/>
      </c>
      <c r="F589" s="6" t="str">
        <f>IF('Log_working_3-way'!D589="","",1/'True_Odds_Calculator_3-way'!N581+1/'True_Odds_Calculator_3-way'!O581+1/'True_Odds_Calculator_3-way'!#REF!-1)</f>
        <v/>
      </c>
      <c r="H589" s="6" t="str">
        <f>IF('Log_working_3-way'!$D589="","",'True_Odds_Calculator_3-way'!N581/'True_Odds_Calculator_3-way'!A581-1)</f>
        <v/>
      </c>
      <c r="I589" s="6" t="str">
        <f>IF('Log_working_3-way'!$D589="","",'True_Odds_Calculator_3-way'!O581/'True_Odds_Calculator_3-way'!B581-1)</f>
        <v/>
      </c>
      <c r="J589" s="6" t="str">
        <f>IF('Log_working_3-way'!$D589="","",'True_Odds_Calculator_3-way'!#REF!/'True_Odds_Calculator_3-way'!C581-1)</f>
        <v/>
      </c>
      <c r="K589" s="6" t="str">
        <f>IF('Log_working_3-way'!$D589="","",1/'True_Odds_Calculator_3-way'!A581+1/'True_Odds_Calculator_3-way'!B581+1/'True_Odds_Calculator_3-way'!C581-1)</f>
        <v/>
      </c>
    </row>
    <row r="590" spans="4:11" x14ac:dyDescent="0.25">
      <c r="D590" t="str">
        <f>solve_for_c('True_Odds_Calculator_3-way'!A582,'True_Odds_Calculator_3-way'!B582,'True_Odds_Calculator_3-way'!C582,'Log_working_3-way'!B$1,'Log_working_3-way'!B$2)</f>
        <v/>
      </c>
      <c r="F590" s="6" t="str">
        <f>IF('Log_working_3-way'!D590="","",1/'True_Odds_Calculator_3-way'!N582+1/'True_Odds_Calculator_3-way'!O582+1/'True_Odds_Calculator_3-way'!#REF!-1)</f>
        <v/>
      </c>
      <c r="H590" s="6" t="str">
        <f>IF('Log_working_3-way'!$D590="","",'True_Odds_Calculator_3-way'!N582/'True_Odds_Calculator_3-way'!A582-1)</f>
        <v/>
      </c>
      <c r="I590" s="6" t="str">
        <f>IF('Log_working_3-way'!$D590="","",'True_Odds_Calculator_3-way'!O582/'True_Odds_Calculator_3-way'!B582-1)</f>
        <v/>
      </c>
      <c r="J590" s="6" t="str">
        <f>IF('Log_working_3-way'!$D590="","",'True_Odds_Calculator_3-way'!#REF!/'True_Odds_Calculator_3-way'!C582-1)</f>
        <v/>
      </c>
      <c r="K590" s="6" t="str">
        <f>IF('Log_working_3-way'!$D590="","",1/'True_Odds_Calculator_3-way'!A582+1/'True_Odds_Calculator_3-way'!B582+1/'True_Odds_Calculator_3-way'!C582-1)</f>
        <v/>
      </c>
    </row>
    <row r="591" spans="4:11" x14ac:dyDescent="0.25">
      <c r="D591" t="str">
        <f>solve_for_c('True_Odds_Calculator_3-way'!A583,'True_Odds_Calculator_3-way'!B583,'True_Odds_Calculator_3-way'!C583,'Log_working_3-way'!B$1,'Log_working_3-way'!B$2)</f>
        <v/>
      </c>
      <c r="F591" s="6" t="str">
        <f>IF('Log_working_3-way'!D591="","",1/'True_Odds_Calculator_3-way'!N583+1/'True_Odds_Calculator_3-way'!O583+1/'True_Odds_Calculator_3-way'!#REF!-1)</f>
        <v/>
      </c>
      <c r="H591" s="6" t="str">
        <f>IF('Log_working_3-way'!$D591="","",'True_Odds_Calculator_3-way'!N583/'True_Odds_Calculator_3-way'!A583-1)</f>
        <v/>
      </c>
      <c r="I591" s="6" t="str">
        <f>IF('Log_working_3-way'!$D591="","",'True_Odds_Calculator_3-way'!O583/'True_Odds_Calculator_3-way'!B583-1)</f>
        <v/>
      </c>
      <c r="J591" s="6" t="str">
        <f>IF('Log_working_3-way'!$D591="","",'True_Odds_Calculator_3-way'!#REF!/'True_Odds_Calculator_3-way'!C583-1)</f>
        <v/>
      </c>
      <c r="K591" s="6" t="str">
        <f>IF('Log_working_3-way'!$D591="","",1/'True_Odds_Calculator_3-way'!A583+1/'True_Odds_Calculator_3-way'!B583+1/'True_Odds_Calculator_3-way'!C583-1)</f>
        <v/>
      </c>
    </row>
    <row r="592" spans="4:11" x14ac:dyDescent="0.25">
      <c r="D592" t="str">
        <f>solve_for_c('True_Odds_Calculator_3-way'!A584,'True_Odds_Calculator_3-way'!B584,'True_Odds_Calculator_3-way'!C584,'Log_working_3-way'!B$1,'Log_working_3-way'!B$2)</f>
        <v/>
      </c>
      <c r="F592" s="6" t="str">
        <f>IF('Log_working_3-way'!D592="","",1/'True_Odds_Calculator_3-way'!N584+1/'True_Odds_Calculator_3-way'!O584+1/'True_Odds_Calculator_3-way'!#REF!-1)</f>
        <v/>
      </c>
      <c r="H592" s="6" t="str">
        <f>IF('Log_working_3-way'!$D592="","",'True_Odds_Calculator_3-way'!N584/'True_Odds_Calculator_3-way'!A584-1)</f>
        <v/>
      </c>
      <c r="I592" s="6" t="str">
        <f>IF('Log_working_3-way'!$D592="","",'True_Odds_Calculator_3-way'!O584/'True_Odds_Calculator_3-way'!B584-1)</f>
        <v/>
      </c>
      <c r="J592" s="6" t="str">
        <f>IF('Log_working_3-way'!$D592="","",'True_Odds_Calculator_3-way'!#REF!/'True_Odds_Calculator_3-way'!C584-1)</f>
        <v/>
      </c>
      <c r="K592" s="6" t="str">
        <f>IF('Log_working_3-way'!$D592="","",1/'True_Odds_Calculator_3-way'!A584+1/'True_Odds_Calculator_3-way'!B584+1/'True_Odds_Calculator_3-way'!C584-1)</f>
        <v/>
      </c>
    </row>
    <row r="593" spans="4:11" x14ac:dyDescent="0.25">
      <c r="D593" t="str">
        <f>solve_for_c('True_Odds_Calculator_3-way'!A585,'True_Odds_Calculator_3-way'!B585,'True_Odds_Calculator_3-way'!C585,'Log_working_3-way'!B$1,'Log_working_3-way'!B$2)</f>
        <v/>
      </c>
      <c r="F593" s="6" t="str">
        <f>IF('Log_working_3-way'!D593="","",1/'True_Odds_Calculator_3-way'!N585+1/'True_Odds_Calculator_3-way'!O585+1/'True_Odds_Calculator_3-way'!#REF!-1)</f>
        <v/>
      </c>
      <c r="H593" s="6" t="str">
        <f>IF('Log_working_3-way'!$D593="","",'True_Odds_Calculator_3-way'!N585/'True_Odds_Calculator_3-way'!A585-1)</f>
        <v/>
      </c>
      <c r="I593" s="6" t="str">
        <f>IF('Log_working_3-way'!$D593="","",'True_Odds_Calculator_3-way'!O585/'True_Odds_Calculator_3-way'!B585-1)</f>
        <v/>
      </c>
      <c r="J593" s="6" t="str">
        <f>IF('Log_working_3-way'!$D593="","",'True_Odds_Calculator_3-way'!#REF!/'True_Odds_Calculator_3-way'!C585-1)</f>
        <v/>
      </c>
      <c r="K593" s="6" t="str">
        <f>IF('Log_working_3-way'!$D593="","",1/'True_Odds_Calculator_3-way'!A585+1/'True_Odds_Calculator_3-way'!B585+1/'True_Odds_Calculator_3-way'!C585-1)</f>
        <v/>
      </c>
    </row>
    <row r="594" spans="4:11" x14ac:dyDescent="0.25">
      <c r="D594" t="str">
        <f>solve_for_c('True_Odds_Calculator_3-way'!A586,'True_Odds_Calculator_3-way'!B586,'True_Odds_Calculator_3-way'!C586,'Log_working_3-way'!B$1,'Log_working_3-way'!B$2)</f>
        <v/>
      </c>
      <c r="F594" s="6" t="str">
        <f>IF('Log_working_3-way'!D594="","",1/'True_Odds_Calculator_3-way'!N586+1/'True_Odds_Calculator_3-way'!O586+1/'True_Odds_Calculator_3-way'!#REF!-1)</f>
        <v/>
      </c>
      <c r="H594" s="6" t="str">
        <f>IF('Log_working_3-way'!$D594="","",'True_Odds_Calculator_3-way'!N586/'True_Odds_Calculator_3-way'!A586-1)</f>
        <v/>
      </c>
      <c r="I594" s="6" t="str">
        <f>IF('Log_working_3-way'!$D594="","",'True_Odds_Calculator_3-way'!O586/'True_Odds_Calculator_3-way'!B586-1)</f>
        <v/>
      </c>
      <c r="J594" s="6" t="str">
        <f>IF('Log_working_3-way'!$D594="","",'True_Odds_Calculator_3-way'!#REF!/'True_Odds_Calculator_3-way'!C586-1)</f>
        <v/>
      </c>
      <c r="K594" s="6" t="str">
        <f>IF('Log_working_3-way'!$D594="","",1/'True_Odds_Calculator_3-way'!A586+1/'True_Odds_Calculator_3-way'!B586+1/'True_Odds_Calculator_3-way'!C586-1)</f>
        <v/>
      </c>
    </row>
    <row r="595" spans="4:11" x14ac:dyDescent="0.25">
      <c r="D595" t="str">
        <f>solve_for_c('True_Odds_Calculator_3-way'!A587,'True_Odds_Calculator_3-way'!B587,'True_Odds_Calculator_3-way'!C587,'Log_working_3-way'!B$1,'Log_working_3-way'!B$2)</f>
        <v/>
      </c>
      <c r="F595" s="6" t="str">
        <f>IF('Log_working_3-way'!D595="","",1/'True_Odds_Calculator_3-way'!N587+1/'True_Odds_Calculator_3-way'!O587+1/'True_Odds_Calculator_3-way'!#REF!-1)</f>
        <v/>
      </c>
      <c r="H595" s="6" t="str">
        <f>IF('Log_working_3-way'!$D595="","",'True_Odds_Calculator_3-way'!N587/'True_Odds_Calculator_3-way'!A587-1)</f>
        <v/>
      </c>
      <c r="I595" s="6" t="str">
        <f>IF('Log_working_3-way'!$D595="","",'True_Odds_Calculator_3-way'!O587/'True_Odds_Calculator_3-way'!B587-1)</f>
        <v/>
      </c>
      <c r="J595" s="6" t="str">
        <f>IF('Log_working_3-way'!$D595="","",'True_Odds_Calculator_3-way'!#REF!/'True_Odds_Calculator_3-way'!C587-1)</f>
        <v/>
      </c>
      <c r="K595" s="6" t="str">
        <f>IF('Log_working_3-way'!$D595="","",1/'True_Odds_Calculator_3-way'!A587+1/'True_Odds_Calculator_3-way'!B587+1/'True_Odds_Calculator_3-way'!C587-1)</f>
        <v/>
      </c>
    </row>
    <row r="596" spans="4:11" x14ac:dyDescent="0.25">
      <c r="D596" t="str">
        <f>solve_for_c('True_Odds_Calculator_3-way'!A588,'True_Odds_Calculator_3-way'!B588,'True_Odds_Calculator_3-way'!C588,'Log_working_3-way'!B$1,'Log_working_3-way'!B$2)</f>
        <v/>
      </c>
      <c r="F596" s="6" t="str">
        <f>IF('Log_working_3-way'!D596="","",1/'True_Odds_Calculator_3-way'!N588+1/'True_Odds_Calculator_3-way'!O588+1/'True_Odds_Calculator_3-way'!#REF!-1)</f>
        <v/>
      </c>
      <c r="H596" s="6" t="str">
        <f>IF('Log_working_3-way'!$D596="","",'True_Odds_Calculator_3-way'!N588/'True_Odds_Calculator_3-way'!A588-1)</f>
        <v/>
      </c>
      <c r="I596" s="6" t="str">
        <f>IF('Log_working_3-way'!$D596="","",'True_Odds_Calculator_3-way'!O588/'True_Odds_Calculator_3-way'!B588-1)</f>
        <v/>
      </c>
      <c r="J596" s="6" t="str">
        <f>IF('Log_working_3-way'!$D596="","",'True_Odds_Calculator_3-way'!#REF!/'True_Odds_Calculator_3-way'!C588-1)</f>
        <v/>
      </c>
      <c r="K596" s="6" t="str">
        <f>IF('Log_working_3-way'!$D596="","",1/'True_Odds_Calculator_3-way'!A588+1/'True_Odds_Calculator_3-way'!B588+1/'True_Odds_Calculator_3-way'!C588-1)</f>
        <v/>
      </c>
    </row>
    <row r="597" spans="4:11" x14ac:dyDescent="0.25">
      <c r="D597" t="str">
        <f>solve_for_c('True_Odds_Calculator_3-way'!A589,'True_Odds_Calculator_3-way'!B589,'True_Odds_Calculator_3-way'!C589,'Log_working_3-way'!B$1,'Log_working_3-way'!B$2)</f>
        <v/>
      </c>
      <c r="F597" s="6" t="str">
        <f>IF('Log_working_3-way'!D597="","",1/'True_Odds_Calculator_3-way'!N589+1/'True_Odds_Calculator_3-way'!O589+1/'True_Odds_Calculator_3-way'!#REF!-1)</f>
        <v/>
      </c>
      <c r="H597" s="6" t="str">
        <f>IF('Log_working_3-way'!$D597="","",'True_Odds_Calculator_3-way'!N589/'True_Odds_Calculator_3-way'!A589-1)</f>
        <v/>
      </c>
      <c r="I597" s="6" t="str">
        <f>IF('Log_working_3-way'!$D597="","",'True_Odds_Calculator_3-way'!O589/'True_Odds_Calculator_3-way'!B589-1)</f>
        <v/>
      </c>
      <c r="J597" s="6" t="str">
        <f>IF('Log_working_3-way'!$D597="","",'True_Odds_Calculator_3-way'!#REF!/'True_Odds_Calculator_3-way'!C589-1)</f>
        <v/>
      </c>
      <c r="K597" s="6" t="str">
        <f>IF('Log_working_3-way'!$D597="","",1/'True_Odds_Calculator_3-way'!A589+1/'True_Odds_Calculator_3-way'!B589+1/'True_Odds_Calculator_3-way'!C589-1)</f>
        <v/>
      </c>
    </row>
    <row r="598" spans="4:11" x14ac:dyDescent="0.25">
      <c r="D598" t="str">
        <f>solve_for_c('True_Odds_Calculator_3-way'!A590,'True_Odds_Calculator_3-way'!B590,'True_Odds_Calculator_3-way'!C590,'Log_working_3-way'!B$1,'Log_working_3-way'!B$2)</f>
        <v/>
      </c>
      <c r="F598" s="6" t="str">
        <f>IF('Log_working_3-way'!D598="","",1/'True_Odds_Calculator_3-way'!N590+1/'True_Odds_Calculator_3-way'!O590+1/'True_Odds_Calculator_3-way'!#REF!-1)</f>
        <v/>
      </c>
      <c r="H598" s="6" t="str">
        <f>IF('Log_working_3-way'!$D598="","",'True_Odds_Calculator_3-way'!N590/'True_Odds_Calculator_3-way'!A590-1)</f>
        <v/>
      </c>
      <c r="I598" s="6" t="str">
        <f>IF('Log_working_3-way'!$D598="","",'True_Odds_Calculator_3-way'!O590/'True_Odds_Calculator_3-way'!B590-1)</f>
        <v/>
      </c>
      <c r="J598" s="6" t="str">
        <f>IF('Log_working_3-way'!$D598="","",'True_Odds_Calculator_3-way'!#REF!/'True_Odds_Calculator_3-way'!C590-1)</f>
        <v/>
      </c>
      <c r="K598" s="6" t="str">
        <f>IF('Log_working_3-way'!$D598="","",1/'True_Odds_Calculator_3-way'!A590+1/'True_Odds_Calculator_3-way'!B590+1/'True_Odds_Calculator_3-way'!C590-1)</f>
        <v/>
      </c>
    </row>
    <row r="599" spans="4:11" x14ac:dyDescent="0.25">
      <c r="D599" t="str">
        <f>solve_for_c('True_Odds_Calculator_3-way'!A591,'True_Odds_Calculator_3-way'!B591,'True_Odds_Calculator_3-way'!C591,'Log_working_3-way'!B$1,'Log_working_3-way'!B$2)</f>
        <v/>
      </c>
      <c r="F599" s="6" t="str">
        <f>IF('Log_working_3-way'!D599="","",1/'True_Odds_Calculator_3-way'!N591+1/'True_Odds_Calculator_3-way'!O591+1/'True_Odds_Calculator_3-way'!#REF!-1)</f>
        <v/>
      </c>
      <c r="H599" s="6" t="str">
        <f>IF('Log_working_3-way'!$D599="","",'True_Odds_Calculator_3-way'!N591/'True_Odds_Calculator_3-way'!A591-1)</f>
        <v/>
      </c>
      <c r="I599" s="6" t="str">
        <f>IF('Log_working_3-way'!$D599="","",'True_Odds_Calculator_3-way'!O591/'True_Odds_Calculator_3-way'!B591-1)</f>
        <v/>
      </c>
      <c r="J599" s="6" t="str">
        <f>IF('Log_working_3-way'!$D599="","",'True_Odds_Calculator_3-way'!#REF!/'True_Odds_Calculator_3-way'!C591-1)</f>
        <v/>
      </c>
      <c r="K599" s="6" t="str">
        <f>IF('Log_working_3-way'!$D599="","",1/'True_Odds_Calculator_3-way'!A591+1/'True_Odds_Calculator_3-way'!B591+1/'True_Odds_Calculator_3-way'!C591-1)</f>
        <v/>
      </c>
    </row>
    <row r="600" spans="4:11" x14ac:dyDescent="0.25">
      <c r="D600" t="str">
        <f>solve_for_c('True_Odds_Calculator_3-way'!A592,'True_Odds_Calculator_3-way'!B592,'True_Odds_Calculator_3-way'!C592,'Log_working_3-way'!B$1,'Log_working_3-way'!B$2)</f>
        <v/>
      </c>
      <c r="F600" s="6" t="str">
        <f>IF('Log_working_3-way'!D600="","",1/'True_Odds_Calculator_3-way'!N592+1/'True_Odds_Calculator_3-way'!O592+1/'True_Odds_Calculator_3-way'!#REF!-1)</f>
        <v/>
      </c>
      <c r="H600" s="6" t="str">
        <f>IF('Log_working_3-way'!$D600="","",'True_Odds_Calculator_3-way'!N592/'True_Odds_Calculator_3-way'!A592-1)</f>
        <v/>
      </c>
      <c r="I600" s="6" t="str">
        <f>IF('Log_working_3-way'!$D600="","",'True_Odds_Calculator_3-way'!O592/'True_Odds_Calculator_3-way'!B592-1)</f>
        <v/>
      </c>
      <c r="J600" s="6" t="str">
        <f>IF('Log_working_3-way'!$D600="","",'True_Odds_Calculator_3-way'!#REF!/'True_Odds_Calculator_3-way'!C592-1)</f>
        <v/>
      </c>
      <c r="K600" s="6" t="str">
        <f>IF('Log_working_3-way'!$D600="","",1/'True_Odds_Calculator_3-way'!A592+1/'True_Odds_Calculator_3-way'!B592+1/'True_Odds_Calculator_3-way'!C592-1)</f>
        <v/>
      </c>
    </row>
    <row r="601" spans="4:11" x14ac:dyDescent="0.25">
      <c r="D601" t="str">
        <f>solve_for_c('True_Odds_Calculator_3-way'!A593,'True_Odds_Calculator_3-way'!B593,'True_Odds_Calculator_3-way'!C593,'Log_working_3-way'!B$1,'Log_working_3-way'!B$2)</f>
        <v/>
      </c>
      <c r="F601" s="6" t="str">
        <f>IF('Log_working_3-way'!D601="","",1/'True_Odds_Calculator_3-way'!N593+1/'True_Odds_Calculator_3-way'!O593+1/'True_Odds_Calculator_3-way'!#REF!-1)</f>
        <v/>
      </c>
      <c r="H601" s="6" t="str">
        <f>IF('Log_working_3-way'!$D601="","",'True_Odds_Calculator_3-way'!N593/'True_Odds_Calculator_3-way'!A593-1)</f>
        <v/>
      </c>
      <c r="I601" s="6" t="str">
        <f>IF('Log_working_3-way'!$D601="","",'True_Odds_Calculator_3-way'!O593/'True_Odds_Calculator_3-way'!B593-1)</f>
        <v/>
      </c>
      <c r="J601" s="6" t="str">
        <f>IF('Log_working_3-way'!$D601="","",'True_Odds_Calculator_3-way'!#REF!/'True_Odds_Calculator_3-way'!C593-1)</f>
        <v/>
      </c>
      <c r="K601" s="6" t="str">
        <f>IF('Log_working_3-way'!$D601="","",1/'True_Odds_Calculator_3-way'!A593+1/'True_Odds_Calculator_3-way'!B593+1/'True_Odds_Calculator_3-way'!C593-1)</f>
        <v/>
      </c>
    </row>
    <row r="602" spans="4:11" x14ac:dyDescent="0.25">
      <c r="D602" t="str">
        <f>solve_for_c('True_Odds_Calculator_3-way'!A594,'True_Odds_Calculator_3-way'!B594,'True_Odds_Calculator_3-way'!C594,'Log_working_3-way'!B$1,'Log_working_3-way'!B$2)</f>
        <v/>
      </c>
      <c r="F602" s="6" t="str">
        <f>IF('Log_working_3-way'!D602="","",1/'True_Odds_Calculator_3-way'!N594+1/'True_Odds_Calculator_3-way'!O594+1/'True_Odds_Calculator_3-way'!#REF!-1)</f>
        <v/>
      </c>
      <c r="H602" s="6" t="str">
        <f>IF('Log_working_3-way'!$D602="","",'True_Odds_Calculator_3-way'!N594/'True_Odds_Calculator_3-way'!A594-1)</f>
        <v/>
      </c>
      <c r="I602" s="6" t="str">
        <f>IF('Log_working_3-way'!$D602="","",'True_Odds_Calculator_3-way'!O594/'True_Odds_Calculator_3-way'!B594-1)</f>
        <v/>
      </c>
      <c r="J602" s="6" t="str">
        <f>IF('Log_working_3-way'!$D602="","",'True_Odds_Calculator_3-way'!#REF!/'True_Odds_Calculator_3-way'!C594-1)</f>
        <v/>
      </c>
      <c r="K602" s="6" t="str">
        <f>IF('Log_working_3-way'!$D602="","",1/'True_Odds_Calculator_3-way'!A594+1/'True_Odds_Calculator_3-way'!B594+1/'True_Odds_Calculator_3-way'!C594-1)</f>
        <v/>
      </c>
    </row>
    <row r="603" spans="4:11" x14ac:dyDescent="0.25">
      <c r="D603" t="str">
        <f>solve_for_c('True_Odds_Calculator_3-way'!A595,'True_Odds_Calculator_3-way'!B595,'True_Odds_Calculator_3-way'!C595,'Log_working_3-way'!B$1,'Log_working_3-way'!B$2)</f>
        <v/>
      </c>
      <c r="F603" s="6" t="str">
        <f>IF('Log_working_3-way'!D603="","",1/'True_Odds_Calculator_3-way'!N595+1/'True_Odds_Calculator_3-way'!O595+1/'True_Odds_Calculator_3-way'!#REF!-1)</f>
        <v/>
      </c>
      <c r="H603" s="6" t="str">
        <f>IF('Log_working_3-way'!$D603="","",'True_Odds_Calculator_3-way'!N595/'True_Odds_Calculator_3-way'!A595-1)</f>
        <v/>
      </c>
      <c r="I603" s="6" t="str">
        <f>IF('Log_working_3-way'!$D603="","",'True_Odds_Calculator_3-way'!O595/'True_Odds_Calculator_3-way'!B595-1)</f>
        <v/>
      </c>
      <c r="J603" s="6" t="str">
        <f>IF('Log_working_3-way'!$D603="","",'True_Odds_Calculator_3-way'!#REF!/'True_Odds_Calculator_3-way'!C595-1)</f>
        <v/>
      </c>
      <c r="K603" s="6" t="str">
        <f>IF('Log_working_3-way'!$D603="","",1/'True_Odds_Calculator_3-way'!A595+1/'True_Odds_Calculator_3-way'!B595+1/'True_Odds_Calculator_3-way'!C595-1)</f>
        <v/>
      </c>
    </row>
    <row r="604" spans="4:11" x14ac:dyDescent="0.25">
      <c r="D604" t="str">
        <f>solve_for_c('True_Odds_Calculator_3-way'!A596,'True_Odds_Calculator_3-way'!B596,'True_Odds_Calculator_3-way'!C596,'Log_working_3-way'!B$1,'Log_working_3-way'!B$2)</f>
        <v/>
      </c>
      <c r="F604" s="6" t="str">
        <f>IF('Log_working_3-way'!D604="","",1/'True_Odds_Calculator_3-way'!N596+1/'True_Odds_Calculator_3-way'!O596+1/'True_Odds_Calculator_3-way'!#REF!-1)</f>
        <v/>
      </c>
      <c r="H604" s="6" t="str">
        <f>IF('Log_working_3-way'!$D604="","",'True_Odds_Calculator_3-way'!N596/'True_Odds_Calculator_3-way'!A596-1)</f>
        <v/>
      </c>
      <c r="I604" s="6" t="str">
        <f>IF('Log_working_3-way'!$D604="","",'True_Odds_Calculator_3-way'!O596/'True_Odds_Calculator_3-way'!B596-1)</f>
        <v/>
      </c>
      <c r="J604" s="6" t="str">
        <f>IF('Log_working_3-way'!$D604="","",'True_Odds_Calculator_3-way'!#REF!/'True_Odds_Calculator_3-way'!C596-1)</f>
        <v/>
      </c>
      <c r="K604" s="6" t="str">
        <f>IF('Log_working_3-way'!$D604="","",1/'True_Odds_Calculator_3-way'!A596+1/'True_Odds_Calculator_3-way'!B596+1/'True_Odds_Calculator_3-way'!C596-1)</f>
        <v/>
      </c>
    </row>
    <row r="605" spans="4:11" x14ac:dyDescent="0.25">
      <c r="D605" t="str">
        <f>solve_for_c('True_Odds_Calculator_3-way'!A597,'True_Odds_Calculator_3-way'!B597,'True_Odds_Calculator_3-way'!C597,'Log_working_3-way'!B$1,'Log_working_3-way'!B$2)</f>
        <v/>
      </c>
      <c r="F605" s="6" t="str">
        <f>IF('Log_working_3-way'!D605="","",1/'True_Odds_Calculator_3-way'!N597+1/'True_Odds_Calculator_3-way'!O597+1/'True_Odds_Calculator_3-way'!#REF!-1)</f>
        <v/>
      </c>
      <c r="H605" s="6" t="str">
        <f>IF('Log_working_3-way'!$D605="","",'True_Odds_Calculator_3-way'!N597/'True_Odds_Calculator_3-way'!A597-1)</f>
        <v/>
      </c>
      <c r="I605" s="6" t="str">
        <f>IF('Log_working_3-way'!$D605="","",'True_Odds_Calculator_3-way'!O597/'True_Odds_Calculator_3-way'!B597-1)</f>
        <v/>
      </c>
      <c r="J605" s="6" t="str">
        <f>IF('Log_working_3-way'!$D605="","",'True_Odds_Calculator_3-way'!#REF!/'True_Odds_Calculator_3-way'!C597-1)</f>
        <v/>
      </c>
      <c r="K605" s="6" t="str">
        <f>IF('Log_working_3-way'!$D605="","",1/'True_Odds_Calculator_3-way'!A597+1/'True_Odds_Calculator_3-way'!B597+1/'True_Odds_Calculator_3-way'!C597-1)</f>
        <v/>
      </c>
    </row>
    <row r="606" spans="4:11" x14ac:dyDescent="0.25">
      <c r="D606" t="str">
        <f>solve_for_c('True_Odds_Calculator_3-way'!A598,'True_Odds_Calculator_3-way'!B598,'True_Odds_Calculator_3-way'!C598,'Log_working_3-way'!B$1,'Log_working_3-way'!B$2)</f>
        <v/>
      </c>
      <c r="F606" s="6" t="str">
        <f>IF('Log_working_3-way'!D606="","",1/'True_Odds_Calculator_3-way'!N598+1/'True_Odds_Calculator_3-way'!O598+1/'True_Odds_Calculator_3-way'!#REF!-1)</f>
        <v/>
      </c>
      <c r="H606" s="6" t="str">
        <f>IF('Log_working_3-way'!$D606="","",'True_Odds_Calculator_3-way'!N598/'True_Odds_Calculator_3-way'!A598-1)</f>
        <v/>
      </c>
      <c r="I606" s="6" t="str">
        <f>IF('Log_working_3-way'!$D606="","",'True_Odds_Calculator_3-way'!O598/'True_Odds_Calculator_3-way'!B598-1)</f>
        <v/>
      </c>
      <c r="J606" s="6" t="str">
        <f>IF('Log_working_3-way'!$D606="","",'True_Odds_Calculator_3-way'!#REF!/'True_Odds_Calculator_3-way'!C598-1)</f>
        <v/>
      </c>
      <c r="K606" s="6" t="str">
        <f>IF('Log_working_3-way'!$D606="","",1/'True_Odds_Calculator_3-way'!A598+1/'True_Odds_Calculator_3-way'!B598+1/'True_Odds_Calculator_3-way'!C598-1)</f>
        <v/>
      </c>
    </row>
    <row r="607" spans="4:11" x14ac:dyDescent="0.25">
      <c r="D607" t="str">
        <f>solve_for_c('True_Odds_Calculator_3-way'!A599,'True_Odds_Calculator_3-way'!B599,'True_Odds_Calculator_3-way'!C599,'Log_working_3-way'!B$1,'Log_working_3-way'!B$2)</f>
        <v/>
      </c>
      <c r="F607" s="6" t="str">
        <f>IF('Log_working_3-way'!D607="","",1/'True_Odds_Calculator_3-way'!N599+1/'True_Odds_Calculator_3-way'!O599+1/'True_Odds_Calculator_3-way'!#REF!-1)</f>
        <v/>
      </c>
      <c r="H607" s="6" t="str">
        <f>IF('Log_working_3-way'!$D607="","",'True_Odds_Calculator_3-way'!N599/'True_Odds_Calculator_3-way'!A599-1)</f>
        <v/>
      </c>
      <c r="I607" s="6" t="str">
        <f>IF('Log_working_3-way'!$D607="","",'True_Odds_Calculator_3-way'!O599/'True_Odds_Calculator_3-way'!B599-1)</f>
        <v/>
      </c>
      <c r="J607" s="6" t="str">
        <f>IF('Log_working_3-way'!$D607="","",'True_Odds_Calculator_3-way'!#REF!/'True_Odds_Calculator_3-way'!C599-1)</f>
        <v/>
      </c>
      <c r="K607" s="6" t="str">
        <f>IF('Log_working_3-way'!$D607="","",1/'True_Odds_Calculator_3-way'!A599+1/'True_Odds_Calculator_3-way'!B599+1/'True_Odds_Calculator_3-way'!C599-1)</f>
        <v/>
      </c>
    </row>
    <row r="608" spans="4:11" x14ac:dyDescent="0.25">
      <c r="D608" t="str">
        <f>solve_for_c('True_Odds_Calculator_3-way'!A600,'True_Odds_Calculator_3-way'!B600,'True_Odds_Calculator_3-way'!C600,'Log_working_3-way'!B$1,'Log_working_3-way'!B$2)</f>
        <v/>
      </c>
      <c r="F608" s="6" t="str">
        <f>IF('Log_working_3-way'!D608="","",1/'True_Odds_Calculator_3-way'!N600+1/'True_Odds_Calculator_3-way'!O600+1/'True_Odds_Calculator_3-way'!#REF!-1)</f>
        <v/>
      </c>
      <c r="H608" s="6" t="str">
        <f>IF('Log_working_3-way'!$D608="","",'True_Odds_Calculator_3-way'!N600/'True_Odds_Calculator_3-way'!A600-1)</f>
        <v/>
      </c>
      <c r="I608" s="6" t="str">
        <f>IF('Log_working_3-way'!$D608="","",'True_Odds_Calculator_3-way'!O600/'True_Odds_Calculator_3-way'!B600-1)</f>
        <v/>
      </c>
      <c r="J608" s="6" t="str">
        <f>IF('Log_working_3-way'!$D608="","",'True_Odds_Calculator_3-way'!#REF!/'True_Odds_Calculator_3-way'!C600-1)</f>
        <v/>
      </c>
      <c r="K608" s="6" t="str">
        <f>IF('Log_working_3-way'!$D608="","",1/'True_Odds_Calculator_3-way'!A600+1/'True_Odds_Calculator_3-way'!B600+1/'True_Odds_Calculator_3-way'!C600-1)</f>
        <v/>
      </c>
    </row>
    <row r="609" spans="4:11" x14ac:dyDescent="0.25">
      <c r="D609" t="str">
        <f>solve_for_c('True_Odds_Calculator_3-way'!A601,'True_Odds_Calculator_3-way'!B601,'True_Odds_Calculator_3-way'!C601,'Log_working_3-way'!B$1,'Log_working_3-way'!B$2)</f>
        <v/>
      </c>
      <c r="F609" s="6" t="str">
        <f>IF('Log_working_3-way'!D609="","",1/'True_Odds_Calculator_3-way'!N601+1/'True_Odds_Calculator_3-way'!O601+1/'True_Odds_Calculator_3-way'!#REF!-1)</f>
        <v/>
      </c>
      <c r="H609" s="6" t="str">
        <f>IF('Log_working_3-way'!$D609="","",'True_Odds_Calculator_3-way'!N601/'True_Odds_Calculator_3-way'!A601-1)</f>
        <v/>
      </c>
      <c r="I609" s="6" t="str">
        <f>IF('Log_working_3-way'!$D609="","",'True_Odds_Calculator_3-way'!O601/'True_Odds_Calculator_3-way'!B601-1)</f>
        <v/>
      </c>
      <c r="J609" s="6" t="str">
        <f>IF('Log_working_3-way'!$D609="","",'True_Odds_Calculator_3-way'!#REF!/'True_Odds_Calculator_3-way'!C601-1)</f>
        <v/>
      </c>
      <c r="K609" s="6" t="str">
        <f>IF('Log_working_3-way'!$D609="","",1/'True_Odds_Calculator_3-way'!A601+1/'True_Odds_Calculator_3-way'!B601+1/'True_Odds_Calculator_3-way'!C601-1)</f>
        <v/>
      </c>
    </row>
    <row r="610" spans="4:11" x14ac:dyDescent="0.25">
      <c r="D610" t="str">
        <f>solve_for_c('True_Odds_Calculator_3-way'!A602,'True_Odds_Calculator_3-way'!B602,'True_Odds_Calculator_3-way'!C602,'Log_working_3-way'!B$1,'Log_working_3-way'!B$2)</f>
        <v/>
      </c>
      <c r="F610" s="6" t="str">
        <f>IF('Log_working_3-way'!D610="","",1/'True_Odds_Calculator_3-way'!N602+1/'True_Odds_Calculator_3-way'!O602+1/'True_Odds_Calculator_3-way'!#REF!-1)</f>
        <v/>
      </c>
      <c r="H610" s="6" t="str">
        <f>IF('Log_working_3-way'!$D610="","",'True_Odds_Calculator_3-way'!N602/'True_Odds_Calculator_3-way'!A602-1)</f>
        <v/>
      </c>
      <c r="I610" s="6" t="str">
        <f>IF('Log_working_3-way'!$D610="","",'True_Odds_Calculator_3-way'!O602/'True_Odds_Calculator_3-way'!B602-1)</f>
        <v/>
      </c>
      <c r="J610" s="6" t="str">
        <f>IF('Log_working_3-way'!$D610="","",'True_Odds_Calculator_3-way'!#REF!/'True_Odds_Calculator_3-way'!C602-1)</f>
        <v/>
      </c>
      <c r="K610" s="6" t="str">
        <f>IF('Log_working_3-way'!$D610="","",1/'True_Odds_Calculator_3-way'!A602+1/'True_Odds_Calculator_3-way'!B602+1/'True_Odds_Calculator_3-way'!C602-1)</f>
        <v/>
      </c>
    </row>
    <row r="611" spans="4:11" x14ac:dyDescent="0.25">
      <c r="D611" t="str">
        <f>solve_for_c('True_Odds_Calculator_3-way'!A603,'True_Odds_Calculator_3-way'!B603,'True_Odds_Calculator_3-way'!C603,'Log_working_3-way'!B$1,'Log_working_3-way'!B$2)</f>
        <v/>
      </c>
      <c r="F611" s="6" t="str">
        <f>IF('Log_working_3-way'!D611="","",1/'True_Odds_Calculator_3-way'!N603+1/'True_Odds_Calculator_3-way'!O603+1/'True_Odds_Calculator_3-way'!#REF!-1)</f>
        <v/>
      </c>
      <c r="H611" s="6" t="str">
        <f>IF('Log_working_3-way'!$D611="","",'True_Odds_Calculator_3-way'!N603/'True_Odds_Calculator_3-way'!A603-1)</f>
        <v/>
      </c>
      <c r="I611" s="6" t="str">
        <f>IF('Log_working_3-way'!$D611="","",'True_Odds_Calculator_3-way'!O603/'True_Odds_Calculator_3-way'!B603-1)</f>
        <v/>
      </c>
      <c r="J611" s="6" t="str">
        <f>IF('Log_working_3-way'!$D611="","",'True_Odds_Calculator_3-way'!#REF!/'True_Odds_Calculator_3-way'!C603-1)</f>
        <v/>
      </c>
      <c r="K611" s="6" t="str">
        <f>IF('Log_working_3-way'!$D611="","",1/'True_Odds_Calculator_3-way'!A603+1/'True_Odds_Calculator_3-way'!B603+1/'True_Odds_Calculator_3-way'!C603-1)</f>
        <v/>
      </c>
    </row>
    <row r="612" spans="4:11" x14ac:dyDescent="0.25">
      <c r="D612" t="str">
        <f>solve_for_c('True_Odds_Calculator_3-way'!A604,'True_Odds_Calculator_3-way'!B604,'True_Odds_Calculator_3-way'!C604,'Log_working_3-way'!B$1,'Log_working_3-way'!B$2)</f>
        <v/>
      </c>
      <c r="F612" s="6" t="str">
        <f>IF('Log_working_3-way'!D612="","",1/'True_Odds_Calculator_3-way'!N604+1/'True_Odds_Calculator_3-way'!O604+1/'True_Odds_Calculator_3-way'!#REF!-1)</f>
        <v/>
      </c>
      <c r="H612" s="6" t="str">
        <f>IF('Log_working_3-way'!$D612="","",'True_Odds_Calculator_3-way'!N604/'True_Odds_Calculator_3-way'!A604-1)</f>
        <v/>
      </c>
      <c r="I612" s="6" t="str">
        <f>IF('Log_working_3-way'!$D612="","",'True_Odds_Calculator_3-way'!O604/'True_Odds_Calculator_3-way'!B604-1)</f>
        <v/>
      </c>
      <c r="J612" s="6" t="str">
        <f>IF('Log_working_3-way'!$D612="","",'True_Odds_Calculator_3-way'!#REF!/'True_Odds_Calculator_3-way'!C604-1)</f>
        <v/>
      </c>
      <c r="K612" s="6" t="str">
        <f>IF('Log_working_3-way'!$D612="","",1/'True_Odds_Calculator_3-way'!A604+1/'True_Odds_Calculator_3-way'!B604+1/'True_Odds_Calculator_3-way'!C604-1)</f>
        <v/>
      </c>
    </row>
    <row r="613" spans="4:11" x14ac:dyDescent="0.25">
      <c r="D613" t="str">
        <f>solve_for_c('True_Odds_Calculator_3-way'!A605,'True_Odds_Calculator_3-way'!B605,'True_Odds_Calculator_3-way'!C605,'Log_working_3-way'!B$1,'Log_working_3-way'!B$2)</f>
        <v/>
      </c>
      <c r="F613" s="6" t="str">
        <f>IF('Log_working_3-way'!D613="","",1/'True_Odds_Calculator_3-way'!N605+1/'True_Odds_Calculator_3-way'!O605+1/'True_Odds_Calculator_3-way'!#REF!-1)</f>
        <v/>
      </c>
      <c r="H613" s="6" t="str">
        <f>IF('Log_working_3-way'!$D613="","",'True_Odds_Calculator_3-way'!N605/'True_Odds_Calculator_3-way'!A605-1)</f>
        <v/>
      </c>
      <c r="I613" s="6" t="str">
        <f>IF('Log_working_3-way'!$D613="","",'True_Odds_Calculator_3-way'!O605/'True_Odds_Calculator_3-way'!B605-1)</f>
        <v/>
      </c>
      <c r="J613" s="6" t="str">
        <f>IF('Log_working_3-way'!$D613="","",'True_Odds_Calculator_3-way'!#REF!/'True_Odds_Calculator_3-way'!C605-1)</f>
        <v/>
      </c>
      <c r="K613" s="6" t="str">
        <f>IF('Log_working_3-way'!$D613="","",1/'True_Odds_Calculator_3-way'!A605+1/'True_Odds_Calculator_3-way'!B605+1/'True_Odds_Calculator_3-way'!C605-1)</f>
        <v/>
      </c>
    </row>
    <row r="614" spans="4:11" x14ac:dyDescent="0.25">
      <c r="D614" t="str">
        <f>solve_for_c('True_Odds_Calculator_3-way'!A606,'True_Odds_Calculator_3-way'!B606,'True_Odds_Calculator_3-way'!C606,'Log_working_3-way'!B$1,'Log_working_3-way'!B$2)</f>
        <v/>
      </c>
      <c r="F614" s="6" t="str">
        <f>IF('Log_working_3-way'!D614="","",1/'True_Odds_Calculator_3-way'!N606+1/'True_Odds_Calculator_3-way'!O606+1/'True_Odds_Calculator_3-way'!#REF!-1)</f>
        <v/>
      </c>
      <c r="H614" s="6" t="str">
        <f>IF('Log_working_3-way'!$D614="","",'True_Odds_Calculator_3-way'!N606/'True_Odds_Calculator_3-way'!A606-1)</f>
        <v/>
      </c>
      <c r="I614" s="6" t="str">
        <f>IF('Log_working_3-way'!$D614="","",'True_Odds_Calculator_3-way'!O606/'True_Odds_Calculator_3-way'!B606-1)</f>
        <v/>
      </c>
      <c r="J614" s="6" t="str">
        <f>IF('Log_working_3-way'!$D614="","",'True_Odds_Calculator_3-way'!#REF!/'True_Odds_Calculator_3-way'!C606-1)</f>
        <v/>
      </c>
      <c r="K614" s="6" t="str">
        <f>IF('Log_working_3-way'!$D614="","",1/'True_Odds_Calculator_3-way'!A606+1/'True_Odds_Calculator_3-way'!B606+1/'True_Odds_Calculator_3-way'!C606-1)</f>
        <v/>
      </c>
    </row>
    <row r="615" spans="4:11" x14ac:dyDescent="0.25">
      <c r="D615" t="str">
        <f>solve_for_c('True_Odds_Calculator_3-way'!A607,'True_Odds_Calculator_3-way'!B607,'True_Odds_Calculator_3-way'!C607,'Log_working_3-way'!B$1,'Log_working_3-way'!B$2)</f>
        <v/>
      </c>
      <c r="F615" s="6" t="str">
        <f>IF('Log_working_3-way'!D615="","",1/'True_Odds_Calculator_3-way'!N607+1/'True_Odds_Calculator_3-way'!O607+1/'True_Odds_Calculator_3-way'!#REF!-1)</f>
        <v/>
      </c>
      <c r="H615" s="6" t="str">
        <f>IF('Log_working_3-way'!$D615="","",'True_Odds_Calculator_3-way'!N607/'True_Odds_Calculator_3-way'!A607-1)</f>
        <v/>
      </c>
      <c r="I615" s="6" t="str">
        <f>IF('Log_working_3-way'!$D615="","",'True_Odds_Calculator_3-way'!O607/'True_Odds_Calculator_3-way'!B607-1)</f>
        <v/>
      </c>
      <c r="J615" s="6" t="str">
        <f>IF('Log_working_3-way'!$D615="","",'True_Odds_Calculator_3-way'!#REF!/'True_Odds_Calculator_3-way'!C607-1)</f>
        <v/>
      </c>
      <c r="K615" s="6" t="str">
        <f>IF('Log_working_3-way'!$D615="","",1/'True_Odds_Calculator_3-way'!A607+1/'True_Odds_Calculator_3-way'!B607+1/'True_Odds_Calculator_3-way'!C607-1)</f>
        <v/>
      </c>
    </row>
    <row r="616" spans="4:11" x14ac:dyDescent="0.25">
      <c r="D616" t="str">
        <f>solve_for_c('True_Odds_Calculator_3-way'!A608,'True_Odds_Calculator_3-way'!B608,'True_Odds_Calculator_3-way'!C608,'Log_working_3-way'!B$1,'Log_working_3-way'!B$2)</f>
        <v/>
      </c>
      <c r="F616" s="6" t="str">
        <f>IF('Log_working_3-way'!D616="","",1/'True_Odds_Calculator_3-way'!N608+1/'True_Odds_Calculator_3-way'!O608+1/'True_Odds_Calculator_3-way'!#REF!-1)</f>
        <v/>
      </c>
      <c r="H616" s="6" t="str">
        <f>IF('Log_working_3-way'!$D616="","",'True_Odds_Calculator_3-way'!N608/'True_Odds_Calculator_3-way'!A608-1)</f>
        <v/>
      </c>
      <c r="I616" s="6" t="str">
        <f>IF('Log_working_3-way'!$D616="","",'True_Odds_Calculator_3-way'!O608/'True_Odds_Calculator_3-way'!B608-1)</f>
        <v/>
      </c>
      <c r="J616" s="6" t="str">
        <f>IF('Log_working_3-way'!$D616="","",'True_Odds_Calculator_3-way'!#REF!/'True_Odds_Calculator_3-way'!C608-1)</f>
        <v/>
      </c>
      <c r="K616" s="6" t="str">
        <f>IF('Log_working_3-way'!$D616="","",1/'True_Odds_Calculator_3-way'!A608+1/'True_Odds_Calculator_3-way'!B608+1/'True_Odds_Calculator_3-way'!C608-1)</f>
        <v/>
      </c>
    </row>
    <row r="617" spans="4:11" x14ac:dyDescent="0.25">
      <c r="D617" t="str">
        <f>solve_for_c('True_Odds_Calculator_3-way'!A609,'True_Odds_Calculator_3-way'!B609,'True_Odds_Calculator_3-way'!C609,'Log_working_3-way'!B$1,'Log_working_3-way'!B$2)</f>
        <v/>
      </c>
      <c r="F617" s="6" t="str">
        <f>IF('Log_working_3-way'!D617="","",1/'True_Odds_Calculator_3-way'!N609+1/'True_Odds_Calculator_3-way'!O609+1/'True_Odds_Calculator_3-way'!#REF!-1)</f>
        <v/>
      </c>
      <c r="H617" s="6" t="str">
        <f>IF('Log_working_3-way'!$D617="","",'True_Odds_Calculator_3-way'!N609/'True_Odds_Calculator_3-way'!A609-1)</f>
        <v/>
      </c>
      <c r="I617" s="6" t="str">
        <f>IF('Log_working_3-way'!$D617="","",'True_Odds_Calculator_3-way'!O609/'True_Odds_Calculator_3-way'!B609-1)</f>
        <v/>
      </c>
      <c r="J617" s="6" t="str">
        <f>IF('Log_working_3-way'!$D617="","",'True_Odds_Calculator_3-way'!#REF!/'True_Odds_Calculator_3-way'!C609-1)</f>
        <v/>
      </c>
      <c r="K617" s="6" t="str">
        <f>IF('Log_working_3-way'!$D617="","",1/'True_Odds_Calculator_3-way'!A609+1/'True_Odds_Calculator_3-way'!B609+1/'True_Odds_Calculator_3-way'!C609-1)</f>
        <v/>
      </c>
    </row>
    <row r="618" spans="4:11" x14ac:dyDescent="0.25">
      <c r="D618" t="str">
        <f>solve_for_c('True_Odds_Calculator_3-way'!A610,'True_Odds_Calculator_3-way'!B610,'True_Odds_Calculator_3-way'!C610,'Log_working_3-way'!B$1,'Log_working_3-way'!B$2)</f>
        <v/>
      </c>
      <c r="F618" s="6" t="str">
        <f>IF('Log_working_3-way'!D618="","",1/'True_Odds_Calculator_3-way'!N610+1/'True_Odds_Calculator_3-way'!O610+1/'True_Odds_Calculator_3-way'!#REF!-1)</f>
        <v/>
      </c>
      <c r="H618" s="6" t="str">
        <f>IF('Log_working_3-way'!$D618="","",'True_Odds_Calculator_3-way'!N610/'True_Odds_Calculator_3-way'!A610-1)</f>
        <v/>
      </c>
      <c r="I618" s="6" t="str">
        <f>IF('Log_working_3-way'!$D618="","",'True_Odds_Calculator_3-way'!O610/'True_Odds_Calculator_3-way'!B610-1)</f>
        <v/>
      </c>
      <c r="J618" s="6" t="str">
        <f>IF('Log_working_3-way'!$D618="","",'True_Odds_Calculator_3-way'!#REF!/'True_Odds_Calculator_3-way'!C610-1)</f>
        <v/>
      </c>
      <c r="K618" s="6" t="str">
        <f>IF('Log_working_3-way'!$D618="","",1/'True_Odds_Calculator_3-way'!A610+1/'True_Odds_Calculator_3-way'!B610+1/'True_Odds_Calculator_3-way'!C610-1)</f>
        <v/>
      </c>
    </row>
    <row r="619" spans="4:11" x14ac:dyDescent="0.25">
      <c r="D619" t="str">
        <f>solve_for_c('True_Odds_Calculator_3-way'!A611,'True_Odds_Calculator_3-way'!B611,'True_Odds_Calculator_3-way'!C611,'Log_working_3-way'!B$1,'Log_working_3-way'!B$2)</f>
        <v/>
      </c>
      <c r="F619" s="6" t="str">
        <f>IF('Log_working_3-way'!D619="","",1/'True_Odds_Calculator_3-way'!N611+1/'True_Odds_Calculator_3-way'!O611+1/'True_Odds_Calculator_3-way'!#REF!-1)</f>
        <v/>
      </c>
      <c r="H619" s="6" t="str">
        <f>IF('Log_working_3-way'!$D619="","",'True_Odds_Calculator_3-way'!N611/'True_Odds_Calculator_3-way'!A611-1)</f>
        <v/>
      </c>
      <c r="I619" s="6" t="str">
        <f>IF('Log_working_3-way'!$D619="","",'True_Odds_Calculator_3-way'!O611/'True_Odds_Calculator_3-way'!B611-1)</f>
        <v/>
      </c>
      <c r="J619" s="6" t="str">
        <f>IF('Log_working_3-way'!$D619="","",'True_Odds_Calculator_3-way'!#REF!/'True_Odds_Calculator_3-way'!C611-1)</f>
        <v/>
      </c>
      <c r="K619" s="6" t="str">
        <f>IF('Log_working_3-way'!$D619="","",1/'True_Odds_Calculator_3-way'!A611+1/'True_Odds_Calculator_3-way'!B611+1/'True_Odds_Calculator_3-way'!C611-1)</f>
        <v/>
      </c>
    </row>
    <row r="620" spans="4:11" x14ac:dyDescent="0.25">
      <c r="D620" t="str">
        <f>solve_for_c('True_Odds_Calculator_3-way'!A612,'True_Odds_Calculator_3-way'!B612,'True_Odds_Calculator_3-way'!C612,'Log_working_3-way'!B$1,'Log_working_3-way'!B$2)</f>
        <v/>
      </c>
      <c r="F620" s="6" t="str">
        <f>IF('Log_working_3-way'!D620="","",1/'True_Odds_Calculator_3-way'!N612+1/'True_Odds_Calculator_3-way'!O612+1/'True_Odds_Calculator_3-way'!#REF!-1)</f>
        <v/>
      </c>
      <c r="H620" s="6" t="str">
        <f>IF('Log_working_3-way'!$D620="","",'True_Odds_Calculator_3-way'!N612/'True_Odds_Calculator_3-way'!A612-1)</f>
        <v/>
      </c>
      <c r="I620" s="6" t="str">
        <f>IF('Log_working_3-way'!$D620="","",'True_Odds_Calculator_3-way'!O612/'True_Odds_Calculator_3-way'!B612-1)</f>
        <v/>
      </c>
      <c r="J620" s="6" t="str">
        <f>IF('Log_working_3-way'!$D620="","",'True_Odds_Calculator_3-way'!#REF!/'True_Odds_Calculator_3-way'!C612-1)</f>
        <v/>
      </c>
      <c r="K620" s="6" t="str">
        <f>IF('Log_working_3-way'!$D620="","",1/'True_Odds_Calculator_3-way'!A612+1/'True_Odds_Calculator_3-way'!B612+1/'True_Odds_Calculator_3-way'!C612-1)</f>
        <v/>
      </c>
    </row>
    <row r="621" spans="4:11" x14ac:dyDescent="0.25">
      <c r="D621" t="str">
        <f>solve_for_c('True_Odds_Calculator_3-way'!A613,'True_Odds_Calculator_3-way'!B613,'True_Odds_Calculator_3-way'!C613,'Log_working_3-way'!B$1,'Log_working_3-way'!B$2)</f>
        <v/>
      </c>
      <c r="F621" s="6" t="str">
        <f>IF('Log_working_3-way'!D621="","",1/'True_Odds_Calculator_3-way'!N613+1/'True_Odds_Calculator_3-way'!O613+1/'True_Odds_Calculator_3-way'!#REF!-1)</f>
        <v/>
      </c>
      <c r="H621" s="6" t="str">
        <f>IF('Log_working_3-way'!$D621="","",'True_Odds_Calculator_3-way'!N613/'True_Odds_Calculator_3-way'!A613-1)</f>
        <v/>
      </c>
      <c r="I621" s="6" t="str">
        <f>IF('Log_working_3-way'!$D621="","",'True_Odds_Calculator_3-way'!O613/'True_Odds_Calculator_3-way'!B613-1)</f>
        <v/>
      </c>
      <c r="J621" s="6" t="str">
        <f>IF('Log_working_3-way'!$D621="","",'True_Odds_Calculator_3-way'!#REF!/'True_Odds_Calculator_3-way'!C613-1)</f>
        <v/>
      </c>
      <c r="K621" s="6" t="str">
        <f>IF('Log_working_3-way'!$D621="","",1/'True_Odds_Calculator_3-way'!A613+1/'True_Odds_Calculator_3-way'!B613+1/'True_Odds_Calculator_3-way'!C613-1)</f>
        <v/>
      </c>
    </row>
    <row r="622" spans="4:11" x14ac:dyDescent="0.25">
      <c r="D622" t="str">
        <f>solve_for_c('True_Odds_Calculator_3-way'!A614,'True_Odds_Calculator_3-way'!B614,'True_Odds_Calculator_3-way'!C614,'Log_working_3-way'!B$1,'Log_working_3-way'!B$2)</f>
        <v/>
      </c>
      <c r="F622" s="6" t="str">
        <f>IF('Log_working_3-way'!D622="","",1/'True_Odds_Calculator_3-way'!N614+1/'True_Odds_Calculator_3-way'!O614+1/'True_Odds_Calculator_3-way'!#REF!-1)</f>
        <v/>
      </c>
      <c r="H622" s="6" t="str">
        <f>IF('Log_working_3-way'!$D622="","",'True_Odds_Calculator_3-way'!N614/'True_Odds_Calculator_3-way'!A614-1)</f>
        <v/>
      </c>
      <c r="I622" s="6" t="str">
        <f>IF('Log_working_3-way'!$D622="","",'True_Odds_Calculator_3-way'!O614/'True_Odds_Calculator_3-way'!B614-1)</f>
        <v/>
      </c>
      <c r="J622" s="6" t="str">
        <f>IF('Log_working_3-way'!$D622="","",'True_Odds_Calculator_3-way'!#REF!/'True_Odds_Calculator_3-way'!C614-1)</f>
        <v/>
      </c>
      <c r="K622" s="6" t="str">
        <f>IF('Log_working_3-way'!$D622="","",1/'True_Odds_Calculator_3-way'!A614+1/'True_Odds_Calculator_3-way'!B614+1/'True_Odds_Calculator_3-way'!C614-1)</f>
        <v/>
      </c>
    </row>
    <row r="623" spans="4:11" x14ac:dyDescent="0.25">
      <c r="D623" t="str">
        <f>solve_for_c('True_Odds_Calculator_3-way'!A615,'True_Odds_Calculator_3-way'!B615,'True_Odds_Calculator_3-way'!C615,'Log_working_3-way'!B$1,'Log_working_3-way'!B$2)</f>
        <v/>
      </c>
      <c r="F623" s="6" t="str">
        <f>IF('Log_working_3-way'!D623="","",1/'True_Odds_Calculator_3-way'!N615+1/'True_Odds_Calculator_3-way'!O615+1/'True_Odds_Calculator_3-way'!#REF!-1)</f>
        <v/>
      </c>
      <c r="H623" s="6" t="str">
        <f>IF('Log_working_3-way'!$D623="","",'True_Odds_Calculator_3-way'!N615/'True_Odds_Calculator_3-way'!A615-1)</f>
        <v/>
      </c>
      <c r="I623" s="6" t="str">
        <f>IF('Log_working_3-way'!$D623="","",'True_Odds_Calculator_3-way'!O615/'True_Odds_Calculator_3-way'!B615-1)</f>
        <v/>
      </c>
      <c r="J623" s="6" t="str">
        <f>IF('Log_working_3-way'!$D623="","",'True_Odds_Calculator_3-way'!#REF!/'True_Odds_Calculator_3-way'!C615-1)</f>
        <v/>
      </c>
      <c r="K623" s="6" t="str">
        <f>IF('Log_working_3-way'!$D623="","",1/'True_Odds_Calculator_3-way'!A615+1/'True_Odds_Calculator_3-way'!B615+1/'True_Odds_Calculator_3-way'!C615-1)</f>
        <v/>
      </c>
    </row>
    <row r="624" spans="4:11" x14ac:dyDescent="0.25">
      <c r="D624" t="str">
        <f>solve_for_c('True_Odds_Calculator_3-way'!A616,'True_Odds_Calculator_3-way'!B616,'True_Odds_Calculator_3-way'!C616,'Log_working_3-way'!B$1,'Log_working_3-way'!B$2)</f>
        <v/>
      </c>
      <c r="F624" s="6" t="str">
        <f>IF('Log_working_3-way'!D624="","",1/'True_Odds_Calculator_3-way'!N616+1/'True_Odds_Calculator_3-way'!O616+1/'True_Odds_Calculator_3-way'!#REF!-1)</f>
        <v/>
      </c>
      <c r="H624" s="6" t="str">
        <f>IF('Log_working_3-way'!$D624="","",'True_Odds_Calculator_3-way'!N616/'True_Odds_Calculator_3-way'!A616-1)</f>
        <v/>
      </c>
      <c r="I624" s="6" t="str">
        <f>IF('Log_working_3-way'!$D624="","",'True_Odds_Calculator_3-way'!O616/'True_Odds_Calculator_3-way'!B616-1)</f>
        <v/>
      </c>
      <c r="J624" s="6" t="str">
        <f>IF('Log_working_3-way'!$D624="","",'True_Odds_Calculator_3-way'!#REF!/'True_Odds_Calculator_3-way'!C616-1)</f>
        <v/>
      </c>
      <c r="K624" s="6" t="str">
        <f>IF('Log_working_3-way'!$D624="","",1/'True_Odds_Calculator_3-way'!A616+1/'True_Odds_Calculator_3-way'!B616+1/'True_Odds_Calculator_3-way'!C616-1)</f>
        <v/>
      </c>
    </row>
    <row r="625" spans="4:11" x14ac:dyDescent="0.25">
      <c r="D625" t="str">
        <f>solve_for_c('True_Odds_Calculator_3-way'!A617,'True_Odds_Calculator_3-way'!B617,'True_Odds_Calculator_3-way'!C617,'Log_working_3-way'!B$1,'Log_working_3-way'!B$2)</f>
        <v/>
      </c>
      <c r="F625" s="6" t="str">
        <f>IF('Log_working_3-way'!D625="","",1/'True_Odds_Calculator_3-way'!N617+1/'True_Odds_Calculator_3-way'!O617+1/'True_Odds_Calculator_3-way'!#REF!-1)</f>
        <v/>
      </c>
      <c r="H625" s="6" t="str">
        <f>IF('Log_working_3-way'!$D625="","",'True_Odds_Calculator_3-way'!N617/'True_Odds_Calculator_3-way'!A617-1)</f>
        <v/>
      </c>
      <c r="I625" s="6" t="str">
        <f>IF('Log_working_3-way'!$D625="","",'True_Odds_Calculator_3-way'!O617/'True_Odds_Calculator_3-way'!B617-1)</f>
        <v/>
      </c>
      <c r="J625" s="6" t="str">
        <f>IF('Log_working_3-way'!$D625="","",'True_Odds_Calculator_3-way'!#REF!/'True_Odds_Calculator_3-way'!C617-1)</f>
        <v/>
      </c>
      <c r="K625" s="6" t="str">
        <f>IF('Log_working_3-way'!$D625="","",1/'True_Odds_Calculator_3-way'!A617+1/'True_Odds_Calculator_3-way'!B617+1/'True_Odds_Calculator_3-way'!C617-1)</f>
        <v/>
      </c>
    </row>
    <row r="626" spans="4:11" x14ac:dyDescent="0.25">
      <c r="D626" t="str">
        <f>solve_for_c('True_Odds_Calculator_3-way'!A618,'True_Odds_Calculator_3-way'!B618,'True_Odds_Calculator_3-way'!C618,'Log_working_3-way'!B$1,'Log_working_3-way'!B$2)</f>
        <v/>
      </c>
      <c r="F626" s="6" t="str">
        <f>IF('Log_working_3-way'!D626="","",1/'True_Odds_Calculator_3-way'!N618+1/'True_Odds_Calculator_3-way'!O618+1/'True_Odds_Calculator_3-way'!#REF!-1)</f>
        <v/>
      </c>
      <c r="H626" s="6" t="str">
        <f>IF('Log_working_3-way'!$D626="","",'True_Odds_Calculator_3-way'!N618/'True_Odds_Calculator_3-way'!A618-1)</f>
        <v/>
      </c>
      <c r="I626" s="6" t="str">
        <f>IF('Log_working_3-way'!$D626="","",'True_Odds_Calculator_3-way'!O618/'True_Odds_Calculator_3-way'!B618-1)</f>
        <v/>
      </c>
      <c r="J626" s="6" t="str">
        <f>IF('Log_working_3-way'!$D626="","",'True_Odds_Calculator_3-way'!#REF!/'True_Odds_Calculator_3-way'!C618-1)</f>
        <v/>
      </c>
      <c r="K626" s="6" t="str">
        <f>IF('Log_working_3-way'!$D626="","",1/'True_Odds_Calculator_3-way'!A618+1/'True_Odds_Calculator_3-way'!B618+1/'True_Odds_Calculator_3-way'!C618-1)</f>
        <v/>
      </c>
    </row>
    <row r="627" spans="4:11" x14ac:dyDescent="0.25">
      <c r="D627" t="str">
        <f>solve_for_c('True_Odds_Calculator_3-way'!A619,'True_Odds_Calculator_3-way'!B619,'True_Odds_Calculator_3-way'!C619,'Log_working_3-way'!B$1,'Log_working_3-way'!B$2)</f>
        <v/>
      </c>
      <c r="F627" s="6" t="str">
        <f>IF('Log_working_3-way'!D627="","",1/'True_Odds_Calculator_3-way'!N619+1/'True_Odds_Calculator_3-way'!O619+1/'True_Odds_Calculator_3-way'!#REF!-1)</f>
        <v/>
      </c>
      <c r="H627" s="6" t="str">
        <f>IF('Log_working_3-way'!$D627="","",'True_Odds_Calculator_3-way'!N619/'True_Odds_Calculator_3-way'!A619-1)</f>
        <v/>
      </c>
      <c r="I627" s="6" t="str">
        <f>IF('Log_working_3-way'!$D627="","",'True_Odds_Calculator_3-way'!O619/'True_Odds_Calculator_3-way'!B619-1)</f>
        <v/>
      </c>
      <c r="J627" s="6" t="str">
        <f>IF('Log_working_3-way'!$D627="","",'True_Odds_Calculator_3-way'!#REF!/'True_Odds_Calculator_3-way'!C619-1)</f>
        <v/>
      </c>
      <c r="K627" s="6" t="str">
        <f>IF('Log_working_3-way'!$D627="","",1/'True_Odds_Calculator_3-way'!A619+1/'True_Odds_Calculator_3-way'!B619+1/'True_Odds_Calculator_3-way'!C619-1)</f>
        <v/>
      </c>
    </row>
    <row r="628" spans="4:11" x14ac:dyDescent="0.25">
      <c r="D628" t="str">
        <f>solve_for_c('True_Odds_Calculator_3-way'!A620,'True_Odds_Calculator_3-way'!B620,'True_Odds_Calculator_3-way'!C620,'Log_working_3-way'!B$1,'Log_working_3-way'!B$2)</f>
        <v/>
      </c>
      <c r="F628" s="6" t="str">
        <f>IF('Log_working_3-way'!D628="","",1/'True_Odds_Calculator_3-way'!N620+1/'True_Odds_Calculator_3-way'!O620+1/'True_Odds_Calculator_3-way'!#REF!-1)</f>
        <v/>
      </c>
      <c r="H628" s="6" t="str">
        <f>IF('Log_working_3-way'!$D628="","",'True_Odds_Calculator_3-way'!N620/'True_Odds_Calculator_3-way'!A620-1)</f>
        <v/>
      </c>
      <c r="I628" s="6" t="str">
        <f>IF('Log_working_3-way'!$D628="","",'True_Odds_Calculator_3-way'!O620/'True_Odds_Calculator_3-way'!B620-1)</f>
        <v/>
      </c>
      <c r="J628" s="6" t="str">
        <f>IF('Log_working_3-way'!$D628="","",'True_Odds_Calculator_3-way'!#REF!/'True_Odds_Calculator_3-way'!C620-1)</f>
        <v/>
      </c>
      <c r="K628" s="6" t="str">
        <f>IF('Log_working_3-way'!$D628="","",1/'True_Odds_Calculator_3-way'!A620+1/'True_Odds_Calculator_3-way'!B620+1/'True_Odds_Calculator_3-way'!C620-1)</f>
        <v/>
      </c>
    </row>
    <row r="629" spans="4:11" x14ac:dyDescent="0.25">
      <c r="D629" t="str">
        <f>solve_for_c('True_Odds_Calculator_3-way'!A621,'True_Odds_Calculator_3-way'!B621,'True_Odds_Calculator_3-way'!C621,'Log_working_3-way'!B$1,'Log_working_3-way'!B$2)</f>
        <v/>
      </c>
      <c r="F629" s="6" t="str">
        <f>IF('Log_working_3-way'!D629="","",1/'True_Odds_Calculator_3-way'!N621+1/'True_Odds_Calculator_3-way'!O621+1/'True_Odds_Calculator_3-way'!#REF!-1)</f>
        <v/>
      </c>
      <c r="H629" s="6" t="str">
        <f>IF('Log_working_3-way'!$D629="","",'True_Odds_Calculator_3-way'!N621/'True_Odds_Calculator_3-way'!A621-1)</f>
        <v/>
      </c>
      <c r="I629" s="6" t="str">
        <f>IF('Log_working_3-way'!$D629="","",'True_Odds_Calculator_3-way'!O621/'True_Odds_Calculator_3-way'!B621-1)</f>
        <v/>
      </c>
      <c r="J629" s="6" t="str">
        <f>IF('Log_working_3-way'!$D629="","",'True_Odds_Calculator_3-way'!#REF!/'True_Odds_Calculator_3-way'!C621-1)</f>
        <v/>
      </c>
      <c r="K629" s="6" t="str">
        <f>IF('Log_working_3-way'!$D629="","",1/'True_Odds_Calculator_3-way'!A621+1/'True_Odds_Calculator_3-way'!B621+1/'True_Odds_Calculator_3-way'!C621-1)</f>
        <v/>
      </c>
    </row>
    <row r="630" spans="4:11" x14ac:dyDescent="0.25">
      <c r="D630" t="str">
        <f>solve_for_c('True_Odds_Calculator_3-way'!A622,'True_Odds_Calculator_3-way'!B622,'True_Odds_Calculator_3-way'!C622,'Log_working_3-way'!B$1,'Log_working_3-way'!B$2)</f>
        <v/>
      </c>
      <c r="F630" s="6" t="str">
        <f>IF('Log_working_3-way'!D630="","",1/'True_Odds_Calculator_3-way'!N622+1/'True_Odds_Calculator_3-way'!O622+1/'True_Odds_Calculator_3-way'!#REF!-1)</f>
        <v/>
      </c>
      <c r="H630" s="6" t="str">
        <f>IF('Log_working_3-way'!$D630="","",'True_Odds_Calculator_3-way'!N622/'True_Odds_Calculator_3-way'!A622-1)</f>
        <v/>
      </c>
      <c r="I630" s="6" t="str">
        <f>IF('Log_working_3-way'!$D630="","",'True_Odds_Calculator_3-way'!O622/'True_Odds_Calculator_3-way'!B622-1)</f>
        <v/>
      </c>
      <c r="J630" s="6" t="str">
        <f>IF('Log_working_3-way'!$D630="","",'True_Odds_Calculator_3-way'!#REF!/'True_Odds_Calculator_3-way'!C622-1)</f>
        <v/>
      </c>
      <c r="K630" s="6" t="str">
        <f>IF('Log_working_3-way'!$D630="","",1/'True_Odds_Calculator_3-way'!A622+1/'True_Odds_Calculator_3-way'!B622+1/'True_Odds_Calculator_3-way'!C622-1)</f>
        <v/>
      </c>
    </row>
    <row r="631" spans="4:11" x14ac:dyDescent="0.25">
      <c r="D631" t="str">
        <f>solve_for_c('True_Odds_Calculator_3-way'!A623,'True_Odds_Calculator_3-way'!B623,'True_Odds_Calculator_3-way'!C623,'Log_working_3-way'!B$1,'Log_working_3-way'!B$2)</f>
        <v/>
      </c>
      <c r="F631" s="6" t="str">
        <f>IF('Log_working_3-way'!D631="","",1/'True_Odds_Calculator_3-way'!N623+1/'True_Odds_Calculator_3-way'!O623+1/'True_Odds_Calculator_3-way'!#REF!-1)</f>
        <v/>
      </c>
      <c r="H631" s="6" t="str">
        <f>IF('Log_working_3-way'!$D631="","",'True_Odds_Calculator_3-way'!N623/'True_Odds_Calculator_3-way'!A623-1)</f>
        <v/>
      </c>
      <c r="I631" s="6" t="str">
        <f>IF('Log_working_3-way'!$D631="","",'True_Odds_Calculator_3-way'!O623/'True_Odds_Calculator_3-way'!B623-1)</f>
        <v/>
      </c>
      <c r="J631" s="6" t="str">
        <f>IF('Log_working_3-way'!$D631="","",'True_Odds_Calculator_3-way'!#REF!/'True_Odds_Calculator_3-way'!C623-1)</f>
        <v/>
      </c>
      <c r="K631" s="6" t="str">
        <f>IF('Log_working_3-way'!$D631="","",1/'True_Odds_Calculator_3-way'!A623+1/'True_Odds_Calculator_3-way'!B623+1/'True_Odds_Calculator_3-way'!C623-1)</f>
        <v/>
      </c>
    </row>
    <row r="632" spans="4:11" x14ac:dyDescent="0.25">
      <c r="D632" t="str">
        <f>solve_for_c('True_Odds_Calculator_3-way'!A624,'True_Odds_Calculator_3-way'!B624,'True_Odds_Calculator_3-way'!C624,'Log_working_3-way'!B$1,'Log_working_3-way'!B$2)</f>
        <v/>
      </c>
      <c r="F632" s="6" t="str">
        <f>IF('Log_working_3-way'!D632="","",1/'True_Odds_Calculator_3-way'!N624+1/'True_Odds_Calculator_3-way'!O624+1/'True_Odds_Calculator_3-way'!#REF!-1)</f>
        <v/>
      </c>
      <c r="H632" s="6" t="str">
        <f>IF('Log_working_3-way'!$D632="","",'True_Odds_Calculator_3-way'!N624/'True_Odds_Calculator_3-way'!A624-1)</f>
        <v/>
      </c>
      <c r="I632" s="6" t="str">
        <f>IF('Log_working_3-way'!$D632="","",'True_Odds_Calculator_3-way'!O624/'True_Odds_Calculator_3-way'!B624-1)</f>
        <v/>
      </c>
      <c r="J632" s="6" t="str">
        <f>IF('Log_working_3-way'!$D632="","",'True_Odds_Calculator_3-way'!#REF!/'True_Odds_Calculator_3-way'!C624-1)</f>
        <v/>
      </c>
      <c r="K632" s="6" t="str">
        <f>IF('Log_working_3-way'!$D632="","",1/'True_Odds_Calculator_3-way'!A624+1/'True_Odds_Calculator_3-way'!B624+1/'True_Odds_Calculator_3-way'!C624-1)</f>
        <v/>
      </c>
    </row>
    <row r="633" spans="4:11" x14ac:dyDescent="0.25">
      <c r="D633" t="str">
        <f>solve_for_c('True_Odds_Calculator_3-way'!A625,'True_Odds_Calculator_3-way'!B625,'True_Odds_Calculator_3-way'!C625,'Log_working_3-way'!B$1,'Log_working_3-way'!B$2)</f>
        <v/>
      </c>
      <c r="F633" s="6" t="str">
        <f>IF('Log_working_3-way'!D633="","",1/'True_Odds_Calculator_3-way'!N625+1/'True_Odds_Calculator_3-way'!O625+1/'True_Odds_Calculator_3-way'!#REF!-1)</f>
        <v/>
      </c>
      <c r="H633" s="6" t="str">
        <f>IF('Log_working_3-way'!$D633="","",'True_Odds_Calculator_3-way'!N625/'True_Odds_Calculator_3-way'!A625-1)</f>
        <v/>
      </c>
      <c r="I633" s="6" t="str">
        <f>IF('Log_working_3-way'!$D633="","",'True_Odds_Calculator_3-way'!O625/'True_Odds_Calculator_3-way'!B625-1)</f>
        <v/>
      </c>
      <c r="J633" s="6" t="str">
        <f>IF('Log_working_3-way'!$D633="","",'True_Odds_Calculator_3-way'!#REF!/'True_Odds_Calculator_3-way'!C625-1)</f>
        <v/>
      </c>
      <c r="K633" s="6" t="str">
        <f>IF('Log_working_3-way'!$D633="","",1/'True_Odds_Calculator_3-way'!A625+1/'True_Odds_Calculator_3-way'!B625+1/'True_Odds_Calculator_3-way'!C625-1)</f>
        <v/>
      </c>
    </row>
    <row r="634" spans="4:11" x14ac:dyDescent="0.25">
      <c r="D634" t="str">
        <f>solve_for_c('True_Odds_Calculator_3-way'!A626,'True_Odds_Calculator_3-way'!B626,'True_Odds_Calculator_3-way'!C626,'Log_working_3-way'!B$1,'Log_working_3-way'!B$2)</f>
        <v/>
      </c>
      <c r="F634" s="6" t="str">
        <f>IF('Log_working_3-way'!D634="","",1/'True_Odds_Calculator_3-way'!N626+1/'True_Odds_Calculator_3-way'!O626+1/'True_Odds_Calculator_3-way'!#REF!-1)</f>
        <v/>
      </c>
      <c r="H634" s="6" t="str">
        <f>IF('Log_working_3-way'!$D634="","",'True_Odds_Calculator_3-way'!N626/'True_Odds_Calculator_3-way'!A626-1)</f>
        <v/>
      </c>
      <c r="I634" s="6" t="str">
        <f>IF('Log_working_3-way'!$D634="","",'True_Odds_Calculator_3-way'!O626/'True_Odds_Calculator_3-way'!B626-1)</f>
        <v/>
      </c>
      <c r="J634" s="6" t="str">
        <f>IF('Log_working_3-way'!$D634="","",'True_Odds_Calculator_3-way'!#REF!/'True_Odds_Calculator_3-way'!C626-1)</f>
        <v/>
      </c>
      <c r="K634" s="6" t="str">
        <f>IF('Log_working_3-way'!$D634="","",1/'True_Odds_Calculator_3-way'!A626+1/'True_Odds_Calculator_3-way'!B626+1/'True_Odds_Calculator_3-way'!C626-1)</f>
        <v/>
      </c>
    </row>
    <row r="635" spans="4:11" x14ac:dyDescent="0.25">
      <c r="D635" t="str">
        <f>solve_for_c('True_Odds_Calculator_3-way'!A627,'True_Odds_Calculator_3-way'!B627,'True_Odds_Calculator_3-way'!C627,'Log_working_3-way'!B$1,'Log_working_3-way'!B$2)</f>
        <v/>
      </c>
      <c r="F635" s="6" t="str">
        <f>IF('Log_working_3-way'!D635="","",1/'True_Odds_Calculator_3-way'!N627+1/'True_Odds_Calculator_3-way'!O627+1/'True_Odds_Calculator_3-way'!#REF!-1)</f>
        <v/>
      </c>
      <c r="H635" s="6" t="str">
        <f>IF('Log_working_3-way'!$D635="","",'True_Odds_Calculator_3-way'!N627/'True_Odds_Calculator_3-way'!A627-1)</f>
        <v/>
      </c>
      <c r="I635" s="6" t="str">
        <f>IF('Log_working_3-way'!$D635="","",'True_Odds_Calculator_3-way'!O627/'True_Odds_Calculator_3-way'!B627-1)</f>
        <v/>
      </c>
      <c r="J635" s="6" t="str">
        <f>IF('Log_working_3-way'!$D635="","",'True_Odds_Calculator_3-way'!#REF!/'True_Odds_Calculator_3-way'!C627-1)</f>
        <v/>
      </c>
      <c r="K635" s="6" t="str">
        <f>IF('Log_working_3-way'!$D635="","",1/'True_Odds_Calculator_3-way'!A627+1/'True_Odds_Calculator_3-way'!B627+1/'True_Odds_Calculator_3-way'!C627-1)</f>
        <v/>
      </c>
    </row>
    <row r="636" spans="4:11" x14ac:dyDescent="0.25">
      <c r="D636" t="str">
        <f>solve_for_c('True_Odds_Calculator_3-way'!A628,'True_Odds_Calculator_3-way'!B628,'True_Odds_Calculator_3-way'!C628,'Log_working_3-way'!B$1,'Log_working_3-way'!B$2)</f>
        <v/>
      </c>
      <c r="F636" s="6" t="str">
        <f>IF('Log_working_3-way'!D636="","",1/'True_Odds_Calculator_3-way'!N628+1/'True_Odds_Calculator_3-way'!O628+1/'True_Odds_Calculator_3-way'!#REF!-1)</f>
        <v/>
      </c>
      <c r="H636" s="6" t="str">
        <f>IF('Log_working_3-way'!$D636="","",'True_Odds_Calculator_3-way'!N628/'True_Odds_Calculator_3-way'!A628-1)</f>
        <v/>
      </c>
      <c r="I636" s="6" t="str">
        <f>IF('Log_working_3-way'!$D636="","",'True_Odds_Calculator_3-way'!O628/'True_Odds_Calculator_3-way'!B628-1)</f>
        <v/>
      </c>
      <c r="J636" s="6" t="str">
        <f>IF('Log_working_3-way'!$D636="","",'True_Odds_Calculator_3-way'!#REF!/'True_Odds_Calculator_3-way'!C628-1)</f>
        <v/>
      </c>
      <c r="K636" s="6" t="str">
        <f>IF('Log_working_3-way'!$D636="","",1/'True_Odds_Calculator_3-way'!A628+1/'True_Odds_Calculator_3-way'!B628+1/'True_Odds_Calculator_3-way'!C628-1)</f>
        <v/>
      </c>
    </row>
    <row r="637" spans="4:11" x14ac:dyDescent="0.25">
      <c r="D637" t="str">
        <f>solve_for_c('True_Odds_Calculator_3-way'!A629,'True_Odds_Calculator_3-way'!B629,'True_Odds_Calculator_3-way'!C629,'Log_working_3-way'!B$1,'Log_working_3-way'!B$2)</f>
        <v/>
      </c>
      <c r="F637" s="6" t="str">
        <f>IF('Log_working_3-way'!D637="","",1/'True_Odds_Calculator_3-way'!N629+1/'True_Odds_Calculator_3-way'!O629+1/'True_Odds_Calculator_3-way'!#REF!-1)</f>
        <v/>
      </c>
      <c r="H637" s="6" t="str">
        <f>IF('Log_working_3-way'!$D637="","",'True_Odds_Calculator_3-way'!N629/'True_Odds_Calculator_3-way'!A629-1)</f>
        <v/>
      </c>
      <c r="I637" s="6" t="str">
        <f>IF('Log_working_3-way'!$D637="","",'True_Odds_Calculator_3-way'!O629/'True_Odds_Calculator_3-way'!B629-1)</f>
        <v/>
      </c>
      <c r="J637" s="6" t="str">
        <f>IF('Log_working_3-way'!$D637="","",'True_Odds_Calculator_3-way'!#REF!/'True_Odds_Calculator_3-way'!C629-1)</f>
        <v/>
      </c>
      <c r="K637" s="6" t="str">
        <f>IF('Log_working_3-way'!$D637="","",1/'True_Odds_Calculator_3-way'!A629+1/'True_Odds_Calculator_3-way'!B629+1/'True_Odds_Calculator_3-way'!C629-1)</f>
        <v/>
      </c>
    </row>
    <row r="638" spans="4:11" x14ac:dyDescent="0.25">
      <c r="D638" t="str">
        <f>solve_for_c('True_Odds_Calculator_3-way'!A630,'True_Odds_Calculator_3-way'!B630,'True_Odds_Calculator_3-way'!C630,'Log_working_3-way'!B$1,'Log_working_3-way'!B$2)</f>
        <v/>
      </c>
      <c r="F638" s="6" t="str">
        <f>IF('Log_working_3-way'!D638="","",1/'True_Odds_Calculator_3-way'!N630+1/'True_Odds_Calculator_3-way'!O630+1/'True_Odds_Calculator_3-way'!#REF!-1)</f>
        <v/>
      </c>
      <c r="H638" s="6" t="str">
        <f>IF('Log_working_3-way'!$D638="","",'True_Odds_Calculator_3-way'!N630/'True_Odds_Calculator_3-way'!A630-1)</f>
        <v/>
      </c>
      <c r="I638" s="6" t="str">
        <f>IF('Log_working_3-way'!$D638="","",'True_Odds_Calculator_3-way'!O630/'True_Odds_Calculator_3-way'!B630-1)</f>
        <v/>
      </c>
      <c r="J638" s="6" t="str">
        <f>IF('Log_working_3-way'!$D638="","",'True_Odds_Calculator_3-way'!#REF!/'True_Odds_Calculator_3-way'!C630-1)</f>
        <v/>
      </c>
      <c r="K638" s="6" t="str">
        <f>IF('Log_working_3-way'!$D638="","",1/'True_Odds_Calculator_3-way'!A630+1/'True_Odds_Calculator_3-way'!B630+1/'True_Odds_Calculator_3-way'!C630-1)</f>
        <v/>
      </c>
    </row>
    <row r="639" spans="4:11" x14ac:dyDescent="0.25">
      <c r="D639" t="str">
        <f>solve_for_c('True_Odds_Calculator_3-way'!A631,'True_Odds_Calculator_3-way'!B631,'True_Odds_Calculator_3-way'!C631,'Log_working_3-way'!B$1,'Log_working_3-way'!B$2)</f>
        <v/>
      </c>
      <c r="F639" s="6" t="str">
        <f>IF('Log_working_3-way'!D639="","",1/'True_Odds_Calculator_3-way'!N631+1/'True_Odds_Calculator_3-way'!O631+1/'True_Odds_Calculator_3-way'!#REF!-1)</f>
        <v/>
      </c>
      <c r="H639" s="6" t="str">
        <f>IF('Log_working_3-way'!$D639="","",'True_Odds_Calculator_3-way'!N631/'True_Odds_Calculator_3-way'!A631-1)</f>
        <v/>
      </c>
      <c r="I639" s="6" t="str">
        <f>IF('Log_working_3-way'!$D639="","",'True_Odds_Calculator_3-way'!O631/'True_Odds_Calculator_3-way'!B631-1)</f>
        <v/>
      </c>
      <c r="J639" s="6" t="str">
        <f>IF('Log_working_3-way'!$D639="","",'True_Odds_Calculator_3-way'!#REF!/'True_Odds_Calculator_3-way'!C631-1)</f>
        <v/>
      </c>
      <c r="K639" s="6" t="str">
        <f>IF('Log_working_3-way'!$D639="","",1/'True_Odds_Calculator_3-way'!A631+1/'True_Odds_Calculator_3-way'!B631+1/'True_Odds_Calculator_3-way'!C631-1)</f>
        <v/>
      </c>
    </row>
    <row r="640" spans="4:11" x14ac:dyDescent="0.25">
      <c r="D640" t="str">
        <f>solve_for_c('True_Odds_Calculator_3-way'!A632,'True_Odds_Calculator_3-way'!B632,'True_Odds_Calculator_3-way'!C632,'Log_working_3-way'!B$1,'Log_working_3-way'!B$2)</f>
        <v/>
      </c>
      <c r="F640" s="6" t="str">
        <f>IF('Log_working_3-way'!D640="","",1/'True_Odds_Calculator_3-way'!N632+1/'True_Odds_Calculator_3-way'!O632+1/'True_Odds_Calculator_3-way'!#REF!-1)</f>
        <v/>
      </c>
      <c r="H640" s="6" t="str">
        <f>IF('Log_working_3-way'!$D640="","",'True_Odds_Calculator_3-way'!N632/'True_Odds_Calculator_3-way'!A632-1)</f>
        <v/>
      </c>
      <c r="I640" s="6" t="str">
        <f>IF('Log_working_3-way'!$D640="","",'True_Odds_Calculator_3-way'!O632/'True_Odds_Calculator_3-way'!B632-1)</f>
        <v/>
      </c>
      <c r="J640" s="6" t="str">
        <f>IF('Log_working_3-way'!$D640="","",'True_Odds_Calculator_3-way'!#REF!/'True_Odds_Calculator_3-way'!C632-1)</f>
        <v/>
      </c>
      <c r="K640" s="6" t="str">
        <f>IF('Log_working_3-way'!$D640="","",1/'True_Odds_Calculator_3-way'!A632+1/'True_Odds_Calculator_3-way'!B632+1/'True_Odds_Calculator_3-way'!C632-1)</f>
        <v/>
      </c>
    </row>
    <row r="641" spans="4:11" x14ac:dyDescent="0.25">
      <c r="D641" t="str">
        <f>solve_for_c('True_Odds_Calculator_3-way'!A633,'True_Odds_Calculator_3-way'!B633,'True_Odds_Calculator_3-way'!C633,'Log_working_3-way'!B$1,'Log_working_3-way'!B$2)</f>
        <v/>
      </c>
      <c r="F641" s="6" t="str">
        <f>IF('Log_working_3-way'!D641="","",1/'True_Odds_Calculator_3-way'!N633+1/'True_Odds_Calculator_3-way'!O633+1/'True_Odds_Calculator_3-way'!#REF!-1)</f>
        <v/>
      </c>
      <c r="H641" s="6" t="str">
        <f>IF('Log_working_3-way'!$D641="","",'True_Odds_Calculator_3-way'!N633/'True_Odds_Calculator_3-way'!A633-1)</f>
        <v/>
      </c>
      <c r="I641" s="6" t="str">
        <f>IF('Log_working_3-way'!$D641="","",'True_Odds_Calculator_3-way'!O633/'True_Odds_Calculator_3-way'!B633-1)</f>
        <v/>
      </c>
      <c r="J641" s="6" t="str">
        <f>IF('Log_working_3-way'!$D641="","",'True_Odds_Calculator_3-way'!#REF!/'True_Odds_Calculator_3-way'!C633-1)</f>
        <v/>
      </c>
      <c r="K641" s="6" t="str">
        <f>IF('Log_working_3-way'!$D641="","",1/'True_Odds_Calculator_3-way'!A633+1/'True_Odds_Calculator_3-way'!B633+1/'True_Odds_Calculator_3-way'!C633-1)</f>
        <v/>
      </c>
    </row>
    <row r="642" spans="4:11" x14ac:dyDescent="0.25">
      <c r="D642" t="str">
        <f>solve_for_c('True_Odds_Calculator_3-way'!A634,'True_Odds_Calculator_3-way'!B634,'True_Odds_Calculator_3-way'!C634,'Log_working_3-way'!B$1,'Log_working_3-way'!B$2)</f>
        <v/>
      </c>
      <c r="F642" s="6" t="str">
        <f>IF('Log_working_3-way'!D642="","",1/'True_Odds_Calculator_3-way'!N634+1/'True_Odds_Calculator_3-way'!O634+1/'True_Odds_Calculator_3-way'!#REF!-1)</f>
        <v/>
      </c>
      <c r="H642" s="6" t="str">
        <f>IF('Log_working_3-way'!$D642="","",'True_Odds_Calculator_3-way'!N634/'True_Odds_Calculator_3-way'!A634-1)</f>
        <v/>
      </c>
      <c r="I642" s="6" t="str">
        <f>IF('Log_working_3-way'!$D642="","",'True_Odds_Calculator_3-way'!O634/'True_Odds_Calculator_3-way'!B634-1)</f>
        <v/>
      </c>
      <c r="J642" s="6" t="str">
        <f>IF('Log_working_3-way'!$D642="","",'True_Odds_Calculator_3-way'!#REF!/'True_Odds_Calculator_3-way'!C634-1)</f>
        <v/>
      </c>
      <c r="K642" s="6" t="str">
        <f>IF('Log_working_3-way'!$D642="","",1/'True_Odds_Calculator_3-way'!A634+1/'True_Odds_Calculator_3-way'!B634+1/'True_Odds_Calculator_3-way'!C634-1)</f>
        <v/>
      </c>
    </row>
    <row r="643" spans="4:11" x14ac:dyDescent="0.25">
      <c r="D643" t="str">
        <f>solve_for_c('True_Odds_Calculator_3-way'!A635,'True_Odds_Calculator_3-way'!B635,'True_Odds_Calculator_3-way'!C635,'Log_working_3-way'!B$1,'Log_working_3-way'!B$2)</f>
        <v/>
      </c>
      <c r="F643" s="6" t="str">
        <f>IF('Log_working_3-way'!D643="","",1/'True_Odds_Calculator_3-way'!N635+1/'True_Odds_Calculator_3-way'!O635+1/'True_Odds_Calculator_3-way'!#REF!-1)</f>
        <v/>
      </c>
      <c r="H643" s="6" t="str">
        <f>IF('Log_working_3-way'!$D643="","",'True_Odds_Calculator_3-way'!N635/'True_Odds_Calculator_3-way'!A635-1)</f>
        <v/>
      </c>
      <c r="I643" s="6" t="str">
        <f>IF('Log_working_3-way'!$D643="","",'True_Odds_Calculator_3-way'!O635/'True_Odds_Calculator_3-way'!B635-1)</f>
        <v/>
      </c>
      <c r="J643" s="6" t="str">
        <f>IF('Log_working_3-way'!$D643="","",'True_Odds_Calculator_3-way'!#REF!/'True_Odds_Calculator_3-way'!C635-1)</f>
        <v/>
      </c>
      <c r="K643" s="6" t="str">
        <f>IF('Log_working_3-way'!$D643="","",1/'True_Odds_Calculator_3-way'!A635+1/'True_Odds_Calculator_3-way'!B635+1/'True_Odds_Calculator_3-way'!C635-1)</f>
        <v/>
      </c>
    </row>
    <row r="644" spans="4:11" x14ac:dyDescent="0.25">
      <c r="D644" t="str">
        <f>solve_for_c('True_Odds_Calculator_3-way'!A636,'True_Odds_Calculator_3-way'!B636,'True_Odds_Calculator_3-way'!C636,'Log_working_3-way'!B$1,'Log_working_3-way'!B$2)</f>
        <v/>
      </c>
      <c r="F644" s="6" t="str">
        <f>IF('Log_working_3-way'!D644="","",1/'True_Odds_Calculator_3-way'!N636+1/'True_Odds_Calculator_3-way'!O636+1/'True_Odds_Calculator_3-way'!#REF!-1)</f>
        <v/>
      </c>
      <c r="H644" s="6" t="str">
        <f>IF('Log_working_3-way'!$D644="","",'True_Odds_Calculator_3-way'!N636/'True_Odds_Calculator_3-way'!A636-1)</f>
        <v/>
      </c>
      <c r="I644" s="6" t="str">
        <f>IF('Log_working_3-way'!$D644="","",'True_Odds_Calculator_3-way'!O636/'True_Odds_Calculator_3-way'!B636-1)</f>
        <v/>
      </c>
      <c r="J644" s="6" t="str">
        <f>IF('Log_working_3-way'!$D644="","",'True_Odds_Calculator_3-way'!#REF!/'True_Odds_Calculator_3-way'!C636-1)</f>
        <v/>
      </c>
      <c r="K644" s="6" t="str">
        <f>IF('Log_working_3-way'!$D644="","",1/'True_Odds_Calculator_3-way'!A636+1/'True_Odds_Calculator_3-way'!B636+1/'True_Odds_Calculator_3-way'!C636-1)</f>
        <v/>
      </c>
    </row>
    <row r="645" spans="4:11" x14ac:dyDescent="0.25">
      <c r="D645" t="str">
        <f>solve_for_c('True_Odds_Calculator_3-way'!A637,'True_Odds_Calculator_3-way'!B637,'True_Odds_Calculator_3-way'!C637,'Log_working_3-way'!B$1,'Log_working_3-way'!B$2)</f>
        <v/>
      </c>
      <c r="F645" s="6" t="str">
        <f>IF('Log_working_3-way'!D645="","",1/'True_Odds_Calculator_3-way'!N637+1/'True_Odds_Calculator_3-way'!O637+1/'True_Odds_Calculator_3-way'!#REF!-1)</f>
        <v/>
      </c>
      <c r="H645" s="6" t="str">
        <f>IF('Log_working_3-way'!$D645="","",'True_Odds_Calculator_3-way'!N637/'True_Odds_Calculator_3-way'!A637-1)</f>
        <v/>
      </c>
      <c r="I645" s="6" t="str">
        <f>IF('Log_working_3-way'!$D645="","",'True_Odds_Calculator_3-way'!O637/'True_Odds_Calculator_3-way'!B637-1)</f>
        <v/>
      </c>
      <c r="J645" s="6" t="str">
        <f>IF('Log_working_3-way'!$D645="","",'True_Odds_Calculator_3-way'!#REF!/'True_Odds_Calculator_3-way'!C637-1)</f>
        <v/>
      </c>
      <c r="K645" s="6" t="str">
        <f>IF('Log_working_3-way'!$D645="","",1/'True_Odds_Calculator_3-way'!A637+1/'True_Odds_Calculator_3-way'!B637+1/'True_Odds_Calculator_3-way'!C637-1)</f>
        <v/>
      </c>
    </row>
    <row r="646" spans="4:11" x14ac:dyDescent="0.25">
      <c r="D646" t="str">
        <f>solve_for_c('True_Odds_Calculator_3-way'!A638,'True_Odds_Calculator_3-way'!B638,'True_Odds_Calculator_3-way'!C638,'Log_working_3-way'!B$1,'Log_working_3-way'!B$2)</f>
        <v/>
      </c>
      <c r="F646" s="6" t="str">
        <f>IF('Log_working_3-way'!D646="","",1/'True_Odds_Calculator_3-way'!N638+1/'True_Odds_Calculator_3-way'!O638+1/'True_Odds_Calculator_3-way'!#REF!-1)</f>
        <v/>
      </c>
      <c r="H646" s="6" t="str">
        <f>IF('Log_working_3-way'!$D646="","",'True_Odds_Calculator_3-way'!N638/'True_Odds_Calculator_3-way'!A638-1)</f>
        <v/>
      </c>
      <c r="I646" s="6" t="str">
        <f>IF('Log_working_3-way'!$D646="","",'True_Odds_Calculator_3-way'!O638/'True_Odds_Calculator_3-way'!B638-1)</f>
        <v/>
      </c>
      <c r="J646" s="6" t="str">
        <f>IF('Log_working_3-way'!$D646="","",'True_Odds_Calculator_3-way'!#REF!/'True_Odds_Calculator_3-way'!C638-1)</f>
        <v/>
      </c>
      <c r="K646" s="6" t="str">
        <f>IF('Log_working_3-way'!$D646="","",1/'True_Odds_Calculator_3-way'!A638+1/'True_Odds_Calculator_3-way'!B638+1/'True_Odds_Calculator_3-way'!C638-1)</f>
        <v/>
      </c>
    </row>
    <row r="647" spans="4:11" x14ac:dyDescent="0.25">
      <c r="D647" t="str">
        <f>solve_for_c('True_Odds_Calculator_3-way'!A639,'True_Odds_Calculator_3-way'!B639,'True_Odds_Calculator_3-way'!C639,'Log_working_3-way'!B$1,'Log_working_3-way'!B$2)</f>
        <v/>
      </c>
      <c r="F647" s="6" t="str">
        <f>IF('Log_working_3-way'!D647="","",1/'True_Odds_Calculator_3-way'!N639+1/'True_Odds_Calculator_3-way'!O639+1/'True_Odds_Calculator_3-way'!#REF!-1)</f>
        <v/>
      </c>
      <c r="H647" s="6" t="str">
        <f>IF('Log_working_3-way'!$D647="","",'True_Odds_Calculator_3-way'!N639/'True_Odds_Calculator_3-way'!A639-1)</f>
        <v/>
      </c>
      <c r="I647" s="6" t="str">
        <f>IF('Log_working_3-way'!$D647="","",'True_Odds_Calculator_3-way'!O639/'True_Odds_Calculator_3-way'!B639-1)</f>
        <v/>
      </c>
      <c r="J647" s="6" t="str">
        <f>IF('Log_working_3-way'!$D647="","",'True_Odds_Calculator_3-way'!#REF!/'True_Odds_Calculator_3-way'!C639-1)</f>
        <v/>
      </c>
      <c r="K647" s="6" t="str">
        <f>IF('Log_working_3-way'!$D647="","",1/'True_Odds_Calculator_3-way'!A639+1/'True_Odds_Calculator_3-way'!B639+1/'True_Odds_Calculator_3-way'!C639-1)</f>
        <v/>
      </c>
    </row>
    <row r="648" spans="4:11" x14ac:dyDescent="0.25">
      <c r="D648" t="str">
        <f>solve_for_c('True_Odds_Calculator_3-way'!A640,'True_Odds_Calculator_3-way'!B640,'True_Odds_Calculator_3-way'!C640,'Log_working_3-way'!B$1,'Log_working_3-way'!B$2)</f>
        <v/>
      </c>
      <c r="F648" s="6" t="str">
        <f>IF('Log_working_3-way'!D648="","",1/'True_Odds_Calculator_3-way'!N640+1/'True_Odds_Calculator_3-way'!O640+1/'True_Odds_Calculator_3-way'!#REF!-1)</f>
        <v/>
      </c>
      <c r="H648" s="6" t="str">
        <f>IF('Log_working_3-way'!$D648="","",'True_Odds_Calculator_3-way'!N640/'True_Odds_Calculator_3-way'!A640-1)</f>
        <v/>
      </c>
      <c r="I648" s="6" t="str">
        <f>IF('Log_working_3-way'!$D648="","",'True_Odds_Calculator_3-way'!O640/'True_Odds_Calculator_3-way'!B640-1)</f>
        <v/>
      </c>
      <c r="J648" s="6" t="str">
        <f>IF('Log_working_3-way'!$D648="","",'True_Odds_Calculator_3-way'!#REF!/'True_Odds_Calculator_3-way'!C640-1)</f>
        <v/>
      </c>
      <c r="K648" s="6" t="str">
        <f>IF('Log_working_3-way'!$D648="","",1/'True_Odds_Calculator_3-way'!A640+1/'True_Odds_Calculator_3-way'!B640+1/'True_Odds_Calculator_3-way'!C640-1)</f>
        <v/>
      </c>
    </row>
    <row r="649" spans="4:11" x14ac:dyDescent="0.25">
      <c r="D649" t="str">
        <f>solve_for_c('True_Odds_Calculator_3-way'!A641,'True_Odds_Calculator_3-way'!B641,'True_Odds_Calculator_3-way'!C641,'Log_working_3-way'!B$1,'Log_working_3-way'!B$2)</f>
        <v/>
      </c>
      <c r="F649" s="6" t="str">
        <f>IF('Log_working_3-way'!D649="","",1/'True_Odds_Calculator_3-way'!N641+1/'True_Odds_Calculator_3-way'!O641+1/'True_Odds_Calculator_3-way'!#REF!-1)</f>
        <v/>
      </c>
      <c r="H649" s="6" t="str">
        <f>IF('Log_working_3-way'!$D649="","",'True_Odds_Calculator_3-way'!N641/'True_Odds_Calculator_3-way'!A641-1)</f>
        <v/>
      </c>
      <c r="I649" s="6" t="str">
        <f>IF('Log_working_3-way'!$D649="","",'True_Odds_Calculator_3-way'!O641/'True_Odds_Calculator_3-way'!B641-1)</f>
        <v/>
      </c>
      <c r="J649" s="6" t="str">
        <f>IF('Log_working_3-way'!$D649="","",'True_Odds_Calculator_3-way'!#REF!/'True_Odds_Calculator_3-way'!C641-1)</f>
        <v/>
      </c>
      <c r="K649" s="6" t="str">
        <f>IF('Log_working_3-way'!$D649="","",1/'True_Odds_Calculator_3-way'!A641+1/'True_Odds_Calculator_3-way'!B641+1/'True_Odds_Calculator_3-way'!C641-1)</f>
        <v/>
      </c>
    </row>
    <row r="650" spans="4:11" x14ac:dyDescent="0.25">
      <c r="D650" t="str">
        <f>solve_for_c('True_Odds_Calculator_3-way'!A642,'True_Odds_Calculator_3-way'!B642,'True_Odds_Calculator_3-way'!C642,'Log_working_3-way'!B$1,'Log_working_3-way'!B$2)</f>
        <v/>
      </c>
      <c r="F650" s="6" t="str">
        <f>IF('Log_working_3-way'!D650="","",1/'True_Odds_Calculator_3-way'!N642+1/'True_Odds_Calculator_3-way'!O642+1/'True_Odds_Calculator_3-way'!#REF!-1)</f>
        <v/>
      </c>
      <c r="H650" s="6" t="str">
        <f>IF('Log_working_3-way'!$D650="","",'True_Odds_Calculator_3-way'!N642/'True_Odds_Calculator_3-way'!A642-1)</f>
        <v/>
      </c>
      <c r="I650" s="6" t="str">
        <f>IF('Log_working_3-way'!$D650="","",'True_Odds_Calculator_3-way'!O642/'True_Odds_Calculator_3-way'!B642-1)</f>
        <v/>
      </c>
      <c r="J650" s="6" t="str">
        <f>IF('Log_working_3-way'!$D650="","",'True_Odds_Calculator_3-way'!#REF!/'True_Odds_Calculator_3-way'!C642-1)</f>
        <v/>
      </c>
      <c r="K650" s="6" t="str">
        <f>IF('Log_working_3-way'!$D650="","",1/'True_Odds_Calculator_3-way'!A642+1/'True_Odds_Calculator_3-way'!B642+1/'True_Odds_Calculator_3-way'!C642-1)</f>
        <v/>
      </c>
    </row>
    <row r="651" spans="4:11" x14ac:dyDescent="0.25">
      <c r="D651" t="str">
        <f>solve_for_c('True_Odds_Calculator_3-way'!A643,'True_Odds_Calculator_3-way'!B643,'True_Odds_Calculator_3-way'!C643,'Log_working_3-way'!B$1,'Log_working_3-way'!B$2)</f>
        <v/>
      </c>
      <c r="F651" s="6" t="str">
        <f>IF('Log_working_3-way'!D651="","",1/'True_Odds_Calculator_3-way'!N643+1/'True_Odds_Calculator_3-way'!O643+1/'True_Odds_Calculator_3-way'!#REF!-1)</f>
        <v/>
      </c>
      <c r="H651" s="6" t="str">
        <f>IF('Log_working_3-way'!$D651="","",'True_Odds_Calculator_3-way'!N643/'True_Odds_Calculator_3-way'!A643-1)</f>
        <v/>
      </c>
      <c r="I651" s="6" t="str">
        <f>IF('Log_working_3-way'!$D651="","",'True_Odds_Calculator_3-way'!O643/'True_Odds_Calculator_3-way'!B643-1)</f>
        <v/>
      </c>
      <c r="J651" s="6" t="str">
        <f>IF('Log_working_3-way'!$D651="","",'True_Odds_Calculator_3-way'!#REF!/'True_Odds_Calculator_3-way'!C643-1)</f>
        <v/>
      </c>
      <c r="K651" s="6" t="str">
        <f>IF('Log_working_3-way'!$D651="","",1/'True_Odds_Calculator_3-way'!A643+1/'True_Odds_Calculator_3-way'!B643+1/'True_Odds_Calculator_3-way'!C643-1)</f>
        <v/>
      </c>
    </row>
    <row r="652" spans="4:11" x14ac:dyDescent="0.25">
      <c r="D652" t="str">
        <f>solve_for_c('True_Odds_Calculator_3-way'!A644,'True_Odds_Calculator_3-way'!B644,'True_Odds_Calculator_3-way'!C644,'Log_working_3-way'!B$1,'Log_working_3-way'!B$2)</f>
        <v/>
      </c>
      <c r="F652" s="6" t="str">
        <f>IF('Log_working_3-way'!D652="","",1/'True_Odds_Calculator_3-way'!N644+1/'True_Odds_Calculator_3-way'!O644+1/'True_Odds_Calculator_3-way'!#REF!-1)</f>
        <v/>
      </c>
      <c r="H652" s="6" t="str">
        <f>IF('Log_working_3-way'!$D652="","",'True_Odds_Calculator_3-way'!N644/'True_Odds_Calculator_3-way'!A644-1)</f>
        <v/>
      </c>
      <c r="I652" s="6" t="str">
        <f>IF('Log_working_3-way'!$D652="","",'True_Odds_Calculator_3-way'!O644/'True_Odds_Calculator_3-way'!B644-1)</f>
        <v/>
      </c>
      <c r="J652" s="6" t="str">
        <f>IF('Log_working_3-way'!$D652="","",'True_Odds_Calculator_3-way'!#REF!/'True_Odds_Calculator_3-way'!C644-1)</f>
        <v/>
      </c>
      <c r="K652" s="6" t="str">
        <f>IF('Log_working_3-way'!$D652="","",1/'True_Odds_Calculator_3-way'!A644+1/'True_Odds_Calculator_3-way'!B644+1/'True_Odds_Calculator_3-way'!C644-1)</f>
        <v/>
      </c>
    </row>
    <row r="653" spans="4:11" x14ac:dyDescent="0.25">
      <c r="D653" t="str">
        <f>solve_for_c('True_Odds_Calculator_3-way'!A645,'True_Odds_Calculator_3-way'!B645,'True_Odds_Calculator_3-way'!C645,'Log_working_3-way'!B$1,'Log_working_3-way'!B$2)</f>
        <v/>
      </c>
      <c r="F653" s="6" t="str">
        <f>IF('Log_working_3-way'!D653="","",1/'True_Odds_Calculator_3-way'!N645+1/'True_Odds_Calculator_3-way'!O645+1/'True_Odds_Calculator_3-way'!#REF!-1)</f>
        <v/>
      </c>
      <c r="H653" s="6" t="str">
        <f>IF('Log_working_3-way'!$D653="","",'True_Odds_Calculator_3-way'!N645/'True_Odds_Calculator_3-way'!A645-1)</f>
        <v/>
      </c>
      <c r="I653" s="6" t="str">
        <f>IF('Log_working_3-way'!$D653="","",'True_Odds_Calculator_3-way'!O645/'True_Odds_Calculator_3-way'!B645-1)</f>
        <v/>
      </c>
      <c r="J653" s="6" t="str">
        <f>IF('Log_working_3-way'!$D653="","",'True_Odds_Calculator_3-way'!#REF!/'True_Odds_Calculator_3-way'!C645-1)</f>
        <v/>
      </c>
      <c r="K653" s="6" t="str">
        <f>IF('Log_working_3-way'!$D653="","",1/'True_Odds_Calculator_3-way'!A645+1/'True_Odds_Calculator_3-way'!B645+1/'True_Odds_Calculator_3-way'!C645-1)</f>
        <v/>
      </c>
    </row>
    <row r="654" spans="4:11" x14ac:dyDescent="0.25">
      <c r="D654" t="str">
        <f>solve_for_c('True_Odds_Calculator_3-way'!A646,'True_Odds_Calculator_3-way'!B646,'True_Odds_Calculator_3-way'!C646,'Log_working_3-way'!B$1,'Log_working_3-way'!B$2)</f>
        <v/>
      </c>
      <c r="F654" s="6" t="str">
        <f>IF('Log_working_3-way'!D654="","",1/'True_Odds_Calculator_3-way'!N646+1/'True_Odds_Calculator_3-way'!O646+1/'True_Odds_Calculator_3-way'!#REF!-1)</f>
        <v/>
      </c>
      <c r="H654" s="6" t="str">
        <f>IF('Log_working_3-way'!$D654="","",'True_Odds_Calculator_3-way'!N646/'True_Odds_Calculator_3-way'!A646-1)</f>
        <v/>
      </c>
      <c r="I654" s="6" t="str">
        <f>IF('Log_working_3-way'!$D654="","",'True_Odds_Calculator_3-way'!O646/'True_Odds_Calculator_3-way'!B646-1)</f>
        <v/>
      </c>
      <c r="J654" s="6" t="str">
        <f>IF('Log_working_3-way'!$D654="","",'True_Odds_Calculator_3-way'!#REF!/'True_Odds_Calculator_3-way'!C646-1)</f>
        <v/>
      </c>
      <c r="K654" s="6" t="str">
        <f>IF('Log_working_3-way'!$D654="","",1/'True_Odds_Calculator_3-way'!A646+1/'True_Odds_Calculator_3-way'!B646+1/'True_Odds_Calculator_3-way'!C646-1)</f>
        <v/>
      </c>
    </row>
    <row r="655" spans="4:11" x14ac:dyDescent="0.25">
      <c r="D655" t="str">
        <f>solve_for_c('True_Odds_Calculator_3-way'!A647,'True_Odds_Calculator_3-way'!B647,'True_Odds_Calculator_3-way'!C647,'Log_working_3-way'!B$1,'Log_working_3-way'!B$2)</f>
        <v/>
      </c>
      <c r="F655" s="6" t="str">
        <f>IF('Log_working_3-way'!D655="","",1/'True_Odds_Calculator_3-way'!N647+1/'True_Odds_Calculator_3-way'!O647+1/'True_Odds_Calculator_3-way'!#REF!-1)</f>
        <v/>
      </c>
      <c r="H655" s="6" t="str">
        <f>IF('Log_working_3-way'!$D655="","",'True_Odds_Calculator_3-way'!N647/'True_Odds_Calculator_3-way'!A647-1)</f>
        <v/>
      </c>
      <c r="I655" s="6" t="str">
        <f>IF('Log_working_3-way'!$D655="","",'True_Odds_Calculator_3-way'!O647/'True_Odds_Calculator_3-way'!B647-1)</f>
        <v/>
      </c>
      <c r="J655" s="6" t="str">
        <f>IF('Log_working_3-way'!$D655="","",'True_Odds_Calculator_3-way'!#REF!/'True_Odds_Calculator_3-way'!C647-1)</f>
        <v/>
      </c>
      <c r="K655" s="6" t="str">
        <f>IF('Log_working_3-way'!$D655="","",1/'True_Odds_Calculator_3-way'!A647+1/'True_Odds_Calculator_3-way'!B647+1/'True_Odds_Calculator_3-way'!C647-1)</f>
        <v/>
      </c>
    </row>
    <row r="656" spans="4:11" x14ac:dyDescent="0.25">
      <c r="D656" t="str">
        <f>solve_for_c('True_Odds_Calculator_3-way'!A648,'True_Odds_Calculator_3-way'!B648,'True_Odds_Calculator_3-way'!C648,'Log_working_3-way'!B$1,'Log_working_3-way'!B$2)</f>
        <v/>
      </c>
      <c r="F656" s="6" t="str">
        <f>IF('Log_working_3-way'!D656="","",1/'True_Odds_Calculator_3-way'!N648+1/'True_Odds_Calculator_3-way'!O648+1/'True_Odds_Calculator_3-way'!#REF!-1)</f>
        <v/>
      </c>
      <c r="H656" s="6" t="str">
        <f>IF('Log_working_3-way'!$D656="","",'True_Odds_Calculator_3-way'!N648/'True_Odds_Calculator_3-way'!A648-1)</f>
        <v/>
      </c>
      <c r="I656" s="6" t="str">
        <f>IF('Log_working_3-way'!$D656="","",'True_Odds_Calculator_3-way'!O648/'True_Odds_Calculator_3-way'!B648-1)</f>
        <v/>
      </c>
      <c r="J656" s="6" t="str">
        <f>IF('Log_working_3-way'!$D656="","",'True_Odds_Calculator_3-way'!#REF!/'True_Odds_Calculator_3-way'!C648-1)</f>
        <v/>
      </c>
      <c r="K656" s="6" t="str">
        <f>IF('Log_working_3-way'!$D656="","",1/'True_Odds_Calculator_3-way'!A648+1/'True_Odds_Calculator_3-way'!B648+1/'True_Odds_Calculator_3-way'!C648-1)</f>
        <v/>
      </c>
    </row>
    <row r="657" spans="4:11" x14ac:dyDescent="0.25">
      <c r="D657" t="str">
        <f>solve_for_c('True_Odds_Calculator_3-way'!A649,'True_Odds_Calculator_3-way'!B649,'True_Odds_Calculator_3-way'!C649,'Log_working_3-way'!B$1,'Log_working_3-way'!B$2)</f>
        <v/>
      </c>
      <c r="F657" s="6" t="str">
        <f>IF('Log_working_3-way'!D657="","",1/'True_Odds_Calculator_3-way'!N649+1/'True_Odds_Calculator_3-way'!O649+1/'True_Odds_Calculator_3-way'!#REF!-1)</f>
        <v/>
      </c>
      <c r="H657" s="6" t="str">
        <f>IF('Log_working_3-way'!$D657="","",'True_Odds_Calculator_3-way'!N649/'True_Odds_Calculator_3-way'!A649-1)</f>
        <v/>
      </c>
      <c r="I657" s="6" t="str">
        <f>IF('Log_working_3-way'!$D657="","",'True_Odds_Calculator_3-way'!O649/'True_Odds_Calculator_3-way'!B649-1)</f>
        <v/>
      </c>
      <c r="J657" s="6" t="str">
        <f>IF('Log_working_3-way'!$D657="","",'True_Odds_Calculator_3-way'!#REF!/'True_Odds_Calculator_3-way'!C649-1)</f>
        <v/>
      </c>
      <c r="K657" s="6" t="str">
        <f>IF('Log_working_3-way'!$D657="","",1/'True_Odds_Calculator_3-way'!A649+1/'True_Odds_Calculator_3-way'!B649+1/'True_Odds_Calculator_3-way'!C649-1)</f>
        <v/>
      </c>
    </row>
    <row r="658" spans="4:11" x14ac:dyDescent="0.25">
      <c r="D658" t="str">
        <f>solve_for_c('True_Odds_Calculator_3-way'!A650,'True_Odds_Calculator_3-way'!B650,'True_Odds_Calculator_3-way'!C650,'Log_working_3-way'!B$1,'Log_working_3-way'!B$2)</f>
        <v/>
      </c>
      <c r="F658" s="6" t="str">
        <f>IF('Log_working_3-way'!D658="","",1/'True_Odds_Calculator_3-way'!N650+1/'True_Odds_Calculator_3-way'!O650+1/'True_Odds_Calculator_3-way'!#REF!-1)</f>
        <v/>
      </c>
      <c r="H658" s="6" t="str">
        <f>IF('Log_working_3-way'!$D658="","",'True_Odds_Calculator_3-way'!N650/'True_Odds_Calculator_3-way'!A650-1)</f>
        <v/>
      </c>
      <c r="I658" s="6" t="str">
        <f>IF('Log_working_3-way'!$D658="","",'True_Odds_Calculator_3-way'!O650/'True_Odds_Calculator_3-way'!B650-1)</f>
        <v/>
      </c>
      <c r="J658" s="6" t="str">
        <f>IF('Log_working_3-way'!$D658="","",'True_Odds_Calculator_3-way'!#REF!/'True_Odds_Calculator_3-way'!C650-1)</f>
        <v/>
      </c>
      <c r="K658" s="6" t="str">
        <f>IF('Log_working_3-way'!$D658="","",1/'True_Odds_Calculator_3-way'!A650+1/'True_Odds_Calculator_3-way'!B650+1/'True_Odds_Calculator_3-way'!C650-1)</f>
        <v/>
      </c>
    </row>
    <row r="659" spans="4:11" x14ac:dyDescent="0.25">
      <c r="D659" t="str">
        <f>solve_for_c('True_Odds_Calculator_3-way'!A651,'True_Odds_Calculator_3-way'!B651,'True_Odds_Calculator_3-way'!C651,'Log_working_3-way'!B$1,'Log_working_3-way'!B$2)</f>
        <v/>
      </c>
      <c r="F659" s="6" t="str">
        <f>IF('Log_working_3-way'!D659="","",1/'True_Odds_Calculator_3-way'!N651+1/'True_Odds_Calculator_3-way'!O651+1/'True_Odds_Calculator_3-way'!#REF!-1)</f>
        <v/>
      </c>
      <c r="H659" s="6" t="str">
        <f>IF('Log_working_3-way'!$D659="","",'True_Odds_Calculator_3-way'!N651/'True_Odds_Calculator_3-way'!A651-1)</f>
        <v/>
      </c>
      <c r="I659" s="6" t="str">
        <f>IF('Log_working_3-way'!$D659="","",'True_Odds_Calculator_3-way'!O651/'True_Odds_Calculator_3-way'!B651-1)</f>
        <v/>
      </c>
      <c r="J659" s="6" t="str">
        <f>IF('Log_working_3-way'!$D659="","",'True_Odds_Calculator_3-way'!#REF!/'True_Odds_Calculator_3-way'!C651-1)</f>
        <v/>
      </c>
      <c r="K659" s="6" t="str">
        <f>IF('Log_working_3-way'!$D659="","",1/'True_Odds_Calculator_3-way'!A651+1/'True_Odds_Calculator_3-way'!B651+1/'True_Odds_Calculator_3-way'!C651-1)</f>
        <v/>
      </c>
    </row>
    <row r="660" spans="4:11" x14ac:dyDescent="0.25">
      <c r="D660" t="str">
        <f>solve_for_c('True_Odds_Calculator_3-way'!A652,'True_Odds_Calculator_3-way'!B652,'True_Odds_Calculator_3-way'!C652,'Log_working_3-way'!B$1,'Log_working_3-way'!B$2)</f>
        <v/>
      </c>
      <c r="F660" s="6" t="str">
        <f>IF('Log_working_3-way'!D660="","",1/'True_Odds_Calculator_3-way'!N652+1/'True_Odds_Calculator_3-way'!O652+1/'True_Odds_Calculator_3-way'!#REF!-1)</f>
        <v/>
      </c>
      <c r="H660" s="6" t="str">
        <f>IF('Log_working_3-way'!$D660="","",'True_Odds_Calculator_3-way'!N652/'True_Odds_Calculator_3-way'!A652-1)</f>
        <v/>
      </c>
      <c r="I660" s="6" t="str">
        <f>IF('Log_working_3-way'!$D660="","",'True_Odds_Calculator_3-way'!O652/'True_Odds_Calculator_3-way'!B652-1)</f>
        <v/>
      </c>
      <c r="J660" s="6" t="str">
        <f>IF('Log_working_3-way'!$D660="","",'True_Odds_Calculator_3-way'!#REF!/'True_Odds_Calculator_3-way'!C652-1)</f>
        <v/>
      </c>
      <c r="K660" s="6" t="str">
        <f>IF('Log_working_3-way'!$D660="","",1/'True_Odds_Calculator_3-way'!A652+1/'True_Odds_Calculator_3-way'!B652+1/'True_Odds_Calculator_3-way'!C652-1)</f>
        <v/>
      </c>
    </row>
    <row r="661" spans="4:11" x14ac:dyDescent="0.25">
      <c r="D661" t="str">
        <f>solve_for_c('True_Odds_Calculator_3-way'!A653,'True_Odds_Calculator_3-way'!B653,'True_Odds_Calculator_3-way'!C653,'Log_working_3-way'!B$1,'Log_working_3-way'!B$2)</f>
        <v/>
      </c>
      <c r="F661" s="6" t="str">
        <f>IF('Log_working_3-way'!D661="","",1/'True_Odds_Calculator_3-way'!N653+1/'True_Odds_Calculator_3-way'!O653+1/'True_Odds_Calculator_3-way'!#REF!-1)</f>
        <v/>
      </c>
      <c r="H661" s="6" t="str">
        <f>IF('Log_working_3-way'!$D661="","",'True_Odds_Calculator_3-way'!N653/'True_Odds_Calculator_3-way'!A653-1)</f>
        <v/>
      </c>
      <c r="I661" s="6" t="str">
        <f>IF('Log_working_3-way'!$D661="","",'True_Odds_Calculator_3-way'!O653/'True_Odds_Calculator_3-way'!B653-1)</f>
        <v/>
      </c>
      <c r="J661" s="6" t="str">
        <f>IF('Log_working_3-way'!$D661="","",'True_Odds_Calculator_3-way'!#REF!/'True_Odds_Calculator_3-way'!C653-1)</f>
        <v/>
      </c>
      <c r="K661" s="6" t="str">
        <f>IF('Log_working_3-way'!$D661="","",1/'True_Odds_Calculator_3-way'!A653+1/'True_Odds_Calculator_3-way'!B653+1/'True_Odds_Calculator_3-way'!C653-1)</f>
        <v/>
      </c>
    </row>
    <row r="662" spans="4:11" x14ac:dyDescent="0.25">
      <c r="D662" t="str">
        <f>solve_for_c('True_Odds_Calculator_3-way'!A654,'True_Odds_Calculator_3-way'!B654,'True_Odds_Calculator_3-way'!C654,'Log_working_3-way'!B$1,'Log_working_3-way'!B$2)</f>
        <v/>
      </c>
      <c r="F662" s="6" t="str">
        <f>IF('Log_working_3-way'!D662="","",1/'True_Odds_Calculator_3-way'!N654+1/'True_Odds_Calculator_3-way'!O654+1/'True_Odds_Calculator_3-way'!#REF!-1)</f>
        <v/>
      </c>
      <c r="H662" s="6" t="str">
        <f>IF('Log_working_3-way'!$D662="","",'True_Odds_Calculator_3-way'!N654/'True_Odds_Calculator_3-way'!A654-1)</f>
        <v/>
      </c>
      <c r="I662" s="6" t="str">
        <f>IF('Log_working_3-way'!$D662="","",'True_Odds_Calculator_3-way'!O654/'True_Odds_Calculator_3-way'!B654-1)</f>
        <v/>
      </c>
      <c r="J662" s="6" t="str">
        <f>IF('Log_working_3-way'!$D662="","",'True_Odds_Calculator_3-way'!#REF!/'True_Odds_Calculator_3-way'!C654-1)</f>
        <v/>
      </c>
      <c r="K662" s="6" t="str">
        <f>IF('Log_working_3-way'!$D662="","",1/'True_Odds_Calculator_3-way'!A654+1/'True_Odds_Calculator_3-way'!B654+1/'True_Odds_Calculator_3-way'!C654-1)</f>
        <v/>
      </c>
    </row>
    <row r="663" spans="4:11" x14ac:dyDescent="0.25">
      <c r="D663" t="str">
        <f>solve_for_c('True_Odds_Calculator_3-way'!A655,'True_Odds_Calculator_3-way'!B655,'True_Odds_Calculator_3-way'!C655,'Log_working_3-way'!B$1,'Log_working_3-way'!B$2)</f>
        <v/>
      </c>
      <c r="F663" s="6" t="str">
        <f>IF('Log_working_3-way'!D663="","",1/'True_Odds_Calculator_3-way'!N655+1/'True_Odds_Calculator_3-way'!O655+1/'True_Odds_Calculator_3-way'!#REF!-1)</f>
        <v/>
      </c>
      <c r="H663" s="6" t="str">
        <f>IF('Log_working_3-way'!$D663="","",'True_Odds_Calculator_3-way'!N655/'True_Odds_Calculator_3-way'!A655-1)</f>
        <v/>
      </c>
      <c r="I663" s="6" t="str">
        <f>IF('Log_working_3-way'!$D663="","",'True_Odds_Calculator_3-way'!O655/'True_Odds_Calculator_3-way'!B655-1)</f>
        <v/>
      </c>
      <c r="J663" s="6" t="str">
        <f>IF('Log_working_3-way'!$D663="","",'True_Odds_Calculator_3-way'!#REF!/'True_Odds_Calculator_3-way'!C655-1)</f>
        <v/>
      </c>
      <c r="K663" s="6" t="str">
        <f>IF('Log_working_3-way'!$D663="","",1/'True_Odds_Calculator_3-way'!A655+1/'True_Odds_Calculator_3-way'!B655+1/'True_Odds_Calculator_3-way'!C655-1)</f>
        <v/>
      </c>
    </row>
    <row r="664" spans="4:11" x14ac:dyDescent="0.25">
      <c r="D664" t="str">
        <f>solve_for_c('True_Odds_Calculator_3-way'!A656,'True_Odds_Calculator_3-way'!B656,'True_Odds_Calculator_3-way'!C656,'Log_working_3-way'!B$1,'Log_working_3-way'!B$2)</f>
        <v/>
      </c>
      <c r="F664" s="6" t="str">
        <f>IF('Log_working_3-way'!D664="","",1/'True_Odds_Calculator_3-way'!N656+1/'True_Odds_Calculator_3-way'!O656+1/'True_Odds_Calculator_3-way'!#REF!-1)</f>
        <v/>
      </c>
      <c r="H664" s="6" t="str">
        <f>IF('Log_working_3-way'!$D664="","",'True_Odds_Calculator_3-way'!N656/'True_Odds_Calculator_3-way'!A656-1)</f>
        <v/>
      </c>
      <c r="I664" s="6" t="str">
        <f>IF('Log_working_3-way'!$D664="","",'True_Odds_Calculator_3-way'!O656/'True_Odds_Calculator_3-way'!B656-1)</f>
        <v/>
      </c>
      <c r="J664" s="6" t="str">
        <f>IF('Log_working_3-way'!$D664="","",'True_Odds_Calculator_3-way'!#REF!/'True_Odds_Calculator_3-way'!C656-1)</f>
        <v/>
      </c>
      <c r="K664" s="6" t="str">
        <f>IF('Log_working_3-way'!$D664="","",1/'True_Odds_Calculator_3-way'!A656+1/'True_Odds_Calculator_3-way'!B656+1/'True_Odds_Calculator_3-way'!C656-1)</f>
        <v/>
      </c>
    </row>
    <row r="665" spans="4:11" x14ac:dyDescent="0.25">
      <c r="D665" t="str">
        <f>solve_for_c('True_Odds_Calculator_3-way'!A657,'True_Odds_Calculator_3-way'!B657,'True_Odds_Calculator_3-way'!C657,'Log_working_3-way'!B$1,'Log_working_3-way'!B$2)</f>
        <v/>
      </c>
      <c r="F665" s="6" t="str">
        <f>IF('Log_working_3-way'!D665="","",1/'True_Odds_Calculator_3-way'!N657+1/'True_Odds_Calculator_3-way'!O657+1/'True_Odds_Calculator_3-way'!#REF!-1)</f>
        <v/>
      </c>
      <c r="H665" s="6" t="str">
        <f>IF('Log_working_3-way'!$D665="","",'True_Odds_Calculator_3-way'!N657/'True_Odds_Calculator_3-way'!A657-1)</f>
        <v/>
      </c>
      <c r="I665" s="6" t="str">
        <f>IF('Log_working_3-way'!$D665="","",'True_Odds_Calculator_3-way'!O657/'True_Odds_Calculator_3-way'!B657-1)</f>
        <v/>
      </c>
      <c r="J665" s="6" t="str">
        <f>IF('Log_working_3-way'!$D665="","",'True_Odds_Calculator_3-way'!#REF!/'True_Odds_Calculator_3-way'!C657-1)</f>
        <v/>
      </c>
      <c r="K665" s="6" t="str">
        <f>IF('Log_working_3-way'!$D665="","",1/'True_Odds_Calculator_3-way'!A657+1/'True_Odds_Calculator_3-way'!B657+1/'True_Odds_Calculator_3-way'!C657-1)</f>
        <v/>
      </c>
    </row>
    <row r="666" spans="4:11" x14ac:dyDescent="0.25">
      <c r="D666" t="str">
        <f>solve_for_c('True_Odds_Calculator_3-way'!A658,'True_Odds_Calculator_3-way'!B658,'True_Odds_Calculator_3-way'!C658,'Log_working_3-way'!B$1,'Log_working_3-way'!B$2)</f>
        <v/>
      </c>
      <c r="F666" s="6" t="str">
        <f>IF('Log_working_3-way'!D666="","",1/'True_Odds_Calculator_3-way'!N658+1/'True_Odds_Calculator_3-way'!O658+1/'True_Odds_Calculator_3-way'!#REF!-1)</f>
        <v/>
      </c>
      <c r="H666" s="6" t="str">
        <f>IF('Log_working_3-way'!$D666="","",'True_Odds_Calculator_3-way'!N658/'True_Odds_Calculator_3-way'!A658-1)</f>
        <v/>
      </c>
      <c r="I666" s="6" t="str">
        <f>IF('Log_working_3-way'!$D666="","",'True_Odds_Calculator_3-way'!O658/'True_Odds_Calculator_3-way'!B658-1)</f>
        <v/>
      </c>
      <c r="J666" s="6" t="str">
        <f>IF('Log_working_3-way'!$D666="","",'True_Odds_Calculator_3-way'!#REF!/'True_Odds_Calculator_3-way'!C658-1)</f>
        <v/>
      </c>
      <c r="K666" s="6" t="str">
        <f>IF('Log_working_3-way'!$D666="","",1/'True_Odds_Calculator_3-way'!A658+1/'True_Odds_Calculator_3-way'!B658+1/'True_Odds_Calculator_3-way'!C658-1)</f>
        <v/>
      </c>
    </row>
    <row r="667" spans="4:11" x14ac:dyDescent="0.25">
      <c r="D667" t="str">
        <f>solve_for_c('True_Odds_Calculator_3-way'!A659,'True_Odds_Calculator_3-way'!B659,'True_Odds_Calculator_3-way'!C659,'Log_working_3-way'!B$1,'Log_working_3-way'!B$2)</f>
        <v/>
      </c>
      <c r="F667" s="6" t="str">
        <f>IF('Log_working_3-way'!D667="","",1/'True_Odds_Calculator_3-way'!N659+1/'True_Odds_Calculator_3-way'!O659+1/'True_Odds_Calculator_3-way'!#REF!-1)</f>
        <v/>
      </c>
      <c r="H667" s="6" t="str">
        <f>IF('Log_working_3-way'!$D667="","",'True_Odds_Calculator_3-way'!N659/'True_Odds_Calculator_3-way'!A659-1)</f>
        <v/>
      </c>
      <c r="I667" s="6" t="str">
        <f>IF('Log_working_3-way'!$D667="","",'True_Odds_Calculator_3-way'!O659/'True_Odds_Calculator_3-way'!B659-1)</f>
        <v/>
      </c>
      <c r="J667" s="6" t="str">
        <f>IF('Log_working_3-way'!$D667="","",'True_Odds_Calculator_3-way'!#REF!/'True_Odds_Calculator_3-way'!C659-1)</f>
        <v/>
      </c>
      <c r="K667" s="6" t="str">
        <f>IF('Log_working_3-way'!$D667="","",1/'True_Odds_Calculator_3-way'!A659+1/'True_Odds_Calculator_3-way'!B659+1/'True_Odds_Calculator_3-way'!C659-1)</f>
        <v/>
      </c>
    </row>
    <row r="668" spans="4:11" x14ac:dyDescent="0.25">
      <c r="D668" t="str">
        <f>solve_for_c('True_Odds_Calculator_3-way'!A660,'True_Odds_Calculator_3-way'!B660,'True_Odds_Calculator_3-way'!C660,'Log_working_3-way'!B$1,'Log_working_3-way'!B$2)</f>
        <v/>
      </c>
      <c r="F668" s="6" t="str">
        <f>IF('Log_working_3-way'!D668="","",1/'True_Odds_Calculator_3-way'!N660+1/'True_Odds_Calculator_3-way'!O660+1/'True_Odds_Calculator_3-way'!#REF!-1)</f>
        <v/>
      </c>
      <c r="H668" s="6" t="str">
        <f>IF('Log_working_3-way'!$D668="","",'True_Odds_Calculator_3-way'!N660/'True_Odds_Calculator_3-way'!A660-1)</f>
        <v/>
      </c>
      <c r="I668" s="6" t="str">
        <f>IF('Log_working_3-way'!$D668="","",'True_Odds_Calculator_3-way'!O660/'True_Odds_Calculator_3-way'!B660-1)</f>
        <v/>
      </c>
      <c r="J668" s="6" t="str">
        <f>IF('Log_working_3-way'!$D668="","",'True_Odds_Calculator_3-way'!#REF!/'True_Odds_Calculator_3-way'!C660-1)</f>
        <v/>
      </c>
      <c r="K668" s="6" t="str">
        <f>IF('Log_working_3-way'!$D668="","",1/'True_Odds_Calculator_3-way'!A660+1/'True_Odds_Calculator_3-way'!B660+1/'True_Odds_Calculator_3-way'!C660-1)</f>
        <v/>
      </c>
    </row>
    <row r="669" spans="4:11" x14ac:dyDescent="0.25">
      <c r="D669" t="str">
        <f>solve_for_c('True_Odds_Calculator_3-way'!A661,'True_Odds_Calculator_3-way'!B661,'True_Odds_Calculator_3-way'!C661,'Log_working_3-way'!B$1,'Log_working_3-way'!B$2)</f>
        <v/>
      </c>
      <c r="F669" s="6" t="str">
        <f>IF('Log_working_3-way'!D669="","",1/'True_Odds_Calculator_3-way'!N661+1/'True_Odds_Calculator_3-way'!O661+1/'True_Odds_Calculator_3-way'!#REF!-1)</f>
        <v/>
      </c>
      <c r="H669" s="6" t="str">
        <f>IF('Log_working_3-way'!$D669="","",'True_Odds_Calculator_3-way'!N661/'True_Odds_Calculator_3-way'!A661-1)</f>
        <v/>
      </c>
      <c r="I669" s="6" t="str">
        <f>IF('Log_working_3-way'!$D669="","",'True_Odds_Calculator_3-way'!O661/'True_Odds_Calculator_3-way'!B661-1)</f>
        <v/>
      </c>
      <c r="J669" s="6" t="str">
        <f>IF('Log_working_3-way'!$D669="","",'True_Odds_Calculator_3-way'!#REF!/'True_Odds_Calculator_3-way'!C661-1)</f>
        <v/>
      </c>
      <c r="K669" s="6" t="str">
        <f>IF('Log_working_3-way'!$D669="","",1/'True_Odds_Calculator_3-way'!A661+1/'True_Odds_Calculator_3-way'!B661+1/'True_Odds_Calculator_3-way'!C661-1)</f>
        <v/>
      </c>
    </row>
    <row r="670" spans="4:11" x14ac:dyDescent="0.25">
      <c r="D670" t="str">
        <f>solve_for_c('True_Odds_Calculator_3-way'!A662,'True_Odds_Calculator_3-way'!B662,'True_Odds_Calculator_3-way'!C662,'Log_working_3-way'!B$1,'Log_working_3-way'!B$2)</f>
        <v/>
      </c>
      <c r="F670" s="6" t="str">
        <f>IF('Log_working_3-way'!D670="","",1/'True_Odds_Calculator_3-way'!N662+1/'True_Odds_Calculator_3-way'!O662+1/'True_Odds_Calculator_3-way'!#REF!-1)</f>
        <v/>
      </c>
      <c r="H670" s="6" t="str">
        <f>IF('Log_working_3-way'!$D670="","",'True_Odds_Calculator_3-way'!N662/'True_Odds_Calculator_3-way'!A662-1)</f>
        <v/>
      </c>
      <c r="I670" s="6" t="str">
        <f>IF('Log_working_3-way'!$D670="","",'True_Odds_Calculator_3-way'!O662/'True_Odds_Calculator_3-way'!B662-1)</f>
        <v/>
      </c>
      <c r="J670" s="6" t="str">
        <f>IF('Log_working_3-way'!$D670="","",'True_Odds_Calculator_3-way'!#REF!/'True_Odds_Calculator_3-way'!C662-1)</f>
        <v/>
      </c>
      <c r="K670" s="6" t="str">
        <f>IF('Log_working_3-way'!$D670="","",1/'True_Odds_Calculator_3-way'!A662+1/'True_Odds_Calculator_3-way'!B662+1/'True_Odds_Calculator_3-way'!C662-1)</f>
        <v/>
      </c>
    </row>
    <row r="671" spans="4:11" x14ac:dyDescent="0.25">
      <c r="D671" t="str">
        <f>solve_for_c('True_Odds_Calculator_3-way'!A663,'True_Odds_Calculator_3-way'!B663,'True_Odds_Calculator_3-way'!C663,'Log_working_3-way'!B$1,'Log_working_3-way'!B$2)</f>
        <v/>
      </c>
      <c r="F671" s="6" t="str">
        <f>IF('Log_working_3-way'!D671="","",1/'True_Odds_Calculator_3-way'!N663+1/'True_Odds_Calculator_3-way'!O663+1/'True_Odds_Calculator_3-way'!#REF!-1)</f>
        <v/>
      </c>
      <c r="H671" s="6" t="str">
        <f>IF('Log_working_3-way'!$D671="","",'True_Odds_Calculator_3-way'!N663/'True_Odds_Calculator_3-way'!A663-1)</f>
        <v/>
      </c>
      <c r="I671" s="6" t="str">
        <f>IF('Log_working_3-way'!$D671="","",'True_Odds_Calculator_3-way'!O663/'True_Odds_Calculator_3-way'!B663-1)</f>
        <v/>
      </c>
      <c r="J671" s="6" t="str">
        <f>IF('Log_working_3-way'!$D671="","",'True_Odds_Calculator_3-way'!#REF!/'True_Odds_Calculator_3-way'!C663-1)</f>
        <v/>
      </c>
      <c r="K671" s="6" t="str">
        <f>IF('Log_working_3-way'!$D671="","",1/'True_Odds_Calculator_3-way'!A663+1/'True_Odds_Calculator_3-way'!B663+1/'True_Odds_Calculator_3-way'!C663-1)</f>
        <v/>
      </c>
    </row>
    <row r="672" spans="4:11" x14ac:dyDescent="0.25">
      <c r="D672" t="str">
        <f>solve_for_c('True_Odds_Calculator_3-way'!A664,'True_Odds_Calculator_3-way'!B664,'True_Odds_Calculator_3-way'!C664,'Log_working_3-way'!B$1,'Log_working_3-way'!B$2)</f>
        <v/>
      </c>
      <c r="F672" s="6" t="str">
        <f>IF('Log_working_3-way'!D672="","",1/'True_Odds_Calculator_3-way'!N664+1/'True_Odds_Calculator_3-way'!O664+1/'True_Odds_Calculator_3-way'!#REF!-1)</f>
        <v/>
      </c>
      <c r="H672" s="6" t="str">
        <f>IF('Log_working_3-way'!$D672="","",'True_Odds_Calculator_3-way'!N664/'True_Odds_Calculator_3-way'!A664-1)</f>
        <v/>
      </c>
      <c r="I672" s="6" t="str">
        <f>IF('Log_working_3-way'!$D672="","",'True_Odds_Calculator_3-way'!O664/'True_Odds_Calculator_3-way'!B664-1)</f>
        <v/>
      </c>
      <c r="J672" s="6" t="str">
        <f>IF('Log_working_3-way'!$D672="","",'True_Odds_Calculator_3-way'!#REF!/'True_Odds_Calculator_3-way'!C664-1)</f>
        <v/>
      </c>
      <c r="K672" s="6" t="str">
        <f>IF('Log_working_3-way'!$D672="","",1/'True_Odds_Calculator_3-way'!A664+1/'True_Odds_Calculator_3-way'!B664+1/'True_Odds_Calculator_3-way'!C664-1)</f>
        <v/>
      </c>
    </row>
    <row r="673" spans="4:11" x14ac:dyDescent="0.25">
      <c r="D673" t="str">
        <f>solve_for_c('True_Odds_Calculator_3-way'!A665,'True_Odds_Calculator_3-way'!B665,'True_Odds_Calculator_3-way'!C665,'Log_working_3-way'!B$1,'Log_working_3-way'!B$2)</f>
        <v/>
      </c>
      <c r="F673" s="6" t="str">
        <f>IF('Log_working_3-way'!D673="","",1/'True_Odds_Calculator_3-way'!N665+1/'True_Odds_Calculator_3-way'!O665+1/'True_Odds_Calculator_3-way'!#REF!-1)</f>
        <v/>
      </c>
      <c r="H673" s="6" t="str">
        <f>IF('Log_working_3-way'!$D673="","",'True_Odds_Calculator_3-way'!N665/'True_Odds_Calculator_3-way'!A665-1)</f>
        <v/>
      </c>
      <c r="I673" s="6" t="str">
        <f>IF('Log_working_3-way'!$D673="","",'True_Odds_Calculator_3-way'!O665/'True_Odds_Calculator_3-way'!B665-1)</f>
        <v/>
      </c>
      <c r="J673" s="6" t="str">
        <f>IF('Log_working_3-way'!$D673="","",'True_Odds_Calculator_3-way'!#REF!/'True_Odds_Calculator_3-way'!C665-1)</f>
        <v/>
      </c>
      <c r="K673" s="6" t="str">
        <f>IF('Log_working_3-way'!$D673="","",1/'True_Odds_Calculator_3-way'!A665+1/'True_Odds_Calculator_3-way'!B665+1/'True_Odds_Calculator_3-way'!C665-1)</f>
        <v/>
      </c>
    </row>
    <row r="674" spans="4:11" x14ac:dyDescent="0.25">
      <c r="D674" t="str">
        <f>solve_for_c('True_Odds_Calculator_3-way'!A666,'True_Odds_Calculator_3-way'!B666,'True_Odds_Calculator_3-way'!C666,'Log_working_3-way'!B$1,'Log_working_3-way'!B$2)</f>
        <v/>
      </c>
      <c r="F674" s="6" t="str">
        <f>IF('Log_working_3-way'!D674="","",1/'True_Odds_Calculator_3-way'!N666+1/'True_Odds_Calculator_3-way'!O666+1/'True_Odds_Calculator_3-way'!#REF!-1)</f>
        <v/>
      </c>
      <c r="H674" s="6" t="str">
        <f>IF('Log_working_3-way'!$D674="","",'True_Odds_Calculator_3-way'!N666/'True_Odds_Calculator_3-way'!A666-1)</f>
        <v/>
      </c>
      <c r="I674" s="6" t="str">
        <f>IF('Log_working_3-way'!$D674="","",'True_Odds_Calculator_3-way'!O666/'True_Odds_Calculator_3-way'!B666-1)</f>
        <v/>
      </c>
      <c r="J674" s="6" t="str">
        <f>IF('Log_working_3-way'!$D674="","",'True_Odds_Calculator_3-way'!#REF!/'True_Odds_Calculator_3-way'!C666-1)</f>
        <v/>
      </c>
      <c r="K674" s="6" t="str">
        <f>IF('Log_working_3-way'!$D674="","",1/'True_Odds_Calculator_3-way'!A666+1/'True_Odds_Calculator_3-way'!B666+1/'True_Odds_Calculator_3-way'!C666-1)</f>
        <v/>
      </c>
    </row>
    <row r="675" spans="4:11" x14ac:dyDescent="0.25">
      <c r="D675" t="str">
        <f>solve_for_c('True_Odds_Calculator_3-way'!A667,'True_Odds_Calculator_3-way'!B667,'True_Odds_Calculator_3-way'!C667,'Log_working_3-way'!B$1,'Log_working_3-way'!B$2)</f>
        <v/>
      </c>
      <c r="F675" s="6" t="str">
        <f>IF('Log_working_3-way'!D675="","",1/'True_Odds_Calculator_3-way'!N667+1/'True_Odds_Calculator_3-way'!O667+1/'True_Odds_Calculator_3-way'!#REF!-1)</f>
        <v/>
      </c>
      <c r="H675" s="6" t="str">
        <f>IF('Log_working_3-way'!$D675="","",'True_Odds_Calculator_3-way'!N667/'True_Odds_Calculator_3-way'!A667-1)</f>
        <v/>
      </c>
      <c r="I675" s="6" t="str">
        <f>IF('Log_working_3-way'!$D675="","",'True_Odds_Calculator_3-way'!O667/'True_Odds_Calculator_3-way'!B667-1)</f>
        <v/>
      </c>
      <c r="J675" s="6" t="str">
        <f>IF('Log_working_3-way'!$D675="","",'True_Odds_Calculator_3-way'!#REF!/'True_Odds_Calculator_3-way'!C667-1)</f>
        <v/>
      </c>
      <c r="K675" s="6" t="str">
        <f>IF('Log_working_3-way'!$D675="","",1/'True_Odds_Calculator_3-way'!A667+1/'True_Odds_Calculator_3-way'!B667+1/'True_Odds_Calculator_3-way'!C667-1)</f>
        <v/>
      </c>
    </row>
    <row r="676" spans="4:11" x14ac:dyDescent="0.25">
      <c r="D676" t="str">
        <f>solve_for_c('True_Odds_Calculator_3-way'!A668,'True_Odds_Calculator_3-way'!B668,'True_Odds_Calculator_3-way'!C668,'Log_working_3-way'!B$1,'Log_working_3-way'!B$2)</f>
        <v/>
      </c>
      <c r="F676" s="6" t="str">
        <f>IF('Log_working_3-way'!D676="","",1/'True_Odds_Calculator_3-way'!N668+1/'True_Odds_Calculator_3-way'!O668+1/'True_Odds_Calculator_3-way'!#REF!-1)</f>
        <v/>
      </c>
      <c r="H676" s="6" t="str">
        <f>IF('Log_working_3-way'!$D676="","",'True_Odds_Calculator_3-way'!N668/'True_Odds_Calculator_3-way'!A668-1)</f>
        <v/>
      </c>
      <c r="I676" s="6" t="str">
        <f>IF('Log_working_3-way'!$D676="","",'True_Odds_Calculator_3-way'!O668/'True_Odds_Calculator_3-way'!B668-1)</f>
        <v/>
      </c>
      <c r="J676" s="6" t="str">
        <f>IF('Log_working_3-way'!$D676="","",'True_Odds_Calculator_3-way'!#REF!/'True_Odds_Calculator_3-way'!C668-1)</f>
        <v/>
      </c>
      <c r="K676" s="6" t="str">
        <f>IF('Log_working_3-way'!$D676="","",1/'True_Odds_Calculator_3-way'!A668+1/'True_Odds_Calculator_3-way'!B668+1/'True_Odds_Calculator_3-way'!C668-1)</f>
        <v/>
      </c>
    </row>
    <row r="677" spans="4:11" x14ac:dyDescent="0.25">
      <c r="D677" t="str">
        <f>solve_for_c('True_Odds_Calculator_3-way'!A669,'True_Odds_Calculator_3-way'!B669,'True_Odds_Calculator_3-way'!C669,'Log_working_3-way'!B$1,'Log_working_3-way'!B$2)</f>
        <v/>
      </c>
      <c r="F677" s="6" t="str">
        <f>IF('Log_working_3-way'!D677="","",1/'True_Odds_Calculator_3-way'!N669+1/'True_Odds_Calculator_3-way'!O669+1/'True_Odds_Calculator_3-way'!#REF!-1)</f>
        <v/>
      </c>
      <c r="H677" s="6" t="str">
        <f>IF('Log_working_3-way'!$D677="","",'True_Odds_Calculator_3-way'!N669/'True_Odds_Calculator_3-way'!A669-1)</f>
        <v/>
      </c>
      <c r="I677" s="6" t="str">
        <f>IF('Log_working_3-way'!$D677="","",'True_Odds_Calculator_3-way'!O669/'True_Odds_Calculator_3-way'!B669-1)</f>
        <v/>
      </c>
      <c r="J677" s="6" t="str">
        <f>IF('Log_working_3-way'!$D677="","",'True_Odds_Calculator_3-way'!#REF!/'True_Odds_Calculator_3-way'!C669-1)</f>
        <v/>
      </c>
      <c r="K677" s="6" t="str">
        <f>IF('Log_working_3-way'!$D677="","",1/'True_Odds_Calculator_3-way'!A669+1/'True_Odds_Calculator_3-way'!B669+1/'True_Odds_Calculator_3-way'!C669-1)</f>
        <v/>
      </c>
    </row>
    <row r="678" spans="4:11" x14ac:dyDescent="0.25">
      <c r="D678" t="str">
        <f>solve_for_c('True_Odds_Calculator_3-way'!A670,'True_Odds_Calculator_3-way'!B670,'True_Odds_Calculator_3-way'!C670,'Log_working_3-way'!B$1,'Log_working_3-way'!B$2)</f>
        <v/>
      </c>
      <c r="F678" s="6" t="str">
        <f>IF('Log_working_3-way'!D678="","",1/'True_Odds_Calculator_3-way'!N670+1/'True_Odds_Calculator_3-way'!O670+1/'True_Odds_Calculator_3-way'!#REF!-1)</f>
        <v/>
      </c>
      <c r="H678" s="6" t="str">
        <f>IF('Log_working_3-way'!$D678="","",'True_Odds_Calculator_3-way'!N670/'True_Odds_Calculator_3-way'!A670-1)</f>
        <v/>
      </c>
      <c r="I678" s="6" t="str">
        <f>IF('Log_working_3-way'!$D678="","",'True_Odds_Calculator_3-way'!O670/'True_Odds_Calculator_3-way'!B670-1)</f>
        <v/>
      </c>
      <c r="J678" s="6" t="str">
        <f>IF('Log_working_3-way'!$D678="","",'True_Odds_Calculator_3-way'!#REF!/'True_Odds_Calculator_3-way'!C670-1)</f>
        <v/>
      </c>
      <c r="K678" s="6" t="str">
        <f>IF('Log_working_3-way'!$D678="","",1/'True_Odds_Calculator_3-way'!A670+1/'True_Odds_Calculator_3-way'!B670+1/'True_Odds_Calculator_3-way'!C670-1)</f>
        <v/>
      </c>
    </row>
    <row r="679" spans="4:11" x14ac:dyDescent="0.25">
      <c r="D679" t="str">
        <f>solve_for_c('True_Odds_Calculator_3-way'!A671,'True_Odds_Calculator_3-way'!B671,'True_Odds_Calculator_3-way'!C671,'Log_working_3-way'!B$1,'Log_working_3-way'!B$2)</f>
        <v/>
      </c>
      <c r="F679" s="6" t="str">
        <f>IF('Log_working_3-way'!D679="","",1/'True_Odds_Calculator_3-way'!N671+1/'True_Odds_Calculator_3-way'!O671+1/'True_Odds_Calculator_3-way'!#REF!-1)</f>
        <v/>
      </c>
      <c r="H679" s="6" t="str">
        <f>IF('Log_working_3-way'!$D679="","",'True_Odds_Calculator_3-way'!N671/'True_Odds_Calculator_3-way'!A671-1)</f>
        <v/>
      </c>
      <c r="I679" s="6" t="str">
        <f>IF('Log_working_3-way'!$D679="","",'True_Odds_Calculator_3-way'!O671/'True_Odds_Calculator_3-way'!B671-1)</f>
        <v/>
      </c>
      <c r="J679" s="6" t="str">
        <f>IF('Log_working_3-way'!$D679="","",'True_Odds_Calculator_3-way'!#REF!/'True_Odds_Calculator_3-way'!C671-1)</f>
        <v/>
      </c>
      <c r="K679" s="6" t="str">
        <f>IF('Log_working_3-way'!$D679="","",1/'True_Odds_Calculator_3-way'!A671+1/'True_Odds_Calculator_3-way'!B671+1/'True_Odds_Calculator_3-way'!C671-1)</f>
        <v/>
      </c>
    </row>
    <row r="680" spans="4:11" x14ac:dyDescent="0.25">
      <c r="D680" t="str">
        <f>solve_for_c('True_Odds_Calculator_3-way'!A672,'True_Odds_Calculator_3-way'!B672,'True_Odds_Calculator_3-way'!C672,'Log_working_3-way'!B$1,'Log_working_3-way'!B$2)</f>
        <v/>
      </c>
      <c r="F680" s="6" t="str">
        <f>IF('Log_working_3-way'!D680="","",1/'True_Odds_Calculator_3-way'!N672+1/'True_Odds_Calculator_3-way'!O672+1/'True_Odds_Calculator_3-way'!#REF!-1)</f>
        <v/>
      </c>
      <c r="H680" s="6" t="str">
        <f>IF('Log_working_3-way'!$D680="","",'True_Odds_Calculator_3-way'!N672/'True_Odds_Calculator_3-way'!A672-1)</f>
        <v/>
      </c>
      <c r="I680" s="6" t="str">
        <f>IF('Log_working_3-way'!$D680="","",'True_Odds_Calculator_3-way'!O672/'True_Odds_Calculator_3-way'!B672-1)</f>
        <v/>
      </c>
      <c r="J680" s="6" t="str">
        <f>IF('Log_working_3-way'!$D680="","",'True_Odds_Calculator_3-way'!#REF!/'True_Odds_Calculator_3-way'!C672-1)</f>
        <v/>
      </c>
      <c r="K680" s="6" t="str">
        <f>IF('Log_working_3-way'!$D680="","",1/'True_Odds_Calculator_3-way'!A672+1/'True_Odds_Calculator_3-way'!B672+1/'True_Odds_Calculator_3-way'!C672-1)</f>
        <v/>
      </c>
    </row>
    <row r="681" spans="4:11" x14ac:dyDescent="0.25">
      <c r="D681" t="str">
        <f>solve_for_c('True_Odds_Calculator_3-way'!A673,'True_Odds_Calculator_3-way'!B673,'True_Odds_Calculator_3-way'!C673,'Log_working_3-way'!B$1,'Log_working_3-way'!B$2)</f>
        <v/>
      </c>
      <c r="F681" s="6" t="str">
        <f>IF('Log_working_3-way'!D681="","",1/'True_Odds_Calculator_3-way'!N673+1/'True_Odds_Calculator_3-way'!O673+1/'True_Odds_Calculator_3-way'!#REF!-1)</f>
        <v/>
      </c>
      <c r="H681" s="6" t="str">
        <f>IF('Log_working_3-way'!$D681="","",'True_Odds_Calculator_3-way'!N673/'True_Odds_Calculator_3-way'!A673-1)</f>
        <v/>
      </c>
      <c r="I681" s="6" t="str">
        <f>IF('Log_working_3-way'!$D681="","",'True_Odds_Calculator_3-way'!O673/'True_Odds_Calculator_3-way'!B673-1)</f>
        <v/>
      </c>
      <c r="J681" s="6" t="str">
        <f>IF('Log_working_3-way'!$D681="","",'True_Odds_Calculator_3-way'!#REF!/'True_Odds_Calculator_3-way'!C673-1)</f>
        <v/>
      </c>
      <c r="K681" s="6" t="str">
        <f>IF('Log_working_3-way'!$D681="","",1/'True_Odds_Calculator_3-way'!A673+1/'True_Odds_Calculator_3-way'!B673+1/'True_Odds_Calculator_3-way'!C673-1)</f>
        <v/>
      </c>
    </row>
    <row r="682" spans="4:11" x14ac:dyDescent="0.25">
      <c r="D682" t="str">
        <f>solve_for_c('True_Odds_Calculator_3-way'!A674,'True_Odds_Calculator_3-way'!B674,'True_Odds_Calculator_3-way'!C674,'Log_working_3-way'!B$1,'Log_working_3-way'!B$2)</f>
        <v/>
      </c>
      <c r="F682" s="6" t="str">
        <f>IF('Log_working_3-way'!D682="","",1/'True_Odds_Calculator_3-way'!N674+1/'True_Odds_Calculator_3-way'!O674+1/'True_Odds_Calculator_3-way'!#REF!-1)</f>
        <v/>
      </c>
      <c r="H682" s="6" t="str">
        <f>IF('Log_working_3-way'!$D682="","",'True_Odds_Calculator_3-way'!N674/'True_Odds_Calculator_3-way'!A674-1)</f>
        <v/>
      </c>
      <c r="I682" s="6" t="str">
        <f>IF('Log_working_3-way'!$D682="","",'True_Odds_Calculator_3-way'!O674/'True_Odds_Calculator_3-way'!B674-1)</f>
        <v/>
      </c>
      <c r="J682" s="6" t="str">
        <f>IF('Log_working_3-way'!$D682="","",'True_Odds_Calculator_3-way'!#REF!/'True_Odds_Calculator_3-way'!C674-1)</f>
        <v/>
      </c>
      <c r="K682" s="6" t="str">
        <f>IF('Log_working_3-way'!$D682="","",1/'True_Odds_Calculator_3-way'!A674+1/'True_Odds_Calculator_3-way'!B674+1/'True_Odds_Calculator_3-way'!C674-1)</f>
        <v/>
      </c>
    </row>
    <row r="683" spans="4:11" x14ac:dyDescent="0.25">
      <c r="D683" t="str">
        <f>solve_for_c('True_Odds_Calculator_3-way'!A675,'True_Odds_Calculator_3-way'!B675,'True_Odds_Calculator_3-way'!C675,'Log_working_3-way'!B$1,'Log_working_3-way'!B$2)</f>
        <v/>
      </c>
      <c r="F683" s="6" t="str">
        <f>IF('Log_working_3-way'!D683="","",1/'True_Odds_Calculator_3-way'!N675+1/'True_Odds_Calculator_3-way'!O675+1/'True_Odds_Calculator_3-way'!#REF!-1)</f>
        <v/>
      </c>
      <c r="H683" s="6" t="str">
        <f>IF('Log_working_3-way'!$D683="","",'True_Odds_Calculator_3-way'!N675/'True_Odds_Calculator_3-way'!A675-1)</f>
        <v/>
      </c>
      <c r="I683" s="6" t="str">
        <f>IF('Log_working_3-way'!$D683="","",'True_Odds_Calculator_3-way'!O675/'True_Odds_Calculator_3-way'!B675-1)</f>
        <v/>
      </c>
      <c r="J683" s="6" t="str">
        <f>IF('Log_working_3-way'!$D683="","",'True_Odds_Calculator_3-way'!#REF!/'True_Odds_Calculator_3-way'!C675-1)</f>
        <v/>
      </c>
      <c r="K683" s="6" t="str">
        <f>IF('Log_working_3-way'!$D683="","",1/'True_Odds_Calculator_3-way'!A675+1/'True_Odds_Calculator_3-way'!B675+1/'True_Odds_Calculator_3-way'!C675-1)</f>
        <v/>
      </c>
    </row>
    <row r="684" spans="4:11" x14ac:dyDescent="0.25">
      <c r="D684" t="str">
        <f>solve_for_c('True_Odds_Calculator_3-way'!A676,'True_Odds_Calculator_3-way'!B676,'True_Odds_Calculator_3-way'!C676,'Log_working_3-way'!B$1,'Log_working_3-way'!B$2)</f>
        <v/>
      </c>
      <c r="F684" s="6" t="str">
        <f>IF('Log_working_3-way'!D684="","",1/'True_Odds_Calculator_3-way'!N676+1/'True_Odds_Calculator_3-way'!O676+1/'True_Odds_Calculator_3-way'!#REF!-1)</f>
        <v/>
      </c>
      <c r="H684" s="6" t="str">
        <f>IF('Log_working_3-way'!$D684="","",'True_Odds_Calculator_3-way'!N676/'True_Odds_Calculator_3-way'!A676-1)</f>
        <v/>
      </c>
      <c r="I684" s="6" t="str">
        <f>IF('Log_working_3-way'!$D684="","",'True_Odds_Calculator_3-way'!O676/'True_Odds_Calculator_3-way'!B676-1)</f>
        <v/>
      </c>
      <c r="J684" s="6" t="str">
        <f>IF('Log_working_3-way'!$D684="","",'True_Odds_Calculator_3-way'!#REF!/'True_Odds_Calculator_3-way'!C676-1)</f>
        <v/>
      </c>
      <c r="K684" s="6" t="str">
        <f>IF('Log_working_3-way'!$D684="","",1/'True_Odds_Calculator_3-way'!A676+1/'True_Odds_Calculator_3-way'!B676+1/'True_Odds_Calculator_3-way'!C676-1)</f>
        <v/>
      </c>
    </row>
    <row r="685" spans="4:11" x14ac:dyDescent="0.25">
      <c r="D685" t="str">
        <f>solve_for_c('True_Odds_Calculator_3-way'!A677,'True_Odds_Calculator_3-way'!B677,'True_Odds_Calculator_3-way'!C677,'Log_working_3-way'!B$1,'Log_working_3-way'!B$2)</f>
        <v/>
      </c>
      <c r="F685" s="6" t="str">
        <f>IF('Log_working_3-way'!D685="","",1/'True_Odds_Calculator_3-way'!N677+1/'True_Odds_Calculator_3-way'!O677+1/'True_Odds_Calculator_3-way'!#REF!-1)</f>
        <v/>
      </c>
      <c r="H685" s="6" t="str">
        <f>IF('Log_working_3-way'!$D685="","",'True_Odds_Calculator_3-way'!N677/'True_Odds_Calculator_3-way'!A677-1)</f>
        <v/>
      </c>
      <c r="I685" s="6" t="str">
        <f>IF('Log_working_3-way'!$D685="","",'True_Odds_Calculator_3-way'!O677/'True_Odds_Calculator_3-way'!B677-1)</f>
        <v/>
      </c>
      <c r="J685" s="6" t="str">
        <f>IF('Log_working_3-way'!$D685="","",'True_Odds_Calculator_3-way'!#REF!/'True_Odds_Calculator_3-way'!C677-1)</f>
        <v/>
      </c>
      <c r="K685" s="6" t="str">
        <f>IF('Log_working_3-way'!$D685="","",1/'True_Odds_Calculator_3-way'!A677+1/'True_Odds_Calculator_3-way'!B677+1/'True_Odds_Calculator_3-way'!C677-1)</f>
        <v/>
      </c>
    </row>
    <row r="686" spans="4:11" x14ac:dyDescent="0.25">
      <c r="D686" t="str">
        <f>solve_for_c('True_Odds_Calculator_3-way'!A678,'True_Odds_Calculator_3-way'!B678,'True_Odds_Calculator_3-way'!C678,'Log_working_3-way'!B$1,'Log_working_3-way'!B$2)</f>
        <v/>
      </c>
      <c r="F686" s="6" t="str">
        <f>IF('Log_working_3-way'!D686="","",1/'True_Odds_Calculator_3-way'!N678+1/'True_Odds_Calculator_3-way'!O678+1/'True_Odds_Calculator_3-way'!#REF!-1)</f>
        <v/>
      </c>
      <c r="H686" s="6" t="str">
        <f>IF('Log_working_3-way'!$D686="","",'True_Odds_Calculator_3-way'!N678/'True_Odds_Calculator_3-way'!A678-1)</f>
        <v/>
      </c>
      <c r="I686" s="6" t="str">
        <f>IF('Log_working_3-way'!$D686="","",'True_Odds_Calculator_3-way'!O678/'True_Odds_Calculator_3-way'!B678-1)</f>
        <v/>
      </c>
      <c r="J686" s="6" t="str">
        <f>IF('Log_working_3-way'!$D686="","",'True_Odds_Calculator_3-way'!#REF!/'True_Odds_Calculator_3-way'!C678-1)</f>
        <v/>
      </c>
      <c r="K686" s="6" t="str">
        <f>IF('Log_working_3-way'!$D686="","",1/'True_Odds_Calculator_3-way'!A678+1/'True_Odds_Calculator_3-way'!B678+1/'True_Odds_Calculator_3-way'!C678-1)</f>
        <v/>
      </c>
    </row>
    <row r="687" spans="4:11" x14ac:dyDescent="0.25">
      <c r="D687" t="str">
        <f>solve_for_c('True_Odds_Calculator_3-way'!A679,'True_Odds_Calculator_3-way'!B679,'True_Odds_Calculator_3-way'!C679,'Log_working_3-way'!B$1,'Log_working_3-way'!B$2)</f>
        <v/>
      </c>
      <c r="F687" s="6" t="str">
        <f>IF('Log_working_3-way'!D687="","",1/'True_Odds_Calculator_3-way'!N679+1/'True_Odds_Calculator_3-way'!O679+1/'True_Odds_Calculator_3-way'!#REF!-1)</f>
        <v/>
      </c>
      <c r="H687" s="6" t="str">
        <f>IF('Log_working_3-way'!$D687="","",'True_Odds_Calculator_3-way'!N679/'True_Odds_Calculator_3-way'!A679-1)</f>
        <v/>
      </c>
      <c r="I687" s="6" t="str">
        <f>IF('Log_working_3-way'!$D687="","",'True_Odds_Calculator_3-way'!O679/'True_Odds_Calculator_3-way'!B679-1)</f>
        <v/>
      </c>
      <c r="J687" s="6" t="str">
        <f>IF('Log_working_3-way'!$D687="","",'True_Odds_Calculator_3-way'!#REF!/'True_Odds_Calculator_3-way'!C679-1)</f>
        <v/>
      </c>
      <c r="K687" s="6" t="str">
        <f>IF('Log_working_3-way'!$D687="","",1/'True_Odds_Calculator_3-way'!A679+1/'True_Odds_Calculator_3-way'!B679+1/'True_Odds_Calculator_3-way'!C679-1)</f>
        <v/>
      </c>
    </row>
    <row r="688" spans="4:11" x14ac:dyDescent="0.25">
      <c r="D688" t="str">
        <f>solve_for_c('True_Odds_Calculator_3-way'!A680,'True_Odds_Calculator_3-way'!B680,'True_Odds_Calculator_3-way'!C680,'Log_working_3-way'!B$1,'Log_working_3-way'!B$2)</f>
        <v/>
      </c>
      <c r="F688" s="6" t="str">
        <f>IF('Log_working_3-way'!D688="","",1/'True_Odds_Calculator_3-way'!N680+1/'True_Odds_Calculator_3-way'!O680+1/'True_Odds_Calculator_3-way'!#REF!-1)</f>
        <v/>
      </c>
      <c r="H688" s="6" t="str">
        <f>IF('Log_working_3-way'!$D688="","",'True_Odds_Calculator_3-way'!N680/'True_Odds_Calculator_3-way'!A680-1)</f>
        <v/>
      </c>
      <c r="I688" s="6" t="str">
        <f>IF('Log_working_3-way'!$D688="","",'True_Odds_Calculator_3-way'!O680/'True_Odds_Calculator_3-way'!B680-1)</f>
        <v/>
      </c>
      <c r="J688" s="6" t="str">
        <f>IF('Log_working_3-way'!$D688="","",'True_Odds_Calculator_3-way'!#REF!/'True_Odds_Calculator_3-way'!C680-1)</f>
        <v/>
      </c>
      <c r="K688" s="6" t="str">
        <f>IF('Log_working_3-way'!$D688="","",1/'True_Odds_Calculator_3-way'!A680+1/'True_Odds_Calculator_3-way'!B680+1/'True_Odds_Calculator_3-way'!C680-1)</f>
        <v/>
      </c>
    </row>
    <row r="689" spans="4:11" x14ac:dyDescent="0.25">
      <c r="D689" t="str">
        <f>solve_for_c('True_Odds_Calculator_3-way'!A681,'True_Odds_Calculator_3-way'!B681,'True_Odds_Calculator_3-way'!C681,'Log_working_3-way'!B$1,'Log_working_3-way'!B$2)</f>
        <v/>
      </c>
      <c r="F689" s="6" t="str">
        <f>IF('Log_working_3-way'!D689="","",1/'True_Odds_Calculator_3-way'!N681+1/'True_Odds_Calculator_3-way'!O681+1/'True_Odds_Calculator_3-way'!#REF!-1)</f>
        <v/>
      </c>
      <c r="H689" s="6" t="str">
        <f>IF('Log_working_3-way'!$D689="","",'True_Odds_Calculator_3-way'!N681/'True_Odds_Calculator_3-way'!A681-1)</f>
        <v/>
      </c>
      <c r="I689" s="6" t="str">
        <f>IF('Log_working_3-way'!$D689="","",'True_Odds_Calculator_3-way'!O681/'True_Odds_Calculator_3-way'!B681-1)</f>
        <v/>
      </c>
      <c r="J689" s="6" t="str">
        <f>IF('Log_working_3-way'!$D689="","",'True_Odds_Calculator_3-way'!#REF!/'True_Odds_Calculator_3-way'!C681-1)</f>
        <v/>
      </c>
      <c r="K689" s="6" t="str">
        <f>IF('Log_working_3-way'!$D689="","",1/'True_Odds_Calculator_3-way'!A681+1/'True_Odds_Calculator_3-way'!B681+1/'True_Odds_Calculator_3-way'!C681-1)</f>
        <v/>
      </c>
    </row>
    <row r="690" spans="4:11" x14ac:dyDescent="0.25">
      <c r="D690" t="str">
        <f>solve_for_c('True_Odds_Calculator_3-way'!A682,'True_Odds_Calculator_3-way'!B682,'True_Odds_Calculator_3-way'!C682,'Log_working_3-way'!B$1,'Log_working_3-way'!B$2)</f>
        <v/>
      </c>
      <c r="F690" s="6" t="str">
        <f>IF('Log_working_3-way'!D690="","",1/'True_Odds_Calculator_3-way'!N682+1/'True_Odds_Calculator_3-way'!O682+1/'True_Odds_Calculator_3-way'!#REF!-1)</f>
        <v/>
      </c>
      <c r="H690" s="6" t="str">
        <f>IF('Log_working_3-way'!$D690="","",'True_Odds_Calculator_3-way'!N682/'True_Odds_Calculator_3-way'!A682-1)</f>
        <v/>
      </c>
      <c r="I690" s="6" t="str">
        <f>IF('Log_working_3-way'!$D690="","",'True_Odds_Calculator_3-way'!O682/'True_Odds_Calculator_3-way'!B682-1)</f>
        <v/>
      </c>
      <c r="J690" s="6" t="str">
        <f>IF('Log_working_3-way'!$D690="","",'True_Odds_Calculator_3-way'!#REF!/'True_Odds_Calculator_3-way'!C682-1)</f>
        <v/>
      </c>
      <c r="K690" s="6" t="str">
        <f>IF('Log_working_3-way'!$D690="","",1/'True_Odds_Calculator_3-way'!A682+1/'True_Odds_Calculator_3-way'!B682+1/'True_Odds_Calculator_3-way'!C682-1)</f>
        <v/>
      </c>
    </row>
    <row r="691" spans="4:11" x14ac:dyDescent="0.25">
      <c r="D691" t="str">
        <f>solve_for_c('True_Odds_Calculator_3-way'!A683,'True_Odds_Calculator_3-way'!B683,'True_Odds_Calculator_3-way'!C683,'Log_working_3-way'!B$1,'Log_working_3-way'!B$2)</f>
        <v/>
      </c>
      <c r="F691" s="6" t="str">
        <f>IF('Log_working_3-way'!D691="","",1/'True_Odds_Calculator_3-way'!N683+1/'True_Odds_Calculator_3-way'!O683+1/'True_Odds_Calculator_3-way'!#REF!-1)</f>
        <v/>
      </c>
      <c r="H691" s="6" t="str">
        <f>IF('Log_working_3-way'!$D691="","",'True_Odds_Calculator_3-way'!N683/'True_Odds_Calculator_3-way'!A683-1)</f>
        <v/>
      </c>
      <c r="I691" s="6" t="str">
        <f>IF('Log_working_3-way'!$D691="","",'True_Odds_Calculator_3-way'!O683/'True_Odds_Calculator_3-way'!B683-1)</f>
        <v/>
      </c>
      <c r="J691" s="6" t="str">
        <f>IF('Log_working_3-way'!$D691="","",'True_Odds_Calculator_3-way'!#REF!/'True_Odds_Calculator_3-way'!C683-1)</f>
        <v/>
      </c>
      <c r="K691" s="6" t="str">
        <f>IF('Log_working_3-way'!$D691="","",1/'True_Odds_Calculator_3-way'!A683+1/'True_Odds_Calculator_3-way'!B683+1/'True_Odds_Calculator_3-way'!C683-1)</f>
        <v/>
      </c>
    </row>
    <row r="692" spans="4:11" x14ac:dyDescent="0.25">
      <c r="D692" t="str">
        <f>solve_for_c('True_Odds_Calculator_3-way'!A684,'True_Odds_Calculator_3-way'!B684,'True_Odds_Calculator_3-way'!C684,'Log_working_3-way'!B$1,'Log_working_3-way'!B$2)</f>
        <v/>
      </c>
      <c r="F692" s="6" t="str">
        <f>IF('Log_working_3-way'!D692="","",1/'True_Odds_Calculator_3-way'!N684+1/'True_Odds_Calculator_3-way'!O684+1/'True_Odds_Calculator_3-way'!#REF!-1)</f>
        <v/>
      </c>
      <c r="H692" s="6" t="str">
        <f>IF('Log_working_3-way'!$D692="","",'True_Odds_Calculator_3-way'!N684/'True_Odds_Calculator_3-way'!A684-1)</f>
        <v/>
      </c>
      <c r="I692" s="6" t="str">
        <f>IF('Log_working_3-way'!$D692="","",'True_Odds_Calculator_3-way'!O684/'True_Odds_Calculator_3-way'!B684-1)</f>
        <v/>
      </c>
      <c r="J692" s="6" t="str">
        <f>IF('Log_working_3-way'!$D692="","",'True_Odds_Calculator_3-way'!#REF!/'True_Odds_Calculator_3-way'!C684-1)</f>
        <v/>
      </c>
      <c r="K692" s="6" t="str">
        <f>IF('Log_working_3-way'!$D692="","",1/'True_Odds_Calculator_3-way'!A684+1/'True_Odds_Calculator_3-way'!B684+1/'True_Odds_Calculator_3-way'!C684-1)</f>
        <v/>
      </c>
    </row>
    <row r="693" spans="4:11" x14ac:dyDescent="0.25">
      <c r="D693" t="str">
        <f>solve_for_c('True_Odds_Calculator_3-way'!A685,'True_Odds_Calculator_3-way'!B685,'True_Odds_Calculator_3-way'!C685,'Log_working_3-way'!B$1,'Log_working_3-way'!B$2)</f>
        <v/>
      </c>
      <c r="F693" s="6" t="str">
        <f>IF('Log_working_3-way'!D693="","",1/'True_Odds_Calculator_3-way'!N685+1/'True_Odds_Calculator_3-way'!O685+1/'True_Odds_Calculator_3-way'!#REF!-1)</f>
        <v/>
      </c>
      <c r="H693" s="6" t="str">
        <f>IF('Log_working_3-way'!$D693="","",'True_Odds_Calculator_3-way'!N685/'True_Odds_Calculator_3-way'!A685-1)</f>
        <v/>
      </c>
      <c r="I693" s="6" t="str">
        <f>IF('Log_working_3-way'!$D693="","",'True_Odds_Calculator_3-way'!O685/'True_Odds_Calculator_3-way'!B685-1)</f>
        <v/>
      </c>
      <c r="J693" s="6" t="str">
        <f>IF('Log_working_3-way'!$D693="","",'True_Odds_Calculator_3-way'!#REF!/'True_Odds_Calculator_3-way'!C685-1)</f>
        <v/>
      </c>
      <c r="K693" s="6" t="str">
        <f>IF('Log_working_3-way'!$D693="","",1/'True_Odds_Calculator_3-way'!A685+1/'True_Odds_Calculator_3-way'!B685+1/'True_Odds_Calculator_3-way'!C685-1)</f>
        <v/>
      </c>
    </row>
    <row r="694" spans="4:11" x14ac:dyDescent="0.25">
      <c r="D694" t="str">
        <f>solve_for_c('True_Odds_Calculator_3-way'!A686,'True_Odds_Calculator_3-way'!B686,'True_Odds_Calculator_3-way'!C686,'Log_working_3-way'!B$1,'Log_working_3-way'!B$2)</f>
        <v/>
      </c>
      <c r="F694" s="6" t="str">
        <f>IF('Log_working_3-way'!D694="","",1/'True_Odds_Calculator_3-way'!N686+1/'True_Odds_Calculator_3-way'!O686+1/'True_Odds_Calculator_3-way'!#REF!-1)</f>
        <v/>
      </c>
      <c r="H694" s="6" t="str">
        <f>IF('Log_working_3-way'!$D694="","",'True_Odds_Calculator_3-way'!N686/'True_Odds_Calculator_3-way'!A686-1)</f>
        <v/>
      </c>
      <c r="I694" s="6" t="str">
        <f>IF('Log_working_3-way'!$D694="","",'True_Odds_Calculator_3-way'!O686/'True_Odds_Calculator_3-way'!B686-1)</f>
        <v/>
      </c>
      <c r="J694" s="6" t="str">
        <f>IF('Log_working_3-way'!$D694="","",'True_Odds_Calculator_3-way'!#REF!/'True_Odds_Calculator_3-way'!C686-1)</f>
        <v/>
      </c>
      <c r="K694" s="6" t="str">
        <f>IF('Log_working_3-way'!$D694="","",1/'True_Odds_Calculator_3-way'!A686+1/'True_Odds_Calculator_3-way'!B686+1/'True_Odds_Calculator_3-way'!C686-1)</f>
        <v/>
      </c>
    </row>
    <row r="695" spans="4:11" x14ac:dyDescent="0.25">
      <c r="D695" t="str">
        <f>solve_for_c('True_Odds_Calculator_3-way'!A687,'True_Odds_Calculator_3-way'!B687,'True_Odds_Calculator_3-way'!C687,'Log_working_3-way'!B$1,'Log_working_3-way'!B$2)</f>
        <v/>
      </c>
      <c r="F695" s="6" t="str">
        <f>IF('Log_working_3-way'!D695="","",1/'True_Odds_Calculator_3-way'!N687+1/'True_Odds_Calculator_3-way'!O687+1/'True_Odds_Calculator_3-way'!#REF!-1)</f>
        <v/>
      </c>
      <c r="H695" s="6" t="str">
        <f>IF('Log_working_3-way'!$D695="","",'True_Odds_Calculator_3-way'!N687/'True_Odds_Calculator_3-way'!A687-1)</f>
        <v/>
      </c>
      <c r="I695" s="6" t="str">
        <f>IF('Log_working_3-way'!$D695="","",'True_Odds_Calculator_3-way'!O687/'True_Odds_Calculator_3-way'!B687-1)</f>
        <v/>
      </c>
      <c r="J695" s="6" t="str">
        <f>IF('Log_working_3-way'!$D695="","",'True_Odds_Calculator_3-way'!#REF!/'True_Odds_Calculator_3-way'!C687-1)</f>
        <v/>
      </c>
      <c r="K695" s="6" t="str">
        <f>IF('Log_working_3-way'!$D695="","",1/'True_Odds_Calculator_3-way'!A687+1/'True_Odds_Calculator_3-way'!B687+1/'True_Odds_Calculator_3-way'!C687-1)</f>
        <v/>
      </c>
    </row>
    <row r="696" spans="4:11" x14ac:dyDescent="0.25">
      <c r="D696" t="str">
        <f>solve_for_c('True_Odds_Calculator_3-way'!A688,'True_Odds_Calculator_3-way'!B688,'True_Odds_Calculator_3-way'!C688,'Log_working_3-way'!B$1,'Log_working_3-way'!B$2)</f>
        <v/>
      </c>
      <c r="F696" s="6" t="str">
        <f>IF('Log_working_3-way'!D696="","",1/'True_Odds_Calculator_3-way'!N688+1/'True_Odds_Calculator_3-way'!O688+1/'True_Odds_Calculator_3-way'!#REF!-1)</f>
        <v/>
      </c>
      <c r="H696" s="6" t="str">
        <f>IF('Log_working_3-way'!$D696="","",'True_Odds_Calculator_3-way'!N688/'True_Odds_Calculator_3-way'!A688-1)</f>
        <v/>
      </c>
      <c r="I696" s="6" t="str">
        <f>IF('Log_working_3-way'!$D696="","",'True_Odds_Calculator_3-way'!O688/'True_Odds_Calculator_3-way'!B688-1)</f>
        <v/>
      </c>
      <c r="J696" s="6" t="str">
        <f>IF('Log_working_3-way'!$D696="","",'True_Odds_Calculator_3-way'!#REF!/'True_Odds_Calculator_3-way'!C688-1)</f>
        <v/>
      </c>
      <c r="K696" s="6" t="str">
        <f>IF('Log_working_3-way'!$D696="","",1/'True_Odds_Calculator_3-way'!A688+1/'True_Odds_Calculator_3-way'!B688+1/'True_Odds_Calculator_3-way'!C688-1)</f>
        <v/>
      </c>
    </row>
    <row r="697" spans="4:11" x14ac:dyDescent="0.25">
      <c r="D697" t="str">
        <f>solve_for_c('True_Odds_Calculator_3-way'!A689,'True_Odds_Calculator_3-way'!B689,'True_Odds_Calculator_3-way'!C689,'Log_working_3-way'!B$1,'Log_working_3-way'!B$2)</f>
        <v/>
      </c>
      <c r="F697" s="6" t="str">
        <f>IF('Log_working_3-way'!D697="","",1/'True_Odds_Calculator_3-way'!N689+1/'True_Odds_Calculator_3-way'!O689+1/'True_Odds_Calculator_3-way'!#REF!-1)</f>
        <v/>
      </c>
      <c r="H697" s="6" t="str">
        <f>IF('Log_working_3-way'!$D697="","",'True_Odds_Calculator_3-way'!N689/'True_Odds_Calculator_3-way'!A689-1)</f>
        <v/>
      </c>
      <c r="I697" s="6" t="str">
        <f>IF('Log_working_3-way'!$D697="","",'True_Odds_Calculator_3-way'!O689/'True_Odds_Calculator_3-way'!B689-1)</f>
        <v/>
      </c>
      <c r="J697" s="6" t="str">
        <f>IF('Log_working_3-way'!$D697="","",'True_Odds_Calculator_3-way'!#REF!/'True_Odds_Calculator_3-way'!C689-1)</f>
        <v/>
      </c>
      <c r="K697" s="6" t="str">
        <f>IF('Log_working_3-way'!$D697="","",1/'True_Odds_Calculator_3-way'!A689+1/'True_Odds_Calculator_3-way'!B689+1/'True_Odds_Calculator_3-way'!C689-1)</f>
        <v/>
      </c>
    </row>
    <row r="698" spans="4:11" x14ac:dyDescent="0.25">
      <c r="D698" t="str">
        <f>solve_for_c('True_Odds_Calculator_3-way'!A690,'True_Odds_Calculator_3-way'!B690,'True_Odds_Calculator_3-way'!C690,'Log_working_3-way'!B$1,'Log_working_3-way'!B$2)</f>
        <v/>
      </c>
      <c r="F698" s="6" t="str">
        <f>IF('Log_working_3-way'!D698="","",1/'True_Odds_Calculator_3-way'!N690+1/'True_Odds_Calculator_3-way'!O690+1/'True_Odds_Calculator_3-way'!#REF!-1)</f>
        <v/>
      </c>
      <c r="H698" s="6" t="str">
        <f>IF('Log_working_3-way'!$D698="","",'True_Odds_Calculator_3-way'!N690/'True_Odds_Calculator_3-way'!A690-1)</f>
        <v/>
      </c>
      <c r="I698" s="6" t="str">
        <f>IF('Log_working_3-way'!$D698="","",'True_Odds_Calculator_3-way'!O690/'True_Odds_Calculator_3-way'!B690-1)</f>
        <v/>
      </c>
      <c r="J698" s="6" t="str">
        <f>IF('Log_working_3-way'!$D698="","",'True_Odds_Calculator_3-way'!#REF!/'True_Odds_Calculator_3-way'!C690-1)</f>
        <v/>
      </c>
      <c r="K698" s="6" t="str">
        <f>IF('Log_working_3-way'!$D698="","",1/'True_Odds_Calculator_3-way'!A690+1/'True_Odds_Calculator_3-way'!B690+1/'True_Odds_Calculator_3-way'!C690-1)</f>
        <v/>
      </c>
    </row>
    <row r="699" spans="4:11" x14ac:dyDescent="0.25">
      <c r="D699" t="str">
        <f>solve_for_c('True_Odds_Calculator_3-way'!A691,'True_Odds_Calculator_3-way'!B691,'True_Odds_Calculator_3-way'!C691,'Log_working_3-way'!B$1,'Log_working_3-way'!B$2)</f>
        <v/>
      </c>
      <c r="F699" s="6" t="str">
        <f>IF('Log_working_3-way'!D699="","",1/'True_Odds_Calculator_3-way'!N691+1/'True_Odds_Calculator_3-way'!O691+1/'True_Odds_Calculator_3-way'!#REF!-1)</f>
        <v/>
      </c>
      <c r="H699" s="6" t="str">
        <f>IF('Log_working_3-way'!$D699="","",'True_Odds_Calculator_3-way'!N691/'True_Odds_Calculator_3-way'!A691-1)</f>
        <v/>
      </c>
      <c r="I699" s="6" t="str">
        <f>IF('Log_working_3-way'!$D699="","",'True_Odds_Calculator_3-way'!O691/'True_Odds_Calculator_3-way'!B691-1)</f>
        <v/>
      </c>
      <c r="J699" s="6" t="str">
        <f>IF('Log_working_3-way'!$D699="","",'True_Odds_Calculator_3-way'!#REF!/'True_Odds_Calculator_3-way'!C691-1)</f>
        <v/>
      </c>
      <c r="K699" s="6" t="str">
        <f>IF('Log_working_3-way'!$D699="","",1/'True_Odds_Calculator_3-way'!A691+1/'True_Odds_Calculator_3-way'!B691+1/'True_Odds_Calculator_3-way'!C691-1)</f>
        <v/>
      </c>
    </row>
    <row r="700" spans="4:11" x14ac:dyDescent="0.25">
      <c r="D700" t="str">
        <f>solve_for_c('True_Odds_Calculator_3-way'!A692,'True_Odds_Calculator_3-way'!B692,'True_Odds_Calculator_3-way'!C692,'Log_working_3-way'!B$1,'Log_working_3-way'!B$2)</f>
        <v/>
      </c>
      <c r="F700" s="6" t="str">
        <f>IF('Log_working_3-way'!D700="","",1/'True_Odds_Calculator_3-way'!N692+1/'True_Odds_Calculator_3-way'!O692+1/'True_Odds_Calculator_3-way'!#REF!-1)</f>
        <v/>
      </c>
      <c r="H700" s="6" t="str">
        <f>IF('Log_working_3-way'!$D700="","",'True_Odds_Calculator_3-way'!N692/'True_Odds_Calculator_3-way'!A692-1)</f>
        <v/>
      </c>
      <c r="I700" s="6" t="str">
        <f>IF('Log_working_3-way'!$D700="","",'True_Odds_Calculator_3-way'!O692/'True_Odds_Calculator_3-way'!B692-1)</f>
        <v/>
      </c>
      <c r="J700" s="6" t="str">
        <f>IF('Log_working_3-way'!$D700="","",'True_Odds_Calculator_3-way'!#REF!/'True_Odds_Calculator_3-way'!C692-1)</f>
        <v/>
      </c>
      <c r="K700" s="6" t="str">
        <f>IF('Log_working_3-way'!$D700="","",1/'True_Odds_Calculator_3-way'!A692+1/'True_Odds_Calculator_3-way'!B692+1/'True_Odds_Calculator_3-way'!C692-1)</f>
        <v/>
      </c>
    </row>
    <row r="701" spans="4:11" x14ac:dyDescent="0.25">
      <c r="D701" t="str">
        <f>solve_for_c('True_Odds_Calculator_3-way'!A693,'True_Odds_Calculator_3-way'!B693,'True_Odds_Calculator_3-way'!C693,'Log_working_3-way'!B$1,'Log_working_3-way'!B$2)</f>
        <v/>
      </c>
      <c r="F701" s="6" t="str">
        <f>IF('Log_working_3-way'!D701="","",1/'True_Odds_Calculator_3-way'!N693+1/'True_Odds_Calculator_3-way'!O693+1/'True_Odds_Calculator_3-way'!#REF!-1)</f>
        <v/>
      </c>
      <c r="H701" s="6" t="str">
        <f>IF('Log_working_3-way'!$D701="","",'True_Odds_Calculator_3-way'!N693/'True_Odds_Calculator_3-way'!A693-1)</f>
        <v/>
      </c>
      <c r="I701" s="6" t="str">
        <f>IF('Log_working_3-way'!$D701="","",'True_Odds_Calculator_3-way'!O693/'True_Odds_Calculator_3-way'!B693-1)</f>
        <v/>
      </c>
      <c r="J701" s="6" t="str">
        <f>IF('Log_working_3-way'!$D701="","",'True_Odds_Calculator_3-way'!#REF!/'True_Odds_Calculator_3-way'!C693-1)</f>
        <v/>
      </c>
      <c r="K701" s="6" t="str">
        <f>IF('Log_working_3-way'!$D701="","",1/'True_Odds_Calculator_3-way'!A693+1/'True_Odds_Calculator_3-way'!B693+1/'True_Odds_Calculator_3-way'!C693-1)</f>
        <v/>
      </c>
    </row>
    <row r="702" spans="4:11" x14ac:dyDescent="0.25">
      <c r="D702" t="str">
        <f>solve_for_c('True_Odds_Calculator_3-way'!A694,'True_Odds_Calculator_3-way'!B694,'True_Odds_Calculator_3-way'!C694,'Log_working_3-way'!B$1,'Log_working_3-way'!B$2)</f>
        <v/>
      </c>
      <c r="F702" s="6" t="str">
        <f>IF('Log_working_3-way'!D702="","",1/'True_Odds_Calculator_3-way'!N694+1/'True_Odds_Calculator_3-way'!O694+1/'True_Odds_Calculator_3-way'!#REF!-1)</f>
        <v/>
      </c>
      <c r="H702" s="6" t="str">
        <f>IF('Log_working_3-way'!$D702="","",'True_Odds_Calculator_3-way'!N694/'True_Odds_Calculator_3-way'!A694-1)</f>
        <v/>
      </c>
      <c r="I702" s="6" t="str">
        <f>IF('Log_working_3-way'!$D702="","",'True_Odds_Calculator_3-way'!O694/'True_Odds_Calculator_3-way'!B694-1)</f>
        <v/>
      </c>
      <c r="J702" s="6" t="str">
        <f>IF('Log_working_3-way'!$D702="","",'True_Odds_Calculator_3-way'!#REF!/'True_Odds_Calculator_3-way'!C694-1)</f>
        <v/>
      </c>
      <c r="K702" s="6" t="str">
        <f>IF('Log_working_3-way'!$D702="","",1/'True_Odds_Calculator_3-way'!A694+1/'True_Odds_Calculator_3-way'!B694+1/'True_Odds_Calculator_3-way'!C694-1)</f>
        <v/>
      </c>
    </row>
    <row r="703" spans="4:11" x14ac:dyDescent="0.25">
      <c r="D703" t="str">
        <f>solve_for_c('True_Odds_Calculator_3-way'!A695,'True_Odds_Calculator_3-way'!B695,'True_Odds_Calculator_3-way'!C695,'Log_working_3-way'!B$1,'Log_working_3-way'!B$2)</f>
        <v/>
      </c>
      <c r="F703" s="6" t="str">
        <f>IF('Log_working_3-way'!D703="","",1/'True_Odds_Calculator_3-way'!N695+1/'True_Odds_Calculator_3-way'!O695+1/'True_Odds_Calculator_3-way'!#REF!-1)</f>
        <v/>
      </c>
      <c r="H703" s="6" t="str">
        <f>IF('Log_working_3-way'!$D703="","",'True_Odds_Calculator_3-way'!N695/'True_Odds_Calculator_3-way'!A695-1)</f>
        <v/>
      </c>
      <c r="I703" s="6" t="str">
        <f>IF('Log_working_3-way'!$D703="","",'True_Odds_Calculator_3-way'!O695/'True_Odds_Calculator_3-way'!B695-1)</f>
        <v/>
      </c>
      <c r="J703" s="6" t="str">
        <f>IF('Log_working_3-way'!$D703="","",'True_Odds_Calculator_3-way'!#REF!/'True_Odds_Calculator_3-way'!C695-1)</f>
        <v/>
      </c>
      <c r="K703" s="6" t="str">
        <f>IF('Log_working_3-way'!$D703="","",1/'True_Odds_Calculator_3-way'!A695+1/'True_Odds_Calculator_3-way'!B695+1/'True_Odds_Calculator_3-way'!C695-1)</f>
        <v/>
      </c>
    </row>
    <row r="704" spans="4:11" x14ac:dyDescent="0.25">
      <c r="D704" t="str">
        <f>solve_for_c('True_Odds_Calculator_3-way'!A696,'True_Odds_Calculator_3-way'!B696,'True_Odds_Calculator_3-way'!C696,'Log_working_3-way'!B$1,'Log_working_3-way'!B$2)</f>
        <v/>
      </c>
      <c r="F704" s="6" t="str">
        <f>IF('Log_working_3-way'!D704="","",1/'True_Odds_Calculator_3-way'!N696+1/'True_Odds_Calculator_3-way'!O696+1/'True_Odds_Calculator_3-way'!#REF!-1)</f>
        <v/>
      </c>
      <c r="H704" s="6" t="str">
        <f>IF('Log_working_3-way'!$D704="","",'True_Odds_Calculator_3-way'!N696/'True_Odds_Calculator_3-way'!A696-1)</f>
        <v/>
      </c>
      <c r="I704" s="6" t="str">
        <f>IF('Log_working_3-way'!$D704="","",'True_Odds_Calculator_3-way'!O696/'True_Odds_Calculator_3-way'!B696-1)</f>
        <v/>
      </c>
      <c r="J704" s="6" t="str">
        <f>IF('Log_working_3-way'!$D704="","",'True_Odds_Calculator_3-way'!#REF!/'True_Odds_Calculator_3-way'!C696-1)</f>
        <v/>
      </c>
      <c r="K704" s="6" t="str">
        <f>IF('Log_working_3-way'!$D704="","",1/'True_Odds_Calculator_3-way'!A696+1/'True_Odds_Calculator_3-way'!B696+1/'True_Odds_Calculator_3-way'!C696-1)</f>
        <v/>
      </c>
    </row>
    <row r="705" spans="4:11" x14ac:dyDescent="0.25">
      <c r="D705" t="str">
        <f>solve_for_c('True_Odds_Calculator_3-way'!A697,'True_Odds_Calculator_3-way'!B697,'True_Odds_Calculator_3-way'!C697,'Log_working_3-way'!B$1,'Log_working_3-way'!B$2)</f>
        <v/>
      </c>
      <c r="F705" s="6" t="str">
        <f>IF('Log_working_3-way'!D705="","",1/'True_Odds_Calculator_3-way'!N697+1/'True_Odds_Calculator_3-way'!O697+1/'True_Odds_Calculator_3-way'!#REF!-1)</f>
        <v/>
      </c>
      <c r="H705" s="6" t="str">
        <f>IF('Log_working_3-way'!$D705="","",'True_Odds_Calculator_3-way'!N697/'True_Odds_Calculator_3-way'!A697-1)</f>
        <v/>
      </c>
      <c r="I705" s="6" t="str">
        <f>IF('Log_working_3-way'!$D705="","",'True_Odds_Calculator_3-way'!O697/'True_Odds_Calculator_3-way'!B697-1)</f>
        <v/>
      </c>
      <c r="J705" s="6" t="str">
        <f>IF('Log_working_3-way'!$D705="","",'True_Odds_Calculator_3-way'!#REF!/'True_Odds_Calculator_3-way'!C697-1)</f>
        <v/>
      </c>
      <c r="K705" s="6" t="str">
        <f>IF('Log_working_3-way'!$D705="","",1/'True_Odds_Calculator_3-way'!A697+1/'True_Odds_Calculator_3-way'!B697+1/'True_Odds_Calculator_3-way'!C697-1)</f>
        <v/>
      </c>
    </row>
    <row r="706" spans="4:11" x14ac:dyDescent="0.25">
      <c r="D706" t="str">
        <f>solve_for_c('True_Odds_Calculator_3-way'!A698,'True_Odds_Calculator_3-way'!B698,'True_Odds_Calculator_3-way'!C698,'Log_working_3-way'!B$1,'Log_working_3-way'!B$2)</f>
        <v/>
      </c>
      <c r="F706" s="6" t="str">
        <f>IF('Log_working_3-way'!D706="","",1/'True_Odds_Calculator_3-way'!N698+1/'True_Odds_Calculator_3-way'!O698+1/'True_Odds_Calculator_3-way'!#REF!-1)</f>
        <v/>
      </c>
      <c r="H706" s="6" t="str">
        <f>IF('Log_working_3-way'!$D706="","",'True_Odds_Calculator_3-way'!N698/'True_Odds_Calculator_3-way'!A698-1)</f>
        <v/>
      </c>
      <c r="I706" s="6" t="str">
        <f>IF('Log_working_3-way'!$D706="","",'True_Odds_Calculator_3-way'!O698/'True_Odds_Calculator_3-way'!B698-1)</f>
        <v/>
      </c>
      <c r="J706" s="6" t="str">
        <f>IF('Log_working_3-way'!$D706="","",'True_Odds_Calculator_3-way'!#REF!/'True_Odds_Calculator_3-way'!C698-1)</f>
        <v/>
      </c>
      <c r="K706" s="6" t="str">
        <f>IF('Log_working_3-way'!$D706="","",1/'True_Odds_Calculator_3-way'!A698+1/'True_Odds_Calculator_3-way'!B698+1/'True_Odds_Calculator_3-way'!C698-1)</f>
        <v/>
      </c>
    </row>
    <row r="707" spans="4:11" x14ac:dyDescent="0.25">
      <c r="D707" t="str">
        <f>solve_for_c('True_Odds_Calculator_3-way'!A699,'True_Odds_Calculator_3-way'!B699,'True_Odds_Calculator_3-way'!C699,'Log_working_3-way'!B$1,'Log_working_3-way'!B$2)</f>
        <v/>
      </c>
      <c r="F707" s="6" t="str">
        <f>IF('Log_working_3-way'!D707="","",1/'True_Odds_Calculator_3-way'!N699+1/'True_Odds_Calculator_3-way'!O699+1/'True_Odds_Calculator_3-way'!#REF!-1)</f>
        <v/>
      </c>
      <c r="H707" s="6" t="str">
        <f>IF('Log_working_3-way'!$D707="","",'True_Odds_Calculator_3-way'!N699/'True_Odds_Calculator_3-way'!A699-1)</f>
        <v/>
      </c>
      <c r="I707" s="6" t="str">
        <f>IF('Log_working_3-way'!$D707="","",'True_Odds_Calculator_3-way'!O699/'True_Odds_Calculator_3-way'!B699-1)</f>
        <v/>
      </c>
      <c r="J707" s="6" t="str">
        <f>IF('Log_working_3-way'!$D707="","",'True_Odds_Calculator_3-way'!#REF!/'True_Odds_Calculator_3-way'!C699-1)</f>
        <v/>
      </c>
      <c r="K707" s="6" t="str">
        <f>IF('Log_working_3-way'!$D707="","",1/'True_Odds_Calculator_3-way'!A699+1/'True_Odds_Calculator_3-way'!B699+1/'True_Odds_Calculator_3-way'!C699-1)</f>
        <v/>
      </c>
    </row>
    <row r="708" spans="4:11" x14ac:dyDescent="0.25">
      <c r="D708" t="str">
        <f>solve_for_c('True_Odds_Calculator_3-way'!A700,'True_Odds_Calculator_3-way'!B700,'True_Odds_Calculator_3-way'!C700,'Log_working_3-way'!B$1,'Log_working_3-way'!B$2)</f>
        <v/>
      </c>
      <c r="F708" s="6" t="str">
        <f>IF('Log_working_3-way'!D708="","",1/'True_Odds_Calculator_3-way'!N700+1/'True_Odds_Calculator_3-way'!O700+1/'True_Odds_Calculator_3-way'!#REF!-1)</f>
        <v/>
      </c>
      <c r="H708" s="6" t="str">
        <f>IF('Log_working_3-way'!$D708="","",'True_Odds_Calculator_3-way'!N700/'True_Odds_Calculator_3-way'!A700-1)</f>
        <v/>
      </c>
      <c r="I708" s="6" t="str">
        <f>IF('Log_working_3-way'!$D708="","",'True_Odds_Calculator_3-way'!O700/'True_Odds_Calculator_3-way'!B700-1)</f>
        <v/>
      </c>
      <c r="J708" s="6" t="str">
        <f>IF('Log_working_3-way'!$D708="","",'True_Odds_Calculator_3-way'!#REF!/'True_Odds_Calculator_3-way'!C700-1)</f>
        <v/>
      </c>
      <c r="K708" s="6" t="str">
        <f>IF('Log_working_3-way'!$D708="","",1/'True_Odds_Calculator_3-way'!A700+1/'True_Odds_Calculator_3-way'!B700+1/'True_Odds_Calculator_3-way'!C700-1)</f>
        <v/>
      </c>
    </row>
    <row r="709" spans="4:11" x14ac:dyDescent="0.25">
      <c r="D709" t="str">
        <f>solve_for_c('True_Odds_Calculator_3-way'!A701,'True_Odds_Calculator_3-way'!B701,'True_Odds_Calculator_3-way'!C701,'Log_working_3-way'!B$1,'Log_working_3-way'!B$2)</f>
        <v/>
      </c>
      <c r="F709" s="6" t="str">
        <f>IF('Log_working_3-way'!D709="","",1/'True_Odds_Calculator_3-way'!N701+1/'True_Odds_Calculator_3-way'!O701+1/'True_Odds_Calculator_3-way'!#REF!-1)</f>
        <v/>
      </c>
      <c r="H709" s="6" t="str">
        <f>IF('Log_working_3-way'!$D709="","",'True_Odds_Calculator_3-way'!N701/'True_Odds_Calculator_3-way'!A701-1)</f>
        <v/>
      </c>
      <c r="I709" s="6" t="str">
        <f>IF('Log_working_3-way'!$D709="","",'True_Odds_Calculator_3-way'!O701/'True_Odds_Calculator_3-way'!B701-1)</f>
        <v/>
      </c>
      <c r="J709" s="6" t="str">
        <f>IF('Log_working_3-way'!$D709="","",'True_Odds_Calculator_3-way'!#REF!/'True_Odds_Calculator_3-way'!C701-1)</f>
        <v/>
      </c>
      <c r="K709" s="6" t="str">
        <f>IF('Log_working_3-way'!$D709="","",1/'True_Odds_Calculator_3-way'!A701+1/'True_Odds_Calculator_3-way'!B701+1/'True_Odds_Calculator_3-way'!C701-1)</f>
        <v/>
      </c>
    </row>
    <row r="710" spans="4:11" x14ac:dyDescent="0.25">
      <c r="D710" t="str">
        <f>solve_for_c('True_Odds_Calculator_3-way'!A702,'True_Odds_Calculator_3-way'!B702,'True_Odds_Calculator_3-way'!C702,'Log_working_3-way'!B$1,'Log_working_3-way'!B$2)</f>
        <v/>
      </c>
      <c r="F710" s="6" t="str">
        <f>IF('Log_working_3-way'!D710="","",1/'True_Odds_Calculator_3-way'!N702+1/'True_Odds_Calculator_3-way'!O702+1/'True_Odds_Calculator_3-way'!#REF!-1)</f>
        <v/>
      </c>
      <c r="H710" s="6" t="str">
        <f>IF('Log_working_3-way'!$D710="","",'True_Odds_Calculator_3-way'!N702/'True_Odds_Calculator_3-way'!A702-1)</f>
        <v/>
      </c>
      <c r="I710" s="6" t="str">
        <f>IF('Log_working_3-way'!$D710="","",'True_Odds_Calculator_3-way'!O702/'True_Odds_Calculator_3-way'!B702-1)</f>
        <v/>
      </c>
      <c r="J710" s="6" t="str">
        <f>IF('Log_working_3-way'!$D710="","",'True_Odds_Calculator_3-way'!#REF!/'True_Odds_Calculator_3-way'!C702-1)</f>
        <v/>
      </c>
      <c r="K710" s="6" t="str">
        <f>IF('Log_working_3-way'!$D710="","",1/'True_Odds_Calculator_3-way'!A702+1/'True_Odds_Calculator_3-way'!B702+1/'True_Odds_Calculator_3-way'!C702-1)</f>
        <v/>
      </c>
    </row>
    <row r="711" spans="4:11" x14ac:dyDescent="0.25">
      <c r="D711" t="str">
        <f>solve_for_c('True_Odds_Calculator_3-way'!A703,'True_Odds_Calculator_3-way'!B703,'True_Odds_Calculator_3-way'!C703,'Log_working_3-way'!B$1,'Log_working_3-way'!B$2)</f>
        <v/>
      </c>
      <c r="F711" s="6" t="str">
        <f>IF('Log_working_3-way'!D711="","",1/'True_Odds_Calculator_3-way'!N703+1/'True_Odds_Calculator_3-way'!O703+1/'True_Odds_Calculator_3-way'!#REF!-1)</f>
        <v/>
      </c>
      <c r="H711" s="6" t="str">
        <f>IF('Log_working_3-way'!$D711="","",'True_Odds_Calculator_3-way'!N703/'True_Odds_Calculator_3-way'!A703-1)</f>
        <v/>
      </c>
      <c r="I711" s="6" t="str">
        <f>IF('Log_working_3-way'!$D711="","",'True_Odds_Calculator_3-way'!O703/'True_Odds_Calculator_3-way'!B703-1)</f>
        <v/>
      </c>
      <c r="J711" s="6" t="str">
        <f>IF('Log_working_3-way'!$D711="","",'True_Odds_Calculator_3-way'!#REF!/'True_Odds_Calculator_3-way'!C703-1)</f>
        <v/>
      </c>
      <c r="K711" s="6" t="str">
        <f>IF('Log_working_3-way'!$D711="","",1/'True_Odds_Calculator_3-way'!A703+1/'True_Odds_Calculator_3-way'!B703+1/'True_Odds_Calculator_3-way'!C703-1)</f>
        <v/>
      </c>
    </row>
    <row r="712" spans="4:11" x14ac:dyDescent="0.25">
      <c r="D712" t="str">
        <f>solve_for_c('True_Odds_Calculator_3-way'!A704,'True_Odds_Calculator_3-way'!B704,'True_Odds_Calculator_3-way'!C704,'Log_working_3-way'!B$1,'Log_working_3-way'!B$2)</f>
        <v/>
      </c>
      <c r="F712" s="6" t="str">
        <f>IF('Log_working_3-way'!D712="","",1/'True_Odds_Calculator_3-way'!N704+1/'True_Odds_Calculator_3-way'!O704+1/'True_Odds_Calculator_3-way'!#REF!-1)</f>
        <v/>
      </c>
      <c r="H712" s="6" t="str">
        <f>IF('Log_working_3-way'!$D712="","",'True_Odds_Calculator_3-way'!N704/'True_Odds_Calculator_3-way'!A704-1)</f>
        <v/>
      </c>
      <c r="I712" s="6" t="str">
        <f>IF('Log_working_3-way'!$D712="","",'True_Odds_Calculator_3-way'!O704/'True_Odds_Calculator_3-way'!B704-1)</f>
        <v/>
      </c>
      <c r="J712" s="6" t="str">
        <f>IF('Log_working_3-way'!$D712="","",'True_Odds_Calculator_3-way'!#REF!/'True_Odds_Calculator_3-way'!C704-1)</f>
        <v/>
      </c>
      <c r="K712" s="6" t="str">
        <f>IF('Log_working_3-way'!$D712="","",1/'True_Odds_Calculator_3-way'!A704+1/'True_Odds_Calculator_3-way'!B704+1/'True_Odds_Calculator_3-way'!C704-1)</f>
        <v/>
      </c>
    </row>
    <row r="713" spans="4:11" x14ac:dyDescent="0.25">
      <c r="D713" t="str">
        <f>solve_for_c('True_Odds_Calculator_3-way'!A705,'True_Odds_Calculator_3-way'!B705,'True_Odds_Calculator_3-way'!C705,'Log_working_3-way'!B$1,'Log_working_3-way'!B$2)</f>
        <v/>
      </c>
      <c r="F713" s="6" t="str">
        <f>IF('Log_working_3-way'!D713="","",1/'True_Odds_Calculator_3-way'!N705+1/'True_Odds_Calculator_3-way'!O705+1/'True_Odds_Calculator_3-way'!#REF!-1)</f>
        <v/>
      </c>
      <c r="H713" s="6" t="str">
        <f>IF('Log_working_3-way'!$D713="","",'True_Odds_Calculator_3-way'!N705/'True_Odds_Calculator_3-way'!A705-1)</f>
        <v/>
      </c>
      <c r="I713" s="6" t="str">
        <f>IF('Log_working_3-way'!$D713="","",'True_Odds_Calculator_3-way'!O705/'True_Odds_Calculator_3-way'!B705-1)</f>
        <v/>
      </c>
      <c r="J713" s="6" t="str">
        <f>IF('Log_working_3-way'!$D713="","",'True_Odds_Calculator_3-way'!#REF!/'True_Odds_Calculator_3-way'!C705-1)</f>
        <v/>
      </c>
      <c r="K713" s="6" t="str">
        <f>IF('Log_working_3-way'!$D713="","",1/'True_Odds_Calculator_3-way'!A705+1/'True_Odds_Calculator_3-way'!B705+1/'True_Odds_Calculator_3-way'!C705-1)</f>
        <v/>
      </c>
    </row>
    <row r="714" spans="4:11" x14ac:dyDescent="0.25">
      <c r="D714" t="str">
        <f>solve_for_c('True_Odds_Calculator_3-way'!A706,'True_Odds_Calculator_3-way'!B706,'True_Odds_Calculator_3-way'!C706,'Log_working_3-way'!B$1,'Log_working_3-way'!B$2)</f>
        <v/>
      </c>
      <c r="F714" s="6" t="str">
        <f>IF('Log_working_3-way'!D714="","",1/'True_Odds_Calculator_3-way'!N706+1/'True_Odds_Calculator_3-way'!O706+1/'True_Odds_Calculator_3-way'!#REF!-1)</f>
        <v/>
      </c>
      <c r="H714" s="6" t="str">
        <f>IF('Log_working_3-way'!$D714="","",'True_Odds_Calculator_3-way'!N706/'True_Odds_Calculator_3-way'!A706-1)</f>
        <v/>
      </c>
      <c r="I714" s="6" t="str">
        <f>IF('Log_working_3-way'!$D714="","",'True_Odds_Calculator_3-way'!O706/'True_Odds_Calculator_3-way'!B706-1)</f>
        <v/>
      </c>
      <c r="J714" s="6" t="str">
        <f>IF('Log_working_3-way'!$D714="","",'True_Odds_Calculator_3-way'!#REF!/'True_Odds_Calculator_3-way'!C706-1)</f>
        <v/>
      </c>
      <c r="K714" s="6" t="str">
        <f>IF('Log_working_3-way'!$D714="","",1/'True_Odds_Calculator_3-way'!A706+1/'True_Odds_Calculator_3-way'!B706+1/'True_Odds_Calculator_3-way'!C706-1)</f>
        <v/>
      </c>
    </row>
    <row r="715" spans="4:11" x14ac:dyDescent="0.25">
      <c r="D715" t="str">
        <f>solve_for_c('True_Odds_Calculator_3-way'!A707,'True_Odds_Calculator_3-way'!B707,'True_Odds_Calculator_3-way'!C707,'Log_working_3-way'!B$1,'Log_working_3-way'!B$2)</f>
        <v/>
      </c>
      <c r="F715" s="6" t="str">
        <f>IF('Log_working_3-way'!D715="","",1/'True_Odds_Calculator_3-way'!N707+1/'True_Odds_Calculator_3-way'!O707+1/'True_Odds_Calculator_3-way'!#REF!-1)</f>
        <v/>
      </c>
      <c r="H715" s="6" t="str">
        <f>IF('Log_working_3-way'!$D715="","",'True_Odds_Calculator_3-way'!N707/'True_Odds_Calculator_3-way'!A707-1)</f>
        <v/>
      </c>
      <c r="I715" s="6" t="str">
        <f>IF('Log_working_3-way'!$D715="","",'True_Odds_Calculator_3-way'!O707/'True_Odds_Calculator_3-way'!B707-1)</f>
        <v/>
      </c>
      <c r="J715" s="6" t="str">
        <f>IF('Log_working_3-way'!$D715="","",'True_Odds_Calculator_3-way'!#REF!/'True_Odds_Calculator_3-way'!C707-1)</f>
        <v/>
      </c>
      <c r="K715" s="6" t="str">
        <f>IF('Log_working_3-way'!$D715="","",1/'True_Odds_Calculator_3-way'!A707+1/'True_Odds_Calculator_3-way'!B707+1/'True_Odds_Calculator_3-way'!C707-1)</f>
        <v/>
      </c>
    </row>
    <row r="716" spans="4:11" x14ac:dyDescent="0.25">
      <c r="D716" t="str">
        <f>solve_for_c('True_Odds_Calculator_3-way'!A708,'True_Odds_Calculator_3-way'!B708,'True_Odds_Calculator_3-way'!C708,'Log_working_3-way'!B$1,'Log_working_3-way'!B$2)</f>
        <v/>
      </c>
      <c r="F716" s="6" t="str">
        <f>IF('Log_working_3-way'!D716="","",1/'True_Odds_Calculator_3-way'!N708+1/'True_Odds_Calculator_3-way'!O708+1/'True_Odds_Calculator_3-way'!#REF!-1)</f>
        <v/>
      </c>
      <c r="H716" s="6" t="str">
        <f>IF('Log_working_3-way'!$D716="","",'True_Odds_Calculator_3-way'!N708/'True_Odds_Calculator_3-way'!A708-1)</f>
        <v/>
      </c>
      <c r="I716" s="6" t="str">
        <f>IF('Log_working_3-way'!$D716="","",'True_Odds_Calculator_3-way'!O708/'True_Odds_Calculator_3-way'!B708-1)</f>
        <v/>
      </c>
      <c r="J716" s="6" t="str">
        <f>IF('Log_working_3-way'!$D716="","",'True_Odds_Calculator_3-way'!#REF!/'True_Odds_Calculator_3-way'!C708-1)</f>
        <v/>
      </c>
      <c r="K716" s="6" t="str">
        <f>IF('Log_working_3-way'!$D716="","",1/'True_Odds_Calculator_3-way'!A708+1/'True_Odds_Calculator_3-way'!B708+1/'True_Odds_Calculator_3-way'!C708-1)</f>
        <v/>
      </c>
    </row>
    <row r="717" spans="4:11" x14ac:dyDescent="0.25">
      <c r="D717" t="str">
        <f>solve_for_c('True_Odds_Calculator_3-way'!A709,'True_Odds_Calculator_3-way'!B709,'True_Odds_Calculator_3-way'!C709,'Log_working_3-way'!B$1,'Log_working_3-way'!B$2)</f>
        <v/>
      </c>
      <c r="F717" s="6" t="str">
        <f>IF('Log_working_3-way'!D717="","",1/'True_Odds_Calculator_3-way'!N709+1/'True_Odds_Calculator_3-way'!O709+1/'True_Odds_Calculator_3-way'!#REF!-1)</f>
        <v/>
      </c>
      <c r="H717" s="6" t="str">
        <f>IF('Log_working_3-way'!$D717="","",'True_Odds_Calculator_3-way'!N709/'True_Odds_Calculator_3-way'!A709-1)</f>
        <v/>
      </c>
      <c r="I717" s="6" t="str">
        <f>IF('Log_working_3-way'!$D717="","",'True_Odds_Calculator_3-way'!O709/'True_Odds_Calculator_3-way'!B709-1)</f>
        <v/>
      </c>
      <c r="J717" s="6" t="str">
        <f>IF('Log_working_3-way'!$D717="","",'True_Odds_Calculator_3-way'!#REF!/'True_Odds_Calculator_3-way'!C709-1)</f>
        <v/>
      </c>
      <c r="K717" s="6" t="str">
        <f>IF('Log_working_3-way'!$D717="","",1/'True_Odds_Calculator_3-way'!A709+1/'True_Odds_Calculator_3-way'!B709+1/'True_Odds_Calculator_3-way'!C709-1)</f>
        <v/>
      </c>
    </row>
    <row r="718" spans="4:11" x14ac:dyDescent="0.25">
      <c r="D718" t="str">
        <f>solve_for_c('True_Odds_Calculator_3-way'!A710,'True_Odds_Calculator_3-way'!B710,'True_Odds_Calculator_3-way'!C710,'Log_working_3-way'!B$1,'Log_working_3-way'!B$2)</f>
        <v/>
      </c>
      <c r="F718" s="6" t="str">
        <f>IF('Log_working_3-way'!D718="","",1/'True_Odds_Calculator_3-way'!N710+1/'True_Odds_Calculator_3-way'!O710+1/'True_Odds_Calculator_3-way'!#REF!-1)</f>
        <v/>
      </c>
      <c r="H718" s="6" t="str">
        <f>IF('Log_working_3-way'!$D718="","",'True_Odds_Calculator_3-way'!N710/'True_Odds_Calculator_3-way'!A710-1)</f>
        <v/>
      </c>
      <c r="I718" s="6" t="str">
        <f>IF('Log_working_3-way'!$D718="","",'True_Odds_Calculator_3-way'!O710/'True_Odds_Calculator_3-way'!B710-1)</f>
        <v/>
      </c>
      <c r="J718" s="6" t="str">
        <f>IF('Log_working_3-way'!$D718="","",'True_Odds_Calculator_3-way'!#REF!/'True_Odds_Calculator_3-way'!C710-1)</f>
        <v/>
      </c>
      <c r="K718" s="6" t="str">
        <f>IF('Log_working_3-way'!$D718="","",1/'True_Odds_Calculator_3-way'!A710+1/'True_Odds_Calculator_3-way'!B710+1/'True_Odds_Calculator_3-way'!C710-1)</f>
        <v/>
      </c>
    </row>
    <row r="719" spans="4:11" x14ac:dyDescent="0.25">
      <c r="D719" t="str">
        <f>solve_for_c('True_Odds_Calculator_3-way'!A711,'True_Odds_Calculator_3-way'!B711,'True_Odds_Calculator_3-way'!C711,'Log_working_3-way'!B$1,'Log_working_3-way'!B$2)</f>
        <v/>
      </c>
      <c r="F719" s="6" t="str">
        <f>IF('Log_working_3-way'!D719="","",1/'True_Odds_Calculator_3-way'!N711+1/'True_Odds_Calculator_3-way'!O711+1/'True_Odds_Calculator_3-way'!#REF!-1)</f>
        <v/>
      </c>
      <c r="H719" s="6" t="str">
        <f>IF('Log_working_3-way'!$D719="","",'True_Odds_Calculator_3-way'!N711/'True_Odds_Calculator_3-way'!A711-1)</f>
        <v/>
      </c>
      <c r="I719" s="6" t="str">
        <f>IF('Log_working_3-way'!$D719="","",'True_Odds_Calculator_3-way'!O711/'True_Odds_Calculator_3-way'!B711-1)</f>
        <v/>
      </c>
      <c r="J719" s="6" t="str">
        <f>IF('Log_working_3-way'!$D719="","",'True_Odds_Calculator_3-way'!#REF!/'True_Odds_Calculator_3-way'!C711-1)</f>
        <v/>
      </c>
      <c r="K719" s="6" t="str">
        <f>IF('Log_working_3-way'!$D719="","",1/'True_Odds_Calculator_3-way'!A711+1/'True_Odds_Calculator_3-way'!B711+1/'True_Odds_Calculator_3-way'!C711-1)</f>
        <v/>
      </c>
    </row>
    <row r="720" spans="4:11" x14ac:dyDescent="0.25">
      <c r="D720" t="str">
        <f>solve_for_c('True_Odds_Calculator_3-way'!A712,'True_Odds_Calculator_3-way'!B712,'True_Odds_Calculator_3-way'!C712,'Log_working_3-way'!B$1,'Log_working_3-way'!B$2)</f>
        <v/>
      </c>
      <c r="F720" s="6" t="str">
        <f>IF('Log_working_3-way'!D720="","",1/'True_Odds_Calculator_3-way'!N712+1/'True_Odds_Calculator_3-way'!O712+1/'True_Odds_Calculator_3-way'!#REF!-1)</f>
        <v/>
      </c>
      <c r="H720" s="6" t="str">
        <f>IF('Log_working_3-way'!$D720="","",'True_Odds_Calculator_3-way'!N712/'True_Odds_Calculator_3-way'!A712-1)</f>
        <v/>
      </c>
      <c r="I720" s="6" t="str">
        <f>IF('Log_working_3-way'!$D720="","",'True_Odds_Calculator_3-way'!O712/'True_Odds_Calculator_3-way'!B712-1)</f>
        <v/>
      </c>
      <c r="J720" s="6" t="str">
        <f>IF('Log_working_3-way'!$D720="","",'True_Odds_Calculator_3-way'!#REF!/'True_Odds_Calculator_3-way'!C712-1)</f>
        <v/>
      </c>
      <c r="K720" s="6" t="str">
        <f>IF('Log_working_3-way'!$D720="","",1/'True_Odds_Calculator_3-way'!A712+1/'True_Odds_Calculator_3-way'!B712+1/'True_Odds_Calculator_3-way'!C712-1)</f>
        <v/>
      </c>
    </row>
    <row r="721" spans="4:11" x14ac:dyDescent="0.25">
      <c r="D721" t="str">
        <f>solve_for_c('True_Odds_Calculator_3-way'!A713,'True_Odds_Calculator_3-way'!B713,'True_Odds_Calculator_3-way'!C713,'Log_working_3-way'!B$1,'Log_working_3-way'!B$2)</f>
        <v/>
      </c>
      <c r="F721" s="6" t="str">
        <f>IF('Log_working_3-way'!D721="","",1/'True_Odds_Calculator_3-way'!N713+1/'True_Odds_Calculator_3-way'!O713+1/'True_Odds_Calculator_3-way'!#REF!-1)</f>
        <v/>
      </c>
      <c r="H721" s="6" t="str">
        <f>IF('Log_working_3-way'!$D721="","",'True_Odds_Calculator_3-way'!N713/'True_Odds_Calculator_3-way'!A713-1)</f>
        <v/>
      </c>
      <c r="I721" s="6" t="str">
        <f>IF('Log_working_3-way'!$D721="","",'True_Odds_Calculator_3-way'!O713/'True_Odds_Calculator_3-way'!B713-1)</f>
        <v/>
      </c>
      <c r="J721" s="6" t="str">
        <f>IF('Log_working_3-way'!$D721="","",'True_Odds_Calculator_3-way'!#REF!/'True_Odds_Calculator_3-way'!C713-1)</f>
        <v/>
      </c>
      <c r="K721" s="6" t="str">
        <f>IF('Log_working_3-way'!$D721="","",1/'True_Odds_Calculator_3-way'!A713+1/'True_Odds_Calculator_3-way'!B713+1/'True_Odds_Calculator_3-way'!C713-1)</f>
        <v/>
      </c>
    </row>
    <row r="722" spans="4:11" x14ac:dyDescent="0.25">
      <c r="D722" t="str">
        <f>solve_for_c('True_Odds_Calculator_3-way'!A714,'True_Odds_Calculator_3-way'!B714,'True_Odds_Calculator_3-way'!C714,'Log_working_3-way'!B$1,'Log_working_3-way'!B$2)</f>
        <v/>
      </c>
      <c r="F722" s="6" t="str">
        <f>IF('Log_working_3-way'!D722="","",1/'True_Odds_Calculator_3-way'!N714+1/'True_Odds_Calculator_3-way'!O714+1/'True_Odds_Calculator_3-way'!#REF!-1)</f>
        <v/>
      </c>
      <c r="H722" s="6" t="str">
        <f>IF('Log_working_3-way'!$D722="","",'True_Odds_Calculator_3-way'!N714/'True_Odds_Calculator_3-way'!A714-1)</f>
        <v/>
      </c>
      <c r="I722" s="6" t="str">
        <f>IF('Log_working_3-way'!$D722="","",'True_Odds_Calculator_3-way'!O714/'True_Odds_Calculator_3-way'!B714-1)</f>
        <v/>
      </c>
      <c r="J722" s="6" t="str">
        <f>IF('Log_working_3-way'!$D722="","",'True_Odds_Calculator_3-way'!#REF!/'True_Odds_Calculator_3-way'!C714-1)</f>
        <v/>
      </c>
      <c r="K722" s="6" t="str">
        <f>IF('Log_working_3-way'!$D722="","",1/'True_Odds_Calculator_3-way'!A714+1/'True_Odds_Calculator_3-way'!B714+1/'True_Odds_Calculator_3-way'!C714-1)</f>
        <v/>
      </c>
    </row>
    <row r="723" spans="4:11" x14ac:dyDescent="0.25">
      <c r="D723" t="str">
        <f>solve_for_c('True_Odds_Calculator_3-way'!A715,'True_Odds_Calculator_3-way'!B715,'True_Odds_Calculator_3-way'!C715,'Log_working_3-way'!B$1,'Log_working_3-way'!B$2)</f>
        <v/>
      </c>
      <c r="F723" s="6" t="str">
        <f>IF('Log_working_3-way'!D723="","",1/'True_Odds_Calculator_3-way'!N715+1/'True_Odds_Calculator_3-way'!O715+1/'True_Odds_Calculator_3-way'!#REF!-1)</f>
        <v/>
      </c>
      <c r="H723" s="6" t="str">
        <f>IF('Log_working_3-way'!$D723="","",'True_Odds_Calculator_3-way'!N715/'True_Odds_Calculator_3-way'!A715-1)</f>
        <v/>
      </c>
      <c r="I723" s="6" t="str">
        <f>IF('Log_working_3-way'!$D723="","",'True_Odds_Calculator_3-way'!O715/'True_Odds_Calculator_3-way'!B715-1)</f>
        <v/>
      </c>
      <c r="J723" s="6" t="str">
        <f>IF('Log_working_3-way'!$D723="","",'True_Odds_Calculator_3-way'!#REF!/'True_Odds_Calculator_3-way'!C715-1)</f>
        <v/>
      </c>
      <c r="K723" s="6" t="str">
        <f>IF('Log_working_3-way'!$D723="","",1/'True_Odds_Calculator_3-way'!A715+1/'True_Odds_Calculator_3-way'!B715+1/'True_Odds_Calculator_3-way'!C715-1)</f>
        <v/>
      </c>
    </row>
    <row r="724" spans="4:11" x14ac:dyDescent="0.25">
      <c r="D724" t="str">
        <f>solve_for_c('True_Odds_Calculator_3-way'!A716,'True_Odds_Calculator_3-way'!B716,'True_Odds_Calculator_3-way'!C716,'Log_working_3-way'!B$1,'Log_working_3-way'!B$2)</f>
        <v/>
      </c>
      <c r="F724" s="6" t="str">
        <f>IF('Log_working_3-way'!D724="","",1/'True_Odds_Calculator_3-way'!N716+1/'True_Odds_Calculator_3-way'!O716+1/'True_Odds_Calculator_3-way'!#REF!-1)</f>
        <v/>
      </c>
      <c r="H724" s="6" t="str">
        <f>IF('Log_working_3-way'!$D724="","",'True_Odds_Calculator_3-way'!N716/'True_Odds_Calculator_3-way'!A716-1)</f>
        <v/>
      </c>
      <c r="I724" s="6" t="str">
        <f>IF('Log_working_3-way'!$D724="","",'True_Odds_Calculator_3-way'!O716/'True_Odds_Calculator_3-way'!B716-1)</f>
        <v/>
      </c>
      <c r="J724" s="6" t="str">
        <f>IF('Log_working_3-way'!$D724="","",'True_Odds_Calculator_3-way'!#REF!/'True_Odds_Calculator_3-way'!C716-1)</f>
        <v/>
      </c>
      <c r="K724" s="6" t="str">
        <f>IF('Log_working_3-way'!$D724="","",1/'True_Odds_Calculator_3-way'!A716+1/'True_Odds_Calculator_3-way'!B716+1/'True_Odds_Calculator_3-way'!C716-1)</f>
        <v/>
      </c>
    </row>
    <row r="725" spans="4:11" x14ac:dyDescent="0.25">
      <c r="D725" t="str">
        <f>solve_for_c('True_Odds_Calculator_3-way'!A717,'True_Odds_Calculator_3-way'!B717,'True_Odds_Calculator_3-way'!C717,'Log_working_3-way'!B$1,'Log_working_3-way'!B$2)</f>
        <v/>
      </c>
      <c r="F725" s="6" t="str">
        <f>IF('Log_working_3-way'!D725="","",1/'True_Odds_Calculator_3-way'!N717+1/'True_Odds_Calculator_3-way'!O717+1/'True_Odds_Calculator_3-way'!#REF!-1)</f>
        <v/>
      </c>
      <c r="H725" s="6" t="str">
        <f>IF('Log_working_3-way'!$D725="","",'True_Odds_Calculator_3-way'!N717/'True_Odds_Calculator_3-way'!A717-1)</f>
        <v/>
      </c>
      <c r="I725" s="6" t="str">
        <f>IF('Log_working_3-way'!$D725="","",'True_Odds_Calculator_3-way'!O717/'True_Odds_Calculator_3-way'!B717-1)</f>
        <v/>
      </c>
      <c r="J725" s="6" t="str">
        <f>IF('Log_working_3-way'!$D725="","",'True_Odds_Calculator_3-way'!#REF!/'True_Odds_Calculator_3-way'!C717-1)</f>
        <v/>
      </c>
      <c r="K725" s="6" t="str">
        <f>IF('Log_working_3-way'!$D725="","",1/'True_Odds_Calculator_3-way'!A717+1/'True_Odds_Calculator_3-way'!B717+1/'True_Odds_Calculator_3-way'!C717-1)</f>
        <v/>
      </c>
    </row>
    <row r="726" spans="4:11" x14ac:dyDescent="0.25">
      <c r="D726" t="str">
        <f>solve_for_c('True_Odds_Calculator_3-way'!A718,'True_Odds_Calculator_3-way'!B718,'True_Odds_Calculator_3-way'!C718,'Log_working_3-way'!B$1,'Log_working_3-way'!B$2)</f>
        <v/>
      </c>
      <c r="F726" s="6" t="str">
        <f>IF('Log_working_3-way'!D726="","",1/'True_Odds_Calculator_3-way'!N718+1/'True_Odds_Calculator_3-way'!O718+1/'True_Odds_Calculator_3-way'!#REF!-1)</f>
        <v/>
      </c>
      <c r="H726" s="6" t="str">
        <f>IF('Log_working_3-way'!$D726="","",'True_Odds_Calculator_3-way'!N718/'True_Odds_Calculator_3-way'!A718-1)</f>
        <v/>
      </c>
      <c r="I726" s="6" t="str">
        <f>IF('Log_working_3-way'!$D726="","",'True_Odds_Calculator_3-way'!O718/'True_Odds_Calculator_3-way'!B718-1)</f>
        <v/>
      </c>
      <c r="J726" s="6" t="str">
        <f>IF('Log_working_3-way'!$D726="","",'True_Odds_Calculator_3-way'!#REF!/'True_Odds_Calculator_3-way'!C718-1)</f>
        <v/>
      </c>
      <c r="K726" s="6" t="str">
        <f>IF('Log_working_3-way'!$D726="","",1/'True_Odds_Calculator_3-way'!A718+1/'True_Odds_Calculator_3-way'!B718+1/'True_Odds_Calculator_3-way'!C718-1)</f>
        <v/>
      </c>
    </row>
    <row r="727" spans="4:11" x14ac:dyDescent="0.25">
      <c r="D727" t="str">
        <f>solve_for_c('True_Odds_Calculator_3-way'!A719,'True_Odds_Calculator_3-way'!B719,'True_Odds_Calculator_3-way'!C719,'Log_working_3-way'!B$1,'Log_working_3-way'!B$2)</f>
        <v/>
      </c>
      <c r="F727" s="6" t="str">
        <f>IF('Log_working_3-way'!D727="","",1/'True_Odds_Calculator_3-way'!N719+1/'True_Odds_Calculator_3-way'!O719+1/'True_Odds_Calculator_3-way'!#REF!-1)</f>
        <v/>
      </c>
      <c r="H727" s="6" t="str">
        <f>IF('Log_working_3-way'!$D727="","",'True_Odds_Calculator_3-way'!N719/'True_Odds_Calculator_3-way'!A719-1)</f>
        <v/>
      </c>
      <c r="I727" s="6" t="str">
        <f>IF('Log_working_3-way'!$D727="","",'True_Odds_Calculator_3-way'!O719/'True_Odds_Calculator_3-way'!B719-1)</f>
        <v/>
      </c>
      <c r="J727" s="6" t="str">
        <f>IF('Log_working_3-way'!$D727="","",'True_Odds_Calculator_3-way'!#REF!/'True_Odds_Calculator_3-way'!C719-1)</f>
        <v/>
      </c>
      <c r="K727" s="6" t="str">
        <f>IF('Log_working_3-way'!$D727="","",1/'True_Odds_Calculator_3-way'!A719+1/'True_Odds_Calculator_3-way'!B719+1/'True_Odds_Calculator_3-way'!C719-1)</f>
        <v/>
      </c>
    </row>
    <row r="728" spans="4:11" x14ac:dyDescent="0.25">
      <c r="D728" t="str">
        <f>solve_for_c('True_Odds_Calculator_3-way'!A720,'True_Odds_Calculator_3-way'!B720,'True_Odds_Calculator_3-way'!C720,'Log_working_3-way'!B$1,'Log_working_3-way'!B$2)</f>
        <v/>
      </c>
      <c r="F728" s="6" t="str">
        <f>IF('Log_working_3-way'!D728="","",1/'True_Odds_Calculator_3-way'!N720+1/'True_Odds_Calculator_3-way'!O720+1/'True_Odds_Calculator_3-way'!#REF!-1)</f>
        <v/>
      </c>
      <c r="H728" s="6" t="str">
        <f>IF('Log_working_3-way'!$D728="","",'True_Odds_Calculator_3-way'!N720/'True_Odds_Calculator_3-way'!A720-1)</f>
        <v/>
      </c>
      <c r="I728" s="6" t="str">
        <f>IF('Log_working_3-way'!$D728="","",'True_Odds_Calculator_3-way'!O720/'True_Odds_Calculator_3-way'!B720-1)</f>
        <v/>
      </c>
      <c r="J728" s="6" t="str">
        <f>IF('Log_working_3-way'!$D728="","",'True_Odds_Calculator_3-way'!#REF!/'True_Odds_Calculator_3-way'!C720-1)</f>
        <v/>
      </c>
      <c r="K728" s="6" t="str">
        <f>IF('Log_working_3-way'!$D728="","",1/'True_Odds_Calculator_3-way'!A720+1/'True_Odds_Calculator_3-way'!B720+1/'True_Odds_Calculator_3-way'!C720-1)</f>
        <v/>
      </c>
    </row>
    <row r="729" spans="4:11" x14ac:dyDescent="0.25">
      <c r="D729" t="str">
        <f>solve_for_c('True_Odds_Calculator_3-way'!A721,'True_Odds_Calculator_3-way'!B721,'True_Odds_Calculator_3-way'!C721,'Log_working_3-way'!B$1,'Log_working_3-way'!B$2)</f>
        <v/>
      </c>
      <c r="F729" s="6" t="str">
        <f>IF('Log_working_3-way'!D729="","",1/'True_Odds_Calculator_3-way'!N721+1/'True_Odds_Calculator_3-way'!O721+1/'True_Odds_Calculator_3-way'!#REF!-1)</f>
        <v/>
      </c>
      <c r="H729" s="6" t="str">
        <f>IF('Log_working_3-way'!$D729="","",'True_Odds_Calculator_3-way'!N721/'True_Odds_Calculator_3-way'!A721-1)</f>
        <v/>
      </c>
      <c r="I729" s="6" t="str">
        <f>IF('Log_working_3-way'!$D729="","",'True_Odds_Calculator_3-way'!O721/'True_Odds_Calculator_3-way'!B721-1)</f>
        <v/>
      </c>
      <c r="J729" s="6" t="str">
        <f>IF('Log_working_3-way'!$D729="","",'True_Odds_Calculator_3-way'!#REF!/'True_Odds_Calculator_3-way'!C721-1)</f>
        <v/>
      </c>
      <c r="K729" s="6" t="str">
        <f>IF('Log_working_3-way'!$D729="","",1/'True_Odds_Calculator_3-way'!A721+1/'True_Odds_Calculator_3-way'!B721+1/'True_Odds_Calculator_3-way'!C721-1)</f>
        <v/>
      </c>
    </row>
    <row r="730" spans="4:11" x14ac:dyDescent="0.25">
      <c r="D730" t="str">
        <f>solve_for_c('True_Odds_Calculator_3-way'!A722,'True_Odds_Calculator_3-way'!B722,'True_Odds_Calculator_3-way'!C722,'Log_working_3-way'!B$1,'Log_working_3-way'!B$2)</f>
        <v/>
      </c>
      <c r="F730" s="6" t="str">
        <f>IF('Log_working_3-way'!D730="","",1/'True_Odds_Calculator_3-way'!N722+1/'True_Odds_Calculator_3-way'!O722+1/'True_Odds_Calculator_3-way'!#REF!-1)</f>
        <v/>
      </c>
      <c r="H730" s="6" t="str">
        <f>IF('Log_working_3-way'!$D730="","",'True_Odds_Calculator_3-way'!N722/'True_Odds_Calculator_3-way'!A722-1)</f>
        <v/>
      </c>
      <c r="I730" s="6" t="str">
        <f>IF('Log_working_3-way'!$D730="","",'True_Odds_Calculator_3-way'!O722/'True_Odds_Calculator_3-way'!B722-1)</f>
        <v/>
      </c>
      <c r="J730" s="6" t="str">
        <f>IF('Log_working_3-way'!$D730="","",'True_Odds_Calculator_3-way'!#REF!/'True_Odds_Calculator_3-way'!C722-1)</f>
        <v/>
      </c>
      <c r="K730" s="6" t="str">
        <f>IF('Log_working_3-way'!$D730="","",1/'True_Odds_Calculator_3-way'!A722+1/'True_Odds_Calculator_3-way'!B722+1/'True_Odds_Calculator_3-way'!C722-1)</f>
        <v/>
      </c>
    </row>
    <row r="731" spans="4:11" x14ac:dyDescent="0.25">
      <c r="D731" t="str">
        <f>solve_for_c('True_Odds_Calculator_3-way'!A723,'True_Odds_Calculator_3-way'!B723,'True_Odds_Calculator_3-way'!C723,'Log_working_3-way'!B$1,'Log_working_3-way'!B$2)</f>
        <v/>
      </c>
      <c r="F731" s="6" t="str">
        <f>IF('Log_working_3-way'!D731="","",1/'True_Odds_Calculator_3-way'!N723+1/'True_Odds_Calculator_3-way'!O723+1/'True_Odds_Calculator_3-way'!#REF!-1)</f>
        <v/>
      </c>
      <c r="H731" s="6" t="str">
        <f>IF('Log_working_3-way'!$D731="","",'True_Odds_Calculator_3-way'!N723/'True_Odds_Calculator_3-way'!A723-1)</f>
        <v/>
      </c>
      <c r="I731" s="6" t="str">
        <f>IF('Log_working_3-way'!$D731="","",'True_Odds_Calculator_3-way'!O723/'True_Odds_Calculator_3-way'!B723-1)</f>
        <v/>
      </c>
      <c r="J731" s="6" t="str">
        <f>IF('Log_working_3-way'!$D731="","",'True_Odds_Calculator_3-way'!#REF!/'True_Odds_Calculator_3-way'!C723-1)</f>
        <v/>
      </c>
      <c r="K731" s="6" t="str">
        <f>IF('Log_working_3-way'!$D731="","",1/'True_Odds_Calculator_3-way'!A723+1/'True_Odds_Calculator_3-way'!B723+1/'True_Odds_Calculator_3-way'!C723-1)</f>
        <v/>
      </c>
    </row>
    <row r="732" spans="4:11" x14ac:dyDescent="0.25">
      <c r="D732" t="str">
        <f>solve_for_c('True_Odds_Calculator_3-way'!A724,'True_Odds_Calculator_3-way'!B724,'True_Odds_Calculator_3-way'!C724,'Log_working_3-way'!B$1,'Log_working_3-way'!B$2)</f>
        <v/>
      </c>
      <c r="F732" s="6" t="str">
        <f>IF('Log_working_3-way'!D732="","",1/'True_Odds_Calculator_3-way'!N724+1/'True_Odds_Calculator_3-way'!O724+1/'True_Odds_Calculator_3-way'!#REF!-1)</f>
        <v/>
      </c>
      <c r="H732" s="6" t="str">
        <f>IF('Log_working_3-way'!$D732="","",'True_Odds_Calculator_3-way'!N724/'True_Odds_Calculator_3-way'!A724-1)</f>
        <v/>
      </c>
      <c r="I732" s="6" t="str">
        <f>IF('Log_working_3-way'!$D732="","",'True_Odds_Calculator_3-way'!O724/'True_Odds_Calculator_3-way'!B724-1)</f>
        <v/>
      </c>
      <c r="J732" s="6" t="str">
        <f>IF('Log_working_3-way'!$D732="","",'True_Odds_Calculator_3-way'!#REF!/'True_Odds_Calculator_3-way'!C724-1)</f>
        <v/>
      </c>
      <c r="K732" s="6" t="str">
        <f>IF('Log_working_3-way'!$D732="","",1/'True_Odds_Calculator_3-way'!A724+1/'True_Odds_Calculator_3-way'!B724+1/'True_Odds_Calculator_3-way'!C724-1)</f>
        <v/>
      </c>
    </row>
    <row r="733" spans="4:11" x14ac:dyDescent="0.25">
      <c r="D733" t="str">
        <f>solve_for_c('True_Odds_Calculator_3-way'!A725,'True_Odds_Calculator_3-way'!B725,'True_Odds_Calculator_3-way'!C725,'Log_working_3-way'!B$1,'Log_working_3-way'!B$2)</f>
        <v/>
      </c>
      <c r="F733" s="6" t="str">
        <f>IF('Log_working_3-way'!D733="","",1/'True_Odds_Calculator_3-way'!N725+1/'True_Odds_Calculator_3-way'!O725+1/'True_Odds_Calculator_3-way'!#REF!-1)</f>
        <v/>
      </c>
      <c r="H733" s="6" t="str">
        <f>IF('Log_working_3-way'!$D733="","",'True_Odds_Calculator_3-way'!N725/'True_Odds_Calculator_3-way'!A725-1)</f>
        <v/>
      </c>
      <c r="I733" s="6" t="str">
        <f>IF('Log_working_3-way'!$D733="","",'True_Odds_Calculator_3-way'!O725/'True_Odds_Calculator_3-way'!B725-1)</f>
        <v/>
      </c>
      <c r="J733" s="6" t="str">
        <f>IF('Log_working_3-way'!$D733="","",'True_Odds_Calculator_3-way'!#REF!/'True_Odds_Calculator_3-way'!C725-1)</f>
        <v/>
      </c>
      <c r="K733" s="6" t="str">
        <f>IF('Log_working_3-way'!$D733="","",1/'True_Odds_Calculator_3-way'!A725+1/'True_Odds_Calculator_3-way'!B725+1/'True_Odds_Calculator_3-way'!C725-1)</f>
        <v/>
      </c>
    </row>
    <row r="734" spans="4:11" x14ac:dyDescent="0.25">
      <c r="D734" t="str">
        <f>solve_for_c('True_Odds_Calculator_3-way'!A726,'True_Odds_Calculator_3-way'!B726,'True_Odds_Calculator_3-way'!C726,'Log_working_3-way'!B$1,'Log_working_3-way'!B$2)</f>
        <v/>
      </c>
      <c r="F734" s="6" t="str">
        <f>IF('Log_working_3-way'!D734="","",1/'True_Odds_Calculator_3-way'!N726+1/'True_Odds_Calculator_3-way'!O726+1/'True_Odds_Calculator_3-way'!#REF!-1)</f>
        <v/>
      </c>
      <c r="H734" s="6" t="str">
        <f>IF('Log_working_3-way'!$D734="","",'True_Odds_Calculator_3-way'!N726/'True_Odds_Calculator_3-way'!A726-1)</f>
        <v/>
      </c>
      <c r="I734" s="6" t="str">
        <f>IF('Log_working_3-way'!$D734="","",'True_Odds_Calculator_3-way'!O726/'True_Odds_Calculator_3-way'!B726-1)</f>
        <v/>
      </c>
      <c r="J734" s="6" t="str">
        <f>IF('Log_working_3-way'!$D734="","",'True_Odds_Calculator_3-way'!#REF!/'True_Odds_Calculator_3-way'!C726-1)</f>
        <v/>
      </c>
      <c r="K734" s="6" t="str">
        <f>IF('Log_working_3-way'!$D734="","",1/'True_Odds_Calculator_3-way'!A726+1/'True_Odds_Calculator_3-way'!B726+1/'True_Odds_Calculator_3-way'!C726-1)</f>
        <v/>
      </c>
    </row>
    <row r="735" spans="4:11" x14ac:dyDescent="0.25">
      <c r="D735" t="str">
        <f>solve_for_c('True_Odds_Calculator_3-way'!A727,'True_Odds_Calculator_3-way'!B727,'True_Odds_Calculator_3-way'!C727,'Log_working_3-way'!B$1,'Log_working_3-way'!B$2)</f>
        <v/>
      </c>
      <c r="F735" s="6" t="str">
        <f>IF('Log_working_3-way'!D735="","",1/'True_Odds_Calculator_3-way'!N727+1/'True_Odds_Calculator_3-way'!O727+1/'True_Odds_Calculator_3-way'!#REF!-1)</f>
        <v/>
      </c>
      <c r="H735" s="6" t="str">
        <f>IF('Log_working_3-way'!$D735="","",'True_Odds_Calculator_3-way'!N727/'True_Odds_Calculator_3-way'!A727-1)</f>
        <v/>
      </c>
      <c r="I735" s="6" t="str">
        <f>IF('Log_working_3-way'!$D735="","",'True_Odds_Calculator_3-way'!O727/'True_Odds_Calculator_3-way'!B727-1)</f>
        <v/>
      </c>
      <c r="J735" s="6" t="str">
        <f>IF('Log_working_3-way'!$D735="","",'True_Odds_Calculator_3-way'!#REF!/'True_Odds_Calculator_3-way'!C727-1)</f>
        <v/>
      </c>
      <c r="K735" s="6" t="str">
        <f>IF('Log_working_3-way'!$D735="","",1/'True_Odds_Calculator_3-way'!A727+1/'True_Odds_Calculator_3-way'!B727+1/'True_Odds_Calculator_3-way'!C727-1)</f>
        <v/>
      </c>
    </row>
    <row r="736" spans="4:11" x14ac:dyDescent="0.25">
      <c r="D736" t="str">
        <f>solve_for_c('True_Odds_Calculator_3-way'!A728,'True_Odds_Calculator_3-way'!B728,'True_Odds_Calculator_3-way'!C728,'Log_working_3-way'!B$1,'Log_working_3-way'!B$2)</f>
        <v/>
      </c>
      <c r="F736" s="6" t="str">
        <f>IF('Log_working_3-way'!D736="","",1/'True_Odds_Calculator_3-way'!N728+1/'True_Odds_Calculator_3-way'!O728+1/'True_Odds_Calculator_3-way'!#REF!-1)</f>
        <v/>
      </c>
      <c r="H736" s="6" t="str">
        <f>IF('Log_working_3-way'!$D736="","",'True_Odds_Calculator_3-way'!N728/'True_Odds_Calculator_3-way'!A728-1)</f>
        <v/>
      </c>
      <c r="I736" s="6" t="str">
        <f>IF('Log_working_3-way'!$D736="","",'True_Odds_Calculator_3-way'!O728/'True_Odds_Calculator_3-way'!B728-1)</f>
        <v/>
      </c>
      <c r="J736" s="6" t="str">
        <f>IF('Log_working_3-way'!$D736="","",'True_Odds_Calculator_3-way'!#REF!/'True_Odds_Calculator_3-way'!C728-1)</f>
        <v/>
      </c>
      <c r="K736" s="6" t="str">
        <f>IF('Log_working_3-way'!$D736="","",1/'True_Odds_Calculator_3-way'!A728+1/'True_Odds_Calculator_3-way'!B728+1/'True_Odds_Calculator_3-way'!C728-1)</f>
        <v/>
      </c>
    </row>
    <row r="737" spans="4:11" x14ac:dyDescent="0.25">
      <c r="D737" t="str">
        <f>solve_for_c('True_Odds_Calculator_3-way'!A729,'True_Odds_Calculator_3-way'!B729,'True_Odds_Calculator_3-way'!C729,'Log_working_3-way'!B$1,'Log_working_3-way'!B$2)</f>
        <v/>
      </c>
      <c r="F737" s="6" t="str">
        <f>IF('Log_working_3-way'!D737="","",1/'True_Odds_Calculator_3-way'!N729+1/'True_Odds_Calculator_3-way'!O729+1/'True_Odds_Calculator_3-way'!#REF!-1)</f>
        <v/>
      </c>
      <c r="H737" s="6" t="str">
        <f>IF('Log_working_3-way'!$D737="","",'True_Odds_Calculator_3-way'!N729/'True_Odds_Calculator_3-way'!A729-1)</f>
        <v/>
      </c>
      <c r="I737" s="6" t="str">
        <f>IF('Log_working_3-way'!$D737="","",'True_Odds_Calculator_3-way'!O729/'True_Odds_Calculator_3-way'!B729-1)</f>
        <v/>
      </c>
      <c r="J737" s="6" t="str">
        <f>IF('Log_working_3-way'!$D737="","",'True_Odds_Calculator_3-way'!#REF!/'True_Odds_Calculator_3-way'!C729-1)</f>
        <v/>
      </c>
      <c r="K737" s="6" t="str">
        <f>IF('Log_working_3-way'!$D737="","",1/'True_Odds_Calculator_3-way'!A729+1/'True_Odds_Calculator_3-way'!B729+1/'True_Odds_Calculator_3-way'!C729-1)</f>
        <v/>
      </c>
    </row>
    <row r="738" spans="4:11" x14ac:dyDescent="0.25">
      <c r="D738" t="str">
        <f>solve_for_c('True_Odds_Calculator_3-way'!A730,'True_Odds_Calculator_3-way'!B730,'True_Odds_Calculator_3-way'!C730,'Log_working_3-way'!B$1,'Log_working_3-way'!B$2)</f>
        <v/>
      </c>
      <c r="F738" s="6" t="str">
        <f>IF('Log_working_3-way'!D738="","",1/'True_Odds_Calculator_3-way'!N730+1/'True_Odds_Calculator_3-way'!O730+1/'True_Odds_Calculator_3-way'!#REF!-1)</f>
        <v/>
      </c>
      <c r="H738" s="6" t="str">
        <f>IF('Log_working_3-way'!$D738="","",'True_Odds_Calculator_3-way'!N730/'True_Odds_Calculator_3-way'!A730-1)</f>
        <v/>
      </c>
      <c r="I738" s="6" t="str">
        <f>IF('Log_working_3-way'!$D738="","",'True_Odds_Calculator_3-way'!O730/'True_Odds_Calculator_3-way'!B730-1)</f>
        <v/>
      </c>
      <c r="J738" s="6" t="str">
        <f>IF('Log_working_3-way'!$D738="","",'True_Odds_Calculator_3-way'!#REF!/'True_Odds_Calculator_3-way'!C730-1)</f>
        <v/>
      </c>
      <c r="K738" s="6" t="str">
        <f>IF('Log_working_3-way'!$D738="","",1/'True_Odds_Calculator_3-way'!A730+1/'True_Odds_Calculator_3-way'!B730+1/'True_Odds_Calculator_3-way'!C730-1)</f>
        <v/>
      </c>
    </row>
    <row r="739" spans="4:11" x14ac:dyDescent="0.25">
      <c r="D739" t="str">
        <f>solve_for_c('True_Odds_Calculator_3-way'!A731,'True_Odds_Calculator_3-way'!B731,'True_Odds_Calculator_3-way'!C731,'Log_working_3-way'!B$1,'Log_working_3-way'!B$2)</f>
        <v/>
      </c>
      <c r="F739" s="6" t="str">
        <f>IF('Log_working_3-way'!D739="","",1/'True_Odds_Calculator_3-way'!N731+1/'True_Odds_Calculator_3-way'!O731+1/'True_Odds_Calculator_3-way'!#REF!-1)</f>
        <v/>
      </c>
      <c r="H739" s="6" t="str">
        <f>IF('Log_working_3-way'!$D739="","",'True_Odds_Calculator_3-way'!N731/'True_Odds_Calculator_3-way'!A731-1)</f>
        <v/>
      </c>
      <c r="I739" s="6" t="str">
        <f>IF('Log_working_3-way'!$D739="","",'True_Odds_Calculator_3-way'!O731/'True_Odds_Calculator_3-way'!B731-1)</f>
        <v/>
      </c>
      <c r="J739" s="6" t="str">
        <f>IF('Log_working_3-way'!$D739="","",'True_Odds_Calculator_3-way'!#REF!/'True_Odds_Calculator_3-way'!C731-1)</f>
        <v/>
      </c>
      <c r="K739" s="6" t="str">
        <f>IF('Log_working_3-way'!$D739="","",1/'True_Odds_Calculator_3-way'!A731+1/'True_Odds_Calculator_3-way'!B731+1/'True_Odds_Calculator_3-way'!C731-1)</f>
        <v/>
      </c>
    </row>
    <row r="740" spans="4:11" x14ac:dyDescent="0.25">
      <c r="D740" t="str">
        <f>solve_for_c('True_Odds_Calculator_3-way'!A732,'True_Odds_Calculator_3-way'!B732,'True_Odds_Calculator_3-way'!C732,'Log_working_3-way'!B$1,'Log_working_3-way'!B$2)</f>
        <v/>
      </c>
      <c r="F740" s="6" t="str">
        <f>IF('Log_working_3-way'!D740="","",1/'True_Odds_Calculator_3-way'!N732+1/'True_Odds_Calculator_3-way'!O732+1/'True_Odds_Calculator_3-way'!#REF!-1)</f>
        <v/>
      </c>
      <c r="H740" s="6" t="str">
        <f>IF('Log_working_3-way'!$D740="","",'True_Odds_Calculator_3-way'!N732/'True_Odds_Calculator_3-way'!A732-1)</f>
        <v/>
      </c>
      <c r="I740" s="6" t="str">
        <f>IF('Log_working_3-way'!$D740="","",'True_Odds_Calculator_3-way'!O732/'True_Odds_Calculator_3-way'!B732-1)</f>
        <v/>
      </c>
      <c r="J740" s="6" t="str">
        <f>IF('Log_working_3-way'!$D740="","",'True_Odds_Calculator_3-way'!#REF!/'True_Odds_Calculator_3-way'!C732-1)</f>
        <v/>
      </c>
      <c r="K740" s="6" t="str">
        <f>IF('Log_working_3-way'!$D740="","",1/'True_Odds_Calculator_3-way'!A732+1/'True_Odds_Calculator_3-way'!B732+1/'True_Odds_Calculator_3-way'!C732-1)</f>
        <v/>
      </c>
    </row>
    <row r="741" spans="4:11" x14ac:dyDescent="0.25">
      <c r="D741" t="str">
        <f>solve_for_c('True_Odds_Calculator_3-way'!A733,'True_Odds_Calculator_3-way'!B733,'True_Odds_Calculator_3-way'!C733,'Log_working_3-way'!B$1,'Log_working_3-way'!B$2)</f>
        <v/>
      </c>
      <c r="F741" s="6" t="str">
        <f>IF('Log_working_3-way'!D741="","",1/'True_Odds_Calculator_3-way'!N733+1/'True_Odds_Calculator_3-way'!O733+1/'True_Odds_Calculator_3-way'!#REF!-1)</f>
        <v/>
      </c>
      <c r="H741" s="6" t="str">
        <f>IF('Log_working_3-way'!$D741="","",'True_Odds_Calculator_3-way'!N733/'True_Odds_Calculator_3-way'!A733-1)</f>
        <v/>
      </c>
      <c r="I741" s="6" t="str">
        <f>IF('Log_working_3-way'!$D741="","",'True_Odds_Calculator_3-way'!O733/'True_Odds_Calculator_3-way'!B733-1)</f>
        <v/>
      </c>
      <c r="J741" s="6" t="str">
        <f>IF('Log_working_3-way'!$D741="","",'True_Odds_Calculator_3-way'!#REF!/'True_Odds_Calculator_3-way'!C733-1)</f>
        <v/>
      </c>
      <c r="K741" s="6" t="str">
        <f>IF('Log_working_3-way'!$D741="","",1/'True_Odds_Calculator_3-way'!A733+1/'True_Odds_Calculator_3-way'!B733+1/'True_Odds_Calculator_3-way'!C733-1)</f>
        <v/>
      </c>
    </row>
    <row r="742" spans="4:11" x14ac:dyDescent="0.25">
      <c r="D742" t="str">
        <f>solve_for_c('True_Odds_Calculator_3-way'!A734,'True_Odds_Calculator_3-way'!B734,'True_Odds_Calculator_3-way'!C734,'Log_working_3-way'!B$1,'Log_working_3-way'!B$2)</f>
        <v/>
      </c>
      <c r="F742" s="6" t="str">
        <f>IF('Log_working_3-way'!D742="","",1/'True_Odds_Calculator_3-way'!N734+1/'True_Odds_Calculator_3-way'!O734+1/'True_Odds_Calculator_3-way'!#REF!-1)</f>
        <v/>
      </c>
      <c r="H742" s="6" t="str">
        <f>IF('Log_working_3-way'!$D742="","",'True_Odds_Calculator_3-way'!N734/'True_Odds_Calculator_3-way'!A734-1)</f>
        <v/>
      </c>
      <c r="I742" s="6" t="str">
        <f>IF('Log_working_3-way'!$D742="","",'True_Odds_Calculator_3-way'!O734/'True_Odds_Calculator_3-way'!B734-1)</f>
        <v/>
      </c>
      <c r="J742" s="6" t="str">
        <f>IF('Log_working_3-way'!$D742="","",'True_Odds_Calculator_3-way'!#REF!/'True_Odds_Calculator_3-way'!C734-1)</f>
        <v/>
      </c>
      <c r="K742" s="6" t="str">
        <f>IF('Log_working_3-way'!$D742="","",1/'True_Odds_Calculator_3-way'!A734+1/'True_Odds_Calculator_3-way'!B734+1/'True_Odds_Calculator_3-way'!C734-1)</f>
        <v/>
      </c>
    </row>
    <row r="743" spans="4:11" x14ac:dyDescent="0.25">
      <c r="D743" t="str">
        <f>solve_for_c('True_Odds_Calculator_3-way'!A735,'True_Odds_Calculator_3-way'!B735,'True_Odds_Calculator_3-way'!C735,'Log_working_3-way'!B$1,'Log_working_3-way'!B$2)</f>
        <v/>
      </c>
      <c r="F743" s="6" t="str">
        <f>IF('Log_working_3-way'!D743="","",1/'True_Odds_Calculator_3-way'!N735+1/'True_Odds_Calculator_3-way'!O735+1/'True_Odds_Calculator_3-way'!#REF!-1)</f>
        <v/>
      </c>
      <c r="H743" s="6" t="str">
        <f>IF('Log_working_3-way'!$D743="","",'True_Odds_Calculator_3-way'!N735/'True_Odds_Calculator_3-way'!A735-1)</f>
        <v/>
      </c>
      <c r="I743" s="6" t="str">
        <f>IF('Log_working_3-way'!$D743="","",'True_Odds_Calculator_3-way'!O735/'True_Odds_Calculator_3-way'!B735-1)</f>
        <v/>
      </c>
      <c r="J743" s="6" t="str">
        <f>IF('Log_working_3-way'!$D743="","",'True_Odds_Calculator_3-way'!#REF!/'True_Odds_Calculator_3-way'!C735-1)</f>
        <v/>
      </c>
      <c r="K743" s="6" t="str">
        <f>IF('Log_working_3-way'!$D743="","",1/'True_Odds_Calculator_3-way'!A735+1/'True_Odds_Calculator_3-way'!B735+1/'True_Odds_Calculator_3-way'!C735-1)</f>
        <v/>
      </c>
    </row>
    <row r="744" spans="4:11" x14ac:dyDescent="0.25">
      <c r="D744" t="str">
        <f>solve_for_c('True_Odds_Calculator_3-way'!A736,'True_Odds_Calculator_3-way'!B736,'True_Odds_Calculator_3-way'!C736,'Log_working_3-way'!B$1,'Log_working_3-way'!B$2)</f>
        <v/>
      </c>
      <c r="F744" s="6" t="str">
        <f>IF('Log_working_3-way'!D744="","",1/'True_Odds_Calculator_3-way'!N736+1/'True_Odds_Calculator_3-way'!O736+1/'True_Odds_Calculator_3-way'!#REF!-1)</f>
        <v/>
      </c>
      <c r="H744" s="6" t="str">
        <f>IF('Log_working_3-way'!$D744="","",'True_Odds_Calculator_3-way'!N736/'True_Odds_Calculator_3-way'!A736-1)</f>
        <v/>
      </c>
      <c r="I744" s="6" t="str">
        <f>IF('Log_working_3-way'!$D744="","",'True_Odds_Calculator_3-way'!O736/'True_Odds_Calculator_3-way'!B736-1)</f>
        <v/>
      </c>
      <c r="J744" s="6" t="str">
        <f>IF('Log_working_3-way'!$D744="","",'True_Odds_Calculator_3-way'!#REF!/'True_Odds_Calculator_3-way'!C736-1)</f>
        <v/>
      </c>
      <c r="K744" s="6" t="str">
        <f>IF('Log_working_3-way'!$D744="","",1/'True_Odds_Calculator_3-way'!A736+1/'True_Odds_Calculator_3-way'!B736+1/'True_Odds_Calculator_3-way'!C736-1)</f>
        <v/>
      </c>
    </row>
    <row r="745" spans="4:11" x14ac:dyDescent="0.25">
      <c r="D745" t="str">
        <f>solve_for_c('True_Odds_Calculator_3-way'!A737,'True_Odds_Calculator_3-way'!B737,'True_Odds_Calculator_3-way'!C737,'Log_working_3-way'!B$1,'Log_working_3-way'!B$2)</f>
        <v/>
      </c>
      <c r="F745" s="6" t="str">
        <f>IF('Log_working_3-way'!D745="","",1/'True_Odds_Calculator_3-way'!N737+1/'True_Odds_Calculator_3-way'!O737+1/'True_Odds_Calculator_3-way'!#REF!-1)</f>
        <v/>
      </c>
      <c r="H745" s="6" t="str">
        <f>IF('Log_working_3-way'!$D745="","",'True_Odds_Calculator_3-way'!N737/'True_Odds_Calculator_3-way'!A737-1)</f>
        <v/>
      </c>
      <c r="I745" s="6" t="str">
        <f>IF('Log_working_3-way'!$D745="","",'True_Odds_Calculator_3-way'!O737/'True_Odds_Calculator_3-way'!B737-1)</f>
        <v/>
      </c>
      <c r="J745" s="6" t="str">
        <f>IF('Log_working_3-way'!$D745="","",'True_Odds_Calculator_3-way'!#REF!/'True_Odds_Calculator_3-way'!C737-1)</f>
        <v/>
      </c>
      <c r="K745" s="6" t="str">
        <f>IF('Log_working_3-way'!$D745="","",1/'True_Odds_Calculator_3-way'!A737+1/'True_Odds_Calculator_3-way'!B737+1/'True_Odds_Calculator_3-way'!C737-1)</f>
        <v/>
      </c>
    </row>
    <row r="746" spans="4:11" x14ac:dyDescent="0.25">
      <c r="D746" t="str">
        <f>solve_for_c('True_Odds_Calculator_3-way'!A738,'True_Odds_Calculator_3-way'!B738,'True_Odds_Calculator_3-way'!C738,'Log_working_3-way'!B$1,'Log_working_3-way'!B$2)</f>
        <v/>
      </c>
      <c r="F746" s="6" t="str">
        <f>IF('Log_working_3-way'!D746="","",1/'True_Odds_Calculator_3-way'!N738+1/'True_Odds_Calculator_3-way'!O738+1/'True_Odds_Calculator_3-way'!#REF!-1)</f>
        <v/>
      </c>
      <c r="H746" s="6" t="str">
        <f>IF('Log_working_3-way'!$D746="","",'True_Odds_Calculator_3-way'!N738/'True_Odds_Calculator_3-way'!A738-1)</f>
        <v/>
      </c>
      <c r="I746" s="6" t="str">
        <f>IF('Log_working_3-way'!$D746="","",'True_Odds_Calculator_3-way'!O738/'True_Odds_Calculator_3-way'!B738-1)</f>
        <v/>
      </c>
      <c r="J746" s="6" t="str">
        <f>IF('Log_working_3-way'!$D746="","",'True_Odds_Calculator_3-way'!#REF!/'True_Odds_Calculator_3-way'!C738-1)</f>
        <v/>
      </c>
      <c r="K746" s="6" t="str">
        <f>IF('Log_working_3-way'!$D746="","",1/'True_Odds_Calculator_3-way'!A738+1/'True_Odds_Calculator_3-way'!B738+1/'True_Odds_Calculator_3-way'!C738-1)</f>
        <v/>
      </c>
    </row>
    <row r="747" spans="4:11" x14ac:dyDescent="0.25">
      <c r="D747" t="str">
        <f>solve_for_c('True_Odds_Calculator_3-way'!A739,'True_Odds_Calculator_3-way'!B739,'True_Odds_Calculator_3-way'!C739,'Log_working_3-way'!B$1,'Log_working_3-way'!B$2)</f>
        <v/>
      </c>
      <c r="F747" s="6" t="str">
        <f>IF('Log_working_3-way'!D747="","",1/'True_Odds_Calculator_3-way'!N739+1/'True_Odds_Calculator_3-way'!O739+1/'True_Odds_Calculator_3-way'!#REF!-1)</f>
        <v/>
      </c>
      <c r="H747" s="6" t="str">
        <f>IF('Log_working_3-way'!$D747="","",'True_Odds_Calculator_3-way'!N739/'True_Odds_Calculator_3-way'!A739-1)</f>
        <v/>
      </c>
      <c r="I747" s="6" t="str">
        <f>IF('Log_working_3-way'!$D747="","",'True_Odds_Calculator_3-way'!O739/'True_Odds_Calculator_3-way'!B739-1)</f>
        <v/>
      </c>
      <c r="J747" s="6" t="str">
        <f>IF('Log_working_3-way'!$D747="","",'True_Odds_Calculator_3-way'!#REF!/'True_Odds_Calculator_3-way'!C739-1)</f>
        <v/>
      </c>
      <c r="K747" s="6" t="str">
        <f>IF('Log_working_3-way'!$D747="","",1/'True_Odds_Calculator_3-way'!A739+1/'True_Odds_Calculator_3-way'!B739+1/'True_Odds_Calculator_3-way'!C739-1)</f>
        <v/>
      </c>
    </row>
    <row r="748" spans="4:11" x14ac:dyDescent="0.25">
      <c r="D748" t="str">
        <f>solve_for_c('True_Odds_Calculator_3-way'!A740,'True_Odds_Calculator_3-way'!B740,'True_Odds_Calculator_3-way'!C740,'Log_working_3-way'!B$1,'Log_working_3-way'!B$2)</f>
        <v/>
      </c>
      <c r="F748" s="6" t="str">
        <f>IF('Log_working_3-way'!D748="","",1/'True_Odds_Calculator_3-way'!N740+1/'True_Odds_Calculator_3-way'!O740+1/'True_Odds_Calculator_3-way'!#REF!-1)</f>
        <v/>
      </c>
      <c r="H748" s="6" t="str">
        <f>IF('Log_working_3-way'!$D748="","",'True_Odds_Calculator_3-way'!N740/'True_Odds_Calculator_3-way'!A740-1)</f>
        <v/>
      </c>
      <c r="I748" s="6" t="str">
        <f>IF('Log_working_3-way'!$D748="","",'True_Odds_Calculator_3-way'!O740/'True_Odds_Calculator_3-way'!B740-1)</f>
        <v/>
      </c>
      <c r="J748" s="6" t="str">
        <f>IF('Log_working_3-way'!$D748="","",'True_Odds_Calculator_3-way'!#REF!/'True_Odds_Calculator_3-way'!C740-1)</f>
        <v/>
      </c>
      <c r="K748" s="6" t="str">
        <f>IF('Log_working_3-way'!$D748="","",1/'True_Odds_Calculator_3-way'!A740+1/'True_Odds_Calculator_3-way'!B740+1/'True_Odds_Calculator_3-way'!C740-1)</f>
        <v/>
      </c>
    </row>
    <row r="749" spans="4:11" x14ac:dyDescent="0.25">
      <c r="D749" t="str">
        <f>solve_for_c('True_Odds_Calculator_3-way'!A741,'True_Odds_Calculator_3-way'!B741,'True_Odds_Calculator_3-way'!C741,'Log_working_3-way'!B$1,'Log_working_3-way'!B$2)</f>
        <v/>
      </c>
      <c r="F749" s="6" t="str">
        <f>IF('Log_working_3-way'!D749="","",1/'True_Odds_Calculator_3-way'!N741+1/'True_Odds_Calculator_3-way'!O741+1/'True_Odds_Calculator_3-way'!#REF!-1)</f>
        <v/>
      </c>
      <c r="H749" s="6" t="str">
        <f>IF('Log_working_3-way'!$D749="","",'True_Odds_Calculator_3-way'!N741/'True_Odds_Calculator_3-way'!A741-1)</f>
        <v/>
      </c>
      <c r="I749" s="6" t="str">
        <f>IF('Log_working_3-way'!$D749="","",'True_Odds_Calculator_3-way'!O741/'True_Odds_Calculator_3-way'!B741-1)</f>
        <v/>
      </c>
      <c r="J749" s="6" t="str">
        <f>IF('Log_working_3-way'!$D749="","",'True_Odds_Calculator_3-way'!#REF!/'True_Odds_Calculator_3-way'!C741-1)</f>
        <v/>
      </c>
      <c r="K749" s="6" t="str">
        <f>IF('Log_working_3-way'!$D749="","",1/'True_Odds_Calculator_3-way'!A741+1/'True_Odds_Calculator_3-way'!B741+1/'True_Odds_Calculator_3-way'!C741-1)</f>
        <v/>
      </c>
    </row>
    <row r="750" spans="4:11" x14ac:dyDescent="0.25">
      <c r="D750" t="str">
        <f>solve_for_c('True_Odds_Calculator_3-way'!A742,'True_Odds_Calculator_3-way'!B742,'True_Odds_Calculator_3-way'!C742,'Log_working_3-way'!B$1,'Log_working_3-way'!B$2)</f>
        <v/>
      </c>
      <c r="F750" s="6" t="str">
        <f>IF('Log_working_3-way'!D750="","",1/'True_Odds_Calculator_3-way'!N742+1/'True_Odds_Calculator_3-way'!O742+1/'True_Odds_Calculator_3-way'!#REF!-1)</f>
        <v/>
      </c>
      <c r="H750" s="6" t="str">
        <f>IF('Log_working_3-way'!$D750="","",'True_Odds_Calculator_3-way'!N742/'True_Odds_Calculator_3-way'!A742-1)</f>
        <v/>
      </c>
      <c r="I750" s="6" t="str">
        <f>IF('Log_working_3-way'!$D750="","",'True_Odds_Calculator_3-way'!O742/'True_Odds_Calculator_3-way'!B742-1)</f>
        <v/>
      </c>
      <c r="J750" s="6" t="str">
        <f>IF('Log_working_3-way'!$D750="","",'True_Odds_Calculator_3-way'!#REF!/'True_Odds_Calculator_3-way'!C742-1)</f>
        <v/>
      </c>
      <c r="K750" s="6" t="str">
        <f>IF('Log_working_3-way'!$D750="","",1/'True_Odds_Calculator_3-way'!A742+1/'True_Odds_Calculator_3-way'!B742+1/'True_Odds_Calculator_3-way'!C742-1)</f>
        <v/>
      </c>
    </row>
    <row r="751" spans="4:11" x14ac:dyDescent="0.25">
      <c r="D751" t="str">
        <f>solve_for_c('True_Odds_Calculator_3-way'!A743,'True_Odds_Calculator_3-way'!B743,'True_Odds_Calculator_3-way'!C743,'Log_working_3-way'!B$1,'Log_working_3-way'!B$2)</f>
        <v/>
      </c>
      <c r="F751" s="6" t="str">
        <f>IF('Log_working_3-way'!D751="","",1/'True_Odds_Calculator_3-way'!N743+1/'True_Odds_Calculator_3-way'!O743+1/'True_Odds_Calculator_3-way'!#REF!-1)</f>
        <v/>
      </c>
      <c r="H751" s="6" t="str">
        <f>IF('Log_working_3-way'!$D751="","",'True_Odds_Calculator_3-way'!N743/'True_Odds_Calculator_3-way'!A743-1)</f>
        <v/>
      </c>
      <c r="I751" s="6" t="str">
        <f>IF('Log_working_3-way'!$D751="","",'True_Odds_Calculator_3-way'!O743/'True_Odds_Calculator_3-way'!B743-1)</f>
        <v/>
      </c>
      <c r="J751" s="6" t="str">
        <f>IF('Log_working_3-way'!$D751="","",'True_Odds_Calculator_3-way'!#REF!/'True_Odds_Calculator_3-way'!C743-1)</f>
        <v/>
      </c>
      <c r="K751" s="6" t="str">
        <f>IF('Log_working_3-way'!$D751="","",1/'True_Odds_Calculator_3-way'!A743+1/'True_Odds_Calculator_3-way'!B743+1/'True_Odds_Calculator_3-way'!C743-1)</f>
        <v/>
      </c>
    </row>
    <row r="752" spans="4:11" x14ac:dyDescent="0.25">
      <c r="D752" t="str">
        <f>solve_for_c('True_Odds_Calculator_3-way'!A744,'True_Odds_Calculator_3-way'!B744,'True_Odds_Calculator_3-way'!C744,'Log_working_3-way'!B$1,'Log_working_3-way'!B$2)</f>
        <v/>
      </c>
      <c r="F752" s="6" t="str">
        <f>IF('Log_working_3-way'!D752="","",1/'True_Odds_Calculator_3-way'!N744+1/'True_Odds_Calculator_3-way'!O744+1/'True_Odds_Calculator_3-way'!#REF!-1)</f>
        <v/>
      </c>
      <c r="H752" s="6" t="str">
        <f>IF('Log_working_3-way'!$D752="","",'True_Odds_Calculator_3-way'!N744/'True_Odds_Calculator_3-way'!A744-1)</f>
        <v/>
      </c>
      <c r="I752" s="6" t="str">
        <f>IF('Log_working_3-way'!$D752="","",'True_Odds_Calculator_3-way'!O744/'True_Odds_Calculator_3-way'!B744-1)</f>
        <v/>
      </c>
      <c r="J752" s="6" t="str">
        <f>IF('Log_working_3-way'!$D752="","",'True_Odds_Calculator_3-way'!#REF!/'True_Odds_Calculator_3-way'!C744-1)</f>
        <v/>
      </c>
      <c r="K752" s="6" t="str">
        <f>IF('Log_working_3-way'!$D752="","",1/'True_Odds_Calculator_3-way'!A744+1/'True_Odds_Calculator_3-way'!B744+1/'True_Odds_Calculator_3-way'!C744-1)</f>
        <v/>
      </c>
    </row>
    <row r="753" spans="4:11" x14ac:dyDescent="0.25">
      <c r="D753" t="str">
        <f>solve_for_c('True_Odds_Calculator_3-way'!A745,'True_Odds_Calculator_3-way'!B745,'True_Odds_Calculator_3-way'!C745,'Log_working_3-way'!B$1,'Log_working_3-way'!B$2)</f>
        <v/>
      </c>
      <c r="F753" s="6" t="str">
        <f>IF('Log_working_3-way'!D753="","",1/'True_Odds_Calculator_3-way'!N745+1/'True_Odds_Calculator_3-way'!O745+1/'True_Odds_Calculator_3-way'!#REF!-1)</f>
        <v/>
      </c>
      <c r="H753" s="6" t="str">
        <f>IF('Log_working_3-way'!$D753="","",'True_Odds_Calculator_3-way'!N745/'True_Odds_Calculator_3-way'!A745-1)</f>
        <v/>
      </c>
      <c r="I753" s="6" t="str">
        <f>IF('Log_working_3-way'!$D753="","",'True_Odds_Calculator_3-way'!O745/'True_Odds_Calculator_3-way'!B745-1)</f>
        <v/>
      </c>
      <c r="J753" s="6" t="str">
        <f>IF('Log_working_3-way'!$D753="","",'True_Odds_Calculator_3-way'!#REF!/'True_Odds_Calculator_3-way'!C745-1)</f>
        <v/>
      </c>
      <c r="K753" s="6" t="str">
        <f>IF('Log_working_3-way'!$D753="","",1/'True_Odds_Calculator_3-way'!A745+1/'True_Odds_Calculator_3-way'!B745+1/'True_Odds_Calculator_3-way'!C745-1)</f>
        <v/>
      </c>
    </row>
    <row r="754" spans="4:11" x14ac:dyDescent="0.25">
      <c r="D754" t="str">
        <f>solve_for_c('True_Odds_Calculator_3-way'!A746,'True_Odds_Calculator_3-way'!B746,'True_Odds_Calculator_3-way'!C746,'Log_working_3-way'!B$1,'Log_working_3-way'!B$2)</f>
        <v/>
      </c>
      <c r="F754" s="6" t="str">
        <f>IF('Log_working_3-way'!D754="","",1/'True_Odds_Calculator_3-way'!N746+1/'True_Odds_Calculator_3-way'!O746+1/'True_Odds_Calculator_3-way'!#REF!-1)</f>
        <v/>
      </c>
      <c r="H754" s="6" t="str">
        <f>IF('Log_working_3-way'!$D754="","",'True_Odds_Calculator_3-way'!N746/'True_Odds_Calculator_3-way'!A746-1)</f>
        <v/>
      </c>
      <c r="I754" s="6" t="str">
        <f>IF('Log_working_3-way'!$D754="","",'True_Odds_Calculator_3-way'!O746/'True_Odds_Calculator_3-way'!B746-1)</f>
        <v/>
      </c>
      <c r="J754" s="6" t="str">
        <f>IF('Log_working_3-way'!$D754="","",'True_Odds_Calculator_3-way'!#REF!/'True_Odds_Calculator_3-way'!C746-1)</f>
        <v/>
      </c>
      <c r="K754" s="6" t="str">
        <f>IF('Log_working_3-way'!$D754="","",1/'True_Odds_Calculator_3-way'!A746+1/'True_Odds_Calculator_3-way'!B746+1/'True_Odds_Calculator_3-way'!C746-1)</f>
        <v/>
      </c>
    </row>
    <row r="755" spans="4:11" x14ac:dyDescent="0.25">
      <c r="D755" t="str">
        <f>solve_for_c('True_Odds_Calculator_3-way'!A747,'True_Odds_Calculator_3-way'!B747,'True_Odds_Calculator_3-way'!C747,'Log_working_3-way'!B$1,'Log_working_3-way'!B$2)</f>
        <v/>
      </c>
      <c r="F755" s="6" t="str">
        <f>IF('Log_working_3-way'!D755="","",1/'True_Odds_Calculator_3-way'!N747+1/'True_Odds_Calculator_3-way'!O747+1/'True_Odds_Calculator_3-way'!#REF!-1)</f>
        <v/>
      </c>
      <c r="H755" s="6" t="str">
        <f>IF('Log_working_3-way'!$D755="","",'True_Odds_Calculator_3-way'!N747/'True_Odds_Calculator_3-way'!A747-1)</f>
        <v/>
      </c>
      <c r="I755" s="6" t="str">
        <f>IF('Log_working_3-way'!$D755="","",'True_Odds_Calculator_3-way'!O747/'True_Odds_Calculator_3-way'!B747-1)</f>
        <v/>
      </c>
      <c r="J755" s="6" t="str">
        <f>IF('Log_working_3-way'!$D755="","",'True_Odds_Calculator_3-way'!#REF!/'True_Odds_Calculator_3-way'!C747-1)</f>
        <v/>
      </c>
      <c r="K755" s="6" t="str">
        <f>IF('Log_working_3-way'!$D755="","",1/'True_Odds_Calculator_3-way'!A747+1/'True_Odds_Calculator_3-way'!B747+1/'True_Odds_Calculator_3-way'!C747-1)</f>
        <v/>
      </c>
    </row>
    <row r="756" spans="4:11" x14ac:dyDescent="0.25">
      <c r="D756" t="str">
        <f>solve_for_c('True_Odds_Calculator_3-way'!A748,'True_Odds_Calculator_3-way'!B748,'True_Odds_Calculator_3-way'!C748,'Log_working_3-way'!B$1,'Log_working_3-way'!B$2)</f>
        <v/>
      </c>
      <c r="F756" s="6" t="str">
        <f>IF('Log_working_3-way'!D756="","",1/'True_Odds_Calculator_3-way'!N748+1/'True_Odds_Calculator_3-way'!O748+1/'True_Odds_Calculator_3-way'!#REF!-1)</f>
        <v/>
      </c>
      <c r="H756" s="6" t="str">
        <f>IF('Log_working_3-way'!$D756="","",'True_Odds_Calculator_3-way'!N748/'True_Odds_Calculator_3-way'!A748-1)</f>
        <v/>
      </c>
      <c r="I756" s="6" t="str">
        <f>IF('Log_working_3-way'!$D756="","",'True_Odds_Calculator_3-way'!O748/'True_Odds_Calculator_3-way'!B748-1)</f>
        <v/>
      </c>
      <c r="J756" s="6" t="str">
        <f>IF('Log_working_3-way'!$D756="","",'True_Odds_Calculator_3-way'!#REF!/'True_Odds_Calculator_3-way'!C748-1)</f>
        <v/>
      </c>
      <c r="K756" s="6" t="str">
        <f>IF('Log_working_3-way'!$D756="","",1/'True_Odds_Calculator_3-way'!A748+1/'True_Odds_Calculator_3-way'!B748+1/'True_Odds_Calculator_3-way'!C748-1)</f>
        <v/>
      </c>
    </row>
    <row r="757" spans="4:11" x14ac:dyDescent="0.25">
      <c r="D757" t="str">
        <f>solve_for_c('True_Odds_Calculator_3-way'!A749,'True_Odds_Calculator_3-way'!B749,'True_Odds_Calculator_3-way'!C749,'Log_working_3-way'!B$1,'Log_working_3-way'!B$2)</f>
        <v/>
      </c>
      <c r="F757" s="6" t="str">
        <f>IF('Log_working_3-way'!D757="","",1/'True_Odds_Calculator_3-way'!N749+1/'True_Odds_Calculator_3-way'!O749+1/'True_Odds_Calculator_3-way'!#REF!-1)</f>
        <v/>
      </c>
      <c r="H757" s="6" t="str">
        <f>IF('Log_working_3-way'!$D757="","",'True_Odds_Calculator_3-way'!N749/'True_Odds_Calculator_3-way'!A749-1)</f>
        <v/>
      </c>
      <c r="I757" s="6" t="str">
        <f>IF('Log_working_3-way'!$D757="","",'True_Odds_Calculator_3-way'!O749/'True_Odds_Calculator_3-way'!B749-1)</f>
        <v/>
      </c>
      <c r="J757" s="6" t="str">
        <f>IF('Log_working_3-way'!$D757="","",'True_Odds_Calculator_3-way'!#REF!/'True_Odds_Calculator_3-way'!C749-1)</f>
        <v/>
      </c>
      <c r="K757" s="6" t="str">
        <f>IF('Log_working_3-way'!$D757="","",1/'True_Odds_Calculator_3-way'!A749+1/'True_Odds_Calculator_3-way'!B749+1/'True_Odds_Calculator_3-way'!C749-1)</f>
        <v/>
      </c>
    </row>
    <row r="758" spans="4:11" x14ac:dyDescent="0.25">
      <c r="D758" t="str">
        <f>solve_for_c('True_Odds_Calculator_3-way'!A750,'True_Odds_Calculator_3-way'!B750,'True_Odds_Calculator_3-way'!C750,'Log_working_3-way'!B$1,'Log_working_3-way'!B$2)</f>
        <v/>
      </c>
      <c r="F758" s="6" t="str">
        <f>IF('Log_working_3-way'!D758="","",1/'True_Odds_Calculator_3-way'!N750+1/'True_Odds_Calculator_3-way'!O750+1/'True_Odds_Calculator_3-way'!#REF!-1)</f>
        <v/>
      </c>
      <c r="H758" s="6" t="str">
        <f>IF('Log_working_3-way'!$D758="","",'True_Odds_Calculator_3-way'!N750/'True_Odds_Calculator_3-way'!A750-1)</f>
        <v/>
      </c>
      <c r="I758" s="6" t="str">
        <f>IF('Log_working_3-way'!$D758="","",'True_Odds_Calculator_3-way'!O750/'True_Odds_Calculator_3-way'!B750-1)</f>
        <v/>
      </c>
      <c r="J758" s="6" t="str">
        <f>IF('Log_working_3-way'!$D758="","",'True_Odds_Calculator_3-way'!#REF!/'True_Odds_Calculator_3-way'!C750-1)</f>
        <v/>
      </c>
      <c r="K758" s="6" t="str">
        <f>IF('Log_working_3-way'!$D758="","",1/'True_Odds_Calculator_3-way'!A750+1/'True_Odds_Calculator_3-way'!B750+1/'True_Odds_Calculator_3-way'!C750-1)</f>
        <v/>
      </c>
    </row>
    <row r="759" spans="4:11" x14ac:dyDescent="0.25">
      <c r="D759" t="str">
        <f>solve_for_c('True_Odds_Calculator_3-way'!A751,'True_Odds_Calculator_3-way'!B751,'True_Odds_Calculator_3-way'!C751,'Log_working_3-way'!B$1,'Log_working_3-way'!B$2)</f>
        <v/>
      </c>
      <c r="F759" s="6" t="str">
        <f>IF('Log_working_3-way'!D759="","",1/'True_Odds_Calculator_3-way'!N751+1/'True_Odds_Calculator_3-way'!O751+1/'True_Odds_Calculator_3-way'!#REF!-1)</f>
        <v/>
      </c>
      <c r="H759" s="6" t="str">
        <f>IF('Log_working_3-way'!$D759="","",'True_Odds_Calculator_3-way'!N751/'True_Odds_Calculator_3-way'!A751-1)</f>
        <v/>
      </c>
      <c r="I759" s="6" t="str">
        <f>IF('Log_working_3-way'!$D759="","",'True_Odds_Calculator_3-way'!O751/'True_Odds_Calculator_3-way'!B751-1)</f>
        <v/>
      </c>
      <c r="J759" s="6" t="str">
        <f>IF('Log_working_3-way'!$D759="","",'True_Odds_Calculator_3-way'!#REF!/'True_Odds_Calculator_3-way'!C751-1)</f>
        <v/>
      </c>
      <c r="K759" s="6" t="str">
        <f>IF('Log_working_3-way'!$D759="","",1/'True_Odds_Calculator_3-way'!A751+1/'True_Odds_Calculator_3-way'!B751+1/'True_Odds_Calculator_3-way'!C751-1)</f>
        <v/>
      </c>
    </row>
    <row r="760" spans="4:11" x14ac:dyDescent="0.25">
      <c r="D760" t="str">
        <f>solve_for_c('True_Odds_Calculator_3-way'!A752,'True_Odds_Calculator_3-way'!B752,'True_Odds_Calculator_3-way'!C752,'Log_working_3-way'!B$1,'Log_working_3-way'!B$2)</f>
        <v/>
      </c>
      <c r="F760" s="6" t="str">
        <f>IF('Log_working_3-way'!D760="","",1/'True_Odds_Calculator_3-way'!N752+1/'True_Odds_Calculator_3-way'!O752+1/'True_Odds_Calculator_3-way'!#REF!-1)</f>
        <v/>
      </c>
      <c r="H760" s="6" t="str">
        <f>IF('Log_working_3-way'!$D760="","",'True_Odds_Calculator_3-way'!N752/'True_Odds_Calculator_3-way'!A752-1)</f>
        <v/>
      </c>
      <c r="I760" s="6" t="str">
        <f>IF('Log_working_3-way'!$D760="","",'True_Odds_Calculator_3-way'!O752/'True_Odds_Calculator_3-way'!B752-1)</f>
        <v/>
      </c>
      <c r="J760" s="6" t="str">
        <f>IF('Log_working_3-way'!$D760="","",'True_Odds_Calculator_3-way'!#REF!/'True_Odds_Calculator_3-way'!C752-1)</f>
        <v/>
      </c>
      <c r="K760" s="6" t="str">
        <f>IF('Log_working_3-way'!$D760="","",1/'True_Odds_Calculator_3-way'!A752+1/'True_Odds_Calculator_3-way'!B752+1/'True_Odds_Calculator_3-way'!C752-1)</f>
        <v/>
      </c>
    </row>
    <row r="761" spans="4:11" x14ac:dyDescent="0.25">
      <c r="D761" t="str">
        <f>solve_for_c('True_Odds_Calculator_3-way'!A753,'True_Odds_Calculator_3-way'!B753,'True_Odds_Calculator_3-way'!C753,'Log_working_3-way'!B$1,'Log_working_3-way'!B$2)</f>
        <v/>
      </c>
      <c r="F761" s="6" t="str">
        <f>IF('Log_working_3-way'!D761="","",1/'True_Odds_Calculator_3-way'!N753+1/'True_Odds_Calculator_3-way'!O753+1/'True_Odds_Calculator_3-way'!#REF!-1)</f>
        <v/>
      </c>
      <c r="H761" s="6" t="str">
        <f>IF('Log_working_3-way'!$D761="","",'True_Odds_Calculator_3-way'!N753/'True_Odds_Calculator_3-way'!A753-1)</f>
        <v/>
      </c>
      <c r="I761" s="6" t="str">
        <f>IF('Log_working_3-way'!$D761="","",'True_Odds_Calculator_3-way'!O753/'True_Odds_Calculator_3-way'!B753-1)</f>
        <v/>
      </c>
      <c r="J761" s="6" t="str">
        <f>IF('Log_working_3-way'!$D761="","",'True_Odds_Calculator_3-way'!#REF!/'True_Odds_Calculator_3-way'!C753-1)</f>
        <v/>
      </c>
      <c r="K761" s="6" t="str">
        <f>IF('Log_working_3-way'!$D761="","",1/'True_Odds_Calculator_3-way'!A753+1/'True_Odds_Calculator_3-way'!B753+1/'True_Odds_Calculator_3-way'!C753-1)</f>
        <v/>
      </c>
    </row>
    <row r="762" spans="4:11" x14ac:dyDescent="0.25">
      <c r="D762" t="str">
        <f>solve_for_c('True_Odds_Calculator_3-way'!A754,'True_Odds_Calculator_3-way'!B754,'True_Odds_Calculator_3-way'!C754,'Log_working_3-way'!B$1,'Log_working_3-way'!B$2)</f>
        <v/>
      </c>
      <c r="F762" s="6" t="str">
        <f>IF('Log_working_3-way'!D762="","",1/'True_Odds_Calculator_3-way'!N754+1/'True_Odds_Calculator_3-way'!O754+1/'True_Odds_Calculator_3-way'!#REF!-1)</f>
        <v/>
      </c>
      <c r="H762" s="6" t="str">
        <f>IF('Log_working_3-way'!$D762="","",'True_Odds_Calculator_3-way'!N754/'True_Odds_Calculator_3-way'!A754-1)</f>
        <v/>
      </c>
      <c r="I762" s="6" t="str">
        <f>IF('Log_working_3-way'!$D762="","",'True_Odds_Calculator_3-way'!O754/'True_Odds_Calculator_3-way'!B754-1)</f>
        <v/>
      </c>
      <c r="J762" s="6" t="str">
        <f>IF('Log_working_3-way'!$D762="","",'True_Odds_Calculator_3-way'!#REF!/'True_Odds_Calculator_3-way'!C754-1)</f>
        <v/>
      </c>
      <c r="K762" s="6" t="str">
        <f>IF('Log_working_3-way'!$D762="","",1/'True_Odds_Calculator_3-way'!A754+1/'True_Odds_Calculator_3-way'!B754+1/'True_Odds_Calculator_3-way'!C754-1)</f>
        <v/>
      </c>
    </row>
    <row r="763" spans="4:11" x14ac:dyDescent="0.25">
      <c r="D763" t="str">
        <f>solve_for_c('True_Odds_Calculator_3-way'!A755,'True_Odds_Calculator_3-way'!B755,'True_Odds_Calculator_3-way'!C755,'Log_working_3-way'!B$1,'Log_working_3-way'!B$2)</f>
        <v/>
      </c>
      <c r="F763" s="6" t="str">
        <f>IF('Log_working_3-way'!D763="","",1/'True_Odds_Calculator_3-way'!N755+1/'True_Odds_Calculator_3-way'!O755+1/'True_Odds_Calculator_3-way'!#REF!-1)</f>
        <v/>
      </c>
      <c r="H763" s="6" t="str">
        <f>IF('Log_working_3-way'!$D763="","",'True_Odds_Calculator_3-way'!N755/'True_Odds_Calculator_3-way'!A755-1)</f>
        <v/>
      </c>
      <c r="I763" s="6" t="str">
        <f>IF('Log_working_3-way'!$D763="","",'True_Odds_Calculator_3-way'!O755/'True_Odds_Calculator_3-way'!B755-1)</f>
        <v/>
      </c>
      <c r="J763" s="6" t="str">
        <f>IF('Log_working_3-way'!$D763="","",'True_Odds_Calculator_3-way'!#REF!/'True_Odds_Calculator_3-way'!C755-1)</f>
        <v/>
      </c>
      <c r="K763" s="6" t="str">
        <f>IF('Log_working_3-way'!$D763="","",1/'True_Odds_Calculator_3-way'!A755+1/'True_Odds_Calculator_3-way'!B755+1/'True_Odds_Calculator_3-way'!C755-1)</f>
        <v/>
      </c>
    </row>
    <row r="764" spans="4:11" x14ac:dyDescent="0.25">
      <c r="D764" t="str">
        <f>solve_for_c('True_Odds_Calculator_3-way'!A756,'True_Odds_Calculator_3-way'!B756,'True_Odds_Calculator_3-way'!C756,'Log_working_3-way'!B$1,'Log_working_3-way'!B$2)</f>
        <v/>
      </c>
      <c r="F764" s="6" t="str">
        <f>IF('Log_working_3-way'!D764="","",1/'True_Odds_Calculator_3-way'!N756+1/'True_Odds_Calculator_3-way'!O756+1/'True_Odds_Calculator_3-way'!#REF!-1)</f>
        <v/>
      </c>
      <c r="H764" s="6" t="str">
        <f>IF('Log_working_3-way'!$D764="","",'True_Odds_Calculator_3-way'!N756/'True_Odds_Calculator_3-way'!A756-1)</f>
        <v/>
      </c>
      <c r="I764" s="6" t="str">
        <f>IF('Log_working_3-way'!$D764="","",'True_Odds_Calculator_3-way'!O756/'True_Odds_Calculator_3-way'!B756-1)</f>
        <v/>
      </c>
      <c r="J764" s="6" t="str">
        <f>IF('Log_working_3-way'!$D764="","",'True_Odds_Calculator_3-way'!#REF!/'True_Odds_Calculator_3-way'!C756-1)</f>
        <v/>
      </c>
      <c r="K764" s="6" t="str">
        <f>IF('Log_working_3-way'!$D764="","",1/'True_Odds_Calculator_3-way'!A756+1/'True_Odds_Calculator_3-way'!B756+1/'True_Odds_Calculator_3-way'!C756-1)</f>
        <v/>
      </c>
    </row>
    <row r="765" spans="4:11" x14ac:dyDescent="0.25">
      <c r="D765" t="str">
        <f>solve_for_c('True_Odds_Calculator_3-way'!A757,'True_Odds_Calculator_3-way'!B757,'True_Odds_Calculator_3-way'!C757,'Log_working_3-way'!B$1,'Log_working_3-way'!B$2)</f>
        <v/>
      </c>
      <c r="F765" s="6" t="str">
        <f>IF('Log_working_3-way'!D765="","",1/'True_Odds_Calculator_3-way'!N757+1/'True_Odds_Calculator_3-way'!O757+1/'True_Odds_Calculator_3-way'!#REF!-1)</f>
        <v/>
      </c>
      <c r="H765" s="6" t="str">
        <f>IF('Log_working_3-way'!$D765="","",'True_Odds_Calculator_3-way'!N757/'True_Odds_Calculator_3-way'!A757-1)</f>
        <v/>
      </c>
      <c r="I765" s="6" t="str">
        <f>IF('Log_working_3-way'!$D765="","",'True_Odds_Calculator_3-way'!O757/'True_Odds_Calculator_3-way'!B757-1)</f>
        <v/>
      </c>
      <c r="J765" s="6" t="str">
        <f>IF('Log_working_3-way'!$D765="","",'True_Odds_Calculator_3-way'!#REF!/'True_Odds_Calculator_3-way'!C757-1)</f>
        <v/>
      </c>
      <c r="K765" s="6" t="str">
        <f>IF('Log_working_3-way'!$D765="","",1/'True_Odds_Calculator_3-way'!A757+1/'True_Odds_Calculator_3-way'!B757+1/'True_Odds_Calculator_3-way'!C757-1)</f>
        <v/>
      </c>
    </row>
    <row r="766" spans="4:11" x14ac:dyDescent="0.25">
      <c r="D766" t="str">
        <f>solve_for_c('True_Odds_Calculator_3-way'!A758,'True_Odds_Calculator_3-way'!B758,'True_Odds_Calculator_3-way'!C758,'Log_working_3-way'!B$1,'Log_working_3-way'!B$2)</f>
        <v/>
      </c>
      <c r="F766" s="6" t="str">
        <f>IF('Log_working_3-way'!D766="","",1/'True_Odds_Calculator_3-way'!N758+1/'True_Odds_Calculator_3-way'!O758+1/'True_Odds_Calculator_3-way'!#REF!-1)</f>
        <v/>
      </c>
      <c r="H766" s="6" t="str">
        <f>IF('Log_working_3-way'!$D766="","",'True_Odds_Calculator_3-way'!N758/'True_Odds_Calculator_3-way'!A758-1)</f>
        <v/>
      </c>
      <c r="I766" s="6" t="str">
        <f>IF('Log_working_3-way'!$D766="","",'True_Odds_Calculator_3-way'!O758/'True_Odds_Calculator_3-way'!B758-1)</f>
        <v/>
      </c>
      <c r="J766" s="6" t="str">
        <f>IF('Log_working_3-way'!$D766="","",'True_Odds_Calculator_3-way'!#REF!/'True_Odds_Calculator_3-way'!C758-1)</f>
        <v/>
      </c>
      <c r="K766" s="6" t="str">
        <f>IF('Log_working_3-way'!$D766="","",1/'True_Odds_Calculator_3-way'!A758+1/'True_Odds_Calculator_3-way'!B758+1/'True_Odds_Calculator_3-way'!C758-1)</f>
        <v/>
      </c>
    </row>
    <row r="767" spans="4:11" x14ac:dyDescent="0.25">
      <c r="D767" t="str">
        <f>solve_for_c('True_Odds_Calculator_3-way'!A759,'True_Odds_Calculator_3-way'!B759,'True_Odds_Calculator_3-way'!C759,'Log_working_3-way'!B$1,'Log_working_3-way'!B$2)</f>
        <v/>
      </c>
      <c r="F767" s="6" t="str">
        <f>IF('Log_working_3-way'!D767="","",1/'True_Odds_Calculator_3-way'!N759+1/'True_Odds_Calculator_3-way'!O759+1/'True_Odds_Calculator_3-way'!#REF!-1)</f>
        <v/>
      </c>
      <c r="H767" s="6" t="str">
        <f>IF('Log_working_3-way'!$D767="","",'True_Odds_Calculator_3-way'!N759/'True_Odds_Calculator_3-way'!A759-1)</f>
        <v/>
      </c>
      <c r="I767" s="6" t="str">
        <f>IF('Log_working_3-way'!$D767="","",'True_Odds_Calculator_3-way'!O759/'True_Odds_Calculator_3-way'!B759-1)</f>
        <v/>
      </c>
      <c r="J767" s="6" t="str">
        <f>IF('Log_working_3-way'!$D767="","",'True_Odds_Calculator_3-way'!#REF!/'True_Odds_Calculator_3-way'!C759-1)</f>
        <v/>
      </c>
      <c r="K767" s="6" t="str">
        <f>IF('Log_working_3-way'!$D767="","",1/'True_Odds_Calculator_3-way'!A759+1/'True_Odds_Calculator_3-way'!B759+1/'True_Odds_Calculator_3-way'!C759-1)</f>
        <v/>
      </c>
    </row>
    <row r="768" spans="4:11" x14ac:dyDescent="0.25">
      <c r="D768" t="str">
        <f>solve_for_c('True_Odds_Calculator_3-way'!A760,'True_Odds_Calculator_3-way'!B760,'True_Odds_Calculator_3-way'!C760,'Log_working_3-way'!B$1,'Log_working_3-way'!B$2)</f>
        <v/>
      </c>
      <c r="F768" s="6" t="str">
        <f>IF('Log_working_3-way'!D768="","",1/'True_Odds_Calculator_3-way'!N760+1/'True_Odds_Calculator_3-way'!O760+1/'True_Odds_Calculator_3-way'!#REF!-1)</f>
        <v/>
      </c>
      <c r="H768" s="6" t="str">
        <f>IF('Log_working_3-way'!$D768="","",'True_Odds_Calculator_3-way'!N760/'True_Odds_Calculator_3-way'!A760-1)</f>
        <v/>
      </c>
      <c r="I768" s="6" t="str">
        <f>IF('Log_working_3-way'!$D768="","",'True_Odds_Calculator_3-way'!O760/'True_Odds_Calculator_3-way'!B760-1)</f>
        <v/>
      </c>
      <c r="J768" s="6" t="str">
        <f>IF('Log_working_3-way'!$D768="","",'True_Odds_Calculator_3-way'!#REF!/'True_Odds_Calculator_3-way'!C760-1)</f>
        <v/>
      </c>
      <c r="K768" s="6" t="str">
        <f>IF('Log_working_3-way'!$D768="","",1/'True_Odds_Calculator_3-way'!A760+1/'True_Odds_Calculator_3-way'!B760+1/'True_Odds_Calculator_3-way'!C760-1)</f>
        <v/>
      </c>
    </row>
    <row r="769" spans="4:11" x14ac:dyDescent="0.25">
      <c r="D769" t="str">
        <f>solve_for_c('True_Odds_Calculator_3-way'!A761,'True_Odds_Calculator_3-way'!B761,'True_Odds_Calculator_3-way'!C761,'Log_working_3-way'!B$1,'Log_working_3-way'!B$2)</f>
        <v/>
      </c>
      <c r="F769" s="6" t="str">
        <f>IF('Log_working_3-way'!D769="","",1/'True_Odds_Calculator_3-way'!N761+1/'True_Odds_Calculator_3-way'!O761+1/'True_Odds_Calculator_3-way'!#REF!-1)</f>
        <v/>
      </c>
      <c r="H769" s="6" t="str">
        <f>IF('Log_working_3-way'!$D769="","",'True_Odds_Calculator_3-way'!N761/'True_Odds_Calculator_3-way'!A761-1)</f>
        <v/>
      </c>
      <c r="I769" s="6" t="str">
        <f>IF('Log_working_3-way'!$D769="","",'True_Odds_Calculator_3-way'!O761/'True_Odds_Calculator_3-way'!B761-1)</f>
        <v/>
      </c>
      <c r="J769" s="6" t="str">
        <f>IF('Log_working_3-way'!$D769="","",'True_Odds_Calculator_3-way'!#REF!/'True_Odds_Calculator_3-way'!C761-1)</f>
        <v/>
      </c>
      <c r="K769" s="6" t="str">
        <f>IF('Log_working_3-way'!$D769="","",1/'True_Odds_Calculator_3-way'!A761+1/'True_Odds_Calculator_3-way'!B761+1/'True_Odds_Calculator_3-way'!C761-1)</f>
        <v/>
      </c>
    </row>
    <row r="770" spans="4:11" x14ac:dyDescent="0.25">
      <c r="D770" t="str">
        <f>solve_for_c('True_Odds_Calculator_3-way'!A762,'True_Odds_Calculator_3-way'!B762,'True_Odds_Calculator_3-way'!C762,'Log_working_3-way'!B$1,'Log_working_3-way'!B$2)</f>
        <v/>
      </c>
      <c r="F770" s="6" t="str">
        <f>IF('Log_working_3-way'!D770="","",1/'True_Odds_Calculator_3-way'!N762+1/'True_Odds_Calculator_3-way'!O762+1/'True_Odds_Calculator_3-way'!#REF!-1)</f>
        <v/>
      </c>
      <c r="H770" s="6" t="str">
        <f>IF('Log_working_3-way'!$D770="","",'True_Odds_Calculator_3-way'!N762/'True_Odds_Calculator_3-way'!A762-1)</f>
        <v/>
      </c>
      <c r="I770" s="6" t="str">
        <f>IF('Log_working_3-way'!$D770="","",'True_Odds_Calculator_3-way'!O762/'True_Odds_Calculator_3-way'!B762-1)</f>
        <v/>
      </c>
      <c r="J770" s="6" t="str">
        <f>IF('Log_working_3-way'!$D770="","",'True_Odds_Calculator_3-way'!#REF!/'True_Odds_Calculator_3-way'!C762-1)</f>
        <v/>
      </c>
      <c r="K770" s="6" t="str">
        <f>IF('Log_working_3-way'!$D770="","",1/'True_Odds_Calculator_3-way'!A762+1/'True_Odds_Calculator_3-way'!B762+1/'True_Odds_Calculator_3-way'!C762-1)</f>
        <v/>
      </c>
    </row>
    <row r="771" spans="4:11" x14ac:dyDescent="0.25">
      <c r="D771" t="str">
        <f>solve_for_c('True_Odds_Calculator_3-way'!A763,'True_Odds_Calculator_3-way'!B763,'True_Odds_Calculator_3-way'!C763,'Log_working_3-way'!B$1,'Log_working_3-way'!B$2)</f>
        <v/>
      </c>
      <c r="F771" s="6" t="str">
        <f>IF('Log_working_3-way'!D771="","",1/'True_Odds_Calculator_3-way'!N763+1/'True_Odds_Calculator_3-way'!O763+1/'True_Odds_Calculator_3-way'!#REF!-1)</f>
        <v/>
      </c>
      <c r="H771" s="6" t="str">
        <f>IF('Log_working_3-way'!$D771="","",'True_Odds_Calculator_3-way'!N763/'True_Odds_Calculator_3-way'!A763-1)</f>
        <v/>
      </c>
      <c r="I771" s="6" t="str">
        <f>IF('Log_working_3-way'!$D771="","",'True_Odds_Calculator_3-way'!O763/'True_Odds_Calculator_3-way'!B763-1)</f>
        <v/>
      </c>
      <c r="J771" s="6" t="str">
        <f>IF('Log_working_3-way'!$D771="","",'True_Odds_Calculator_3-way'!#REF!/'True_Odds_Calculator_3-way'!C763-1)</f>
        <v/>
      </c>
      <c r="K771" s="6" t="str">
        <f>IF('Log_working_3-way'!$D771="","",1/'True_Odds_Calculator_3-way'!A763+1/'True_Odds_Calculator_3-way'!B763+1/'True_Odds_Calculator_3-way'!C763-1)</f>
        <v/>
      </c>
    </row>
    <row r="772" spans="4:11" x14ac:dyDescent="0.25">
      <c r="D772" t="str">
        <f>solve_for_c('True_Odds_Calculator_3-way'!A764,'True_Odds_Calculator_3-way'!B764,'True_Odds_Calculator_3-way'!C764,'Log_working_3-way'!B$1,'Log_working_3-way'!B$2)</f>
        <v/>
      </c>
      <c r="F772" s="6" t="str">
        <f>IF('Log_working_3-way'!D772="","",1/'True_Odds_Calculator_3-way'!N764+1/'True_Odds_Calculator_3-way'!O764+1/'True_Odds_Calculator_3-way'!#REF!-1)</f>
        <v/>
      </c>
      <c r="H772" s="6" t="str">
        <f>IF('Log_working_3-way'!$D772="","",'True_Odds_Calculator_3-way'!N764/'True_Odds_Calculator_3-way'!A764-1)</f>
        <v/>
      </c>
      <c r="I772" s="6" t="str">
        <f>IF('Log_working_3-way'!$D772="","",'True_Odds_Calculator_3-way'!O764/'True_Odds_Calculator_3-way'!B764-1)</f>
        <v/>
      </c>
      <c r="J772" s="6" t="str">
        <f>IF('Log_working_3-way'!$D772="","",'True_Odds_Calculator_3-way'!#REF!/'True_Odds_Calculator_3-way'!C764-1)</f>
        <v/>
      </c>
      <c r="K772" s="6" t="str">
        <f>IF('Log_working_3-way'!$D772="","",1/'True_Odds_Calculator_3-way'!A764+1/'True_Odds_Calculator_3-way'!B764+1/'True_Odds_Calculator_3-way'!C764-1)</f>
        <v/>
      </c>
    </row>
    <row r="773" spans="4:11" x14ac:dyDescent="0.25">
      <c r="D773" t="str">
        <f>solve_for_c('True_Odds_Calculator_3-way'!A765,'True_Odds_Calculator_3-way'!B765,'True_Odds_Calculator_3-way'!C765,'Log_working_3-way'!B$1,'Log_working_3-way'!B$2)</f>
        <v/>
      </c>
      <c r="F773" s="6" t="str">
        <f>IF('Log_working_3-way'!D773="","",1/'True_Odds_Calculator_3-way'!N765+1/'True_Odds_Calculator_3-way'!O765+1/'True_Odds_Calculator_3-way'!#REF!-1)</f>
        <v/>
      </c>
      <c r="H773" s="6" t="str">
        <f>IF('Log_working_3-way'!$D773="","",'True_Odds_Calculator_3-way'!N765/'True_Odds_Calculator_3-way'!A765-1)</f>
        <v/>
      </c>
      <c r="I773" s="6" t="str">
        <f>IF('Log_working_3-way'!$D773="","",'True_Odds_Calculator_3-way'!O765/'True_Odds_Calculator_3-way'!B765-1)</f>
        <v/>
      </c>
      <c r="J773" s="6" t="str">
        <f>IF('Log_working_3-way'!$D773="","",'True_Odds_Calculator_3-way'!#REF!/'True_Odds_Calculator_3-way'!C765-1)</f>
        <v/>
      </c>
      <c r="K773" s="6" t="str">
        <f>IF('Log_working_3-way'!$D773="","",1/'True_Odds_Calculator_3-way'!A765+1/'True_Odds_Calculator_3-way'!B765+1/'True_Odds_Calculator_3-way'!C765-1)</f>
        <v/>
      </c>
    </row>
    <row r="774" spans="4:11" x14ac:dyDescent="0.25">
      <c r="D774" t="str">
        <f>solve_for_c('True_Odds_Calculator_3-way'!A766,'True_Odds_Calculator_3-way'!B766,'True_Odds_Calculator_3-way'!C766,'Log_working_3-way'!B$1,'Log_working_3-way'!B$2)</f>
        <v/>
      </c>
      <c r="F774" s="6" t="str">
        <f>IF('Log_working_3-way'!D774="","",1/'True_Odds_Calculator_3-way'!N766+1/'True_Odds_Calculator_3-way'!O766+1/'True_Odds_Calculator_3-way'!#REF!-1)</f>
        <v/>
      </c>
      <c r="H774" s="6" t="str">
        <f>IF('Log_working_3-way'!$D774="","",'True_Odds_Calculator_3-way'!N766/'True_Odds_Calculator_3-way'!A766-1)</f>
        <v/>
      </c>
      <c r="I774" s="6" t="str">
        <f>IF('Log_working_3-way'!$D774="","",'True_Odds_Calculator_3-way'!O766/'True_Odds_Calculator_3-way'!B766-1)</f>
        <v/>
      </c>
      <c r="J774" s="6" t="str">
        <f>IF('Log_working_3-way'!$D774="","",'True_Odds_Calculator_3-way'!#REF!/'True_Odds_Calculator_3-way'!C766-1)</f>
        <v/>
      </c>
      <c r="K774" s="6" t="str">
        <f>IF('Log_working_3-way'!$D774="","",1/'True_Odds_Calculator_3-way'!A766+1/'True_Odds_Calculator_3-way'!B766+1/'True_Odds_Calculator_3-way'!C766-1)</f>
        <v/>
      </c>
    </row>
    <row r="775" spans="4:11" x14ac:dyDescent="0.25">
      <c r="D775" t="str">
        <f>solve_for_c('True_Odds_Calculator_3-way'!A767,'True_Odds_Calculator_3-way'!B767,'True_Odds_Calculator_3-way'!C767,'Log_working_3-way'!B$1,'Log_working_3-way'!B$2)</f>
        <v/>
      </c>
      <c r="F775" s="6" t="str">
        <f>IF('Log_working_3-way'!D775="","",1/'True_Odds_Calculator_3-way'!N767+1/'True_Odds_Calculator_3-way'!O767+1/'True_Odds_Calculator_3-way'!#REF!-1)</f>
        <v/>
      </c>
      <c r="H775" s="6" t="str">
        <f>IF('Log_working_3-way'!$D775="","",'True_Odds_Calculator_3-way'!N767/'True_Odds_Calculator_3-way'!A767-1)</f>
        <v/>
      </c>
      <c r="I775" s="6" t="str">
        <f>IF('Log_working_3-way'!$D775="","",'True_Odds_Calculator_3-way'!O767/'True_Odds_Calculator_3-way'!B767-1)</f>
        <v/>
      </c>
      <c r="J775" s="6" t="str">
        <f>IF('Log_working_3-way'!$D775="","",'True_Odds_Calculator_3-way'!#REF!/'True_Odds_Calculator_3-way'!C767-1)</f>
        <v/>
      </c>
      <c r="K775" s="6" t="str">
        <f>IF('Log_working_3-way'!$D775="","",1/'True_Odds_Calculator_3-way'!A767+1/'True_Odds_Calculator_3-way'!B767+1/'True_Odds_Calculator_3-way'!C767-1)</f>
        <v/>
      </c>
    </row>
    <row r="776" spans="4:11" x14ac:dyDescent="0.25">
      <c r="D776" t="str">
        <f>solve_for_c('True_Odds_Calculator_3-way'!A768,'True_Odds_Calculator_3-way'!B768,'True_Odds_Calculator_3-way'!C768,'Log_working_3-way'!B$1,'Log_working_3-way'!B$2)</f>
        <v/>
      </c>
      <c r="F776" s="6" t="str">
        <f>IF('Log_working_3-way'!D776="","",1/'True_Odds_Calculator_3-way'!N768+1/'True_Odds_Calculator_3-way'!O768+1/'True_Odds_Calculator_3-way'!#REF!-1)</f>
        <v/>
      </c>
      <c r="H776" s="6" t="str">
        <f>IF('Log_working_3-way'!$D776="","",'True_Odds_Calculator_3-way'!N768/'True_Odds_Calculator_3-way'!A768-1)</f>
        <v/>
      </c>
      <c r="I776" s="6" t="str">
        <f>IF('Log_working_3-way'!$D776="","",'True_Odds_Calculator_3-way'!O768/'True_Odds_Calculator_3-way'!B768-1)</f>
        <v/>
      </c>
      <c r="J776" s="6" t="str">
        <f>IF('Log_working_3-way'!$D776="","",'True_Odds_Calculator_3-way'!#REF!/'True_Odds_Calculator_3-way'!C768-1)</f>
        <v/>
      </c>
      <c r="K776" s="6" t="str">
        <f>IF('Log_working_3-way'!$D776="","",1/'True_Odds_Calculator_3-way'!A768+1/'True_Odds_Calculator_3-way'!B768+1/'True_Odds_Calculator_3-way'!C768-1)</f>
        <v/>
      </c>
    </row>
    <row r="777" spans="4:11" x14ac:dyDescent="0.25">
      <c r="D777" t="str">
        <f>solve_for_c('True_Odds_Calculator_3-way'!A769,'True_Odds_Calculator_3-way'!B769,'True_Odds_Calculator_3-way'!C769,'Log_working_3-way'!B$1,'Log_working_3-way'!B$2)</f>
        <v/>
      </c>
      <c r="F777" s="6" t="str">
        <f>IF('Log_working_3-way'!D777="","",1/'True_Odds_Calculator_3-way'!N769+1/'True_Odds_Calculator_3-way'!O769+1/'True_Odds_Calculator_3-way'!#REF!-1)</f>
        <v/>
      </c>
      <c r="H777" s="6" t="str">
        <f>IF('Log_working_3-way'!$D777="","",'True_Odds_Calculator_3-way'!N769/'True_Odds_Calculator_3-way'!A769-1)</f>
        <v/>
      </c>
      <c r="I777" s="6" t="str">
        <f>IF('Log_working_3-way'!$D777="","",'True_Odds_Calculator_3-way'!O769/'True_Odds_Calculator_3-way'!B769-1)</f>
        <v/>
      </c>
      <c r="J777" s="6" t="str">
        <f>IF('Log_working_3-way'!$D777="","",'True_Odds_Calculator_3-way'!#REF!/'True_Odds_Calculator_3-way'!C769-1)</f>
        <v/>
      </c>
      <c r="K777" s="6" t="str">
        <f>IF('Log_working_3-way'!$D777="","",1/'True_Odds_Calculator_3-way'!A769+1/'True_Odds_Calculator_3-way'!B769+1/'True_Odds_Calculator_3-way'!C769-1)</f>
        <v/>
      </c>
    </row>
    <row r="778" spans="4:11" x14ac:dyDescent="0.25">
      <c r="D778" t="str">
        <f>solve_for_c('True_Odds_Calculator_3-way'!A770,'True_Odds_Calculator_3-way'!B770,'True_Odds_Calculator_3-way'!C770,'Log_working_3-way'!B$1,'Log_working_3-way'!B$2)</f>
        <v/>
      </c>
      <c r="F778" s="6" t="str">
        <f>IF('Log_working_3-way'!D778="","",1/'True_Odds_Calculator_3-way'!N770+1/'True_Odds_Calculator_3-way'!O770+1/'True_Odds_Calculator_3-way'!#REF!-1)</f>
        <v/>
      </c>
      <c r="H778" s="6" t="str">
        <f>IF('Log_working_3-way'!$D778="","",'True_Odds_Calculator_3-way'!N770/'True_Odds_Calculator_3-way'!A770-1)</f>
        <v/>
      </c>
      <c r="I778" s="6" t="str">
        <f>IF('Log_working_3-way'!$D778="","",'True_Odds_Calculator_3-way'!O770/'True_Odds_Calculator_3-way'!B770-1)</f>
        <v/>
      </c>
      <c r="J778" s="6" t="str">
        <f>IF('Log_working_3-way'!$D778="","",'True_Odds_Calculator_3-way'!#REF!/'True_Odds_Calculator_3-way'!C770-1)</f>
        <v/>
      </c>
      <c r="K778" s="6" t="str">
        <f>IF('Log_working_3-way'!$D778="","",1/'True_Odds_Calculator_3-way'!A770+1/'True_Odds_Calculator_3-way'!B770+1/'True_Odds_Calculator_3-way'!C770-1)</f>
        <v/>
      </c>
    </row>
    <row r="779" spans="4:11" x14ac:dyDescent="0.25">
      <c r="D779" t="str">
        <f>solve_for_c('True_Odds_Calculator_3-way'!A771,'True_Odds_Calculator_3-way'!B771,'True_Odds_Calculator_3-way'!C771,'Log_working_3-way'!B$1,'Log_working_3-way'!B$2)</f>
        <v/>
      </c>
      <c r="F779" s="6" t="str">
        <f>IF('Log_working_3-way'!D779="","",1/'True_Odds_Calculator_3-way'!N771+1/'True_Odds_Calculator_3-way'!O771+1/'True_Odds_Calculator_3-way'!#REF!-1)</f>
        <v/>
      </c>
      <c r="H779" s="6" t="str">
        <f>IF('Log_working_3-way'!$D779="","",'True_Odds_Calculator_3-way'!N771/'True_Odds_Calculator_3-way'!A771-1)</f>
        <v/>
      </c>
      <c r="I779" s="6" t="str">
        <f>IF('Log_working_3-way'!$D779="","",'True_Odds_Calculator_3-way'!O771/'True_Odds_Calculator_3-way'!B771-1)</f>
        <v/>
      </c>
      <c r="J779" s="6" t="str">
        <f>IF('Log_working_3-way'!$D779="","",'True_Odds_Calculator_3-way'!#REF!/'True_Odds_Calculator_3-way'!C771-1)</f>
        <v/>
      </c>
      <c r="K779" s="6" t="str">
        <f>IF('Log_working_3-way'!$D779="","",1/'True_Odds_Calculator_3-way'!A771+1/'True_Odds_Calculator_3-way'!B771+1/'True_Odds_Calculator_3-way'!C771-1)</f>
        <v/>
      </c>
    </row>
    <row r="780" spans="4:11" x14ac:dyDescent="0.25">
      <c r="D780" t="str">
        <f>solve_for_c('True_Odds_Calculator_3-way'!A772,'True_Odds_Calculator_3-way'!B772,'True_Odds_Calculator_3-way'!C772,'Log_working_3-way'!B$1,'Log_working_3-way'!B$2)</f>
        <v/>
      </c>
      <c r="F780" s="6" t="str">
        <f>IF('Log_working_3-way'!D780="","",1/'True_Odds_Calculator_3-way'!N772+1/'True_Odds_Calculator_3-way'!O772+1/'True_Odds_Calculator_3-way'!#REF!-1)</f>
        <v/>
      </c>
      <c r="H780" s="6" t="str">
        <f>IF('Log_working_3-way'!$D780="","",'True_Odds_Calculator_3-way'!N772/'True_Odds_Calculator_3-way'!A772-1)</f>
        <v/>
      </c>
      <c r="I780" s="6" t="str">
        <f>IF('Log_working_3-way'!$D780="","",'True_Odds_Calculator_3-way'!O772/'True_Odds_Calculator_3-way'!B772-1)</f>
        <v/>
      </c>
      <c r="J780" s="6" t="str">
        <f>IF('Log_working_3-way'!$D780="","",'True_Odds_Calculator_3-way'!#REF!/'True_Odds_Calculator_3-way'!C772-1)</f>
        <v/>
      </c>
      <c r="K780" s="6" t="str">
        <f>IF('Log_working_3-way'!$D780="","",1/'True_Odds_Calculator_3-way'!A772+1/'True_Odds_Calculator_3-way'!B772+1/'True_Odds_Calculator_3-way'!C772-1)</f>
        <v/>
      </c>
    </row>
    <row r="781" spans="4:11" x14ac:dyDescent="0.25">
      <c r="D781" t="str">
        <f>solve_for_c('True_Odds_Calculator_3-way'!A773,'True_Odds_Calculator_3-way'!B773,'True_Odds_Calculator_3-way'!C773,'Log_working_3-way'!B$1,'Log_working_3-way'!B$2)</f>
        <v/>
      </c>
      <c r="F781" s="6" t="str">
        <f>IF('Log_working_3-way'!D781="","",1/'True_Odds_Calculator_3-way'!N773+1/'True_Odds_Calculator_3-way'!O773+1/'True_Odds_Calculator_3-way'!#REF!-1)</f>
        <v/>
      </c>
      <c r="H781" s="6" t="str">
        <f>IF('Log_working_3-way'!$D781="","",'True_Odds_Calculator_3-way'!N773/'True_Odds_Calculator_3-way'!A773-1)</f>
        <v/>
      </c>
      <c r="I781" s="6" t="str">
        <f>IF('Log_working_3-way'!$D781="","",'True_Odds_Calculator_3-way'!O773/'True_Odds_Calculator_3-way'!B773-1)</f>
        <v/>
      </c>
      <c r="J781" s="6" t="str">
        <f>IF('Log_working_3-way'!$D781="","",'True_Odds_Calculator_3-way'!#REF!/'True_Odds_Calculator_3-way'!C773-1)</f>
        <v/>
      </c>
      <c r="K781" s="6" t="str">
        <f>IF('Log_working_3-way'!$D781="","",1/'True_Odds_Calculator_3-way'!A773+1/'True_Odds_Calculator_3-way'!B773+1/'True_Odds_Calculator_3-way'!C773-1)</f>
        <v/>
      </c>
    </row>
    <row r="782" spans="4:11" x14ac:dyDescent="0.25">
      <c r="D782" t="str">
        <f>solve_for_c('True_Odds_Calculator_3-way'!A774,'True_Odds_Calculator_3-way'!B774,'True_Odds_Calculator_3-way'!C774,'Log_working_3-way'!B$1,'Log_working_3-way'!B$2)</f>
        <v/>
      </c>
      <c r="F782" s="6" t="str">
        <f>IF('Log_working_3-way'!D782="","",1/'True_Odds_Calculator_3-way'!N774+1/'True_Odds_Calculator_3-way'!O774+1/'True_Odds_Calculator_3-way'!#REF!-1)</f>
        <v/>
      </c>
      <c r="H782" s="6" t="str">
        <f>IF('Log_working_3-way'!$D782="","",'True_Odds_Calculator_3-way'!N774/'True_Odds_Calculator_3-way'!A774-1)</f>
        <v/>
      </c>
      <c r="I782" s="6" t="str">
        <f>IF('Log_working_3-way'!$D782="","",'True_Odds_Calculator_3-way'!O774/'True_Odds_Calculator_3-way'!B774-1)</f>
        <v/>
      </c>
      <c r="J782" s="6" t="str">
        <f>IF('Log_working_3-way'!$D782="","",'True_Odds_Calculator_3-way'!#REF!/'True_Odds_Calculator_3-way'!C774-1)</f>
        <v/>
      </c>
      <c r="K782" s="6" t="str">
        <f>IF('Log_working_3-way'!$D782="","",1/'True_Odds_Calculator_3-way'!A774+1/'True_Odds_Calculator_3-way'!B774+1/'True_Odds_Calculator_3-way'!C774-1)</f>
        <v/>
      </c>
    </row>
    <row r="783" spans="4:11" x14ac:dyDescent="0.25">
      <c r="D783" t="str">
        <f>solve_for_c('True_Odds_Calculator_3-way'!A775,'True_Odds_Calculator_3-way'!B775,'True_Odds_Calculator_3-way'!C775,'Log_working_3-way'!B$1,'Log_working_3-way'!B$2)</f>
        <v/>
      </c>
      <c r="F783" s="6" t="str">
        <f>IF('Log_working_3-way'!D783="","",1/'True_Odds_Calculator_3-way'!N775+1/'True_Odds_Calculator_3-way'!O775+1/'True_Odds_Calculator_3-way'!#REF!-1)</f>
        <v/>
      </c>
      <c r="H783" s="6" t="str">
        <f>IF('Log_working_3-way'!$D783="","",'True_Odds_Calculator_3-way'!N775/'True_Odds_Calculator_3-way'!A775-1)</f>
        <v/>
      </c>
      <c r="I783" s="6" t="str">
        <f>IF('Log_working_3-way'!$D783="","",'True_Odds_Calculator_3-way'!O775/'True_Odds_Calculator_3-way'!B775-1)</f>
        <v/>
      </c>
      <c r="J783" s="6" t="str">
        <f>IF('Log_working_3-way'!$D783="","",'True_Odds_Calculator_3-way'!#REF!/'True_Odds_Calculator_3-way'!C775-1)</f>
        <v/>
      </c>
      <c r="K783" s="6" t="str">
        <f>IF('Log_working_3-way'!$D783="","",1/'True_Odds_Calculator_3-way'!A775+1/'True_Odds_Calculator_3-way'!B775+1/'True_Odds_Calculator_3-way'!C775-1)</f>
        <v/>
      </c>
    </row>
    <row r="784" spans="4:11" x14ac:dyDescent="0.25">
      <c r="D784" t="str">
        <f>solve_for_c('True_Odds_Calculator_3-way'!A776,'True_Odds_Calculator_3-way'!B776,'True_Odds_Calculator_3-way'!C776,'Log_working_3-way'!B$1,'Log_working_3-way'!B$2)</f>
        <v/>
      </c>
      <c r="F784" s="6" t="str">
        <f>IF('Log_working_3-way'!D784="","",1/'True_Odds_Calculator_3-way'!N776+1/'True_Odds_Calculator_3-way'!O776+1/'True_Odds_Calculator_3-way'!#REF!-1)</f>
        <v/>
      </c>
      <c r="H784" s="6" t="str">
        <f>IF('Log_working_3-way'!$D784="","",'True_Odds_Calculator_3-way'!N776/'True_Odds_Calculator_3-way'!A776-1)</f>
        <v/>
      </c>
      <c r="I784" s="6" t="str">
        <f>IF('Log_working_3-way'!$D784="","",'True_Odds_Calculator_3-way'!O776/'True_Odds_Calculator_3-way'!B776-1)</f>
        <v/>
      </c>
      <c r="J784" s="6" t="str">
        <f>IF('Log_working_3-way'!$D784="","",'True_Odds_Calculator_3-way'!#REF!/'True_Odds_Calculator_3-way'!C776-1)</f>
        <v/>
      </c>
      <c r="K784" s="6" t="str">
        <f>IF('Log_working_3-way'!$D784="","",1/'True_Odds_Calculator_3-way'!A776+1/'True_Odds_Calculator_3-way'!B776+1/'True_Odds_Calculator_3-way'!C776-1)</f>
        <v/>
      </c>
    </row>
    <row r="785" spans="4:11" x14ac:dyDescent="0.25">
      <c r="D785" t="str">
        <f>solve_for_c('True_Odds_Calculator_3-way'!A777,'True_Odds_Calculator_3-way'!B777,'True_Odds_Calculator_3-way'!C777,'Log_working_3-way'!B$1,'Log_working_3-way'!B$2)</f>
        <v/>
      </c>
      <c r="F785" s="6" t="str">
        <f>IF('Log_working_3-way'!D785="","",1/'True_Odds_Calculator_3-way'!N777+1/'True_Odds_Calculator_3-way'!O777+1/'True_Odds_Calculator_3-way'!#REF!-1)</f>
        <v/>
      </c>
      <c r="H785" s="6" t="str">
        <f>IF('Log_working_3-way'!$D785="","",'True_Odds_Calculator_3-way'!N777/'True_Odds_Calculator_3-way'!A777-1)</f>
        <v/>
      </c>
      <c r="I785" s="6" t="str">
        <f>IF('Log_working_3-way'!$D785="","",'True_Odds_Calculator_3-way'!O777/'True_Odds_Calculator_3-way'!B777-1)</f>
        <v/>
      </c>
      <c r="J785" s="6" t="str">
        <f>IF('Log_working_3-way'!$D785="","",'True_Odds_Calculator_3-way'!#REF!/'True_Odds_Calculator_3-way'!C777-1)</f>
        <v/>
      </c>
      <c r="K785" s="6" t="str">
        <f>IF('Log_working_3-way'!$D785="","",1/'True_Odds_Calculator_3-way'!A777+1/'True_Odds_Calculator_3-way'!B777+1/'True_Odds_Calculator_3-way'!C777-1)</f>
        <v/>
      </c>
    </row>
    <row r="786" spans="4:11" x14ac:dyDescent="0.25">
      <c r="D786" t="str">
        <f>solve_for_c('True_Odds_Calculator_3-way'!A778,'True_Odds_Calculator_3-way'!B778,'True_Odds_Calculator_3-way'!C778,'Log_working_3-way'!B$1,'Log_working_3-way'!B$2)</f>
        <v/>
      </c>
      <c r="F786" s="6" t="str">
        <f>IF('Log_working_3-way'!D786="","",1/'True_Odds_Calculator_3-way'!N778+1/'True_Odds_Calculator_3-way'!O778+1/'True_Odds_Calculator_3-way'!#REF!-1)</f>
        <v/>
      </c>
      <c r="H786" s="6" t="str">
        <f>IF('Log_working_3-way'!$D786="","",'True_Odds_Calculator_3-way'!N778/'True_Odds_Calculator_3-way'!A778-1)</f>
        <v/>
      </c>
      <c r="I786" s="6" t="str">
        <f>IF('Log_working_3-way'!$D786="","",'True_Odds_Calculator_3-way'!O778/'True_Odds_Calculator_3-way'!B778-1)</f>
        <v/>
      </c>
      <c r="J786" s="6" t="str">
        <f>IF('Log_working_3-way'!$D786="","",'True_Odds_Calculator_3-way'!#REF!/'True_Odds_Calculator_3-way'!C778-1)</f>
        <v/>
      </c>
      <c r="K786" s="6" t="str">
        <f>IF('Log_working_3-way'!$D786="","",1/'True_Odds_Calculator_3-way'!A778+1/'True_Odds_Calculator_3-way'!B778+1/'True_Odds_Calculator_3-way'!C778-1)</f>
        <v/>
      </c>
    </row>
    <row r="787" spans="4:11" x14ac:dyDescent="0.25">
      <c r="D787" t="str">
        <f>solve_for_c('True_Odds_Calculator_3-way'!A779,'True_Odds_Calculator_3-way'!B779,'True_Odds_Calculator_3-way'!C779,'Log_working_3-way'!B$1,'Log_working_3-way'!B$2)</f>
        <v/>
      </c>
      <c r="F787" s="6" t="str">
        <f>IF('Log_working_3-way'!D787="","",1/'True_Odds_Calculator_3-way'!N779+1/'True_Odds_Calculator_3-way'!O779+1/'True_Odds_Calculator_3-way'!#REF!-1)</f>
        <v/>
      </c>
      <c r="H787" s="6" t="str">
        <f>IF('Log_working_3-way'!$D787="","",'True_Odds_Calculator_3-way'!N779/'True_Odds_Calculator_3-way'!A779-1)</f>
        <v/>
      </c>
      <c r="I787" s="6" t="str">
        <f>IF('Log_working_3-way'!$D787="","",'True_Odds_Calculator_3-way'!O779/'True_Odds_Calculator_3-way'!B779-1)</f>
        <v/>
      </c>
      <c r="J787" s="6" t="str">
        <f>IF('Log_working_3-way'!$D787="","",'True_Odds_Calculator_3-way'!#REF!/'True_Odds_Calculator_3-way'!C779-1)</f>
        <v/>
      </c>
      <c r="K787" s="6" t="str">
        <f>IF('Log_working_3-way'!$D787="","",1/'True_Odds_Calculator_3-way'!A779+1/'True_Odds_Calculator_3-way'!B779+1/'True_Odds_Calculator_3-way'!C779-1)</f>
        <v/>
      </c>
    </row>
    <row r="788" spans="4:11" x14ac:dyDescent="0.25">
      <c r="D788" t="str">
        <f>solve_for_c('True_Odds_Calculator_3-way'!A780,'True_Odds_Calculator_3-way'!B780,'True_Odds_Calculator_3-way'!C780,'Log_working_3-way'!B$1,'Log_working_3-way'!B$2)</f>
        <v/>
      </c>
      <c r="F788" s="6" t="str">
        <f>IF('Log_working_3-way'!D788="","",1/'True_Odds_Calculator_3-way'!N780+1/'True_Odds_Calculator_3-way'!O780+1/'True_Odds_Calculator_3-way'!#REF!-1)</f>
        <v/>
      </c>
      <c r="H788" s="6" t="str">
        <f>IF('Log_working_3-way'!$D788="","",'True_Odds_Calculator_3-way'!N780/'True_Odds_Calculator_3-way'!A780-1)</f>
        <v/>
      </c>
      <c r="I788" s="6" t="str">
        <f>IF('Log_working_3-way'!$D788="","",'True_Odds_Calculator_3-way'!O780/'True_Odds_Calculator_3-way'!B780-1)</f>
        <v/>
      </c>
      <c r="J788" s="6" t="str">
        <f>IF('Log_working_3-way'!$D788="","",'True_Odds_Calculator_3-way'!#REF!/'True_Odds_Calculator_3-way'!C780-1)</f>
        <v/>
      </c>
      <c r="K788" s="6" t="str">
        <f>IF('Log_working_3-way'!$D788="","",1/'True_Odds_Calculator_3-way'!A780+1/'True_Odds_Calculator_3-way'!B780+1/'True_Odds_Calculator_3-way'!C780-1)</f>
        <v/>
      </c>
    </row>
    <row r="789" spans="4:11" x14ac:dyDescent="0.25">
      <c r="D789" t="str">
        <f>solve_for_c('True_Odds_Calculator_3-way'!A781,'True_Odds_Calculator_3-way'!B781,'True_Odds_Calculator_3-way'!C781,'Log_working_3-way'!B$1,'Log_working_3-way'!B$2)</f>
        <v/>
      </c>
      <c r="F789" s="6" t="str">
        <f>IF('Log_working_3-way'!D789="","",1/'True_Odds_Calculator_3-way'!N781+1/'True_Odds_Calculator_3-way'!O781+1/'True_Odds_Calculator_3-way'!#REF!-1)</f>
        <v/>
      </c>
      <c r="H789" s="6" t="str">
        <f>IF('Log_working_3-way'!$D789="","",'True_Odds_Calculator_3-way'!N781/'True_Odds_Calculator_3-way'!A781-1)</f>
        <v/>
      </c>
      <c r="I789" s="6" t="str">
        <f>IF('Log_working_3-way'!$D789="","",'True_Odds_Calculator_3-way'!O781/'True_Odds_Calculator_3-way'!B781-1)</f>
        <v/>
      </c>
      <c r="J789" s="6" t="str">
        <f>IF('Log_working_3-way'!$D789="","",'True_Odds_Calculator_3-way'!#REF!/'True_Odds_Calculator_3-way'!C781-1)</f>
        <v/>
      </c>
      <c r="K789" s="6" t="str">
        <f>IF('Log_working_3-way'!$D789="","",1/'True_Odds_Calculator_3-way'!A781+1/'True_Odds_Calculator_3-way'!B781+1/'True_Odds_Calculator_3-way'!C781-1)</f>
        <v/>
      </c>
    </row>
    <row r="790" spans="4:11" x14ac:dyDescent="0.25">
      <c r="D790" t="str">
        <f>solve_for_c('True_Odds_Calculator_3-way'!A782,'True_Odds_Calculator_3-way'!B782,'True_Odds_Calculator_3-way'!C782,'Log_working_3-way'!B$1,'Log_working_3-way'!B$2)</f>
        <v/>
      </c>
      <c r="F790" s="6" t="str">
        <f>IF('Log_working_3-way'!D790="","",1/'True_Odds_Calculator_3-way'!N782+1/'True_Odds_Calculator_3-way'!O782+1/'True_Odds_Calculator_3-way'!#REF!-1)</f>
        <v/>
      </c>
      <c r="H790" s="6" t="str">
        <f>IF('Log_working_3-way'!$D790="","",'True_Odds_Calculator_3-way'!N782/'True_Odds_Calculator_3-way'!A782-1)</f>
        <v/>
      </c>
      <c r="I790" s="6" t="str">
        <f>IF('Log_working_3-way'!$D790="","",'True_Odds_Calculator_3-way'!O782/'True_Odds_Calculator_3-way'!B782-1)</f>
        <v/>
      </c>
      <c r="J790" s="6" t="str">
        <f>IF('Log_working_3-way'!$D790="","",'True_Odds_Calculator_3-way'!#REF!/'True_Odds_Calculator_3-way'!C782-1)</f>
        <v/>
      </c>
      <c r="K790" s="6" t="str">
        <f>IF('Log_working_3-way'!$D790="","",1/'True_Odds_Calculator_3-way'!A782+1/'True_Odds_Calculator_3-way'!B782+1/'True_Odds_Calculator_3-way'!C782-1)</f>
        <v/>
      </c>
    </row>
    <row r="791" spans="4:11" x14ac:dyDescent="0.25">
      <c r="D791" t="str">
        <f>solve_for_c('True_Odds_Calculator_3-way'!A783,'True_Odds_Calculator_3-way'!B783,'True_Odds_Calculator_3-way'!C783,'Log_working_3-way'!B$1,'Log_working_3-way'!B$2)</f>
        <v/>
      </c>
      <c r="F791" s="6" t="str">
        <f>IF('Log_working_3-way'!D791="","",1/'True_Odds_Calculator_3-way'!N783+1/'True_Odds_Calculator_3-way'!O783+1/'True_Odds_Calculator_3-way'!#REF!-1)</f>
        <v/>
      </c>
      <c r="H791" s="6" t="str">
        <f>IF('Log_working_3-way'!$D791="","",'True_Odds_Calculator_3-way'!N783/'True_Odds_Calculator_3-way'!A783-1)</f>
        <v/>
      </c>
      <c r="I791" s="6" t="str">
        <f>IF('Log_working_3-way'!$D791="","",'True_Odds_Calculator_3-way'!O783/'True_Odds_Calculator_3-way'!B783-1)</f>
        <v/>
      </c>
      <c r="J791" s="6" t="str">
        <f>IF('Log_working_3-way'!$D791="","",'True_Odds_Calculator_3-way'!#REF!/'True_Odds_Calculator_3-way'!C783-1)</f>
        <v/>
      </c>
      <c r="K791" s="6" t="str">
        <f>IF('Log_working_3-way'!$D791="","",1/'True_Odds_Calculator_3-way'!A783+1/'True_Odds_Calculator_3-way'!B783+1/'True_Odds_Calculator_3-way'!C783-1)</f>
        <v/>
      </c>
    </row>
    <row r="792" spans="4:11" x14ac:dyDescent="0.25">
      <c r="D792" t="str">
        <f>solve_for_c('True_Odds_Calculator_3-way'!A784,'True_Odds_Calculator_3-way'!B784,'True_Odds_Calculator_3-way'!C784,'Log_working_3-way'!B$1,'Log_working_3-way'!B$2)</f>
        <v/>
      </c>
      <c r="F792" s="6" t="str">
        <f>IF('Log_working_3-way'!D792="","",1/'True_Odds_Calculator_3-way'!N784+1/'True_Odds_Calculator_3-way'!O784+1/'True_Odds_Calculator_3-way'!#REF!-1)</f>
        <v/>
      </c>
      <c r="H792" s="6" t="str">
        <f>IF('Log_working_3-way'!$D792="","",'True_Odds_Calculator_3-way'!N784/'True_Odds_Calculator_3-way'!A784-1)</f>
        <v/>
      </c>
      <c r="I792" s="6" t="str">
        <f>IF('Log_working_3-way'!$D792="","",'True_Odds_Calculator_3-way'!O784/'True_Odds_Calculator_3-way'!B784-1)</f>
        <v/>
      </c>
      <c r="J792" s="6" t="str">
        <f>IF('Log_working_3-way'!$D792="","",'True_Odds_Calculator_3-way'!#REF!/'True_Odds_Calculator_3-way'!C784-1)</f>
        <v/>
      </c>
      <c r="K792" s="6" t="str">
        <f>IF('Log_working_3-way'!$D792="","",1/'True_Odds_Calculator_3-way'!A784+1/'True_Odds_Calculator_3-way'!B784+1/'True_Odds_Calculator_3-way'!C784-1)</f>
        <v/>
      </c>
    </row>
    <row r="793" spans="4:11" x14ac:dyDescent="0.25">
      <c r="D793" t="str">
        <f>solve_for_c('True_Odds_Calculator_3-way'!A785,'True_Odds_Calculator_3-way'!B785,'True_Odds_Calculator_3-way'!C785,'Log_working_3-way'!B$1,'Log_working_3-way'!B$2)</f>
        <v/>
      </c>
      <c r="F793" s="6" t="str">
        <f>IF('Log_working_3-way'!D793="","",1/'True_Odds_Calculator_3-way'!N785+1/'True_Odds_Calculator_3-way'!O785+1/'True_Odds_Calculator_3-way'!#REF!-1)</f>
        <v/>
      </c>
      <c r="H793" s="6" t="str">
        <f>IF('Log_working_3-way'!$D793="","",'True_Odds_Calculator_3-way'!N785/'True_Odds_Calculator_3-way'!A785-1)</f>
        <v/>
      </c>
      <c r="I793" s="6" t="str">
        <f>IF('Log_working_3-way'!$D793="","",'True_Odds_Calculator_3-way'!O785/'True_Odds_Calculator_3-way'!B785-1)</f>
        <v/>
      </c>
      <c r="J793" s="6" t="str">
        <f>IF('Log_working_3-way'!$D793="","",'True_Odds_Calculator_3-way'!#REF!/'True_Odds_Calculator_3-way'!C785-1)</f>
        <v/>
      </c>
      <c r="K793" s="6" t="str">
        <f>IF('Log_working_3-way'!$D793="","",1/'True_Odds_Calculator_3-way'!A785+1/'True_Odds_Calculator_3-way'!B785+1/'True_Odds_Calculator_3-way'!C785-1)</f>
        <v/>
      </c>
    </row>
    <row r="794" spans="4:11" x14ac:dyDescent="0.25">
      <c r="D794" t="str">
        <f>solve_for_c('True_Odds_Calculator_3-way'!A786,'True_Odds_Calculator_3-way'!B786,'True_Odds_Calculator_3-way'!C786,'Log_working_3-way'!B$1,'Log_working_3-way'!B$2)</f>
        <v/>
      </c>
      <c r="F794" s="6" t="str">
        <f>IF('Log_working_3-way'!D794="","",1/'True_Odds_Calculator_3-way'!N786+1/'True_Odds_Calculator_3-way'!O786+1/'True_Odds_Calculator_3-way'!#REF!-1)</f>
        <v/>
      </c>
      <c r="H794" s="6" t="str">
        <f>IF('Log_working_3-way'!$D794="","",'True_Odds_Calculator_3-way'!N786/'True_Odds_Calculator_3-way'!A786-1)</f>
        <v/>
      </c>
      <c r="I794" s="6" t="str">
        <f>IF('Log_working_3-way'!$D794="","",'True_Odds_Calculator_3-way'!O786/'True_Odds_Calculator_3-way'!B786-1)</f>
        <v/>
      </c>
      <c r="J794" s="6" t="str">
        <f>IF('Log_working_3-way'!$D794="","",'True_Odds_Calculator_3-way'!#REF!/'True_Odds_Calculator_3-way'!C786-1)</f>
        <v/>
      </c>
      <c r="K794" s="6" t="str">
        <f>IF('Log_working_3-way'!$D794="","",1/'True_Odds_Calculator_3-way'!A786+1/'True_Odds_Calculator_3-way'!B786+1/'True_Odds_Calculator_3-way'!C786-1)</f>
        <v/>
      </c>
    </row>
    <row r="795" spans="4:11" x14ac:dyDescent="0.25">
      <c r="D795" t="str">
        <f>solve_for_c('True_Odds_Calculator_3-way'!A787,'True_Odds_Calculator_3-way'!B787,'True_Odds_Calculator_3-way'!C787,'Log_working_3-way'!B$1,'Log_working_3-way'!B$2)</f>
        <v/>
      </c>
      <c r="F795" s="6" t="str">
        <f>IF('Log_working_3-way'!D795="","",1/'True_Odds_Calculator_3-way'!N787+1/'True_Odds_Calculator_3-way'!O787+1/'True_Odds_Calculator_3-way'!#REF!-1)</f>
        <v/>
      </c>
      <c r="H795" s="6" t="str">
        <f>IF('Log_working_3-way'!$D795="","",'True_Odds_Calculator_3-way'!N787/'True_Odds_Calculator_3-way'!A787-1)</f>
        <v/>
      </c>
      <c r="I795" s="6" t="str">
        <f>IF('Log_working_3-way'!$D795="","",'True_Odds_Calculator_3-way'!O787/'True_Odds_Calculator_3-way'!B787-1)</f>
        <v/>
      </c>
      <c r="J795" s="6" t="str">
        <f>IF('Log_working_3-way'!$D795="","",'True_Odds_Calculator_3-way'!#REF!/'True_Odds_Calculator_3-way'!C787-1)</f>
        <v/>
      </c>
      <c r="K795" s="6" t="str">
        <f>IF('Log_working_3-way'!$D795="","",1/'True_Odds_Calculator_3-way'!A787+1/'True_Odds_Calculator_3-way'!B787+1/'True_Odds_Calculator_3-way'!C787-1)</f>
        <v/>
      </c>
    </row>
    <row r="796" spans="4:11" x14ac:dyDescent="0.25">
      <c r="D796" t="str">
        <f>solve_for_c('True_Odds_Calculator_3-way'!A788,'True_Odds_Calculator_3-way'!B788,'True_Odds_Calculator_3-way'!C788,'Log_working_3-way'!B$1,'Log_working_3-way'!B$2)</f>
        <v/>
      </c>
      <c r="F796" s="6" t="str">
        <f>IF('Log_working_3-way'!D796="","",1/'True_Odds_Calculator_3-way'!N788+1/'True_Odds_Calculator_3-way'!O788+1/'True_Odds_Calculator_3-way'!#REF!-1)</f>
        <v/>
      </c>
      <c r="H796" s="6" t="str">
        <f>IF('Log_working_3-way'!$D796="","",'True_Odds_Calculator_3-way'!N788/'True_Odds_Calculator_3-way'!A788-1)</f>
        <v/>
      </c>
      <c r="I796" s="6" t="str">
        <f>IF('Log_working_3-way'!$D796="","",'True_Odds_Calculator_3-way'!O788/'True_Odds_Calculator_3-way'!B788-1)</f>
        <v/>
      </c>
      <c r="J796" s="6" t="str">
        <f>IF('Log_working_3-way'!$D796="","",'True_Odds_Calculator_3-way'!#REF!/'True_Odds_Calculator_3-way'!C788-1)</f>
        <v/>
      </c>
      <c r="K796" s="6" t="str">
        <f>IF('Log_working_3-way'!$D796="","",1/'True_Odds_Calculator_3-way'!A788+1/'True_Odds_Calculator_3-way'!B788+1/'True_Odds_Calculator_3-way'!C788-1)</f>
        <v/>
      </c>
    </row>
    <row r="797" spans="4:11" x14ac:dyDescent="0.25">
      <c r="D797" t="str">
        <f>solve_for_c('True_Odds_Calculator_3-way'!A789,'True_Odds_Calculator_3-way'!B789,'True_Odds_Calculator_3-way'!C789,'Log_working_3-way'!B$1,'Log_working_3-way'!B$2)</f>
        <v/>
      </c>
      <c r="F797" s="6" t="str">
        <f>IF('Log_working_3-way'!D797="","",1/'True_Odds_Calculator_3-way'!N789+1/'True_Odds_Calculator_3-way'!O789+1/'True_Odds_Calculator_3-way'!#REF!-1)</f>
        <v/>
      </c>
      <c r="H797" s="6" t="str">
        <f>IF('Log_working_3-way'!$D797="","",'True_Odds_Calculator_3-way'!N789/'True_Odds_Calculator_3-way'!A789-1)</f>
        <v/>
      </c>
      <c r="I797" s="6" t="str">
        <f>IF('Log_working_3-way'!$D797="","",'True_Odds_Calculator_3-way'!O789/'True_Odds_Calculator_3-way'!B789-1)</f>
        <v/>
      </c>
      <c r="J797" s="6" t="str">
        <f>IF('Log_working_3-way'!$D797="","",'True_Odds_Calculator_3-way'!#REF!/'True_Odds_Calculator_3-way'!C789-1)</f>
        <v/>
      </c>
      <c r="K797" s="6" t="str">
        <f>IF('Log_working_3-way'!$D797="","",1/'True_Odds_Calculator_3-way'!A789+1/'True_Odds_Calculator_3-way'!B789+1/'True_Odds_Calculator_3-way'!C789-1)</f>
        <v/>
      </c>
    </row>
    <row r="798" spans="4:11" x14ac:dyDescent="0.25">
      <c r="D798" t="str">
        <f>solve_for_c('True_Odds_Calculator_3-way'!A790,'True_Odds_Calculator_3-way'!B790,'True_Odds_Calculator_3-way'!C790,'Log_working_3-way'!B$1,'Log_working_3-way'!B$2)</f>
        <v/>
      </c>
      <c r="F798" s="6" t="str">
        <f>IF('Log_working_3-way'!D798="","",1/'True_Odds_Calculator_3-way'!N790+1/'True_Odds_Calculator_3-way'!O790+1/'True_Odds_Calculator_3-way'!#REF!-1)</f>
        <v/>
      </c>
      <c r="H798" s="6" t="str">
        <f>IF('Log_working_3-way'!$D798="","",'True_Odds_Calculator_3-way'!N790/'True_Odds_Calculator_3-way'!A790-1)</f>
        <v/>
      </c>
      <c r="I798" s="6" t="str">
        <f>IF('Log_working_3-way'!$D798="","",'True_Odds_Calculator_3-way'!O790/'True_Odds_Calculator_3-way'!B790-1)</f>
        <v/>
      </c>
      <c r="J798" s="6" t="str">
        <f>IF('Log_working_3-way'!$D798="","",'True_Odds_Calculator_3-way'!#REF!/'True_Odds_Calculator_3-way'!C790-1)</f>
        <v/>
      </c>
      <c r="K798" s="6" t="str">
        <f>IF('Log_working_3-way'!$D798="","",1/'True_Odds_Calculator_3-way'!A790+1/'True_Odds_Calculator_3-way'!B790+1/'True_Odds_Calculator_3-way'!C790-1)</f>
        <v/>
      </c>
    </row>
    <row r="799" spans="4:11" x14ac:dyDescent="0.25">
      <c r="D799" t="str">
        <f>solve_for_c('True_Odds_Calculator_3-way'!A791,'True_Odds_Calculator_3-way'!B791,'True_Odds_Calculator_3-way'!C791,'Log_working_3-way'!B$1,'Log_working_3-way'!B$2)</f>
        <v/>
      </c>
      <c r="F799" s="6" t="str">
        <f>IF('Log_working_3-way'!D799="","",1/'True_Odds_Calculator_3-way'!N791+1/'True_Odds_Calculator_3-way'!O791+1/'True_Odds_Calculator_3-way'!#REF!-1)</f>
        <v/>
      </c>
      <c r="H799" s="6" t="str">
        <f>IF('Log_working_3-way'!$D799="","",'True_Odds_Calculator_3-way'!N791/'True_Odds_Calculator_3-way'!A791-1)</f>
        <v/>
      </c>
      <c r="I799" s="6" t="str">
        <f>IF('Log_working_3-way'!$D799="","",'True_Odds_Calculator_3-way'!O791/'True_Odds_Calculator_3-way'!B791-1)</f>
        <v/>
      </c>
      <c r="J799" s="6" t="str">
        <f>IF('Log_working_3-way'!$D799="","",'True_Odds_Calculator_3-way'!#REF!/'True_Odds_Calculator_3-way'!C791-1)</f>
        <v/>
      </c>
      <c r="K799" s="6" t="str">
        <f>IF('Log_working_3-way'!$D799="","",1/'True_Odds_Calculator_3-way'!A791+1/'True_Odds_Calculator_3-way'!B791+1/'True_Odds_Calculator_3-way'!C791-1)</f>
        <v/>
      </c>
    </row>
    <row r="800" spans="4:11" x14ac:dyDescent="0.25">
      <c r="D800" t="str">
        <f>solve_for_c('True_Odds_Calculator_3-way'!A792,'True_Odds_Calculator_3-way'!B792,'True_Odds_Calculator_3-way'!C792,'Log_working_3-way'!B$1,'Log_working_3-way'!B$2)</f>
        <v/>
      </c>
      <c r="F800" s="6" t="str">
        <f>IF('Log_working_3-way'!D800="","",1/'True_Odds_Calculator_3-way'!N792+1/'True_Odds_Calculator_3-way'!O792+1/'True_Odds_Calculator_3-way'!#REF!-1)</f>
        <v/>
      </c>
      <c r="H800" s="6" t="str">
        <f>IF('Log_working_3-way'!$D800="","",'True_Odds_Calculator_3-way'!N792/'True_Odds_Calculator_3-way'!A792-1)</f>
        <v/>
      </c>
      <c r="I800" s="6" t="str">
        <f>IF('Log_working_3-way'!$D800="","",'True_Odds_Calculator_3-way'!O792/'True_Odds_Calculator_3-way'!B792-1)</f>
        <v/>
      </c>
      <c r="J800" s="6" t="str">
        <f>IF('Log_working_3-way'!$D800="","",'True_Odds_Calculator_3-way'!#REF!/'True_Odds_Calculator_3-way'!C792-1)</f>
        <v/>
      </c>
      <c r="K800" s="6" t="str">
        <f>IF('Log_working_3-way'!$D800="","",1/'True_Odds_Calculator_3-way'!A792+1/'True_Odds_Calculator_3-way'!B792+1/'True_Odds_Calculator_3-way'!C792-1)</f>
        <v/>
      </c>
    </row>
    <row r="801" spans="4:11" x14ac:dyDescent="0.25">
      <c r="D801" t="str">
        <f>solve_for_c('True_Odds_Calculator_3-way'!A793,'True_Odds_Calculator_3-way'!B793,'True_Odds_Calculator_3-way'!C793,'Log_working_3-way'!B$1,'Log_working_3-way'!B$2)</f>
        <v/>
      </c>
      <c r="F801" s="6" t="str">
        <f>IF('Log_working_3-way'!D801="","",1/'True_Odds_Calculator_3-way'!N793+1/'True_Odds_Calculator_3-way'!O793+1/'True_Odds_Calculator_3-way'!#REF!-1)</f>
        <v/>
      </c>
      <c r="H801" s="6" t="str">
        <f>IF('Log_working_3-way'!$D801="","",'True_Odds_Calculator_3-way'!N793/'True_Odds_Calculator_3-way'!A793-1)</f>
        <v/>
      </c>
      <c r="I801" s="6" t="str">
        <f>IF('Log_working_3-way'!$D801="","",'True_Odds_Calculator_3-way'!O793/'True_Odds_Calculator_3-way'!B793-1)</f>
        <v/>
      </c>
      <c r="J801" s="6" t="str">
        <f>IF('Log_working_3-way'!$D801="","",'True_Odds_Calculator_3-way'!#REF!/'True_Odds_Calculator_3-way'!C793-1)</f>
        <v/>
      </c>
      <c r="K801" s="6" t="str">
        <f>IF('Log_working_3-way'!$D801="","",1/'True_Odds_Calculator_3-way'!A793+1/'True_Odds_Calculator_3-way'!B793+1/'True_Odds_Calculator_3-way'!C793-1)</f>
        <v/>
      </c>
    </row>
    <row r="802" spans="4:11" x14ac:dyDescent="0.25">
      <c r="D802" t="str">
        <f>solve_for_c('True_Odds_Calculator_3-way'!A794,'True_Odds_Calculator_3-way'!B794,'True_Odds_Calculator_3-way'!C794,'Log_working_3-way'!B$1,'Log_working_3-way'!B$2)</f>
        <v/>
      </c>
      <c r="F802" s="6" t="str">
        <f>IF('Log_working_3-way'!D802="","",1/'True_Odds_Calculator_3-way'!N794+1/'True_Odds_Calculator_3-way'!O794+1/'True_Odds_Calculator_3-way'!#REF!-1)</f>
        <v/>
      </c>
      <c r="H802" s="6" t="str">
        <f>IF('Log_working_3-way'!$D802="","",'True_Odds_Calculator_3-way'!N794/'True_Odds_Calculator_3-way'!A794-1)</f>
        <v/>
      </c>
      <c r="I802" s="6" t="str">
        <f>IF('Log_working_3-way'!$D802="","",'True_Odds_Calculator_3-way'!O794/'True_Odds_Calculator_3-way'!B794-1)</f>
        <v/>
      </c>
      <c r="J802" s="6" t="str">
        <f>IF('Log_working_3-way'!$D802="","",'True_Odds_Calculator_3-way'!#REF!/'True_Odds_Calculator_3-way'!C794-1)</f>
        <v/>
      </c>
      <c r="K802" s="6" t="str">
        <f>IF('Log_working_3-way'!$D802="","",1/'True_Odds_Calculator_3-way'!A794+1/'True_Odds_Calculator_3-way'!B794+1/'True_Odds_Calculator_3-way'!C794-1)</f>
        <v/>
      </c>
    </row>
    <row r="803" spans="4:11" x14ac:dyDescent="0.25">
      <c r="D803" t="str">
        <f>solve_for_c('True_Odds_Calculator_3-way'!A795,'True_Odds_Calculator_3-way'!B795,'True_Odds_Calculator_3-way'!C795,'Log_working_3-way'!B$1,'Log_working_3-way'!B$2)</f>
        <v/>
      </c>
      <c r="F803" s="6" t="str">
        <f>IF('Log_working_3-way'!D803="","",1/'True_Odds_Calculator_3-way'!N795+1/'True_Odds_Calculator_3-way'!O795+1/'True_Odds_Calculator_3-way'!#REF!-1)</f>
        <v/>
      </c>
      <c r="H803" s="6" t="str">
        <f>IF('Log_working_3-way'!$D803="","",'True_Odds_Calculator_3-way'!N795/'True_Odds_Calculator_3-way'!A795-1)</f>
        <v/>
      </c>
      <c r="I803" s="6" t="str">
        <f>IF('Log_working_3-way'!$D803="","",'True_Odds_Calculator_3-way'!O795/'True_Odds_Calculator_3-way'!B795-1)</f>
        <v/>
      </c>
      <c r="J803" s="6" t="str">
        <f>IF('Log_working_3-way'!$D803="","",'True_Odds_Calculator_3-way'!#REF!/'True_Odds_Calculator_3-way'!C795-1)</f>
        <v/>
      </c>
      <c r="K803" s="6" t="str">
        <f>IF('Log_working_3-way'!$D803="","",1/'True_Odds_Calculator_3-way'!A795+1/'True_Odds_Calculator_3-way'!B795+1/'True_Odds_Calculator_3-way'!C795-1)</f>
        <v/>
      </c>
    </row>
    <row r="804" spans="4:11" x14ac:dyDescent="0.25">
      <c r="D804" t="str">
        <f>solve_for_c('True_Odds_Calculator_3-way'!A796,'True_Odds_Calculator_3-way'!B796,'True_Odds_Calculator_3-way'!C796,'Log_working_3-way'!B$1,'Log_working_3-way'!B$2)</f>
        <v/>
      </c>
      <c r="F804" s="6" t="str">
        <f>IF('Log_working_3-way'!D804="","",1/'True_Odds_Calculator_3-way'!N796+1/'True_Odds_Calculator_3-way'!O796+1/'True_Odds_Calculator_3-way'!#REF!-1)</f>
        <v/>
      </c>
      <c r="H804" s="6" t="str">
        <f>IF('Log_working_3-way'!$D804="","",'True_Odds_Calculator_3-way'!N796/'True_Odds_Calculator_3-way'!A796-1)</f>
        <v/>
      </c>
      <c r="I804" s="6" t="str">
        <f>IF('Log_working_3-way'!$D804="","",'True_Odds_Calculator_3-way'!O796/'True_Odds_Calculator_3-way'!B796-1)</f>
        <v/>
      </c>
      <c r="J804" s="6" t="str">
        <f>IF('Log_working_3-way'!$D804="","",'True_Odds_Calculator_3-way'!#REF!/'True_Odds_Calculator_3-way'!C796-1)</f>
        <v/>
      </c>
      <c r="K804" s="6" t="str">
        <f>IF('Log_working_3-way'!$D804="","",1/'True_Odds_Calculator_3-way'!A796+1/'True_Odds_Calculator_3-way'!B796+1/'True_Odds_Calculator_3-way'!C796-1)</f>
        <v/>
      </c>
    </row>
    <row r="805" spans="4:11" x14ac:dyDescent="0.25">
      <c r="D805" t="str">
        <f>solve_for_c('True_Odds_Calculator_3-way'!A797,'True_Odds_Calculator_3-way'!B797,'True_Odds_Calculator_3-way'!C797,'Log_working_3-way'!B$1,'Log_working_3-way'!B$2)</f>
        <v/>
      </c>
      <c r="F805" s="6" t="str">
        <f>IF('Log_working_3-way'!D805="","",1/'True_Odds_Calculator_3-way'!N797+1/'True_Odds_Calculator_3-way'!O797+1/'True_Odds_Calculator_3-way'!#REF!-1)</f>
        <v/>
      </c>
      <c r="H805" s="6" t="str">
        <f>IF('Log_working_3-way'!$D805="","",'True_Odds_Calculator_3-way'!N797/'True_Odds_Calculator_3-way'!A797-1)</f>
        <v/>
      </c>
      <c r="I805" s="6" t="str">
        <f>IF('Log_working_3-way'!$D805="","",'True_Odds_Calculator_3-way'!O797/'True_Odds_Calculator_3-way'!B797-1)</f>
        <v/>
      </c>
      <c r="J805" s="6" t="str">
        <f>IF('Log_working_3-way'!$D805="","",'True_Odds_Calculator_3-way'!#REF!/'True_Odds_Calculator_3-way'!C797-1)</f>
        <v/>
      </c>
      <c r="K805" s="6" t="str">
        <f>IF('Log_working_3-way'!$D805="","",1/'True_Odds_Calculator_3-way'!A797+1/'True_Odds_Calculator_3-way'!B797+1/'True_Odds_Calculator_3-way'!C797-1)</f>
        <v/>
      </c>
    </row>
    <row r="806" spans="4:11" x14ac:dyDescent="0.25">
      <c r="D806" t="str">
        <f>solve_for_c('True_Odds_Calculator_3-way'!A798,'True_Odds_Calculator_3-way'!B798,'True_Odds_Calculator_3-way'!C798,'Log_working_3-way'!B$1,'Log_working_3-way'!B$2)</f>
        <v/>
      </c>
      <c r="F806" s="6" t="str">
        <f>IF('Log_working_3-way'!D806="","",1/'True_Odds_Calculator_3-way'!N798+1/'True_Odds_Calculator_3-way'!O798+1/'True_Odds_Calculator_3-way'!#REF!-1)</f>
        <v/>
      </c>
      <c r="H806" s="6" t="str">
        <f>IF('Log_working_3-way'!$D806="","",'True_Odds_Calculator_3-way'!N798/'True_Odds_Calculator_3-way'!A798-1)</f>
        <v/>
      </c>
      <c r="I806" s="6" t="str">
        <f>IF('Log_working_3-way'!$D806="","",'True_Odds_Calculator_3-way'!O798/'True_Odds_Calculator_3-way'!B798-1)</f>
        <v/>
      </c>
      <c r="J806" s="6" t="str">
        <f>IF('Log_working_3-way'!$D806="","",'True_Odds_Calculator_3-way'!#REF!/'True_Odds_Calculator_3-way'!C798-1)</f>
        <v/>
      </c>
      <c r="K806" s="6" t="str">
        <f>IF('Log_working_3-way'!$D806="","",1/'True_Odds_Calculator_3-way'!A798+1/'True_Odds_Calculator_3-way'!B798+1/'True_Odds_Calculator_3-way'!C798-1)</f>
        <v/>
      </c>
    </row>
    <row r="807" spans="4:11" x14ac:dyDescent="0.25">
      <c r="D807" t="str">
        <f>solve_for_c('True_Odds_Calculator_3-way'!A799,'True_Odds_Calculator_3-way'!B799,'True_Odds_Calculator_3-way'!C799,'Log_working_3-way'!B$1,'Log_working_3-way'!B$2)</f>
        <v/>
      </c>
      <c r="F807" s="6" t="str">
        <f>IF('Log_working_3-way'!D807="","",1/'True_Odds_Calculator_3-way'!N799+1/'True_Odds_Calculator_3-way'!O799+1/'True_Odds_Calculator_3-way'!#REF!-1)</f>
        <v/>
      </c>
      <c r="H807" s="6" t="str">
        <f>IF('Log_working_3-way'!$D807="","",'True_Odds_Calculator_3-way'!N799/'True_Odds_Calculator_3-way'!A799-1)</f>
        <v/>
      </c>
      <c r="I807" s="6" t="str">
        <f>IF('Log_working_3-way'!$D807="","",'True_Odds_Calculator_3-way'!O799/'True_Odds_Calculator_3-way'!B799-1)</f>
        <v/>
      </c>
      <c r="J807" s="6" t="str">
        <f>IF('Log_working_3-way'!$D807="","",'True_Odds_Calculator_3-way'!#REF!/'True_Odds_Calculator_3-way'!C799-1)</f>
        <v/>
      </c>
      <c r="K807" s="6" t="str">
        <f>IF('Log_working_3-way'!$D807="","",1/'True_Odds_Calculator_3-way'!A799+1/'True_Odds_Calculator_3-way'!B799+1/'True_Odds_Calculator_3-way'!C799-1)</f>
        <v/>
      </c>
    </row>
    <row r="808" spans="4:11" x14ac:dyDescent="0.25">
      <c r="D808" t="str">
        <f>solve_for_c('True_Odds_Calculator_3-way'!A800,'True_Odds_Calculator_3-way'!B800,'True_Odds_Calculator_3-way'!C800,'Log_working_3-way'!B$1,'Log_working_3-way'!B$2)</f>
        <v/>
      </c>
      <c r="F808" s="6" t="str">
        <f>IF('Log_working_3-way'!D808="","",1/'True_Odds_Calculator_3-way'!N800+1/'True_Odds_Calculator_3-way'!O800+1/'True_Odds_Calculator_3-way'!#REF!-1)</f>
        <v/>
      </c>
      <c r="H808" s="6" t="str">
        <f>IF('Log_working_3-way'!$D808="","",'True_Odds_Calculator_3-way'!N800/'True_Odds_Calculator_3-way'!A800-1)</f>
        <v/>
      </c>
      <c r="I808" s="6" t="str">
        <f>IF('Log_working_3-way'!$D808="","",'True_Odds_Calculator_3-way'!O800/'True_Odds_Calculator_3-way'!B800-1)</f>
        <v/>
      </c>
      <c r="J808" s="6" t="str">
        <f>IF('Log_working_3-way'!$D808="","",'True_Odds_Calculator_3-way'!#REF!/'True_Odds_Calculator_3-way'!C800-1)</f>
        <v/>
      </c>
      <c r="K808" s="6" t="str">
        <f>IF('Log_working_3-way'!$D808="","",1/'True_Odds_Calculator_3-way'!A800+1/'True_Odds_Calculator_3-way'!B800+1/'True_Odds_Calculator_3-way'!C800-1)</f>
        <v/>
      </c>
    </row>
    <row r="809" spans="4:11" x14ac:dyDescent="0.25">
      <c r="D809" t="str">
        <f>solve_for_c('True_Odds_Calculator_3-way'!A801,'True_Odds_Calculator_3-way'!B801,'True_Odds_Calculator_3-way'!C801,'Log_working_3-way'!B$1,'Log_working_3-way'!B$2)</f>
        <v/>
      </c>
      <c r="F809" s="6" t="str">
        <f>IF('Log_working_3-way'!D809="","",1/'True_Odds_Calculator_3-way'!N801+1/'True_Odds_Calculator_3-way'!O801+1/'True_Odds_Calculator_3-way'!#REF!-1)</f>
        <v/>
      </c>
      <c r="H809" s="6" t="str">
        <f>IF('Log_working_3-way'!$D809="","",'True_Odds_Calculator_3-way'!N801/'True_Odds_Calculator_3-way'!A801-1)</f>
        <v/>
      </c>
      <c r="I809" s="6" t="str">
        <f>IF('Log_working_3-way'!$D809="","",'True_Odds_Calculator_3-way'!O801/'True_Odds_Calculator_3-way'!B801-1)</f>
        <v/>
      </c>
      <c r="J809" s="6" t="str">
        <f>IF('Log_working_3-way'!$D809="","",'True_Odds_Calculator_3-way'!#REF!/'True_Odds_Calculator_3-way'!C801-1)</f>
        <v/>
      </c>
      <c r="K809" s="6" t="str">
        <f>IF('Log_working_3-way'!$D809="","",1/'True_Odds_Calculator_3-way'!A801+1/'True_Odds_Calculator_3-way'!B801+1/'True_Odds_Calculator_3-way'!C801-1)</f>
        <v/>
      </c>
    </row>
    <row r="810" spans="4:11" x14ac:dyDescent="0.25">
      <c r="D810" t="str">
        <f>solve_for_c('True_Odds_Calculator_3-way'!A802,'True_Odds_Calculator_3-way'!B802,'True_Odds_Calculator_3-way'!C802,'Log_working_3-way'!B$1,'Log_working_3-way'!B$2)</f>
        <v/>
      </c>
      <c r="F810" s="6" t="str">
        <f>IF('Log_working_3-way'!D810="","",1/'True_Odds_Calculator_3-way'!N802+1/'True_Odds_Calculator_3-way'!O802+1/'True_Odds_Calculator_3-way'!#REF!-1)</f>
        <v/>
      </c>
      <c r="H810" s="6" t="str">
        <f>IF('Log_working_3-way'!$D810="","",'True_Odds_Calculator_3-way'!N802/'True_Odds_Calculator_3-way'!A802-1)</f>
        <v/>
      </c>
      <c r="I810" s="6" t="str">
        <f>IF('Log_working_3-way'!$D810="","",'True_Odds_Calculator_3-way'!O802/'True_Odds_Calculator_3-way'!B802-1)</f>
        <v/>
      </c>
      <c r="J810" s="6" t="str">
        <f>IF('Log_working_3-way'!$D810="","",'True_Odds_Calculator_3-way'!#REF!/'True_Odds_Calculator_3-way'!C802-1)</f>
        <v/>
      </c>
      <c r="K810" s="6" t="str">
        <f>IF('Log_working_3-way'!$D810="","",1/'True_Odds_Calculator_3-way'!A802+1/'True_Odds_Calculator_3-way'!B802+1/'True_Odds_Calculator_3-way'!C802-1)</f>
        <v/>
      </c>
    </row>
    <row r="811" spans="4:11" x14ac:dyDescent="0.25">
      <c r="D811" t="str">
        <f>solve_for_c('True_Odds_Calculator_3-way'!A803,'True_Odds_Calculator_3-way'!B803,'True_Odds_Calculator_3-way'!C803,'Log_working_3-way'!B$1,'Log_working_3-way'!B$2)</f>
        <v/>
      </c>
      <c r="F811" s="6" t="str">
        <f>IF('Log_working_3-way'!D811="","",1/'True_Odds_Calculator_3-way'!N803+1/'True_Odds_Calculator_3-way'!O803+1/'True_Odds_Calculator_3-way'!#REF!-1)</f>
        <v/>
      </c>
      <c r="H811" s="6" t="str">
        <f>IF('Log_working_3-way'!$D811="","",'True_Odds_Calculator_3-way'!N803/'True_Odds_Calculator_3-way'!A803-1)</f>
        <v/>
      </c>
      <c r="I811" s="6" t="str">
        <f>IF('Log_working_3-way'!$D811="","",'True_Odds_Calculator_3-way'!O803/'True_Odds_Calculator_3-way'!B803-1)</f>
        <v/>
      </c>
      <c r="J811" s="6" t="str">
        <f>IF('Log_working_3-way'!$D811="","",'True_Odds_Calculator_3-way'!#REF!/'True_Odds_Calculator_3-way'!C803-1)</f>
        <v/>
      </c>
      <c r="K811" s="6" t="str">
        <f>IF('Log_working_3-way'!$D811="","",1/'True_Odds_Calculator_3-way'!A803+1/'True_Odds_Calculator_3-way'!B803+1/'True_Odds_Calculator_3-way'!C803-1)</f>
        <v/>
      </c>
    </row>
    <row r="812" spans="4:11" x14ac:dyDescent="0.25">
      <c r="D812" t="str">
        <f>solve_for_c('True_Odds_Calculator_3-way'!A804,'True_Odds_Calculator_3-way'!B804,'True_Odds_Calculator_3-way'!C804,'Log_working_3-way'!B$1,'Log_working_3-way'!B$2)</f>
        <v/>
      </c>
      <c r="F812" s="6" t="str">
        <f>IF('Log_working_3-way'!D812="","",1/'True_Odds_Calculator_3-way'!N804+1/'True_Odds_Calculator_3-way'!O804+1/'True_Odds_Calculator_3-way'!#REF!-1)</f>
        <v/>
      </c>
      <c r="H812" s="6" t="str">
        <f>IF('Log_working_3-way'!$D812="","",'True_Odds_Calculator_3-way'!N804/'True_Odds_Calculator_3-way'!A804-1)</f>
        <v/>
      </c>
      <c r="I812" s="6" t="str">
        <f>IF('Log_working_3-way'!$D812="","",'True_Odds_Calculator_3-way'!O804/'True_Odds_Calculator_3-way'!B804-1)</f>
        <v/>
      </c>
      <c r="J812" s="6" t="str">
        <f>IF('Log_working_3-way'!$D812="","",'True_Odds_Calculator_3-way'!#REF!/'True_Odds_Calculator_3-way'!C804-1)</f>
        <v/>
      </c>
      <c r="K812" s="6" t="str">
        <f>IF('Log_working_3-way'!$D812="","",1/'True_Odds_Calculator_3-way'!A804+1/'True_Odds_Calculator_3-way'!B804+1/'True_Odds_Calculator_3-way'!C804-1)</f>
        <v/>
      </c>
    </row>
    <row r="813" spans="4:11" x14ac:dyDescent="0.25">
      <c r="D813" t="str">
        <f>solve_for_c('True_Odds_Calculator_3-way'!A805,'True_Odds_Calculator_3-way'!B805,'True_Odds_Calculator_3-way'!C805,'Log_working_3-way'!B$1,'Log_working_3-way'!B$2)</f>
        <v/>
      </c>
      <c r="F813" s="6" t="str">
        <f>IF('Log_working_3-way'!D813="","",1/'True_Odds_Calculator_3-way'!N805+1/'True_Odds_Calculator_3-way'!O805+1/'True_Odds_Calculator_3-way'!#REF!-1)</f>
        <v/>
      </c>
      <c r="H813" s="6" t="str">
        <f>IF('Log_working_3-way'!$D813="","",'True_Odds_Calculator_3-way'!N805/'True_Odds_Calculator_3-way'!A805-1)</f>
        <v/>
      </c>
      <c r="I813" s="6" t="str">
        <f>IF('Log_working_3-way'!$D813="","",'True_Odds_Calculator_3-way'!O805/'True_Odds_Calculator_3-way'!B805-1)</f>
        <v/>
      </c>
      <c r="J813" s="6" t="str">
        <f>IF('Log_working_3-way'!$D813="","",'True_Odds_Calculator_3-way'!#REF!/'True_Odds_Calculator_3-way'!C805-1)</f>
        <v/>
      </c>
      <c r="K813" s="6" t="str">
        <f>IF('Log_working_3-way'!$D813="","",1/'True_Odds_Calculator_3-way'!A805+1/'True_Odds_Calculator_3-way'!B805+1/'True_Odds_Calculator_3-way'!C805-1)</f>
        <v/>
      </c>
    </row>
    <row r="814" spans="4:11" x14ac:dyDescent="0.25">
      <c r="D814" t="str">
        <f>solve_for_c('True_Odds_Calculator_3-way'!A806,'True_Odds_Calculator_3-way'!B806,'True_Odds_Calculator_3-way'!C806,'Log_working_3-way'!B$1,'Log_working_3-way'!B$2)</f>
        <v/>
      </c>
      <c r="F814" s="6" t="str">
        <f>IF('Log_working_3-way'!D814="","",1/'True_Odds_Calculator_3-way'!N806+1/'True_Odds_Calculator_3-way'!O806+1/'True_Odds_Calculator_3-way'!#REF!-1)</f>
        <v/>
      </c>
      <c r="H814" s="6" t="str">
        <f>IF('Log_working_3-way'!$D814="","",'True_Odds_Calculator_3-way'!N806/'True_Odds_Calculator_3-way'!A806-1)</f>
        <v/>
      </c>
      <c r="I814" s="6" t="str">
        <f>IF('Log_working_3-way'!$D814="","",'True_Odds_Calculator_3-way'!O806/'True_Odds_Calculator_3-way'!B806-1)</f>
        <v/>
      </c>
      <c r="J814" s="6" t="str">
        <f>IF('Log_working_3-way'!$D814="","",'True_Odds_Calculator_3-way'!#REF!/'True_Odds_Calculator_3-way'!C806-1)</f>
        <v/>
      </c>
      <c r="K814" s="6" t="str">
        <f>IF('Log_working_3-way'!$D814="","",1/'True_Odds_Calculator_3-way'!A806+1/'True_Odds_Calculator_3-way'!B806+1/'True_Odds_Calculator_3-way'!C806-1)</f>
        <v/>
      </c>
    </row>
    <row r="815" spans="4:11" x14ac:dyDescent="0.25">
      <c r="D815" t="str">
        <f>solve_for_c('True_Odds_Calculator_3-way'!A807,'True_Odds_Calculator_3-way'!B807,'True_Odds_Calculator_3-way'!C807,'Log_working_3-way'!B$1,'Log_working_3-way'!B$2)</f>
        <v/>
      </c>
      <c r="F815" s="6" t="str">
        <f>IF('Log_working_3-way'!D815="","",1/'True_Odds_Calculator_3-way'!N807+1/'True_Odds_Calculator_3-way'!O807+1/'True_Odds_Calculator_3-way'!#REF!-1)</f>
        <v/>
      </c>
      <c r="H815" s="6" t="str">
        <f>IF('Log_working_3-way'!$D815="","",'True_Odds_Calculator_3-way'!N807/'True_Odds_Calculator_3-way'!A807-1)</f>
        <v/>
      </c>
      <c r="I815" s="6" t="str">
        <f>IF('Log_working_3-way'!$D815="","",'True_Odds_Calculator_3-way'!O807/'True_Odds_Calculator_3-way'!B807-1)</f>
        <v/>
      </c>
      <c r="J815" s="6" t="str">
        <f>IF('Log_working_3-way'!$D815="","",'True_Odds_Calculator_3-way'!#REF!/'True_Odds_Calculator_3-way'!C807-1)</f>
        <v/>
      </c>
      <c r="K815" s="6" t="str">
        <f>IF('Log_working_3-way'!$D815="","",1/'True_Odds_Calculator_3-way'!A807+1/'True_Odds_Calculator_3-way'!B807+1/'True_Odds_Calculator_3-way'!C807-1)</f>
        <v/>
      </c>
    </row>
    <row r="816" spans="4:11" x14ac:dyDescent="0.25">
      <c r="D816" t="str">
        <f>solve_for_c('True_Odds_Calculator_3-way'!A808,'True_Odds_Calculator_3-way'!B808,'True_Odds_Calculator_3-way'!C808,'Log_working_3-way'!B$1,'Log_working_3-way'!B$2)</f>
        <v/>
      </c>
      <c r="F816" s="6" t="str">
        <f>IF('Log_working_3-way'!D816="","",1/'True_Odds_Calculator_3-way'!N808+1/'True_Odds_Calculator_3-way'!O808+1/'True_Odds_Calculator_3-way'!#REF!-1)</f>
        <v/>
      </c>
      <c r="H816" s="6" t="str">
        <f>IF('Log_working_3-way'!$D816="","",'True_Odds_Calculator_3-way'!N808/'True_Odds_Calculator_3-way'!A808-1)</f>
        <v/>
      </c>
      <c r="I816" s="6" t="str">
        <f>IF('Log_working_3-way'!$D816="","",'True_Odds_Calculator_3-way'!O808/'True_Odds_Calculator_3-way'!B808-1)</f>
        <v/>
      </c>
      <c r="J816" s="6" t="str">
        <f>IF('Log_working_3-way'!$D816="","",'True_Odds_Calculator_3-way'!#REF!/'True_Odds_Calculator_3-way'!C808-1)</f>
        <v/>
      </c>
      <c r="K816" s="6" t="str">
        <f>IF('Log_working_3-way'!$D816="","",1/'True_Odds_Calculator_3-way'!A808+1/'True_Odds_Calculator_3-way'!B808+1/'True_Odds_Calculator_3-way'!C808-1)</f>
        <v/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1.18</v>
      </c>
      <c r="B186" s="4">
        <f>IF('True_Odds_Calculator_3-way'!B187="","",'True_Odds_Calculator_3-way'!B187)</f>
        <v>7.71</v>
      </c>
      <c r="C186" s="4">
        <f>IF('True_Odds_Calculator_3-way'!C187="","",'True_Odds_Calculator_3-way'!C187)</f>
        <v>13.87</v>
      </c>
      <c r="D186" s="9">
        <f t="shared" si="39"/>
        <v>0.8254192843401249</v>
      </c>
      <c r="E186" s="9">
        <f t="shared" si="40"/>
        <v>0.11255614565282243</v>
      </c>
      <c r="F186" s="9">
        <f t="shared" si="41"/>
        <v>6.2024570007052547E-2</v>
      </c>
      <c r="G186" s="9">
        <f t="shared" si="42"/>
        <v>1.1750305368167624</v>
      </c>
      <c r="H186" s="9">
        <f t="shared" si="43"/>
        <v>1.2115054966270171</v>
      </c>
      <c r="I186" s="9">
        <f t="shared" si="44"/>
        <v>8.8844549020404759</v>
      </c>
      <c r="J186" s="9">
        <f t="shared" si="45"/>
        <v>16.12264300883173</v>
      </c>
      <c r="K186" s="11">
        <f t="shared" si="46"/>
        <v>0.84745762711864414</v>
      </c>
      <c r="L186" s="11">
        <f t="shared" si="47"/>
        <v>0.1297016861219196</v>
      </c>
      <c r="M186" s="11">
        <f t="shared" si="48"/>
        <v>7.2098053352559491E-2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-0.12318582197462868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0.15659363079498073</v>
      </c>
      <c r="Q186" s="11">
        <f>2*'OddsRatio_working_3-way'!K186*'OddsRatio_working_3-way'!L186*'OddsRatio_working_3-way'!M186</f>
        <v>1.584955777277133E-2</v>
      </c>
      <c r="R186" s="11">
        <f t="shared" si="49"/>
        <v>0</v>
      </c>
      <c r="S186" s="11">
        <f t="shared" si="50"/>
        <v>-1.2711984892809556</v>
      </c>
      <c r="T186" s="11">
        <f t="shared" si="51"/>
        <v>-0.12866381470455018</v>
      </c>
      <c r="U186" s="11">
        <f>'OddsRatio_working_3-way'!S186-'OddsRatio_working_3-way'!R186^2/3</f>
        <v>-1.2711984892809556</v>
      </c>
      <c r="V186" s="11">
        <f>'OddsRatio_working_3-way'!S186*'OddsRatio_working_3-way'!R186/3-2*'OddsRatio_working_3-way'!R186^3/27-'OddsRatio_working_3-way'!T186</f>
        <v>0.12866381470455018</v>
      </c>
      <c r="W186" s="11">
        <f>'OddsRatio_working_3-way'!V186^2+4*'OddsRatio_working_3-way'!U186^3/27</f>
        <v>-0.2877697123264023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0.27582788543797071</v>
      </c>
      <c r="Y186" s="11">
        <f>IF('OddsRatio_working_3-way'!W186&gt;=0,IF('OddsRatio_working_3-way'!V186+SQRT('OddsRatio_working_3-way'!W186)&gt;0,0,PI()),ACOS('OddsRatio_working_3-way'!V186/(2*'OddsRatio_working_3-way'!X186)))</f>
        <v>1.3353962316105836</v>
      </c>
      <c r="Z186" s="11">
        <f>'OddsRatio_working_3-way'!X186^(1/3)*COS('OddsRatio_working_3-way'!Y186/3)</f>
        <v>0.5875152684083812</v>
      </c>
      <c r="AA186" s="11">
        <f>'OddsRatio_working_3-way'!X186^(1/3)*COS(('OddsRatio_working_3-way'!Y186+2*PI())/3)</f>
        <v>-0.53648995459129878</v>
      </c>
      <c r="AB186" s="11">
        <f>'OddsRatio_working_3-way'!X186^(1/3)*COS(('OddsRatio_working_3-way'!Y186+4*PI())/3)</f>
        <v>-5.1025313817082592E-2</v>
      </c>
      <c r="AC186" s="11">
        <f>'OddsRatio_working_3-way'!X186^(1/3)*SIN('OddsRatio_working_3-way'!Y186/3)</f>
        <v>0.28028314103303881</v>
      </c>
      <c r="AD186" s="11">
        <f>'OddsRatio_working_3-way'!X186^(1/3)*SIN(('OddsRatio_working_3-way'!Y186+2*PI())/3)</f>
        <v>0.36866157703637181</v>
      </c>
      <c r="AE186" s="11">
        <f>'OddsRatio_working_3-way'!X186^(1/3)*SIN(('OddsRatio_working_3-way'!Y186+4*PI())/3)</f>
        <v>-0.64894471806941068</v>
      </c>
      <c r="AF186" s="11">
        <f>-'OddsRatio_working_3-way'!U186/(3*'OddsRatio_working_3-way'!X186^(1/3))*COS(('OddsRatio_working_3-way'!Y186)/3)</f>
        <v>0.5875152684083812</v>
      </c>
      <c r="AG186" s="11">
        <f>-'OddsRatio_working_3-way'!U186/(3*'OddsRatio_working_3-way'!X186^(1/3))*COS(('OddsRatio_working_3-way'!Y186+2*PI())/3)</f>
        <v>-0.53648995459129878</v>
      </c>
      <c r="AH186" s="11">
        <f>-'OddsRatio_working_3-way'!U186/(3*'OddsRatio_working_3-way'!X186^(1/3))*COS(('OddsRatio_working_3-way'!Y186+4*PI())/3)</f>
        <v>-5.1025313817082592E-2</v>
      </c>
      <c r="AI186" s="11">
        <f>'OddsRatio_working_3-way'!U186/(3*'OddsRatio_working_3-way'!X186^(1/3))*SIN(('OddsRatio_working_3-way'!Y186)/3)</f>
        <v>-0.28028314103303881</v>
      </c>
      <c r="AJ186" s="11">
        <f>'OddsRatio_working_3-way'!U186/(3*'OddsRatio_working_3-way'!X186^(1/3))*SIN(('OddsRatio_working_3-way'!Y186+2*PI())/3)</f>
        <v>-0.36866157703637181</v>
      </c>
      <c r="AK186" s="11">
        <f>'OddsRatio_working_3-way'!U186/(3*'OddsRatio_working_3-way'!X186^(1/3))*SIN(('OddsRatio_working_3-way'!Y186+4*PI())/3)</f>
        <v>0.64894471806941068</v>
      </c>
      <c r="AL186" s="11">
        <f>'OddsRatio_working_3-way'!Z186+'OddsRatio_working_3-way'!AF186</f>
        <v>1.1750305368167624</v>
      </c>
      <c r="AM186" s="11">
        <f>'OddsRatio_working_3-way'!AA186+'OddsRatio_working_3-way'!AG186</f>
        <v>-1.0729799091825976</v>
      </c>
      <c r="AN186" s="11">
        <f>'OddsRatio_working_3-way'!AB186+'OddsRatio_working_3-way'!AH186</f>
        <v>-0.10205062763416518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1.1750305368167624</v>
      </c>
      <c r="AS186" s="11">
        <f>IF(('OddsRatio_working_3-way'!X186=0),IF(Q186&gt;0,-Q186^(1/3),(-Q186)^(1/3)),'OddsRatio_working_3-way'!AM186-'OddsRatio_working_3-way'!R186/3)</f>
        <v>-1.0729799091825976</v>
      </c>
      <c r="AT186" s="11">
        <f>IF(('OddsRatio_working_3-way'!X186=0),IF(Q186&gt;0,-Q186^(1/3),(-Q186)^(1/3)),'OddsRatio_working_3-way'!AN186-'OddsRatio_working_3-way'!R186/3)</f>
        <v>-0.10205062763416518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2.16</v>
      </c>
      <c r="B187" s="4">
        <f>IF('True_Odds_Calculator_3-way'!B188="","",'True_Odds_Calculator_3-way'!B188)</f>
        <v>3.5</v>
      </c>
      <c r="C187" s="4">
        <f>IF('True_Odds_Calculator_3-way'!C188="","",'True_Odds_Calculator_3-way'!C188)</f>
        <v>3.45</v>
      </c>
      <c r="D187" s="9">
        <f t="shared" si="39"/>
        <v>0.44832244873130972</v>
      </c>
      <c r="E187" s="9">
        <f t="shared" si="40"/>
        <v>0.27382104011164288</v>
      </c>
      <c r="F187" s="9">
        <f t="shared" si="41"/>
        <v>0.27785651115704751</v>
      </c>
      <c r="G187" s="9">
        <f t="shared" si="42"/>
        <v>1.0608081243023224</v>
      </c>
      <c r="H187" s="9">
        <f t="shared" si="43"/>
        <v>2.2305374241906937</v>
      </c>
      <c r="I187" s="9">
        <f t="shared" si="44"/>
        <v>3.6520203107558058</v>
      </c>
      <c r="J187" s="9">
        <f t="shared" si="45"/>
        <v>3.5989799045406898</v>
      </c>
      <c r="K187" s="11">
        <f t="shared" si="46"/>
        <v>0.46296296296296291</v>
      </c>
      <c r="L187" s="11">
        <f t="shared" si="47"/>
        <v>0.2857142857142857</v>
      </c>
      <c r="M187" s="11">
        <f t="shared" si="48"/>
        <v>0.28985507246376813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-0.27241009125067106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0.23426117629016174</v>
      </c>
      <c r="Q187" s="11">
        <f>2*'OddsRatio_working_3-way'!K187*'OddsRatio_working_3-way'!L187*'OddsRatio_working_3-way'!M187</f>
        <v>7.668123610152594E-2</v>
      </c>
      <c r="R187" s="11">
        <f t="shared" si="49"/>
        <v>0</v>
      </c>
      <c r="S187" s="11">
        <f t="shared" si="50"/>
        <v>-0.85995777621393332</v>
      </c>
      <c r="T187" s="11">
        <f t="shared" si="51"/>
        <v>-0.28149190710767047</v>
      </c>
      <c r="U187" s="11">
        <f>'OddsRatio_working_3-way'!S187-'OddsRatio_working_3-way'!R187^2/3</f>
        <v>-0.85995777621393332</v>
      </c>
      <c r="V187" s="11">
        <f>'OddsRatio_working_3-way'!S187*'OddsRatio_working_3-way'!R187/3-2*'OddsRatio_working_3-way'!R187^3/27-'OddsRatio_working_3-way'!T187</f>
        <v>0.28149190710767047</v>
      </c>
      <c r="W187" s="11">
        <f>'OddsRatio_working_3-way'!V187^2+4*'OddsRatio_working_3-way'!U187^3/27</f>
        <v>-1.4978946005204857E-2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0.15347364576069586</v>
      </c>
      <c r="Y187" s="11">
        <f>IF('OddsRatio_working_3-way'!W187&gt;=0,IF('OddsRatio_working_3-way'!V187+SQRT('OddsRatio_working_3-way'!W187)&gt;0,0,PI()),ACOS('OddsRatio_working_3-way'!V187/(2*'OddsRatio_working_3-way'!X187)))</f>
        <v>0.41012948776341007</v>
      </c>
      <c r="Z187" s="11">
        <f>'OddsRatio_working_3-way'!X187^(1/3)*COS('OddsRatio_working_3-way'!Y187/3)</f>
        <v>0.5304040621511612</v>
      </c>
      <c r="AA187" s="11">
        <f>'OddsRatio_working_3-way'!X187^(1/3)*COS(('OddsRatio_working_3-way'!Y187+2*PI())/3)</f>
        <v>-0.32839294967662425</v>
      </c>
      <c r="AB187" s="11">
        <f>'OddsRatio_working_3-way'!X187^(1/3)*COS(('OddsRatio_working_3-way'!Y187+4*PI())/3)</f>
        <v>-0.20201111247453699</v>
      </c>
      <c r="AC187" s="11">
        <f>'OddsRatio_working_3-way'!X187^(1/3)*SIN('OddsRatio_working_3-way'!Y187/3)</f>
        <v>7.2966587729304672E-2</v>
      </c>
      <c r="AD187" s="11">
        <f>'OddsRatio_working_3-way'!X187^(1/3)*SIN(('OddsRatio_working_3-way'!Y187+2*PI())/3)</f>
        <v>0.42286009822871351</v>
      </c>
      <c r="AE187" s="11">
        <f>'OddsRatio_working_3-way'!X187^(1/3)*SIN(('OddsRatio_working_3-way'!Y187+4*PI())/3)</f>
        <v>-0.4958266859580181</v>
      </c>
      <c r="AF187" s="11">
        <f>-'OddsRatio_working_3-way'!U187/(3*'OddsRatio_working_3-way'!X187^(1/3))*COS(('OddsRatio_working_3-way'!Y187)/3)</f>
        <v>0.53040406215116109</v>
      </c>
      <c r="AG187" s="11">
        <f>-'OddsRatio_working_3-way'!U187/(3*'OddsRatio_working_3-way'!X187^(1/3))*COS(('OddsRatio_working_3-way'!Y187+2*PI())/3)</f>
        <v>-0.32839294967662419</v>
      </c>
      <c r="AH187" s="11">
        <f>-'OddsRatio_working_3-way'!U187/(3*'OddsRatio_working_3-way'!X187^(1/3))*COS(('OddsRatio_working_3-way'!Y187+4*PI())/3)</f>
        <v>-0.20201111247453693</v>
      </c>
      <c r="AI187" s="11">
        <f>'OddsRatio_working_3-way'!U187/(3*'OddsRatio_working_3-way'!X187^(1/3))*SIN(('OddsRatio_working_3-way'!Y187)/3)</f>
        <v>-7.2966587729304658E-2</v>
      </c>
      <c r="AJ187" s="11">
        <f>'OddsRatio_working_3-way'!U187/(3*'OddsRatio_working_3-way'!X187^(1/3))*SIN(('OddsRatio_working_3-way'!Y187+2*PI())/3)</f>
        <v>-0.42286009822871345</v>
      </c>
      <c r="AK187" s="11">
        <f>'OddsRatio_working_3-way'!U187/(3*'OddsRatio_working_3-way'!X187^(1/3))*SIN(('OddsRatio_working_3-way'!Y187+4*PI())/3)</f>
        <v>0.49582668595801799</v>
      </c>
      <c r="AL187" s="11">
        <f>'OddsRatio_working_3-way'!Z187+'OddsRatio_working_3-way'!AF187</f>
        <v>1.0608081243023224</v>
      </c>
      <c r="AM187" s="11">
        <f>'OddsRatio_working_3-way'!AA187+'OddsRatio_working_3-way'!AG187</f>
        <v>-0.65678589935324849</v>
      </c>
      <c r="AN187" s="11">
        <f>'OddsRatio_working_3-way'!AB187+'OddsRatio_working_3-way'!AH187</f>
        <v>-0.40402222494907392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1.0608081243023224</v>
      </c>
      <c r="AS187" s="11">
        <f>IF(('OddsRatio_working_3-way'!X187=0),IF(Q187&gt;0,-Q187^(1/3),(-Q187)^(1/3)),'OddsRatio_working_3-way'!AM187-'OddsRatio_working_3-way'!R187/3)</f>
        <v>-0.65678589935324849</v>
      </c>
      <c r="AT187" s="11">
        <f>IF(('OddsRatio_working_3-way'!X187=0),IF(Q187&gt;0,-Q187^(1/3),(-Q187)^(1/3)),'OddsRatio_working_3-way'!AN187-'OddsRatio_working_3-way'!R187/3)</f>
        <v>-0.40402222494907392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3.26</v>
      </c>
      <c r="B188" s="4">
        <f>IF('True_Odds_Calculator_3-way'!B189="","",'True_Odds_Calculator_3-way'!B189)</f>
        <v>3.61</v>
      </c>
      <c r="C188" s="4">
        <f>IF('True_Odds_Calculator_3-way'!C189="","",'True_Odds_Calculator_3-way'!C189)</f>
        <v>2.19</v>
      </c>
      <c r="D188" s="9">
        <f t="shared" si="39"/>
        <v>0.29379692156138126</v>
      </c>
      <c r="E188" s="9">
        <f t="shared" si="40"/>
        <v>0.26483276259038296</v>
      </c>
      <c r="F188" s="9">
        <f t="shared" si="41"/>
        <v>0.44137031584823572</v>
      </c>
      <c r="G188" s="9">
        <f t="shared" si="42"/>
        <v>1.0635892186565745</v>
      </c>
      <c r="H188" s="9">
        <f t="shared" si="43"/>
        <v>3.4037116341638587</v>
      </c>
      <c r="I188" s="9">
        <f t="shared" si="44"/>
        <v>3.7759678606936586</v>
      </c>
      <c r="J188" s="9">
        <f t="shared" si="45"/>
        <v>2.2656711702013235</v>
      </c>
      <c r="K188" s="11">
        <f t="shared" si="46"/>
        <v>0.30674846625766872</v>
      </c>
      <c r="L188" s="11">
        <f t="shared" si="47"/>
        <v>0.2770083102493075</v>
      </c>
      <c r="M188" s="11">
        <f t="shared" si="48"/>
        <v>0.45662100456621008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-0.27234975634024039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0.23512765219917686</v>
      </c>
      <c r="Q188" s="11">
        <f>2*'OddsRatio_working_3-way'!K188*'OddsRatio_working_3-way'!L188*'OddsRatio_working_3-way'!M188</f>
        <v>7.7599885214249806E-2</v>
      </c>
      <c r="R188" s="11">
        <f t="shared" si="49"/>
        <v>0</v>
      </c>
      <c r="S188" s="11">
        <f t="shared" si="50"/>
        <v>-0.86332976889260438</v>
      </c>
      <c r="T188" s="11">
        <f t="shared" si="51"/>
        <v>-0.28492731646620612</v>
      </c>
      <c r="U188" s="11">
        <f>'OddsRatio_working_3-way'!S188-'OddsRatio_working_3-way'!R188^2/3</f>
        <v>-0.86332976889260438</v>
      </c>
      <c r="V188" s="11">
        <f>'OddsRatio_working_3-way'!S188*'OddsRatio_working_3-way'!R188/3-2*'OddsRatio_working_3-way'!R188^3/27-'OddsRatio_working_3-way'!T188</f>
        <v>0.28492731646620612</v>
      </c>
      <c r="W188" s="11">
        <f>'OddsRatio_working_3-way'!V188^2+4*'OddsRatio_working_3-way'!U188^3/27</f>
        <v>-1.4145718187414655E-2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0.15437721160848858</v>
      </c>
      <c r="Y188" s="11">
        <f>IF('OddsRatio_working_3-way'!W188&gt;=0,IF('OddsRatio_working_3-way'!V188+SQRT('OddsRatio_working_3-way'!W188)&gt;0,0,PI()),ACOS('OddsRatio_working_3-way'!V188/(2*'OddsRatio_working_3-way'!X188)))</f>
        <v>0.39543706455460481</v>
      </c>
      <c r="Z188" s="11">
        <f>'OddsRatio_working_3-way'!X188^(1/3)*COS('OddsRatio_working_3-way'!Y188/3)</f>
        <v>0.53179460932828726</v>
      </c>
      <c r="AA188" s="11">
        <f>'OddsRatio_working_3-way'!X188^(1/3)*COS(('OddsRatio_working_3-way'!Y188+2*PI())/3)</f>
        <v>-0.32695721246117426</v>
      </c>
      <c r="AB188" s="11">
        <f>'OddsRatio_working_3-way'!X188^(1/3)*COS(('OddsRatio_working_3-way'!Y188+4*PI())/3)</f>
        <v>-0.20483739686711311</v>
      </c>
      <c r="AC188" s="11">
        <f>'OddsRatio_working_3-way'!X188^(1/3)*SIN('OddsRatio_working_3-way'!Y188/3)</f>
        <v>7.0505908406618883E-2</v>
      </c>
      <c r="AD188" s="11">
        <f>'OddsRatio_working_3-way'!X188^(1/3)*SIN(('OddsRatio_working_3-way'!Y188+2*PI())/3)</f>
        <v>0.42529468707060847</v>
      </c>
      <c r="AE188" s="11">
        <f>'OddsRatio_working_3-way'!X188^(1/3)*SIN(('OddsRatio_working_3-way'!Y188+4*PI())/3)</f>
        <v>-0.4958005954772271</v>
      </c>
      <c r="AF188" s="11">
        <f>-'OddsRatio_working_3-way'!U188/(3*'OddsRatio_working_3-way'!X188^(1/3))*COS(('OddsRatio_working_3-way'!Y188)/3)</f>
        <v>0.53179460932828715</v>
      </c>
      <c r="AG188" s="11">
        <f>-'OddsRatio_working_3-way'!U188/(3*'OddsRatio_working_3-way'!X188^(1/3))*COS(('OddsRatio_working_3-way'!Y188+2*PI())/3)</f>
        <v>-0.32695721246117415</v>
      </c>
      <c r="AH188" s="11">
        <f>-'OddsRatio_working_3-way'!U188/(3*'OddsRatio_working_3-way'!X188^(1/3))*COS(('OddsRatio_working_3-way'!Y188+4*PI())/3)</f>
        <v>-0.20483739686711308</v>
      </c>
      <c r="AI188" s="11">
        <f>'OddsRatio_working_3-way'!U188/(3*'OddsRatio_working_3-way'!X188^(1/3))*SIN(('OddsRatio_working_3-way'!Y188)/3)</f>
        <v>-7.050590840661887E-2</v>
      </c>
      <c r="AJ188" s="11">
        <f>'OddsRatio_working_3-way'!U188/(3*'OddsRatio_working_3-way'!X188^(1/3))*SIN(('OddsRatio_working_3-way'!Y188+2*PI())/3)</f>
        <v>-0.42529468707060836</v>
      </c>
      <c r="AK188" s="11">
        <f>'OddsRatio_working_3-way'!U188/(3*'OddsRatio_working_3-way'!X188^(1/3))*SIN(('OddsRatio_working_3-way'!Y188+4*PI())/3)</f>
        <v>0.49580059547722699</v>
      </c>
      <c r="AL188" s="11">
        <f>'OddsRatio_working_3-way'!Z188+'OddsRatio_working_3-way'!AF188</f>
        <v>1.0635892186565745</v>
      </c>
      <c r="AM188" s="11">
        <f>'OddsRatio_working_3-way'!AA188+'OddsRatio_working_3-way'!AG188</f>
        <v>-0.65391442492234841</v>
      </c>
      <c r="AN188" s="11">
        <f>'OddsRatio_working_3-way'!AB188+'OddsRatio_working_3-way'!AH188</f>
        <v>-0.40967479373422622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1.0635892186565745</v>
      </c>
      <c r="AS188" s="11">
        <f>IF(('OddsRatio_working_3-way'!X188=0),IF(Q188&gt;0,-Q188^(1/3),(-Q188)^(1/3)),'OddsRatio_working_3-way'!AM188-'OddsRatio_working_3-way'!R188/3)</f>
        <v>-0.65391442492234841</v>
      </c>
      <c r="AT188" s="11">
        <f>IF(('OddsRatio_working_3-way'!X188=0),IF(Q188&gt;0,-Q188^(1/3),(-Q188)^(1/3)),'OddsRatio_working_3-way'!AN188-'OddsRatio_working_3-way'!R188/3)</f>
        <v>-0.40967479373422622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2.5499999999999998</v>
      </c>
      <c r="B189" s="4">
        <f>IF('True_Odds_Calculator_3-way'!B190="","",'True_Odds_Calculator_3-way'!B190)</f>
        <v>3.6</v>
      </c>
      <c r="C189" s="4">
        <f>IF('True_Odds_Calculator_3-way'!C190="","",'True_Odds_Calculator_3-way'!C190)</f>
        <v>2.71</v>
      </c>
      <c r="D189" s="9">
        <f t="shared" si="39"/>
        <v>0.37830746854687203</v>
      </c>
      <c r="E189" s="9">
        <f t="shared" si="40"/>
        <v>0.26619877281330867</v>
      </c>
      <c r="F189" s="9">
        <f t="shared" si="41"/>
        <v>0.35549375863981897</v>
      </c>
      <c r="G189" s="9">
        <f t="shared" si="42"/>
        <v>1.0602274317154186</v>
      </c>
      <c r="H189" s="9">
        <f t="shared" si="43"/>
        <v>2.6433525191588987</v>
      </c>
      <c r="I189" s="9">
        <f t="shared" si="44"/>
        <v>3.7565913224600891</v>
      </c>
      <c r="J189" s="9">
        <f t="shared" si="45"/>
        <v>2.8129889082333657</v>
      </c>
      <c r="K189" s="11">
        <f t="shared" si="46"/>
        <v>0.39215686274509809</v>
      </c>
      <c r="L189" s="11">
        <f t="shared" si="47"/>
        <v>0.27777777777777779</v>
      </c>
      <c r="M189" s="11">
        <f t="shared" si="48"/>
        <v>0.36900369003690037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-0.27700600535417097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0.23555137512159435</v>
      </c>
      <c r="Q189" s="11">
        <f>2*'OddsRatio_working_3-way'!K189*'OddsRatio_working_3-way'!L189*'OddsRatio_working_3-way'!M189</f>
        <v>8.039296079235303E-2</v>
      </c>
      <c r="R189" s="11">
        <f t="shared" si="49"/>
        <v>0</v>
      </c>
      <c r="S189" s="11">
        <f t="shared" si="50"/>
        <v>-0.85034753965144527</v>
      </c>
      <c r="T189" s="11">
        <f t="shared" si="51"/>
        <v>-0.29022100329400863</v>
      </c>
      <c r="U189" s="11">
        <f>'OddsRatio_working_3-way'!S189-'OddsRatio_working_3-way'!R189^2/3</f>
        <v>-0.85034753965144527</v>
      </c>
      <c r="V189" s="11">
        <f>'OddsRatio_working_3-way'!S189*'OddsRatio_working_3-way'!R189/3-2*'OddsRatio_working_3-way'!R189^3/27-'OddsRatio_working_3-way'!T189</f>
        <v>0.29022100329400863</v>
      </c>
      <c r="W189" s="11">
        <f>'OddsRatio_working_3-way'!V189^2+4*'OddsRatio_working_3-way'!U189^3/27</f>
        <v>-6.8648952077891845E-3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0.15090818894345176</v>
      </c>
      <c r="Y189" s="11">
        <f>IF('OddsRatio_working_3-way'!W189&gt;=0,IF('OddsRatio_working_3-way'!V189+SQRT('OddsRatio_working_3-way'!W189)&gt;0,0,PI()),ACOS('OddsRatio_working_3-way'!V189/(2*'OddsRatio_working_3-way'!X189)))</f>
        <v>0.27809059626047539</v>
      </c>
      <c r="Z189" s="11">
        <f>'OddsRatio_working_3-way'!X189^(1/3)*COS('OddsRatio_working_3-way'!Y189/3)</f>
        <v>0.53011371585770928</v>
      </c>
      <c r="AA189" s="11">
        <f>'OddsRatio_working_3-way'!X189^(1/3)*COS(('OddsRatio_working_3-way'!Y189+2*PI())/3)</f>
        <v>-0.3077355541075133</v>
      </c>
      <c r="AB189" s="11">
        <f>'OddsRatio_working_3-way'!X189^(1/3)*COS(('OddsRatio_working_3-way'!Y189+4*PI())/3)</f>
        <v>-0.22237816175019612</v>
      </c>
      <c r="AC189" s="11">
        <f>'OddsRatio_working_3-way'!X189^(1/3)*SIN('OddsRatio_working_3-way'!Y189/3)</f>
        <v>4.9281113454821592E-2</v>
      </c>
      <c r="AD189" s="11">
        <f>'OddsRatio_working_3-way'!X189^(1/3)*SIN(('OddsRatio_working_3-way'!Y189+2*PI())/3)</f>
        <v>0.43445138809993106</v>
      </c>
      <c r="AE189" s="11">
        <f>'OddsRatio_working_3-way'!X189^(1/3)*SIN(('OddsRatio_working_3-way'!Y189+4*PI())/3)</f>
        <v>-0.48373250155475256</v>
      </c>
      <c r="AF189" s="11">
        <f>-'OddsRatio_working_3-way'!U189/(3*'OddsRatio_working_3-way'!X189^(1/3))*COS(('OddsRatio_working_3-way'!Y189)/3)</f>
        <v>0.53011371585770928</v>
      </c>
      <c r="AG189" s="11">
        <f>-'OddsRatio_working_3-way'!U189/(3*'OddsRatio_working_3-way'!X189^(1/3))*COS(('OddsRatio_working_3-way'!Y189+2*PI())/3)</f>
        <v>-0.3077355541075133</v>
      </c>
      <c r="AH189" s="11">
        <f>-'OddsRatio_working_3-way'!U189/(3*'OddsRatio_working_3-way'!X189^(1/3))*COS(('OddsRatio_working_3-way'!Y189+4*PI())/3)</f>
        <v>-0.22237816175019612</v>
      </c>
      <c r="AI189" s="11">
        <f>'OddsRatio_working_3-way'!U189/(3*'OddsRatio_working_3-way'!X189^(1/3))*SIN(('OddsRatio_working_3-way'!Y189)/3)</f>
        <v>-4.9281113454821592E-2</v>
      </c>
      <c r="AJ189" s="11">
        <f>'OddsRatio_working_3-way'!U189/(3*'OddsRatio_working_3-way'!X189^(1/3))*SIN(('OddsRatio_working_3-way'!Y189+2*PI())/3)</f>
        <v>-0.43445138809993106</v>
      </c>
      <c r="AK189" s="11">
        <f>'OddsRatio_working_3-way'!U189/(3*'OddsRatio_working_3-way'!X189^(1/3))*SIN(('OddsRatio_working_3-way'!Y189+4*PI())/3)</f>
        <v>0.48373250155475256</v>
      </c>
      <c r="AL189" s="11">
        <f>'OddsRatio_working_3-way'!Z189+'OddsRatio_working_3-way'!AF189</f>
        <v>1.0602274317154186</v>
      </c>
      <c r="AM189" s="11">
        <f>'OddsRatio_working_3-way'!AA189+'OddsRatio_working_3-way'!AG189</f>
        <v>-0.6154711082150266</v>
      </c>
      <c r="AN189" s="11">
        <f>'OddsRatio_working_3-way'!AB189+'OddsRatio_working_3-way'!AH189</f>
        <v>-0.44475632350039224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1.0602274317154186</v>
      </c>
      <c r="AS189" s="11">
        <f>IF(('OddsRatio_working_3-way'!X189=0),IF(Q189&gt;0,-Q189^(1/3),(-Q189)^(1/3)),'OddsRatio_working_3-way'!AM189-'OddsRatio_working_3-way'!R189/3)</f>
        <v>-0.6154711082150266</v>
      </c>
      <c r="AT189" s="11">
        <f>IF(('OddsRatio_working_3-way'!X189=0),IF(Q189&gt;0,-Q189^(1/3),(-Q189)^(1/3)),'OddsRatio_working_3-way'!AN189-'OddsRatio_working_3-way'!R189/3)</f>
        <v>-0.44475632350039224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1.64</v>
      </c>
      <c r="B190" s="4">
        <f>IF('True_Odds_Calculator_3-way'!B191="","",'True_Odds_Calculator_3-way'!B191)</f>
        <v>4.1399999999999997</v>
      </c>
      <c r="C190" s="4">
        <f>IF('True_Odds_Calculator_3-way'!C191="","",'True_Odds_Calculator_3-way'!C191)</f>
        <v>5.24</v>
      </c>
      <c r="D190" s="9">
        <f t="shared" si="39"/>
        <v>0.59203969763401365</v>
      </c>
      <c r="E190" s="9">
        <f t="shared" si="40"/>
        <v>0.22826991621972575</v>
      </c>
      <c r="F190" s="9">
        <f t="shared" si="41"/>
        <v>0.17969038614626076</v>
      </c>
      <c r="G190" s="9">
        <f t="shared" si="42"/>
        <v>1.0766811330291983</v>
      </c>
      <c r="H190" s="9">
        <f t="shared" si="43"/>
        <v>1.6890759251386869</v>
      </c>
      <c r="I190" s="9">
        <f t="shared" si="44"/>
        <v>4.3807787577116821</v>
      </c>
      <c r="J190" s="9">
        <f t="shared" si="45"/>
        <v>5.5651280040438005</v>
      </c>
      <c r="K190" s="11">
        <f t="shared" si="46"/>
        <v>0.6097560975609756</v>
      </c>
      <c r="L190" s="11">
        <f t="shared" si="47"/>
        <v>0.24154589371980678</v>
      </c>
      <c r="M190" s="11">
        <f t="shared" si="48"/>
        <v>0.19083969465648853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-0.23949695852750097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0.22542334616841023</v>
      </c>
      <c r="Q190" s="11">
        <f>2*'OddsRatio_working_3-way'!K190*'OddsRatio_working_3-way'!L190*'OddsRatio_working_3-way'!M190</f>
        <v>5.6215298296361654E-2</v>
      </c>
      <c r="R190" s="11">
        <f t="shared" si="49"/>
        <v>0</v>
      </c>
      <c r="S190" s="11">
        <f t="shared" si="50"/>
        <v>-0.94123678043504377</v>
      </c>
      <c r="T190" s="11">
        <f t="shared" si="51"/>
        <v>-0.23472238913592117</v>
      </c>
      <c r="U190" s="11">
        <f>'OddsRatio_working_3-way'!S190-'OddsRatio_working_3-way'!R190^2/3</f>
        <v>-0.94123678043504377</v>
      </c>
      <c r="V190" s="11">
        <f>'OddsRatio_working_3-way'!S190*'OddsRatio_working_3-way'!R190/3-2*'OddsRatio_working_3-way'!R190^3/27-'OddsRatio_working_3-way'!T190</f>
        <v>0.23472238913592117</v>
      </c>
      <c r="W190" s="11">
        <f>'OddsRatio_working_3-way'!V190^2+4*'OddsRatio_working_3-way'!U190^3/27</f>
        <v>-6.8441218262607698E-2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0.17573831271544241</v>
      </c>
      <c r="Y190" s="11">
        <f>IF('OddsRatio_working_3-way'!W190&gt;=0,IF('OddsRatio_working_3-way'!V190+SQRT('OddsRatio_working_3-way'!W190)&gt;0,0,PI()),ACOS('OddsRatio_working_3-way'!V190/(2*'OddsRatio_working_3-way'!X190)))</f>
        <v>0.83952303232350722</v>
      </c>
      <c r="Z190" s="11">
        <f>'OddsRatio_working_3-way'!X190^(1/3)*COS('OddsRatio_working_3-way'!Y190/3)</f>
        <v>0.53834056651459927</v>
      </c>
      <c r="AA190" s="11">
        <f>'OddsRatio_working_3-way'!X190^(1/3)*COS(('OddsRatio_working_3-way'!Y190+2*PI())/3)</f>
        <v>-0.40315263635768445</v>
      </c>
      <c r="AB190" s="11">
        <f>'OddsRatio_working_3-way'!X190^(1/3)*COS(('OddsRatio_working_3-way'!Y190+4*PI())/3)</f>
        <v>-0.13518793015691502</v>
      </c>
      <c r="AC190" s="11">
        <f>'OddsRatio_working_3-way'!X190^(1/3)*SIN('OddsRatio_working_3-way'!Y190/3)</f>
        <v>0.15470949525833341</v>
      </c>
      <c r="AD190" s="11">
        <f>'OddsRatio_working_3-way'!X190^(1/3)*SIN(('OddsRatio_working_3-way'!Y190+2*PI())/3)</f>
        <v>0.38886185886018271</v>
      </c>
      <c r="AE190" s="11">
        <f>'OddsRatio_working_3-way'!X190^(1/3)*SIN(('OddsRatio_working_3-way'!Y190+4*PI())/3)</f>
        <v>-0.54357135411851598</v>
      </c>
      <c r="AF190" s="11">
        <f>-'OddsRatio_working_3-way'!U190/(3*'OddsRatio_working_3-way'!X190^(1/3))*COS(('OddsRatio_working_3-way'!Y190)/3)</f>
        <v>0.53834056651459905</v>
      </c>
      <c r="AG190" s="11">
        <f>-'OddsRatio_working_3-way'!U190/(3*'OddsRatio_working_3-way'!X190^(1/3))*COS(('OddsRatio_working_3-way'!Y190+2*PI())/3)</f>
        <v>-0.40315263635768428</v>
      </c>
      <c r="AH190" s="11">
        <f>-'OddsRatio_working_3-way'!U190/(3*'OddsRatio_working_3-way'!X190^(1/3))*COS(('OddsRatio_working_3-way'!Y190+4*PI())/3)</f>
        <v>-0.13518793015691496</v>
      </c>
      <c r="AI190" s="11">
        <f>'OddsRatio_working_3-way'!U190/(3*'OddsRatio_working_3-way'!X190^(1/3))*SIN(('OddsRatio_working_3-way'!Y190)/3)</f>
        <v>-0.15470949525833333</v>
      </c>
      <c r="AJ190" s="11">
        <f>'OddsRatio_working_3-way'!U190/(3*'OddsRatio_working_3-way'!X190^(1/3))*SIN(('OddsRatio_working_3-way'!Y190+2*PI())/3)</f>
        <v>-0.3888618588601826</v>
      </c>
      <c r="AK190" s="11">
        <f>'OddsRatio_working_3-way'!U190/(3*'OddsRatio_working_3-way'!X190^(1/3))*SIN(('OddsRatio_working_3-way'!Y190+4*PI())/3)</f>
        <v>0.54357135411851576</v>
      </c>
      <c r="AL190" s="11">
        <f>'OddsRatio_working_3-way'!Z190+'OddsRatio_working_3-way'!AF190</f>
        <v>1.0766811330291983</v>
      </c>
      <c r="AM190" s="11">
        <f>'OddsRatio_working_3-way'!AA190+'OddsRatio_working_3-way'!AG190</f>
        <v>-0.80630527271536878</v>
      </c>
      <c r="AN190" s="11">
        <f>'OddsRatio_working_3-way'!AB190+'OddsRatio_working_3-way'!AH190</f>
        <v>-0.27037586031382999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1.0766811330291983</v>
      </c>
      <c r="AS190" s="11">
        <f>IF(('OddsRatio_working_3-way'!X190=0),IF(Q190&gt;0,-Q190^(1/3),(-Q190)^(1/3)),'OddsRatio_working_3-way'!AM190-'OddsRatio_working_3-way'!R190/3)</f>
        <v>-0.80630527271536878</v>
      </c>
      <c r="AT190" s="11">
        <f>IF(('OddsRatio_working_3-way'!X190=0),IF(Q190&gt;0,-Q190^(1/3),(-Q190)^(1/3)),'OddsRatio_working_3-way'!AN190-'OddsRatio_working_3-way'!R190/3)</f>
        <v>-0.27037586031382999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3.08</v>
      </c>
      <c r="B191" s="4">
        <f>IF('True_Odds_Calculator_3-way'!B192="","",'True_Odds_Calculator_3-way'!B192)</f>
        <v>3.67</v>
      </c>
      <c r="C191" s="4">
        <f>IF('True_Odds_Calculator_3-way'!C192="","",'True_Odds_Calculator_3-way'!C192)</f>
        <v>2.35</v>
      </c>
      <c r="D191" s="9">
        <f t="shared" si="39"/>
        <v>0.31716625403927706</v>
      </c>
      <c r="E191" s="9">
        <f t="shared" si="40"/>
        <v>0.26570271535701379</v>
      </c>
      <c r="F191" s="9">
        <f t="shared" si="41"/>
        <v>0.41713103060370926</v>
      </c>
      <c r="G191" s="9">
        <f t="shared" si="42"/>
        <v>1.0350579565383242</v>
      </c>
      <c r="H191" s="9">
        <f t="shared" si="43"/>
        <v>3.1529205495997141</v>
      </c>
      <c r="I191" s="9">
        <f t="shared" si="44"/>
        <v>3.7636047439573255</v>
      </c>
      <c r="J191" s="9">
        <f t="shared" si="45"/>
        <v>2.3973282413267381</v>
      </c>
      <c r="K191" s="11">
        <f t="shared" si="46"/>
        <v>0.32467532467532467</v>
      </c>
      <c r="L191" s="11">
        <f t="shared" si="47"/>
        <v>0.27247956403269757</v>
      </c>
      <c r="M191" s="11">
        <f t="shared" si="48"/>
        <v>0.42553191489361702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-0.28224335233437214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0.22963875940860107</v>
      </c>
      <c r="Q191" s="11">
        <f>2*'OddsRatio_working_3-way'!K191*'OddsRatio_working_3-way'!L191*'OddsRatio_working_3-way'!M191</f>
        <v>7.5291396527410209E-2</v>
      </c>
      <c r="R191" s="11">
        <f t="shared" si="49"/>
        <v>0</v>
      </c>
      <c r="S191" s="11">
        <f t="shared" si="50"/>
        <v>-0.81361972747740496</v>
      </c>
      <c r="T191" s="11">
        <f t="shared" si="51"/>
        <v>-0.26676056638603451</v>
      </c>
      <c r="U191" s="11">
        <f>'OddsRatio_working_3-way'!S191-'OddsRatio_working_3-way'!R191^2/3</f>
        <v>-0.81361972747740496</v>
      </c>
      <c r="V191" s="11">
        <f>'OddsRatio_working_3-way'!S191*'OddsRatio_working_3-way'!R191/3-2*'OddsRatio_working_3-way'!R191^3/27-'OddsRatio_working_3-way'!T191</f>
        <v>0.26676056638603451</v>
      </c>
      <c r="W191" s="11">
        <f>'OddsRatio_working_3-way'!V191^2+4*'OddsRatio_working_3-way'!U191^3/27</f>
        <v>-8.6310366537912797E-3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0.14123759806828104</v>
      </c>
      <c r="Y191" s="11">
        <f>IF('OddsRatio_working_3-way'!W191&gt;=0,IF('OddsRatio_working_3-way'!V191+SQRT('OddsRatio_working_3-way'!W191)&gt;0,0,PI()),ACOS('OddsRatio_working_3-way'!V191/(2*'OddsRatio_working_3-way'!X191)))</f>
        <v>0.33512834041939721</v>
      </c>
      <c r="Z191" s="11">
        <f>'OddsRatio_working_3-way'!X191^(1/3)*COS('OddsRatio_working_3-way'!Y191/3)</f>
        <v>0.51752897826916211</v>
      </c>
      <c r="AA191" s="11">
        <f>'OddsRatio_working_3-way'!X191^(1/3)*COS(('OddsRatio_working_3-way'!Y191+2*PI())/3)</f>
        <v>-0.30904121693292824</v>
      </c>
      <c r="AB191" s="11">
        <f>'OddsRatio_working_3-way'!X191^(1/3)*COS(('OddsRatio_working_3-way'!Y191+4*PI())/3)</f>
        <v>-0.20848776133623401</v>
      </c>
      <c r="AC191" s="11">
        <f>'OddsRatio_working_3-way'!X191^(1/3)*SIN('OddsRatio_working_3-way'!Y191/3)</f>
        <v>5.8054564656698587E-2</v>
      </c>
      <c r="AD191" s="11">
        <f>'OddsRatio_working_3-way'!X191^(1/3)*SIN(('OddsRatio_working_3-way'!Y191+2*PI())/3)</f>
        <v>0.41916596004734985</v>
      </c>
      <c r="AE191" s="11">
        <f>'OddsRatio_working_3-way'!X191^(1/3)*SIN(('OddsRatio_working_3-way'!Y191+4*PI())/3)</f>
        <v>-0.47722052470404835</v>
      </c>
      <c r="AF191" s="11">
        <f>-'OddsRatio_working_3-way'!U191/(3*'OddsRatio_working_3-way'!X191^(1/3))*COS(('OddsRatio_working_3-way'!Y191)/3)</f>
        <v>0.517528978269162</v>
      </c>
      <c r="AG191" s="11">
        <f>-'OddsRatio_working_3-way'!U191/(3*'OddsRatio_working_3-way'!X191^(1/3))*COS(('OddsRatio_working_3-way'!Y191+2*PI())/3)</f>
        <v>-0.30904121693292819</v>
      </c>
      <c r="AH191" s="11">
        <f>-'OddsRatio_working_3-way'!U191/(3*'OddsRatio_working_3-way'!X191^(1/3))*COS(('OddsRatio_working_3-way'!Y191+4*PI())/3)</f>
        <v>-0.20848776133623398</v>
      </c>
      <c r="AI191" s="11">
        <f>'OddsRatio_working_3-way'!U191/(3*'OddsRatio_working_3-way'!X191^(1/3))*SIN(('OddsRatio_working_3-way'!Y191)/3)</f>
        <v>-5.8054564656698573E-2</v>
      </c>
      <c r="AJ191" s="11">
        <f>'OddsRatio_working_3-way'!U191/(3*'OddsRatio_working_3-way'!X191^(1/3))*SIN(('OddsRatio_working_3-way'!Y191+2*PI())/3)</f>
        <v>-0.41916596004734979</v>
      </c>
      <c r="AK191" s="11">
        <f>'OddsRatio_working_3-way'!U191/(3*'OddsRatio_working_3-way'!X191^(1/3))*SIN(('OddsRatio_working_3-way'!Y191+4*PI())/3)</f>
        <v>0.47722052470404824</v>
      </c>
      <c r="AL191" s="11">
        <f>'OddsRatio_working_3-way'!Z191+'OddsRatio_working_3-way'!AF191</f>
        <v>1.0350579565383242</v>
      </c>
      <c r="AM191" s="11">
        <f>'OddsRatio_working_3-way'!AA191+'OddsRatio_working_3-way'!AG191</f>
        <v>-0.61808243386585637</v>
      </c>
      <c r="AN191" s="11">
        <f>'OddsRatio_working_3-way'!AB191+'OddsRatio_working_3-way'!AH191</f>
        <v>-0.41697552267246796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1.0350579565383242</v>
      </c>
      <c r="AS191" s="11">
        <f>IF(('OddsRatio_working_3-way'!X191=0),IF(Q191&gt;0,-Q191^(1/3),(-Q191)^(1/3)),'OddsRatio_working_3-way'!AM191-'OddsRatio_working_3-way'!R191/3)</f>
        <v>-0.61808243386585637</v>
      </c>
      <c r="AT191" s="11">
        <f>IF(('OddsRatio_working_3-way'!X191=0),IF(Q191&gt;0,-Q191^(1/3),(-Q191)^(1/3)),'OddsRatio_working_3-way'!AN191-'OddsRatio_working_3-way'!R191/3)</f>
        <v>-0.41697552267246796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1.95</v>
      </c>
      <c r="B192" s="4">
        <f>IF('True_Odds_Calculator_3-way'!B193="","",'True_Odds_Calculator_3-way'!B193)</f>
        <v>3.9</v>
      </c>
      <c r="C192" s="4">
        <f>IF('True_Odds_Calculator_3-way'!C193="","",'True_Odds_Calculator_3-way'!C193)</f>
        <v>3.91</v>
      </c>
      <c r="D192" s="9">
        <f t="shared" si="39"/>
        <v>0.50286460863431837</v>
      </c>
      <c r="E192" s="9">
        <f t="shared" si="40"/>
        <v>0.24888917915908426</v>
      </c>
      <c r="F192" s="9">
        <f t="shared" si="41"/>
        <v>0.24824621220659751</v>
      </c>
      <c r="G192" s="9">
        <f t="shared" si="42"/>
        <v>1.0406387782688797</v>
      </c>
      <c r="H192" s="9">
        <f t="shared" si="43"/>
        <v>1.9886068393554357</v>
      </c>
      <c r="I192" s="9">
        <f t="shared" si="44"/>
        <v>4.0178524569797505</v>
      </c>
      <c r="J192" s="9">
        <f t="shared" si="45"/>
        <v>4.0282588447624397</v>
      </c>
      <c r="K192" s="11">
        <f t="shared" si="46"/>
        <v>0.51282051282051289</v>
      </c>
      <c r="L192" s="11">
        <f t="shared" si="47"/>
        <v>0.25641025641025644</v>
      </c>
      <c r="M192" s="11">
        <f t="shared" si="48"/>
        <v>0.25575447570332482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-0.26961162648748727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0.22733731173628874</v>
      </c>
      <c r="Q192" s="11">
        <f>2*'OddsRatio_working_3-way'!K192*'OddsRatio_working_3-way'!L192*'OddsRatio_working_3-way'!M192</f>
        <v>6.7259559685292541E-2</v>
      </c>
      <c r="R192" s="11">
        <f t="shared" si="49"/>
        <v>0</v>
      </c>
      <c r="S192" s="11">
        <f t="shared" si="50"/>
        <v>-0.84320292376871775</v>
      </c>
      <c r="T192" s="11">
        <f t="shared" si="51"/>
        <v>-0.24946832064163255</v>
      </c>
      <c r="U192" s="11">
        <f>'OddsRatio_working_3-way'!S192-'OddsRatio_working_3-way'!R192^2/3</f>
        <v>-0.84320292376871775</v>
      </c>
      <c r="V192" s="11">
        <f>'OddsRatio_working_3-way'!S192*'OddsRatio_working_3-way'!R192/3-2*'OddsRatio_working_3-way'!R192^3/27-'OddsRatio_working_3-way'!T192</f>
        <v>0.24946832064163255</v>
      </c>
      <c r="W192" s="11">
        <f>'OddsRatio_working_3-way'!V192^2+4*'OddsRatio_working_3-way'!U192^3/27</f>
        <v>-2.6581828680333389E-2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0.14901029468134894</v>
      </c>
      <c r="Y192" s="11">
        <f>IF('OddsRatio_working_3-way'!W192&gt;=0,IF('OddsRatio_working_3-way'!V192+SQRT('OddsRatio_working_3-way'!W192)&gt;0,0,PI()),ACOS('OddsRatio_working_3-way'!V192/(2*'OddsRatio_working_3-way'!X192)))</f>
        <v>0.57886488716043594</v>
      </c>
      <c r="Z192" s="11">
        <f>'OddsRatio_working_3-way'!X192^(1/3)*COS('OddsRatio_working_3-way'!Y192/3)</f>
        <v>0.52031938913443987</v>
      </c>
      <c r="AA192" s="11">
        <f>'OddsRatio_working_3-way'!X192^(1/3)*COS(('OddsRatio_working_3-way'!Y192+2*PI())/3)</f>
        <v>-0.34820247343210997</v>
      </c>
      <c r="AB192" s="11">
        <f>'OddsRatio_working_3-way'!X192^(1/3)*COS(('OddsRatio_working_3-way'!Y192+4*PI())/3)</f>
        <v>-0.17211691570233001</v>
      </c>
      <c r="AC192" s="11">
        <f>'OddsRatio_working_3-way'!X192^(1/3)*SIN('OddsRatio_working_3-way'!Y192/3)</f>
        <v>0.10166304415569385</v>
      </c>
      <c r="AD192" s="11">
        <f>'OddsRatio_working_3-way'!X192^(1/3)*SIN(('OddsRatio_working_3-way'!Y192+2*PI())/3)</f>
        <v>0.39977828699417883</v>
      </c>
      <c r="AE192" s="11">
        <f>'OddsRatio_working_3-way'!X192^(1/3)*SIN(('OddsRatio_working_3-way'!Y192+4*PI())/3)</f>
        <v>-0.50144133114987266</v>
      </c>
      <c r="AF192" s="11">
        <f>-'OddsRatio_working_3-way'!U192/(3*'OddsRatio_working_3-way'!X192^(1/3))*COS(('OddsRatio_working_3-way'!Y192)/3)</f>
        <v>0.52031938913443987</v>
      </c>
      <c r="AG192" s="11">
        <f>-'OddsRatio_working_3-way'!U192/(3*'OddsRatio_working_3-way'!X192^(1/3))*COS(('OddsRatio_working_3-way'!Y192+2*PI())/3)</f>
        <v>-0.34820247343210997</v>
      </c>
      <c r="AH192" s="11">
        <f>-'OddsRatio_working_3-way'!U192/(3*'OddsRatio_working_3-way'!X192^(1/3))*COS(('OddsRatio_working_3-way'!Y192+4*PI())/3)</f>
        <v>-0.17211691570233001</v>
      </c>
      <c r="AI192" s="11">
        <f>'OddsRatio_working_3-way'!U192/(3*'OddsRatio_working_3-way'!X192^(1/3))*SIN(('OddsRatio_working_3-way'!Y192)/3)</f>
        <v>-0.10166304415569385</v>
      </c>
      <c r="AJ192" s="11">
        <f>'OddsRatio_working_3-way'!U192/(3*'OddsRatio_working_3-way'!X192^(1/3))*SIN(('OddsRatio_working_3-way'!Y192+2*PI())/3)</f>
        <v>-0.39977828699417883</v>
      </c>
      <c r="AK192" s="11">
        <f>'OddsRatio_working_3-way'!U192/(3*'OddsRatio_working_3-way'!X192^(1/3))*SIN(('OddsRatio_working_3-way'!Y192+4*PI())/3)</f>
        <v>0.50144133114987266</v>
      </c>
      <c r="AL192" s="11">
        <f>'OddsRatio_working_3-way'!Z192+'OddsRatio_working_3-way'!AF192</f>
        <v>1.0406387782688797</v>
      </c>
      <c r="AM192" s="11">
        <f>'OddsRatio_working_3-way'!AA192+'OddsRatio_working_3-way'!AG192</f>
        <v>-0.69640494686421994</v>
      </c>
      <c r="AN192" s="11">
        <f>'OddsRatio_working_3-way'!AB192+'OddsRatio_working_3-way'!AH192</f>
        <v>-0.34423383140466002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1.0406387782688797</v>
      </c>
      <c r="AS192" s="11">
        <f>IF(('OddsRatio_working_3-way'!X192=0),IF(Q192&gt;0,-Q192^(1/3),(-Q192)^(1/3)),'OddsRatio_working_3-way'!AM192-'OddsRatio_working_3-way'!R192/3)</f>
        <v>-0.69640494686421994</v>
      </c>
      <c r="AT192" s="11">
        <f>IF(('OddsRatio_working_3-way'!X192=0),IF(Q192&gt;0,-Q192^(1/3),(-Q192)^(1/3)),'OddsRatio_working_3-way'!AN192-'OddsRatio_working_3-way'!R192/3)</f>
        <v>-0.34423383140466002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3.29</v>
      </c>
      <c r="B193" s="4">
        <f>IF('True_Odds_Calculator_3-way'!B194="","",'True_Odds_Calculator_3-way'!B194)</f>
        <v>3.42</v>
      </c>
      <c r="C193" s="4">
        <f>IF('True_Odds_Calculator_3-way'!C194="","",'True_Odds_Calculator_3-way'!C194)</f>
        <v>2.35</v>
      </c>
      <c r="D193" s="9">
        <f t="shared" si="39"/>
        <v>0.29697778801841451</v>
      </c>
      <c r="E193" s="9">
        <f t="shared" si="40"/>
        <v>0.28558040049396011</v>
      </c>
      <c r="F193" s="9">
        <f t="shared" si="41"/>
        <v>0.41744181148762521</v>
      </c>
      <c r="G193" s="9">
        <f t="shared" si="42"/>
        <v>1.0337358937415231</v>
      </c>
      <c r="H193" s="9">
        <f t="shared" si="43"/>
        <v>3.3672551966680877</v>
      </c>
      <c r="I193" s="9">
        <f t="shared" si="44"/>
        <v>3.5016408628544853</v>
      </c>
      <c r="J193" s="9">
        <f t="shared" si="45"/>
        <v>2.395543456551056</v>
      </c>
      <c r="K193" s="11">
        <f t="shared" si="46"/>
        <v>0.303951367781155</v>
      </c>
      <c r="L193" s="11">
        <f t="shared" si="47"/>
        <v>0.29239766081871343</v>
      </c>
      <c r="M193" s="11">
        <f t="shared" si="48"/>
        <v>0.42553191489361702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-0.28294026147305784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0.22918318884581304</v>
      </c>
      <c r="Q193" s="11">
        <f>2*'OddsRatio_working_3-way'!K193*'OddsRatio_working_3-way'!L193*'OddsRatio_working_3-way'!M193</f>
        <v>7.5638016120730359E-2</v>
      </c>
      <c r="R193" s="11">
        <f t="shared" si="49"/>
        <v>0</v>
      </c>
      <c r="S193" s="11">
        <f t="shared" si="50"/>
        <v>-0.8100055738007309</v>
      </c>
      <c r="T193" s="11">
        <f t="shared" si="51"/>
        <v>-0.26732857221146228</v>
      </c>
      <c r="U193" s="11">
        <f>'OddsRatio_working_3-way'!S193-'OddsRatio_working_3-way'!R193^2/3</f>
        <v>-0.8100055738007309</v>
      </c>
      <c r="V193" s="11">
        <f>'OddsRatio_working_3-way'!S193*'OddsRatio_working_3-way'!R193/3-2*'OddsRatio_working_3-way'!R193^3/27-'OddsRatio_working_3-way'!T193</f>
        <v>0.26732857221146228</v>
      </c>
      <c r="W193" s="11">
        <f>'OddsRatio_working_3-way'!V193^2+4*'OddsRatio_working_3-way'!U193^3/27</f>
        <v>-7.2690598108583609E-3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0.14029756353147885</v>
      </c>
      <c r="Y193" s="11">
        <f>IF('OddsRatio_working_3-way'!W193&gt;=0,IF('OddsRatio_working_3-way'!V193+SQRT('OddsRatio_working_3-way'!W193)&gt;0,0,PI()),ACOS('OddsRatio_working_3-way'!V193/(2*'OddsRatio_working_3-way'!X193)))</f>
        <v>0.30873094683588098</v>
      </c>
      <c r="Z193" s="11">
        <f>'OddsRatio_working_3-way'!X193^(1/3)*COS('OddsRatio_working_3-way'!Y193/3)</f>
        <v>0.51686794687076143</v>
      </c>
      <c r="AA193" s="11">
        <f>'OddsRatio_working_3-way'!X193^(1/3)*COS(('OddsRatio_working_3-way'!Y193+2*PI())/3)</f>
        <v>-0.30466207715363358</v>
      </c>
      <c r="AB193" s="11">
        <f>'OddsRatio_working_3-way'!X193^(1/3)*COS(('OddsRatio_working_3-way'!Y193+4*PI())/3)</f>
        <v>-0.21220586971712765</v>
      </c>
      <c r="AC193" s="11">
        <f>'OddsRatio_working_3-way'!X193^(1/3)*SIN('OddsRatio_working_3-way'!Y193/3)</f>
        <v>5.3379616251718505E-2</v>
      </c>
      <c r="AD193" s="11">
        <f>'OddsRatio_working_3-way'!X193^(1/3)*SIN(('OddsRatio_working_3-way'!Y193+2*PI())/3)</f>
        <v>0.42093096426612558</v>
      </c>
      <c r="AE193" s="11">
        <f>'OddsRatio_working_3-way'!X193^(1/3)*SIN(('OddsRatio_working_3-way'!Y193+4*PI())/3)</f>
        <v>-0.47431058051784419</v>
      </c>
      <c r="AF193" s="11">
        <f>-'OddsRatio_working_3-way'!U193/(3*'OddsRatio_working_3-way'!X193^(1/3))*COS(('OddsRatio_working_3-way'!Y193)/3)</f>
        <v>0.51686794687076154</v>
      </c>
      <c r="AG193" s="11">
        <f>-'OddsRatio_working_3-way'!U193/(3*'OddsRatio_working_3-way'!X193^(1/3))*COS(('OddsRatio_working_3-way'!Y193+2*PI())/3)</f>
        <v>-0.30466207715363364</v>
      </c>
      <c r="AH193" s="11">
        <f>-'OddsRatio_working_3-way'!U193/(3*'OddsRatio_working_3-way'!X193^(1/3))*COS(('OddsRatio_working_3-way'!Y193+4*PI())/3)</f>
        <v>-0.21220586971712771</v>
      </c>
      <c r="AI193" s="11">
        <f>'OddsRatio_working_3-way'!U193/(3*'OddsRatio_working_3-way'!X193^(1/3))*SIN(('OddsRatio_working_3-way'!Y193)/3)</f>
        <v>-5.3379616251718519E-2</v>
      </c>
      <c r="AJ193" s="11">
        <f>'OddsRatio_working_3-way'!U193/(3*'OddsRatio_working_3-way'!X193^(1/3))*SIN(('OddsRatio_working_3-way'!Y193+2*PI())/3)</f>
        <v>-0.4209309642661257</v>
      </c>
      <c r="AK193" s="11">
        <f>'OddsRatio_working_3-way'!U193/(3*'OddsRatio_working_3-way'!X193^(1/3))*SIN(('OddsRatio_working_3-way'!Y193+4*PI())/3)</f>
        <v>0.4743105805178443</v>
      </c>
      <c r="AL193" s="11">
        <f>'OddsRatio_working_3-way'!Z193+'OddsRatio_working_3-way'!AF193</f>
        <v>1.0337358937415231</v>
      </c>
      <c r="AM193" s="11">
        <f>'OddsRatio_working_3-way'!AA193+'OddsRatio_working_3-way'!AG193</f>
        <v>-0.60932415430726716</v>
      </c>
      <c r="AN193" s="11">
        <f>'OddsRatio_working_3-way'!AB193+'OddsRatio_working_3-way'!AH193</f>
        <v>-0.42441173943425536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1.0337358937415231</v>
      </c>
      <c r="AS193" s="11">
        <f>IF(('OddsRatio_working_3-way'!X193=0),IF(Q193&gt;0,-Q193^(1/3),(-Q193)^(1/3)),'OddsRatio_working_3-way'!AM193-'OddsRatio_working_3-way'!R193/3)</f>
        <v>-0.60932415430726716</v>
      </c>
      <c r="AT193" s="11">
        <f>IF(('OddsRatio_working_3-way'!X193=0),IF(Q193&gt;0,-Q193^(1/3),(-Q193)^(1/3)),'OddsRatio_working_3-way'!AN193-'OddsRatio_working_3-way'!R193/3)</f>
        <v>-0.42441173943425536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4.1399999999999997</v>
      </c>
      <c r="B194" s="4">
        <f>IF('True_Odds_Calculator_3-way'!B195="","",'True_Odds_Calculator_3-way'!B195)</f>
        <v>3.73</v>
      </c>
      <c r="C194" s="4">
        <f>IF('True_Odds_Calculator_3-way'!C195="","",'True_Odds_Calculator_3-way'!C195)</f>
        <v>1.94</v>
      </c>
      <c r="D194" s="9">
        <f t="shared" si="39"/>
        <v>0.23426975936821176</v>
      </c>
      <c r="E194" s="9">
        <f t="shared" si="40"/>
        <v>0.26029507188128115</v>
      </c>
      <c r="F194" s="9">
        <f t="shared" si="41"/>
        <v>0.50543516875050709</v>
      </c>
      <c r="G194" s="9">
        <f t="shared" si="42"/>
        <v>1.0409501192848294</v>
      </c>
      <c r="H194" s="9">
        <f t="shared" si="43"/>
        <v>4.2685833745543631</v>
      </c>
      <c r="I194" s="9">
        <f t="shared" si="44"/>
        <v>3.8417938256475841</v>
      </c>
      <c r="J194" s="9">
        <f t="shared" si="45"/>
        <v>1.9784931121277396</v>
      </c>
      <c r="K194" s="11">
        <f t="shared" si="46"/>
        <v>0.24154589371980678</v>
      </c>
      <c r="L194" s="11">
        <f t="shared" si="47"/>
        <v>0.26809651474530832</v>
      </c>
      <c r="M194" s="11">
        <f t="shared" si="48"/>
        <v>0.51546391752577325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-0.26897334616735735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0.22731924715069843</v>
      </c>
      <c r="Q194" s="11">
        <f>2*'OddsRatio_working_3-way'!K194*'OddsRatio_working_3-way'!L194*'OddsRatio_working_3-way'!M194</f>
        <v>6.676042500754728E-2</v>
      </c>
      <c r="R194" s="11">
        <f t="shared" si="49"/>
        <v>0</v>
      </c>
      <c r="S194" s="11">
        <f t="shared" si="50"/>
        <v>-0.84513670365411819</v>
      </c>
      <c r="T194" s="11">
        <f t="shared" si="51"/>
        <v>-0.2482046119395355</v>
      </c>
      <c r="U194" s="11">
        <f>'OddsRatio_working_3-way'!S194-'OddsRatio_working_3-way'!R194^2/3</f>
        <v>-0.84513670365411819</v>
      </c>
      <c r="V194" s="11">
        <f>'OddsRatio_working_3-way'!S194*'OddsRatio_working_3-way'!R194/3-2*'OddsRatio_working_3-way'!R194^3/27-'OddsRatio_working_3-way'!T194</f>
        <v>0.2482046119395355</v>
      </c>
      <c r="W194" s="11">
        <f>'OddsRatio_working_3-way'!V194^2+4*'OddsRatio_working_3-way'!U194^3/27</f>
        <v>-2.7823211627685134E-2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0.14952319303016218</v>
      </c>
      <c r="Y194" s="11">
        <f>IF('OddsRatio_working_3-way'!W194&gt;=0,IF('OddsRatio_working_3-way'!V194+SQRT('OddsRatio_working_3-way'!W194)&gt;0,0,PI()),ACOS('OddsRatio_working_3-way'!V194/(2*'OddsRatio_working_3-way'!X194)))</f>
        <v>0.59171195471719973</v>
      </c>
      <c r="Z194" s="11">
        <f>'OddsRatio_working_3-way'!X194^(1/3)*COS('OddsRatio_working_3-way'!Y194/3)</f>
        <v>0.52047505964241481</v>
      </c>
      <c r="AA194" s="11">
        <f>'OddsRatio_working_3-way'!X194^(1/3)*COS(('OddsRatio_working_3-way'!Y194+2*PI())/3)</f>
        <v>-0.350312277287954</v>
      </c>
      <c r="AB194" s="11">
        <f>'OddsRatio_working_3-way'!X194^(1/3)*COS(('OddsRatio_working_3-way'!Y194+4*PI())/3)</f>
        <v>-0.17016278235446095</v>
      </c>
      <c r="AC194" s="11">
        <f>'OddsRatio_working_3-way'!X194^(1/3)*SIN('OddsRatio_working_3-way'!Y194/3)</f>
        <v>0.10400935939422755</v>
      </c>
      <c r="AD194" s="11">
        <f>'OddsRatio_working_3-way'!X194^(1/3)*SIN(('OddsRatio_working_3-way'!Y194+2*PI())/3)</f>
        <v>0.39873994398943835</v>
      </c>
      <c r="AE194" s="11">
        <f>'OddsRatio_working_3-way'!X194^(1/3)*SIN(('OddsRatio_working_3-way'!Y194+4*PI())/3)</f>
        <v>-0.50274930338366575</v>
      </c>
      <c r="AF194" s="11">
        <f>-'OddsRatio_working_3-way'!U194/(3*'OddsRatio_working_3-way'!X194^(1/3))*COS(('OddsRatio_working_3-way'!Y194)/3)</f>
        <v>0.52047505964241458</v>
      </c>
      <c r="AG194" s="11">
        <f>-'OddsRatio_working_3-way'!U194/(3*'OddsRatio_working_3-way'!X194^(1/3))*COS(('OddsRatio_working_3-way'!Y194+2*PI())/3)</f>
        <v>-0.35031227728795383</v>
      </c>
      <c r="AH194" s="11">
        <f>-'OddsRatio_working_3-way'!U194/(3*'OddsRatio_working_3-way'!X194^(1/3))*COS(('OddsRatio_working_3-way'!Y194+4*PI())/3)</f>
        <v>-0.17016278235446086</v>
      </c>
      <c r="AI194" s="11">
        <f>'OddsRatio_working_3-way'!U194/(3*'OddsRatio_working_3-way'!X194^(1/3))*SIN(('OddsRatio_working_3-way'!Y194)/3)</f>
        <v>-0.10400935939422751</v>
      </c>
      <c r="AJ194" s="11">
        <f>'OddsRatio_working_3-way'!U194/(3*'OddsRatio_working_3-way'!X194^(1/3))*SIN(('OddsRatio_working_3-way'!Y194+2*PI())/3)</f>
        <v>-0.39873994398943818</v>
      </c>
      <c r="AK194" s="11">
        <f>'OddsRatio_working_3-way'!U194/(3*'OddsRatio_working_3-way'!X194^(1/3))*SIN(('OddsRatio_working_3-way'!Y194+4*PI())/3)</f>
        <v>0.50274930338366552</v>
      </c>
      <c r="AL194" s="11">
        <f>'OddsRatio_working_3-way'!Z194+'OddsRatio_working_3-way'!AF194</f>
        <v>1.0409501192848294</v>
      </c>
      <c r="AM194" s="11">
        <f>'OddsRatio_working_3-way'!AA194+'OddsRatio_working_3-way'!AG194</f>
        <v>-0.70062455457590778</v>
      </c>
      <c r="AN194" s="11">
        <f>'OddsRatio_working_3-way'!AB194+'OddsRatio_working_3-way'!AH194</f>
        <v>-0.34032556470892183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1.0409501192848294</v>
      </c>
      <c r="AS194" s="11">
        <f>IF(('OddsRatio_working_3-way'!X194=0),IF(Q194&gt;0,-Q194^(1/3),(-Q194)^(1/3)),'OddsRatio_working_3-way'!AM194-'OddsRatio_working_3-way'!R194/3)</f>
        <v>-0.70062455457590778</v>
      </c>
      <c r="AT194" s="11">
        <f>IF(('OddsRatio_working_3-way'!X194=0),IF(Q194&gt;0,-Q194^(1/3),(-Q194)^(1/3)),'OddsRatio_working_3-way'!AN194-'OddsRatio_working_3-way'!R194/3)</f>
        <v>-0.34032556470892183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1.1399999999999999</v>
      </c>
      <c r="B195" s="4">
        <f>IF('True_Odds_Calculator_3-way'!B196="","",'True_Odds_Calculator_3-way'!B196)</f>
        <v>9.5500000000000007</v>
      </c>
      <c r="C195" s="4">
        <f>IF('True_Odds_Calculator_3-way'!C196="","",'True_Odds_Calculator_3-way'!C196)</f>
        <v>22.92</v>
      </c>
      <c r="D195" s="9">
        <f t="shared" si="39"/>
        <v>0.86535468348287525</v>
      </c>
      <c r="E195" s="9">
        <f t="shared" si="40"/>
        <v>9.5215959728661467E-2</v>
      </c>
      <c r="F195" s="9">
        <f t="shared" si="41"/>
        <v>3.942935678846337E-2</v>
      </c>
      <c r="G195" s="9">
        <f t="shared" si="42"/>
        <v>1.1113966090363667</v>
      </c>
      <c r="H195" s="9">
        <f t="shared" si="43"/>
        <v>1.1555955252650911</v>
      </c>
      <c r="I195" s="9">
        <f t="shared" si="44"/>
        <v>10.502441007260936</v>
      </c>
      <c r="J195" s="9">
        <f t="shared" si="45"/>
        <v>25.361813670077161</v>
      </c>
      <c r="K195" s="11">
        <f t="shared" si="46"/>
        <v>0.87719298245614041</v>
      </c>
      <c r="L195" s="11">
        <f t="shared" si="47"/>
        <v>0.10471204188481674</v>
      </c>
      <c r="M195" s="11">
        <f t="shared" si="48"/>
        <v>4.3630017452006981E-2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-0.1051506263534443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0.12267060110277704</v>
      </c>
      <c r="Q195" s="11">
        <f>2*'OddsRatio_working_3-way'!K195*'OddsRatio_working_3-way'!L195*'OddsRatio_working_3-way'!M195</f>
        <v>8.0150670436312989E-3</v>
      </c>
      <c r="R195" s="11">
        <f t="shared" si="49"/>
        <v>0</v>
      </c>
      <c r="S195" s="11">
        <f t="shared" si="50"/>
        <v>-1.1666178829067799</v>
      </c>
      <c r="T195" s="11">
        <f t="shared" si="51"/>
        <v>-7.6224624822396586E-2</v>
      </c>
      <c r="U195" s="11">
        <f>'OddsRatio_working_3-way'!S195-'OddsRatio_working_3-way'!R195^2/3</f>
        <v>-1.1666178829067799</v>
      </c>
      <c r="V195" s="11">
        <f>'OddsRatio_working_3-way'!S195*'OddsRatio_working_3-way'!R195/3-2*'OddsRatio_working_3-way'!R195^3/27-'OddsRatio_working_3-way'!T195</f>
        <v>7.6224624822396586E-2</v>
      </c>
      <c r="W195" s="11">
        <f>'OddsRatio_working_3-way'!V195^2+4*'OddsRatio_working_3-way'!U195^3/27</f>
        <v>-0.22941406893208771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0.24249961977362092</v>
      </c>
      <c r="Y195" s="11">
        <f>IF('OddsRatio_working_3-way'!W195&gt;=0,IF('OddsRatio_working_3-way'!V195+SQRT('OddsRatio_working_3-way'!W195)&gt;0,0,PI()),ACOS('OddsRatio_working_3-way'!V195/(2*'OddsRatio_working_3-way'!X195)))</f>
        <v>1.4129775955149448</v>
      </c>
      <c r="Z195" s="11">
        <f>'OddsRatio_working_3-way'!X195^(1/3)*COS('OddsRatio_working_3-way'!Y195/3)</f>
        <v>0.55569830451818336</v>
      </c>
      <c r="AA195" s="11">
        <f>'OddsRatio_working_3-way'!X195^(1/3)*COS(('OddsRatio_working_3-way'!Y195+2*PI())/3)</f>
        <v>-0.5229083624377896</v>
      </c>
      <c r="AB195" s="11">
        <f>'OddsRatio_working_3-way'!X195^(1/3)*COS(('OddsRatio_working_3-way'!Y195+4*PI())/3)</f>
        <v>-3.2789942080393604E-2</v>
      </c>
      <c r="AC195" s="11">
        <f>'OddsRatio_working_3-way'!X195^(1/3)*SIN('OddsRatio_working_3-way'!Y195/3)</f>
        <v>0.28297000192813676</v>
      </c>
      <c r="AD195" s="11">
        <f>'OddsRatio_working_3-way'!X195^(1/3)*SIN(('OddsRatio_working_3-way'!Y195+2*PI())/3)</f>
        <v>0.33976384758861933</v>
      </c>
      <c r="AE195" s="11">
        <f>'OddsRatio_working_3-way'!X195^(1/3)*SIN(('OddsRatio_working_3-way'!Y195+4*PI())/3)</f>
        <v>-0.62273384951675603</v>
      </c>
      <c r="AF195" s="11">
        <f>-'OddsRatio_working_3-way'!U195/(3*'OddsRatio_working_3-way'!X195^(1/3))*COS(('OddsRatio_working_3-way'!Y195)/3)</f>
        <v>0.55569830451818336</v>
      </c>
      <c r="AG195" s="11">
        <f>-'OddsRatio_working_3-way'!U195/(3*'OddsRatio_working_3-way'!X195^(1/3))*COS(('OddsRatio_working_3-way'!Y195+2*PI())/3)</f>
        <v>-0.5229083624377896</v>
      </c>
      <c r="AH195" s="11">
        <f>-'OddsRatio_working_3-way'!U195/(3*'OddsRatio_working_3-way'!X195^(1/3))*COS(('OddsRatio_working_3-way'!Y195+4*PI())/3)</f>
        <v>-3.2789942080393604E-2</v>
      </c>
      <c r="AI195" s="11">
        <f>'OddsRatio_working_3-way'!U195/(3*'OddsRatio_working_3-way'!X195^(1/3))*SIN(('OddsRatio_working_3-way'!Y195)/3)</f>
        <v>-0.28297000192813676</v>
      </c>
      <c r="AJ195" s="11">
        <f>'OddsRatio_working_3-way'!U195/(3*'OddsRatio_working_3-way'!X195^(1/3))*SIN(('OddsRatio_working_3-way'!Y195+2*PI())/3)</f>
        <v>-0.33976384758861933</v>
      </c>
      <c r="AK195" s="11">
        <f>'OddsRatio_working_3-way'!U195/(3*'OddsRatio_working_3-way'!X195^(1/3))*SIN(('OddsRatio_working_3-way'!Y195+4*PI())/3)</f>
        <v>0.62273384951675603</v>
      </c>
      <c r="AL195" s="11">
        <f>'OddsRatio_working_3-way'!Z195+'OddsRatio_working_3-way'!AF195</f>
        <v>1.1113966090363667</v>
      </c>
      <c r="AM195" s="11">
        <f>'OddsRatio_working_3-way'!AA195+'OddsRatio_working_3-way'!AG195</f>
        <v>-1.0458167248755792</v>
      </c>
      <c r="AN195" s="11">
        <f>'OddsRatio_working_3-way'!AB195+'OddsRatio_working_3-way'!AH195</f>
        <v>-6.5579884160787208E-2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1.1113966090363667</v>
      </c>
      <c r="AS195" s="11">
        <f>IF(('OddsRatio_working_3-way'!X195=0),IF(Q195&gt;0,-Q195^(1/3),(-Q195)^(1/3)),'OddsRatio_working_3-way'!AM195-'OddsRatio_working_3-way'!R195/3)</f>
        <v>-1.0458167248755792</v>
      </c>
      <c r="AT195" s="11">
        <f>IF(('OddsRatio_working_3-way'!X195=0),IF(Q195&gt;0,-Q195^(1/3),(-Q195)^(1/3)),'OddsRatio_working_3-way'!AN195-'OddsRatio_working_3-way'!R195/3)</f>
        <v>-6.5579884160787208E-2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4.26</v>
      </c>
      <c r="B196" s="4">
        <f>IF('True_Odds_Calculator_3-way'!B197="","",'True_Odds_Calculator_3-way'!B197)</f>
        <v>3.66</v>
      </c>
      <c r="C196" s="4">
        <f>IF('True_Odds_Calculator_3-way'!C197="","",'True_Odds_Calculator_3-way'!C197)</f>
        <v>1.94</v>
      </c>
      <c r="D196" s="9">
        <f t="shared" ref="D196:D259" si="52">(K196/(AR196+K196-(AR196*K196)))</f>
        <v>0.22807042483482293</v>
      </c>
      <c r="E196" s="9">
        <f t="shared" ref="E196:E259" si="53">(L196/(AR196+L196-(AR196*L196)))</f>
        <v>0.26583894163450739</v>
      </c>
      <c r="F196" s="9">
        <f t="shared" ref="F196:F259" si="54">(M196/(AR196+M196-(AR196*M196)))</f>
        <v>0.50609063353066963</v>
      </c>
      <c r="G196" s="9">
        <f t="shared" ref="G196:G259" si="55">AR196</f>
        <v>1.038224107366585</v>
      </c>
      <c r="H196" s="9">
        <f t="shared" ref="H196:H259" si="56">IF(A196="","",1/D196)</f>
        <v>4.3846105900150674</v>
      </c>
      <c r="I196" s="9">
        <f t="shared" ref="I196:I259" si="57">IF(B196="","",1/E196)</f>
        <v>3.7616761255951161</v>
      </c>
      <c r="J196" s="9">
        <f t="shared" ref="J196:J259" si="58">IF(C196="","",1/F196)</f>
        <v>1.975930660924589</v>
      </c>
      <c r="K196" s="11">
        <f t="shared" ref="K196:K259" si="59">1/A196</f>
        <v>0.23474178403755869</v>
      </c>
      <c r="L196" s="11">
        <f t="shared" ref="L196:L259" si="60">1/B196</f>
        <v>0.27322404371584696</v>
      </c>
      <c r="M196" s="11">
        <f t="shared" ref="M196:M259" si="61">1/C196</f>
        <v>0.51546391752577325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-0.26948504917926974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0.22679407336173352</v>
      </c>
      <c r="Q196" s="11">
        <f>2*'OddsRatio_working_3-way'!K196*'OddsRatio_working_3-way'!L196*'OddsRatio_working_3-way'!M196</f>
        <v>6.612072109671531E-2</v>
      </c>
      <c r="R196" s="11">
        <f t="shared" ref="R196:R259" si="62">O196/N196</f>
        <v>0</v>
      </c>
      <c r="S196" s="11">
        <f t="shared" ref="S196:S259" si="63">P196/N196</f>
        <v>-0.84158313810894614</v>
      </c>
      <c r="T196" s="11">
        <f t="shared" ref="T196:T259" si="64">Q196/N196</f>
        <v>-0.24535951548365778</v>
      </c>
      <c r="U196" s="11">
        <f>'OddsRatio_working_3-way'!S196-'OddsRatio_working_3-way'!R196^2/3</f>
        <v>-0.84158313810894614</v>
      </c>
      <c r="V196" s="11">
        <f>'OddsRatio_working_3-way'!S196*'OddsRatio_working_3-way'!R196/3-2*'OddsRatio_working_3-way'!R196^3/27-'OddsRatio_working_3-way'!T196</f>
        <v>0.24535951548365778</v>
      </c>
      <c r="W196" s="11">
        <f>'OddsRatio_working_3-way'!V196^2+4*'OddsRatio_working_3-way'!U196^3/27</f>
        <v>-2.8104116555562941E-2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0.14858112968504636</v>
      </c>
      <c r="Y196" s="11">
        <f>IF('OddsRatio_working_3-way'!W196&gt;=0,IF('OddsRatio_working_3-way'!V196+SQRT('OddsRatio_working_3-way'!W196)&gt;0,0,PI()),ACOS('OddsRatio_working_3-way'!V196/(2*'OddsRatio_working_3-way'!X196)))</f>
        <v>0.5993982742426528</v>
      </c>
      <c r="Z196" s="11">
        <f>'OddsRatio_working_3-way'!X196^(1/3)*COS('OddsRatio_working_3-way'!Y196/3)</f>
        <v>0.5191120536832925</v>
      </c>
      <c r="AA196" s="11">
        <f>'OddsRatio_working_3-way'!X196^(1/3)*COS(('OddsRatio_working_3-way'!Y196+2*PI())/3)</f>
        <v>-0.35059333412702448</v>
      </c>
      <c r="AB196" s="11">
        <f>'OddsRatio_working_3-way'!X196^(1/3)*COS(('OddsRatio_working_3-way'!Y196+4*PI())/3)</f>
        <v>-0.16851871955626785</v>
      </c>
      <c r="AC196" s="11">
        <f>'OddsRatio_working_3-way'!X196^(1/3)*SIN('OddsRatio_working_3-way'!Y196/3)</f>
        <v>0.10512082773502375</v>
      </c>
      <c r="AD196" s="11">
        <f>'OddsRatio_working_3-way'!X196^(1/3)*SIN(('OddsRatio_working_3-way'!Y196+2*PI())/3)</f>
        <v>0.39700381203293073</v>
      </c>
      <c r="AE196" s="11">
        <f>'OddsRatio_working_3-way'!X196^(1/3)*SIN(('OddsRatio_working_3-way'!Y196+4*PI())/3)</f>
        <v>-0.50212463976795441</v>
      </c>
      <c r="AF196" s="11">
        <f>-'OddsRatio_working_3-way'!U196/(3*'OddsRatio_working_3-way'!X196^(1/3))*COS(('OddsRatio_working_3-way'!Y196)/3)</f>
        <v>0.5191120536832925</v>
      </c>
      <c r="AG196" s="11">
        <f>-'OddsRatio_working_3-way'!U196/(3*'OddsRatio_working_3-way'!X196^(1/3))*COS(('OddsRatio_working_3-way'!Y196+2*PI())/3)</f>
        <v>-0.35059333412702448</v>
      </c>
      <c r="AH196" s="11">
        <f>-'OddsRatio_working_3-way'!U196/(3*'OddsRatio_working_3-way'!X196^(1/3))*COS(('OddsRatio_working_3-way'!Y196+4*PI())/3)</f>
        <v>-0.16851871955626785</v>
      </c>
      <c r="AI196" s="11">
        <f>'OddsRatio_working_3-way'!U196/(3*'OddsRatio_working_3-way'!X196^(1/3))*SIN(('OddsRatio_working_3-way'!Y196)/3)</f>
        <v>-0.10512082773502375</v>
      </c>
      <c r="AJ196" s="11">
        <f>'OddsRatio_working_3-way'!U196/(3*'OddsRatio_working_3-way'!X196^(1/3))*SIN(('OddsRatio_working_3-way'!Y196+2*PI())/3)</f>
        <v>-0.39700381203293073</v>
      </c>
      <c r="AK196" s="11">
        <f>'OddsRatio_working_3-way'!U196/(3*'OddsRatio_working_3-way'!X196^(1/3))*SIN(('OddsRatio_working_3-way'!Y196+4*PI())/3)</f>
        <v>0.50212463976795441</v>
      </c>
      <c r="AL196" s="11">
        <f>'OddsRatio_working_3-way'!Z196+'OddsRatio_working_3-way'!AF196</f>
        <v>1.038224107366585</v>
      </c>
      <c r="AM196" s="11">
        <f>'OddsRatio_working_3-way'!AA196+'OddsRatio_working_3-way'!AG196</f>
        <v>-0.70118666825404896</v>
      </c>
      <c r="AN196" s="11">
        <f>'OddsRatio_working_3-way'!AB196+'OddsRatio_working_3-way'!AH196</f>
        <v>-0.3370374391125357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1.038224107366585</v>
      </c>
      <c r="AS196" s="11">
        <f>IF(('OddsRatio_working_3-way'!X196=0),IF(Q196&gt;0,-Q196^(1/3),(-Q196)^(1/3)),'OddsRatio_working_3-way'!AM196-'OddsRatio_working_3-way'!R196/3)</f>
        <v>-0.70118666825404896</v>
      </c>
      <c r="AT196" s="11">
        <f>IF(('OddsRatio_working_3-way'!X196=0),IF(Q196&gt;0,-Q196^(1/3),(-Q196)^(1/3)),'OddsRatio_working_3-way'!AN196-'OddsRatio_working_3-way'!R196/3)</f>
        <v>-0.3370374391125357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2.2200000000000002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3.62</v>
      </c>
      <c r="D197" s="9">
        <f t="shared" si="52"/>
        <v>0.43922908526698362</v>
      </c>
      <c r="E197" s="9">
        <f t="shared" si="53"/>
        <v>0.29351989418565877</v>
      </c>
      <c r="F197" s="9">
        <f t="shared" si="54"/>
        <v>0.26725102054735778</v>
      </c>
      <c r="G197" s="9">
        <f t="shared" si="55"/>
        <v>1.0464887371594989</v>
      </c>
      <c r="H197" s="9">
        <f t="shared" si="56"/>
        <v>2.2767162593345884</v>
      </c>
      <c r="I197" s="9">
        <f t="shared" si="57"/>
        <v>3.4069240954668465</v>
      </c>
      <c r="J197" s="9">
        <f t="shared" si="58"/>
        <v>3.7418004913578868</v>
      </c>
      <c r="K197" s="11">
        <f t="shared" si="59"/>
        <v>0.4504504504504504</v>
      </c>
      <c r="L197" s="11">
        <f t="shared" si="60"/>
        <v>0.30303030303030304</v>
      </c>
      <c r="M197" s="11">
        <f t="shared" si="61"/>
        <v>0.27624309392265195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-0.27721292362176331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0.2315223309698447</v>
      </c>
      <c r="Q197" s="11">
        <f>2*'OddsRatio_working_3-way'!K197*'OddsRatio_working_3-way'!L197*'OddsRatio_working_3-way'!M197</f>
        <v>7.5414440055324022E-2</v>
      </c>
      <c r="R197" s="11">
        <f t="shared" si="62"/>
        <v>0</v>
      </c>
      <c r="S197" s="11">
        <f t="shared" si="63"/>
        <v>-0.83517870647957215</v>
      </c>
      <c r="T197" s="11">
        <f t="shared" si="64"/>
        <v>-0.27204518126370431</v>
      </c>
      <c r="U197" s="11">
        <f>'OddsRatio_working_3-way'!S197-'OddsRatio_working_3-way'!R197^2/3</f>
        <v>-0.83517870647957215</v>
      </c>
      <c r="V197" s="11">
        <f>'OddsRatio_working_3-way'!S197*'OddsRatio_working_3-way'!R197/3-2*'OddsRatio_working_3-way'!R197^3/27-'OddsRatio_working_3-way'!T197</f>
        <v>0.27204518126370431</v>
      </c>
      <c r="W197" s="11">
        <f>'OddsRatio_working_3-way'!V197^2+4*'OddsRatio_working_3-way'!U197^3/27</f>
        <v>-1.2296123185429497E-2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0.14688831117062312</v>
      </c>
      <c r="Y197" s="11">
        <f>IF('OddsRatio_working_3-way'!W197&gt;=0,IF('OddsRatio_working_3-way'!V197+SQRT('OddsRatio_working_3-way'!W197)&gt;0,0,PI()),ACOS('OddsRatio_working_3-way'!V197/(2*'OddsRatio_working_3-way'!X197)))</f>
        <v>0.387048037768428</v>
      </c>
      <c r="Z197" s="11">
        <f>'OddsRatio_working_3-way'!X197^(1/3)*COS('OddsRatio_working_3-way'!Y197/3)</f>
        <v>0.52324436857974943</v>
      </c>
      <c r="AA197" s="11">
        <f>'OddsRatio_working_3-way'!X197^(1/3)*COS(('OddsRatio_working_3-way'!Y197+2*PI())/3)</f>
        <v>-0.32041142379913762</v>
      </c>
      <c r="AB197" s="11">
        <f>'OddsRatio_working_3-way'!X197^(1/3)*COS(('OddsRatio_working_3-way'!Y197+4*PI())/3)</f>
        <v>-0.20283294478061201</v>
      </c>
      <c r="AC197" s="11">
        <f>'OddsRatio_working_3-way'!X197^(1/3)*SIN('OddsRatio_working_3-way'!Y197/3)</f>
        <v>6.7883966512252647E-2</v>
      </c>
      <c r="AD197" s="11">
        <f>'OddsRatio_working_3-way'!X197^(1/3)*SIN(('OddsRatio_working_3-way'!Y197+2*PI())/3)</f>
        <v>0.41920093232108485</v>
      </c>
      <c r="AE197" s="11">
        <f>'OddsRatio_working_3-way'!X197^(1/3)*SIN(('OddsRatio_working_3-way'!Y197+4*PI())/3)</f>
        <v>-0.48708489883333739</v>
      </c>
      <c r="AF197" s="11">
        <f>-'OddsRatio_working_3-way'!U197/(3*'OddsRatio_working_3-way'!X197^(1/3))*COS(('OddsRatio_working_3-way'!Y197)/3)</f>
        <v>0.52324436857974943</v>
      </c>
      <c r="AG197" s="11">
        <f>-'OddsRatio_working_3-way'!U197/(3*'OddsRatio_working_3-way'!X197^(1/3))*COS(('OddsRatio_working_3-way'!Y197+2*PI())/3)</f>
        <v>-0.32041142379913762</v>
      </c>
      <c r="AH197" s="11">
        <f>-'OddsRatio_working_3-way'!U197/(3*'OddsRatio_working_3-way'!X197^(1/3))*COS(('OddsRatio_working_3-way'!Y197+4*PI())/3)</f>
        <v>-0.20283294478061201</v>
      </c>
      <c r="AI197" s="11">
        <f>'OddsRatio_working_3-way'!U197/(3*'OddsRatio_working_3-way'!X197^(1/3))*SIN(('OddsRatio_working_3-way'!Y197)/3)</f>
        <v>-6.7883966512252647E-2</v>
      </c>
      <c r="AJ197" s="11">
        <f>'OddsRatio_working_3-way'!U197/(3*'OddsRatio_working_3-way'!X197^(1/3))*SIN(('OddsRatio_working_3-way'!Y197+2*PI())/3)</f>
        <v>-0.41920093232108485</v>
      </c>
      <c r="AK197" s="11">
        <f>'OddsRatio_working_3-way'!U197/(3*'OddsRatio_working_3-way'!X197^(1/3))*SIN(('OddsRatio_working_3-way'!Y197+4*PI())/3)</f>
        <v>0.48708489883333739</v>
      </c>
      <c r="AL197" s="11">
        <f>'OddsRatio_working_3-way'!Z197+'OddsRatio_working_3-way'!AF197</f>
        <v>1.0464887371594989</v>
      </c>
      <c r="AM197" s="11">
        <f>'OddsRatio_working_3-way'!AA197+'OddsRatio_working_3-way'!AG197</f>
        <v>-0.64082284759827524</v>
      </c>
      <c r="AN197" s="11">
        <f>'OddsRatio_working_3-way'!AB197+'OddsRatio_working_3-way'!AH197</f>
        <v>-0.40566588956122401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1.0464887371594989</v>
      </c>
      <c r="AS197" s="11">
        <f>IF(('OddsRatio_working_3-way'!X197=0),IF(Q197&gt;0,-Q197^(1/3),(-Q197)^(1/3)),'OddsRatio_working_3-way'!AM197-'OddsRatio_working_3-way'!R197/3)</f>
        <v>-0.64082284759827524</v>
      </c>
      <c r="AT197" s="11">
        <f>IF(('OddsRatio_working_3-way'!X197=0),IF(Q197&gt;0,-Q197^(1/3),(-Q197)^(1/3)),'OddsRatio_working_3-way'!AN197-'OddsRatio_working_3-way'!R197/3)</f>
        <v>-0.40566588956122401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1.75</v>
      </c>
      <c r="B198" s="4">
        <f>IF('True_Odds_Calculator_3-way'!B199="","",'True_Odds_Calculator_3-way'!B199)</f>
        <v>3.78</v>
      </c>
      <c r="C198" s="4">
        <f>IF('True_Odds_Calculator_3-way'!C199="","",'True_Odds_Calculator_3-way'!C199)</f>
        <v>5.2</v>
      </c>
      <c r="D198" s="9">
        <f t="shared" si="52"/>
        <v>0.55967112797523033</v>
      </c>
      <c r="E198" s="9">
        <f t="shared" si="53"/>
        <v>0.25534498239047876</v>
      </c>
      <c r="F198" s="9">
        <f t="shared" si="54"/>
        <v>0.18498388963429066</v>
      </c>
      <c r="G198" s="9">
        <f t="shared" si="55"/>
        <v>1.0490181346743985</v>
      </c>
      <c r="H198" s="9">
        <f t="shared" si="56"/>
        <v>1.7867636010057992</v>
      </c>
      <c r="I198" s="9">
        <f t="shared" si="57"/>
        <v>3.9162704143948268</v>
      </c>
      <c r="J198" s="9">
        <f t="shared" si="58"/>
        <v>5.4058761656324741</v>
      </c>
      <c r="K198" s="11">
        <f t="shared" si="59"/>
        <v>0.5714285714285714</v>
      </c>
      <c r="L198" s="11">
        <f t="shared" si="60"/>
        <v>0.26455026455026459</v>
      </c>
      <c r="M198" s="11">
        <f t="shared" si="61"/>
        <v>0.19230769230769229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-0.25457875457875445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0.22472236757951047</v>
      </c>
      <c r="Q198" s="11">
        <f>2*'OddsRatio_working_3-way'!K198*'OddsRatio_working_3-way'!L198*'OddsRatio_working_3-way'!M198</f>
        <v>5.8142915285772423E-2</v>
      </c>
      <c r="R198" s="11">
        <f t="shared" si="62"/>
        <v>0</v>
      </c>
      <c r="S198" s="11">
        <f t="shared" si="63"/>
        <v>-0.88272239351376103</v>
      </c>
      <c r="T198" s="11">
        <f t="shared" si="64"/>
        <v>-0.22838871759735077</v>
      </c>
      <c r="U198" s="11">
        <f>'OddsRatio_working_3-way'!S198-'OddsRatio_working_3-way'!R198^2/3</f>
        <v>-0.88272239351376103</v>
      </c>
      <c r="V198" s="11">
        <f>'OddsRatio_working_3-way'!S198*'OddsRatio_working_3-way'!R198/3-2*'OddsRatio_working_3-way'!R198^3/27-'OddsRatio_working_3-way'!T198</f>
        <v>0.22838871759735077</v>
      </c>
      <c r="W198" s="11">
        <f>'OddsRatio_working_3-way'!V198^2+4*'OddsRatio_working_3-way'!U198^3/27</f>
        <v>-4.9737297519245049E-2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0.15960788188949779</v>
      </c>
      <c r="Y198" s="11">
        <f>IF('OddsRatio_working_3-way'!W198&gt;=0,IF('OddsRatio_working_3-way'!V198+SQRT('OddsRatio_working_3-way'!W198)&gt;0,0,PI()),ACOS('OddsRatio_working_3-way'!V198/(2*'OddsRatio_working_3-way'!X198)))</f>
        <v>0.77350234224628134</v>
      </c>
      <c r="Z198" s="11">
        <f>'OddsRatio_working_3-way'!X198^(1/3)*COS('OddsRatio_working_3-way'!Y198/3)</f>
        <v>0.52450906733719926</v>
      </c>
      <c r="AA198" s="11">
        <f>'OddsRatio_working_3-way'!X198^(1/3)*COS(('OddsRatio_working_3-way'!Y198+2*PI())/3)</f>
        <v>-0.38203882766925867</v>
      </c>
      <c r="AB198" s="11">
        <f>'OddsRatio_working_3-way'!X198^(1/3)*COS(('OddsRatio_working_3-way'!Y198+4*PI())/3)</f>
        <v>-0.14247023966794076</v>
      </c>
      <c r="AC198" s="11">
        <f>'OddsRatio_working_3-way'!X198^(1/3)*SIN('OddsRatio_working_3-way'!Y198/3)</f>
        <v>0.1383149887719396</v>
      </c>
      <c r="AD198" s="11">
        <f>'OddsRatio_working_3-way'!X198^(1/3)*SIN(('OddsRatio_working_3-way'!Y198+2*PI())/3)</f>
        <v>0.38508068244332755</v>
      </c>
      <c r="AE198" s="11">
        <f>'OddsRatio_working_3-way'!X198^(1/3)*SIN(('OddsRatio_working_3-way'!Y198+4*PI())/3)</f>
        <v>-0.52339567121526709</v>
      </c>
      <c r="AF198" s="11">
        <f>-'OddsRatio_working_3-way'!U198/(3*'OddsRatio_working_3-way'!X198^(1/3))*COS(('OddsRatio_working_3-way'!Y198)/3)</f>
        <v>0.52450906733719915</v>
      </c>
      <c r="AG198" s="11">
        <f>-'OddsRatio_working_3-way'!U198/(3*'OddsRatio_working_3-way'!X198^(1/3))*COS(('OddsRatio_working_3-way'!Y198+2*PI())/3)</f>
        <v>-0.38203882766925862</v>
      </c>
      <c r="AH198" s="11">
        <f>-'OddsRatio_working_3-way'!U198/(3*'OddsRatio_working_3-way'!X198^(1/3))*COS(('OddsRatio_working_3-way'!Y198+4*PI())/3)</f>
        <v>-0.14247023966794073</v>
      </c>
      <c r="AI198" s="11">
        <f>'OddsRatio_working_3-way'!U198/(3*'OddsRatio_working_3-way'!X198^(1/3))*SIN(('OddsRatio_working_3-way'!Y198)/3)</f>
        <v>-0.13831498877193957</v>
      </c>
      <c r="AJ198" s="11">
        <f>'OddsRatio_working_3-way'!U198/(3*'OddsRatio_working_3-way'!X198^(1/3))*SIN(('OddsRatio_working_3-way'!Y198+2*PI())/3)</f>
        <v>-0.38508068244332749</v>
      </c>
      <c r="AK198" s="11">
        <f>'OddsRatio_working_3-way'!U198/(3*'OddsRatio_working_3-way'!X198^(1/3))*SIN(('OddsRatio_working_3-way'!Y198+4*PI())/3)</f>
        <v>0.52339567121526698</v>
      </c>
      <c r="AL198" s="11">
        <f>'OddsRatio_working_3-way'!Z198+'OddsRatio_working_3-way'!AF198</f>
        <v>1.0490181346743985</v>
      </c>
      <c r="AM198" s="11">
        <f>'OddsRatio_working_3-way'!AA198+'OddsRatio_working_3-way'!AG198</f>
        <v>-0.76407765533851735</v>
      </c>
      <c r="AN198" s="11">
        <f>'OddsRatio_working_3-way'!AB198+'OddsRatio_working_3-way'!AH198</f>
        <v>-0.28494047933588151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1.0490181346743985</v>
      </c>
      <c r="AS198" s="11">
        <f>IF(('OddsRatio_working_3-way'!X198=0),IF(Q198&gt;0,-Q198^(1/3),(-Q198)^(1/3)),'OddsRatio_working_3-way'!AM198-'OddsRatio_working_3-way'!R198/3)</f>
        <v>-0.76407765533851735</v>
      </c>
      <c r="AT198" s="11">
        <f>IF(('OddsRatio_working_3-way'!X198=0),IF(Q198&gt;0,-Q198^(1/3),(-Q198)^(1/3)),'OddsRatio_working_3-way'!AN198-'OddsRatio_working_3-way'!R198/3)</f>
        <v>-0.28494047933588151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1.88</v>
      </c>
      <c r="B199" s="4">
        <f>IF('True_Odds_Calculator_3-way'!B200="","",'True_Odds_Calculator_3-way'!B200)</f>
        <v>3.55</v>
      </c>
      <c r="C199" s="4">
        <f>IF('True_Odds_Calculator_3-way'!C200="","",'True_Odds_Calculator_3-way'!C200)</f>
        <v>4.59</v>
      </c>
      <c r="D199" s="9">
        <f t="shared" si="52"/>
        <v>0.51920496343176781</v>
      </c>
      <c r="E199" s="9">
        <f t="shared" si="53"/>
        <v>0.27149138065457701</v>
      </c>
      <c r="F199" s="9">
        <f t="shared" si="54"/>
        <v>0.20930365591365516</v>
      </c>
      <c r="G199" s="9">
        <f t="shared" si="55"/>
        <v>1.0522973287640083</v>
      </c>
      <c r="H199" s="9">
        <f t="shared" si="56"/>
        <v>1.9260216493123272</v>
      </c>
      <c r="I199" s="9">
        <f t="shared" si="57"/>
        <v>3.6833581883482207</v>
      </c>
      <c r="J199" s="9">
        <f t="shared" si="58"/>
        <v>4.7777474102627897</v>
      </c>
      <c r="K199" s="11">
        <f t="shared" si="59"/>
        <v>0.53191489361702127</v>
      </c>
      <c r="L199" s="11">
        <f t="shared" si="60"/>
        <v>0.28169014084507044</v>
      </c>
      <c r="M199" s="11">
        <f t="shared" si="61"/>
        <v>0.2178649237472767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-0.2629773915359771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0.22915968904792963</v>
      </c>
      <c r="Q199" s="11">
        <f>2*'OddsRatio_working_3-way'!K199*'OddsRatio_working_3-way'!L199*'OddsRatio_working_3-way'!M199</f>
        <v>6.5287660697415859E-2</v>
      </c>
      <c r="R199" s="11">
        <f t="shared" si="62"/>
        <v>0</v>
      </c>
      <c r="S199" s="11">
        <f t="shared" si="63"/>
        <v>-0.87140452534521018</v>
      </c>
      <c r="T199" s="11">
        <f t="shared" si="64"/>
        <v>-0.24826339753424798</v>
      </c>
      <c r="U199" s="11">
        <f>'OddsRatio_working_3-way'!S199-'OddsRatio_working_3-way'!R199^2/3</f>
        <v>-0.87140452534521018</v>
      </c>
      <c r="V199" s="11">
        <f>'OddsRatio_working_3-way'!S199*'OddsRatio_working_3-way'!R199/3-2*'OddsRatio_working_3-way'!R199^3/27-'OddsRatio_working_3-way'!T199</f>
        <v>0.24826339753424798</v>
      </c>
      <c r="W199" s="11">
        <f>'OddsRatio_working_3-way'!V199^2+4*'OddsRatio_working_3-way'!U199^3/27</f>
        <v>-3.6394530955379541E-2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0.15654811202201352</v>
      </c>
      <c r="Y199" s="11">
        <f>IF('OddsRatio_working_3-way'!W199&gt;=0,IF('OddsRatio_working_3-way'!V199+SQRT('OddsRatio_working_3-way'!W199)&gt;0,0,PI()),ACOS('OddsRatio_working_3-way'!V199/(2*'OddsRatio_working_3-way'!X199)))</f>
        <v>0.65519352209838955</v>
      </c>
      <c r="Z199" s="11">
        <f>'OddsRatio_working_3-way'!X199^(1/3)*COS('OddsRatio_working_3-way'!Y199/3)</f>
        <v>0.52614866438200414</v>
      </c>
      <c r="AA199" s="11">
        <f>'OddsRatio_working_3-way'!X199^(1/3)*COS(('OddsRatio_working_3-way'!Y199+2*PI())/3)</f>
        <v>-0.36420206608768069</v>
      </c>
      <c r="AB199" s="11">
        <f>'OddsRatio_working_3-way'!X199^(1/3)*COS(('OddsRatio_working_3-way'!Y199+4*PI())/3)</f>
        <v>-0.16194659829432356</v>
      </c>
      <c r="AC199" s="11">
        <f>'OddsRatio_working_3-way'!X199^(1/3)*SIN('OddsRatio_working_3-way'!Y199/3)</f>
        <v>0.11677224877556854</v>
      </c>
      <c r="AD199" s="11">
        <f>'OddsRatio_working_3-way'!X199^(1/3)*SIN(('OddsRatio_working_3-way'!Y199+2*PI())/3)</f>
        <v>0.39727198513428402</v>
      </c>
      <c r="AE199" s="11">
        <f>'OddsRatio_working_3-way'!X199^(1/3)*SIN(('OddsRatio_working_3-way'!Y199+4*PI())/3)</f>
        <v>-0.51404423390985243</v>
      </c>
      <c r="AF199" s="11">
        <f>-'OddsRatio_working_3-way'!U199/(3*'OddsRatio_working_3-way'!X199^(1/3))*COS(('OddsRatio_working_3-way'!Y199)/3)</f>
        <v>0.52614866438200414</v>
      </c>
      <c r="AG199" s="11">
        <f>-'OddsRatio_working_3-way'!U199/(3*'OddsRatio_working_3-way'!X199^(1/3))*COS(('OddsRatio_working_3-way'!Y199+2*PI())/3)</f>
        <v>-0.36420206608768069</v>
      </c>
      <c r="AH199" s="11">
        <f>-'OddsRatio_working_3-way'!U199/(3*'OddsRatio_working_3-way'!X199^(1/3))*COS(('OddsRatio_working_3-way'!Y199+4*PI())/3)</f>
        <v>-0.16194659829432356</v>
      </c>
      <c r="AI199" s="11">
        <f>'OddsRatio_working_3-way'!U199/(3*'OddsRatio_working_3-way'!X199^(1/3))*SIN(('OddsRatio_working_3-way'!Y199)/3)</f>
        <v>-0.11677224877556854</v>
      </c>
      <c r="AJ199" s="11">
        <f>'OddsRatio_working_3-way'!U199/(3*'OddsRatio_working_3-way'!X199^(1/3))*SIN(('OddsRatio_working_3-way'!Y199+2*PI())/3)</f>
        <v>-0.39727198513428402</v>
      </c>
      <c r="AK199" s="11">
        <f>'OddsRatio_working_3-way'!U199/(3*'OddsRatio_working_3-way'!X199^(1/3))*SIN(('OddsRatio_working_3-way'!Y199+4*PI())/3)</f>
        <v>0.51404423390985243</v>
      </c>
      <c r="AL199" s="11">
        <f>'OddsRatio_working_3-way'!Z199+'OddsRatio_working_3-way'!AF199</f>
        <v>1.0522973287640083</v>
      </c>
      <c r="AM199" s="11">
        <f>'OddsRatio_working_3-way'!AA199+'OddsRatio_working_3-way'!AG199</f>
        <v>-0.72840413217536137</v>
      </c>
      <c r="AN199" s="11">
        <f>'OddsRatio_working_3-way'!AB199+'OddsRatio_working_3-way'!AH199</f>
        <v>-0.32389319658864713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1.0522973287640083</v>
      </c>
      <c r="AS199" s="11">
        <f>IF(('OddsRatio_working_3-way'!X199=0),IF(Q199&gt;0,-Q199^(1/3),(-Q199)^(1/3)),'OddsRatio_working_3-way'!AM199-'OddsRatio_working_3-way'!R199/3)</f>
        <v>-0.72840413217536137</v>
      </c>
      <c r="AT199" s="11">
        <f>IF(('OddsRatio_working_3-way'!X199=0),IF(Q199&gt;0,-Q199^(1/3),(-Q199)^(1/3)),'OddsRatio_working_3-way'!AN199-'OddsRatio_working_3-way'!R199/3)</f>
        <v>-0.32389319658864713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3.37</v>
      </c>
      <c r="B200" s="4">
        <f>IF('True_Odds_Calculator_3-way'!B201="","",'True_Odds_Calculator_3-way'!B201)</f>
        <v>3.39</v>
      </c>
      <c r="C200" s="4">
        <f>IF('True_Odds_Calculator_3-way'!C201="","",'True_Odds_Calculator_3-way'!C201)</f>
        <v>2.2999999999999998</v>
      </c>
      <c r="D200" s="9">
        <f t="shared" si="52"/>
        <v>0.28840305491345725</v>
      </c>
      <c r="E200" s="9">
        <f t="shared" si="53"/>
        <v>0.2866815216223248</v>
      </c>
      <c r="F200" s="9">
        <f t="shared" si="54"/>
        <v>0.4249154234642179</v>
      </c>
      <c r="G200" s="9">
        <f t="shared" si="55"/>
        <v>1.0410842411292776</v>
      </c>
      <c r="H200" s="9">
        <f t="shared" si="56"/>
        <v>3.4673696514763885</v>
      </c>
      <c r="I200" s="9">
        <f t="shared" si="57"/>
        <v>3.4881913362989727</v>
      </c>
      <c r="J200" s="9">
        <f t="shared" si="58"/>
        <v>2.3534095134680606</v>
      </c>
      <c r="K200" s="11">
        <f t="shared" si="59"/>
        <v>0.29673590504451036</v>
      </c>
      <c r="L200" s="11">
        <f t="shared" si="60"/>
        <v>0.29498525073746312</v>
      </c>
      <c r="M200" s="11">
        <f t="shared" si="61"/>
        <v>0.43478260869565222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-0.2802413162789158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0.23062967610231283</v>
      </c>
      <c r="Q200" s="11">
        <f>2*'OddsRatio_working_3-way'!K200*'OddsRatio_working_3-way'!L200*'OddsRatio_working_3-way'!M200</f>
        <v>7.6115404654228655E-2</v>
      </c>
      <c r="R200" s="11">
        <f t="shared" si="62"/>
        <v>0</v>
      </c>
      <c r="S200" s="11">
        <f t="shared" si="63"/>
        <v>-0.82296814461424384</v>
      </c>
      <c r="T200" s="11">
        <f t="shared" si="64"/>
        <v>-0.27160664838753923</v>
      </c>
      <c r="U200" s="11">
        <f>'OddsRatio_working_3-way'!S200-'OddsRatio_working_3-way'!R200^2/3</f>
        <v>-0.82296814461424384</v>
      </c>
      <c r="V200" s="11">
        <f>'OddsRatio_working_3-way'!S200*'OddsRatio_working_3-way'!R200/3-2*'OddsRatio_working_3-way'!R200^3/27-'OddsRatio_working_3-way'!T200</f>
        <v>0.27160664838753923</v>
      </c>
      <c r="W200" s="11">
        <f>'OddsRatio_working_3-way'!V200^2+4*'OddsRatio_working_3-way'!U200^3/27</f>
        <v>-8.8042048147524282E-3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0.14367878780726889</v>
      </c>
      <c r="Y200" s="11">
        <f>IF('OddsRatio_working_3-way'!W200&gt;=0,IF('OddsRatio_working_3-way'!V200+SQRT('OddsRatio_working_3-way'!W200)&gt;0,0,PI()),ACOS('OddsRatio_working_3-way'!V200/(2*'OddsRatio_working_3-way'!X200)))</f>
        <v>0.3326294704960604</v>
      </c>
      <c r="Z200" s="11">
        <f>'OddsRatio_working_3-way'!X200^(1/3)*COS('OddsRatio_working_3-way'!Y200/3)</f>
        <v>0.52054212056463878</v>
      </c>
      <c r="AA200" s="11">
        <f>'OddsRatio_working_3-way'!X200^(1/3)*COS(('OddsRatio_working_3-way'!Y200+2*PI())/3)</f>
        <v>-0.31046031901476945</v>
      </c>
      <c r="AB200" s="11">
        <f>'OddsRatio_working_3-way'!X200^(1/3)*COS(('OddsRatio_working_3-way'!Y200+4*PI())/3)</f>
        <v>-0.21008180154986941</v>
      </c>
      <c r="AC200" s="11">
        <f>'OddsRatio_working_3-way'!X200^(1/3)*SIN('OddsRatio_working_3-way'!Y200/3)</f>
        <v>5.7953564079215571E-2</v>
      </c>
      <c r="AD200" s="11">
        <f>'OddsRatio_working_3-way'!X200^(1/3)*SIN(('OddsRatio_working_3-way'!Y200+2*PI())/3)</f>
        <v>0.4218259181091914</v>
      </c>
      <c r="AE200" s="11">
        <f>'OddsRatio_working_3-way'!X200^(1/3)*SIN(('OddsRatio_working_3-way'!Y200+4*PI())/3)</f>
        <v>-0.47977948218840705</v>
      </c>
      <c r="AF200" s="11">
        <f>-'OddsRatio_working_3-way'!U200/(3*'OddsRatio_working_3-way'!X200^(1/3))*COS(('OddsRatio_working_3-way'!Y200)/3)</f>
        <v>0.52054212056463867</v>
      </c>
      <c r="AG200" s="11">
        <f>-'OddsRatio_working_3-way'!U200/(3*'OddsRatio_working_3-way'!X200^(1/3))*COS(('OddsRatio_working_3-way'!Y200+2*PI())/3)</f>
        <v>-0.31046031901476939</v>
      </c>
      <c r="AH200" s="11">
        <f>-'OddsRatio_working_3-way'!U200/(3*'OddsRatio_working_3-way'!X200^(1/3))*COS(('OddsRatio_working_3-way'!Y200+4*PI())/3)</f>
        <v>-0.21008180154986938</v>
      </c>
      <c r="AI200" s="11">
        <f>'OddsRatio_working_3-way'!U200/(3*'OddsRatio_working_3-way'!X200^(1/3))*SIN(('OddsRatio_working_3-way'!Y200)/3)</f>
        <v>-5.7953564079215557E-2</v>
      </c>
      <c r="AJ200" s="11">
        <f>'OddsRatio_working_3-way'!U200/(3*'OddsRatio_working_3-way'!X200^(1/3))*SIN(('OddsRatio_working_3-way'!Y200+2*PI())/3)</f>
        <v>-0.42182591810919134</v>
      </c>
      <c r="AK200" s="11">
        <f>'OddsRatio_working_3-way'!U200/(3*'OddsRatio_working_3-way'!X200^(1/3))*SIN(('OddsRatio_working_3-way'!Y200+4*PI())/3)</f>
        <v>0.47977948218840694</v>
      </c>
      <c r="AL200" s="11">
        <f>'OddsRatio_working_3-way'!Z200+'OddsRatio_working_3-way'!AF200</f>
        <v>1.0410842411292776</v>
      </c>
      <c r="AM200" s="11">
        <f>'OddsRatio_working_3-way'!AA200+'OddsRatio_working_3-way'!AG200</f>
        <v>-0.6209206380295389</v>
      </c>
      <c r="AN200" s="11">
        <f>'OddsRatio_working_3-way'!AB200+'OddsRatio_working_3-way'!AH200</f>
        <v>-0.42016360309973877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1.0410842411292776</v>
      </c>
      <c r="AS200" s="11">
        <f>IF(('OddsRatio_working_3-way'!X200=0),IF(Q200&gt;0,-Q200^(1/3),(-Q200)^(1/3)),'OddsRatio_working_3-way'!AM200-'OddsRatio_working_3-way'!R200/3)</f>
        <v>-0.6209206380295389</v>
      </c>
      <c r="AT200" s="11">
        <f>IF(('OddsRatio_working_3-way'!X200=0),IF(Q200&gt;0,-Q200^(1/3),(-Q200)^(1/3)),'OddsRatio_working_3-way'!AN200-'OddsRatio_working_3-way'!R200/3)</f>
        <v>-0.42016360309973877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2.96</v>
      </c>
      <c r="B201" s="4">
        <f>IF('True_Odds_Calculator_3-way'!B202="","",'True_Odds_Calculator_3-way'!B202)</f>
        <v>3.15</v>
      </c>
      <c r="C201" s="4">
        <f>IF('True_Odds_Calculator_3-way'!C202="","",'True_Odds_Calculator_3-way'!C202)</f>
        <v>2.69</v>
      </c>
      <c r="D201" s="9">
        <f t="shared" si="52"/>
        <v>0.32886236677574654</v>
      </c>
      <c r="E201" s="9">
        <f t="shared" si="53"/>
        <v>0.30877377345508833</v>
      </c>
      <c r="F201" s="9">
        <f t="shared" si="54"/>
        <v>0.36236385976916519</v>
      </c>
      <c r="G201" s="9">
        <f t="shared" si="55"/>
        <v>1.041217221555147</v>
      </c>
      <c r="H201" s="9">
        <f t="shared" si="56"/>
        <v>3.0407857542480885</v>
      </c>
      <c r="I201" s="9">
        <f t="shared" si="57"/>
        <v>3.2386170263435656</v>
      </c>
      <c r="J201" s="9">
        <f t="shared" si="58"/>
        <v>2.7596571044281979</v>
      </c>
      <c r="K201" s="11">
        <f t="shared" si="59"/>
        <v>0.33783783783783783</v>
      </c>
      <c r="L201" s="11">
        <f t="shared" si="60"/>
        <v>0.31746031746031744</v>
      </c>
      <c r="M201" s="11">
        <f t="shared" si="61"/>
        <v>0.37174721189591081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-0.28394007390289921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0.23124558440543569</v>
      </c>
      <c r="Q201" s="11">
        <f>2*'OddsRatio_working_3-way'!K201*'OddsRatio_working_3-way'!L201*'OddsRatio_working_3-way'!M201</f>
        <v>7.9739856691529554E-2</v>
      </c>
      <c r="R201" s="11">
        <f t="shared" si="62"/>
        <v>0</v>
      </c>
      <c r="S201" s="11">
        <f t="shared" si="63"/>
        <v>-0.81441686348407516</v>
      </c>
      <c r="T201" s="11">
        <f t="shared" si="64"/>
        <v>-0.28083340120140526</v>
      </c>
      <c r="U201" s="11">
        <f>'OddsRatio_working_3-way'!S201-'OddsRatio_working_3-way'!R201^2/3</f>
        <v>-0.81441686348407516</v>
      </c>
      <c r="V201" s="11">
        <f>'OddsRatio_working_3-way'!S201*'OddsRatio_working_3-way'!R201/3-2*'OddsRatio_working_3-way'!R201^3/27-'OddsRatio_working_3-way'!T201</f>
        <v>0.28083340120140526</v>
      </c>
      <c r="W201" s="11">
        <f>'OddsRatio_working_3-way'!V201^2+4*'OddsRatio_working_3-way'!U201^3/27</f>
        <v>-1.1595940530097631E-3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0.14144521314219086</v>
      </c>
      <c r="Y201" s="11">
        <f>IF('OddsRatio_working_3-way'!W201&gt;=0,IF('OddsRatio_working_3-way'!V201+SQRT('OddsRatio_working_3-way'!W201)&gt;0,0,PI()),ACOS('OddsRatio_working_3-way'!V201/(2*'OddsRatio_working_3-way'!X201)))</f>
        <v>0.12066718483623284</v>
      </c>
      <c r="Z201" s="11">
        <f>'OddsRatio_working_3-way'!X201^(1/3)*COS('OddsRatio_working_3-way'!Y201/3)</f>
        <v>0.52060861077757359</v>
      </c>
      <c r="AA201" s="11">
        <f>'OddsRatio_working_3-way'!X201^(1/3)*COS(('OddsRatio_working_3-way'!Y201+2*PI())/3)</f>
        <v>-0.27844877174088817</v>
      </c>
      <c r="AB201" s="11">
        <f>'OddsRatio_working_3-way'!X201^(1/3)*COS(('OddsRatio_working_3-way'!Y201+4*PI())/3)</f>
        <v>-0.24215983903668528</v>
      </c>
      <c r="AC201" s="11">
        <f>'OddsRatio_working_3-way'!X201^(1/3)*SIN('OddsRatio_working_3-way'!Y201/3)</f>
        <v>2.0951425065375777E-2</v>
      </c>
      <c r="AD201" s="11">
        <f>'OddsRatio_working_3-way'!X201^(1/3)*SIN(('OddsRatio_working_3-way'!Y201+2*PI())/3)</f>
        <v>0.44038456982961593</v>
      </c>
      <c r="AE201" s="11">
        <f>'OddsRatio_working_3-way'!X201^(1/3)*SIN(('OddsRatio_working_3-way'!Y201+4*PI())/3)</f>
        <v>-0.46133599489499166</v>
      </c>
      <c r="AF201" s="11">
        <f>-'OddsRatio_working_3-way'!U201/(3*'OddsRatio_working_3-way'!X201^(1/3))*COS(('OddsRatio_working_3-way'!Y201)/3)</f>
        <v>0.52060861077757337</v>
      </c>
      <c r="AG201" s="11">
        <f>-'OddsRatio_working_3-way'!U201/(3*'OddsRatio_working_3-way'!X201^(1/3))*COS(('OddsRatio_working_3-way'!Y201+2*PI())/3)</f>
        <v>-0.27844877174088806</v>
      </c>
      <c r="AH201" s="11">
        <f>-'OddsRatio_working_3-way'!U201/(3*'OddsRatio_working_3-way'!X201^(1/3))*COS(('OddsRatio_working_3-way'!Y201+4*PI())/3)</f>
        <v>-0.2421598390366852</v>
      </c>
      <c r="AI201" s="11">
        <f>'OddsRatio_working_3-way'!U201/(3*'OddsRatio_working_3-way'!X201^(1/3))*SIN(('OddsRatio_working_3-way'!Y201)/3)</f>
        <v>-2.095142506537577E-2</v>
      </c>
      <c r="AJ201" s="11">
        <f>'OddsRatio_working_3-way'!U201/(3*'OddsRatio_working_3-way'!X201^(1/3))*SIN(('OddsRatio_working_3-way'!Y201+2*PI())/3)</f>
        <v>-0.44038456982961577</v>
      </c>
      <c r="AK201" s="11">
        <f>'OddsRatio_working_3-way'!U201/(3*'OddsRatio_working_3-way'!X201^(1/3))*SIN(('OddsRatio_working_3-way'!Y201+4*PI())/3)</f>
        <v>0.4613359948949915</v>
      </c>
      <c r="AL201" s="11">
        <f>'OddsRatio_working_3-way'!Z201+'OddsRatio_working_3-way'!AF201</f>
        <v>1.041217221555147</v>
      </c>
      <c r="AM201" s="11">
        <f>'OddsRatio_working_3-way'!AA201+'OddsRatio_working_3-way'!AG201</f>
        <v>-0.55689754348177622</v>
      </c>
      <c r="AN201" s="11">
        <f>'OddsRatio_working_3-way'!AB201+'OddsRatio_working_3-way'!AH201</f>
        <v>-0.48431967807337051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1.041217221555147</v>
      </c>
      <c r="AS201" s="11">
        <f>IF(('OddsRatio_working_3-way'!X201=0),IF(Q201&gt;0,-Q201^(1/3),(-Q201)^(1/3)),'OddsRatio_working_3-way'!AM201-'OddsRatio_working_3-way'!R201/3)</f>
        <v>-0.55689754348177622</v>
      </c>
      <c r="AT201" s="11">
        <f>IF(('OddsRatio_working_3-way'!X201=0),IF(Q201&gt;0,-Q201^(1/3),(-Q201)^(1/3)),'OddsRatio_working_3-way'!AN201-'OddsRatio_working_3-way'!R201/3)</f>
        <v>-0.48431967807337051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2.4900000000000002</v>
      </c>
      <c r="B202" s="4">
        <f>IF('True_Odds_Calculator_3-way'!B203="","",'True_Odds_Calculator_3-way'!B203)</f>
        <v>3.31</v>
      </c>
      <c r="C202" s="4">
        <f>IF('True_Odds_Calculator_3-way'!C203="","",'True_Odds_Calculator_3-way'!C203)</f>
        <v>3.08</v>
      </c>
      <c r="D202" s="9">
        <f t="shared" si="52"/>
        <v>0.39140305840162809</v>
      </c>
      <c r="E202" s="9">
        <f t="shared" si="53"/>
        <v>0.29320062639546368</v>
      </c>
      <c r="F202" s="9">
        <f t="shared" si="54"/>
        <v>0.31539631520290817</v>
      </c>
      <c r="G202" s="9">
        <f t="shared" si="55"/>
        <v>1.0435644649492211</v>
      </c>
      <c r="H202" s="9">
        <f t="shared" si="56"/>
        <v>2.5549110527743397</v>
      </c>
      <c r="I202" s="9">
        <f t="shared" si="57"/>
        <v>3.4106339140327013</v>
      </c>
      <c r="J202" s="9">
        <f t="shared" si="58"/>
        <v>3.1706140870943798</v>
      </c>
      <c r="K202" s="11">
        <f t="shared" si="59"/>
        <v>0.40160642570281119</v>
      </c>
      <c r="L202" s="11">
        <f t="shared" si="60"/>
        <v>0.30211480362537763</v>
      </c>
      <c r="M202" s="11">
        <f t="shared" si="61"/>
        <v>0.32467532467532467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-0.28202234921559344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0.23163237955943516</v>
      </c>
      <c r="Q202" s="11">
        <f>2*'OddsRatio_working_3-way'!K202*'OddsRatio_working_3-way'!L202*'OddsRatio_working_3-way'!M202</f>
        <v>7.8786523659671828E-2</v>
      </c>
      <c r="R202" s="11">
        <f t="shared" si="62"/>
        <v>0</v>
      </c>
      <c r="S202" s="11">
        <f t="shared" si="63"/>
        <v>-0.82132632468202937</v>
      </c>
      <c r="T202" s="11">
        <f t="shared" si="64"/>
        <v>-0.27936269547007803</v>
      </c>
      <c r="U202" s="11">
        <f>'OddsRatio_working_3-way'!S202-'OddsRatio_working_3-way'!R202^2/3</f>
        <v>-0.82132632468202937</v>
      </c>
      <c r="V202" s="11">
        <f>'OddsRatio_working_3-way'!S202*'OddsRatio_working_3-way'!R202/3-2*'OddsRatio_working_3-way'!R202^3/27-'OddsRatio_working_3-way'!T202</f>
        <v>0.27936269547007803</v>
      </c>
      <c r="W202" s="11">
        <f>'OddsRatio_working_3-way'!V202^2+4*'OddsRatio_working_3-way'!U202^3/27</f>
        <v>-4.0376387440177325E-3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0.14324904394473745</v>
      </c>
      <c r="Y202" s="11">
        <f>IF('OddsRatio_working_3-way'!W202&gt;=0,IF('OddsRatio_working_3-way'!V202+SQRT('OddsRatio_working_3-way'!W202)&gt;0,0,PI()),ACOS('OddsRatio_working_3-way'!V202/(2*'OddsRatio_working_3-way'!X202)))</f>
        <v>0.22364982942711742</v>
      </c>
      <c r="Z202" s="11">
        <f>'OddsRatio_working_3-way'!X202^(1/3)*COS('OddsRatio_working_3-way'!Y202/3)</f>
        <v>0.52178223247461064</v>
      </c>
      <c r="AA202" s="11">
        <f>'OddsRatio_working_3-way'!X202^(1/3)*COS(('OddsRatio_working_3-way'!Y202+2*PI())/3)</f>
        <v>-0.29464104328709201</v>
      </c>
      <c r="AB202" s="11">
        <f>'OddsRatio_working_3-way'!X202^(1/3)*COS(('OddsRatio_working_3-way'!Y202+4*PI())/3)</f>
        <v>-0.22714118918751877</v>
      </c>
      <c r="AC202" s="11">
        <f>'OddsRatio_working_3-way'!X202^(1/3)*SIN('OddsRatio_working_3-way'!Y202/3)</f>
        <v>3.8971058934649284E-2</v>
      </c>
      <c r="AD202" s="11">
        <f>'OddsRatio_working_3-way'!X202^(1/3)*SIN(('OddsRatio_working_3-way'!Y202+2*PI())/3)</f>
        <v>0.43239113909904597</v>
      </c>
      <c r="AE202" s="11">
        <f>'OddsRatio_working_3-way'!X202^(1/3)*SIN(('OddsRatio_working_3-way'!Y202+4*PI())/3)</f>
        <v>-0.47136219803369506</v>
      </c>
      <c r="AF202" s="11">
        <f>-'OddsRatio_working_3-way'!U202/(3*'OddsRatio_working_3-way'!X202^(1/3))*COS(('OddsRatio_working_3-way'!Y202)/3)</f>
        <v>0.52178223247461042</v>
      </c>
      <c r="AG202" s="11">
        <f>-'OddsRatio_working_3-way'!U202/(3*'OddsRatio_working_3-way'!X202^(1/3))*COS(('OddsRatio_working_3-way'!Y202+2*PI())/3)</f>
        <v>-0.29464104328709184</v>
      </c>
      <c r="AH202" s="11">
        <f>-'OddsRatio_working_3-way'!U202/(3*'OddsRatio_working_3-way'!X202^(1/3))*COS(('OddsRatio_working_3-way'!Y202+4*PI())/3)</f>
        <v>-0.22714118918751866</v>
      </c>
      <c r="AI202" s="11">
        <f>'OddsRatio_working_3-way'!U202/(3*'OddsRatio_working_3-way'!X202^(1/3))*SIN(('OddsRatio_working_3-way'!Y202)/3)</f>
        <v>-3.8971058934649264E-2</v>
      </c>
      <c r="AJ202" s="11">
        <f>'OddsRatio_working_3-way'!U202/(3*'OddsRatio_working_3-way'!X202^(1/3))*SIN(('OddsRatio_working_3-way'!Y202+2*PI())/3)</f>
        <v>-0.43239113909904581</v>
      </c>
      <c r="AK202" s="11">
        <f>'OddsRatio_working_3-way'!U202/(3*'OddsRatio_working_3-way'!X202^(1/3))*SIN(('OddsRatio_working_3-way'!Y202+4*PI())/3)</f>
        <v>0.47136219803369483</v>
      </c>
      <c r="AL202" s="11">
        <f>'OddsRatio_working_3-way'!Z202+'OddsRatio_working_3-way'!AF202</f>
        <v>1.0435644649492211</v>
      </c>
      <c r="AM202" s="11">
        <f>'OddsRatio_working_3-way'!AA202+'OddsRatio_working_3-way'!AG202</f>
        <v>-0.58928208657418391</v>
      </c>
      <c r="AN202" s="11">
        <f>'OddsRatio_working_3-way'!AB202+'OddsRatio_working_3-way'!AH202</f>
        <v>-0.45428237837503743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1.0435644649492211</v>
      </c>
      <c r="AS202" s="11">
        <f>IF(('OddsRatio_working_3-way'!X202=0),IF(Q202&gt;0,-Q202^(1/3),(-Q202)^(1/3)),'OddsRatio_working_3-way'!AM202-'OddsRatio_working_3-way'!R202/3)</f>
        <v>-0.58928208657418391</v>
      </c>
      <c r="AT202" s="11">
        <f>IF(('OddsRatio_working_3-way'!X202=0),IF(Q202&gt;0,-Q202^(1/3),(-Q202)^(1/3)),'OddsRatio_working_3-way'!AN202-'OddsRatio_working_3-way'!R202/3)</f>
        <v>-0.45428237837503743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2.35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3.54</v>
      </c>
      <c r="D203" s="9">
        <f t="shared" si="52"/>
        <v>0.41500773059169532</v>
      </c>
      <c r="E203" s="9">
        <f t="shared" si="53"/>
        <v>0.31117903224709448</v>
      </c>
      <c r="F203" s="9">
        <f t="shared" si="54"/>
        <v>0.27381323716121003</v>
      </c>
      <c r="G203" s="9">
        <f t="shared" si="55"/>
        <v>1.044143458126189</v>
      </c>
      <c r="H203" s="9">
        <f t="shared" si="56"/>
        <v>2.4095936684703552</v>
      </c>
      <c r="I203" s="9">
        <f t="shared" si="57"/>
        <v>3.2135841312275213</v>
      </c>
      <c r="J203" s="9">
        <f t="shared" si="58"/>
        <v>3.6521243836405208</v>
      </c>
      <c r="K203" s="11">
        <f t="shared" si="59"/>
        <v>0.42553191489361702</v>
      </c>
      <c r="L203" s="11">
        <f t="shared" si="60"/>
        <v>0.32051282051282048</v>
      </c>
      <c r="M203" s="11">
        <f t="shared" si="61"/>
        <v>0.2824858757062147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-0.28007711725706685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0.2315521157930101</v>
      </c>
      <c r="Q203" s="11">
        <f>2*'OddsRatio_working_3-way'!K203*'OddsRatio_working_3-way'!L203*'OddsRatio_working_3-way'!M203</f>
        <v>7.7055612576708857E-2</v>
      </c>
      <c r="R203" s="11">
        <f t="shared" si="62"/>
        <v>0</v>
      </c>
      <c r="S203" s="11">
        <f t="shared" si="63"/>
        <v>-0.82674414125907181</v>
      </c>
      <c r="T203" s="11">
        <f t="shared" si="64"/>
        <v>-0.27512284234910878</v>
      </c>
      <c r="U203" s="11">
        <f>'OddsRatio_working_3-way'!S203-'OddsRatio_working_3-way'!R203^2/3</f>
        <v>-0.82674414125907181</v>
      </c>
      <c r="V203" s="11">
        <f>'OddsRatio_working_3-way'!S203*'OddsRatio_working_3-way'!R203/3-2*'OddsRatio_working_3-way'!R203^3/27-'OddsRatio_working_3-way'!T203</f>
        <v>0.27512284234910878</v>
      </c>
      <c r="W203" s="11">
        <f>'OddsRatio_working_3-way'!V203^2+4*'OddsRatio_working_3-way'!U203^3/27</f>
        <v>-8.023640545185326E-3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0.1446687759395906</v>
      </c>
      <c r="Y203" s="11">
        <f>IF('OddsRatio_working_3-way'!W203&gt;=0,IF('OddsRatio_working_3-way'!V203+SQRT('OddsRatio_working_3-way'!W203)&gt;0,0,PI()),ACOS('OddsRatio_working_3-way'!V203/(2*'OddsRatio_working_3-way'!X203)))</f>
        <v>0.31475732412144031</v>
      </c>
      <c r="Z203" s="11">
        <f>'OddsRatio_working_3-way'!X203^(1/3)*COS('OddsRatio_working_3-way'!Y203/3)</f>
        <v>0.52207172906309451</v>
      </c>
      <c r="AA203" s="11">
        <f>'OddsRatio_working_3-way'!X203^(1/3)*COS(('OddsRatio_working_3-way'!Y203+2*PI())/3)</f>
        <v>-0.30864749755931847</v>
      </c>
      <c r="AB203" s="11">
        <f>'OddsRatio_working_3-way'!X203^(1/3)*COS(('OddsRatio_working_3-way'!Y203+4*PI())/3)</f>
        <v>-0.21342423150377607</v>
      </c>
      <c r="AC203" s="11">
        <f>'OddsRatio_working_3-way'!X203^(1/3)*SIN('OddsRatio_working_3-way'!Y203/3)</f>
        <v>5.4977178290282862E-2</v>
      </c>
      <c r="AD203" s="11">
        <f>'OddsRatio_working_3-way'!X203^(1/3)*SIN(('OddsRatio_working_3-way'!Y203+2*PI())/3)</f>
        <v>0.42463879082116501</v>
      </c>
      <c r="AE203" s="11">
        <f>'OddsRatio_working_3-way'!X203^(1/3)*SIN(('OddsRatio_working_3-way'!Y203+4*PI())/3)</f>
        <v>-0.47961596911144783</v>
      </c>
      <c r="AF203" s="11">
        <f>-'OddsRatio_working_3-way'!U203/(3*'OddsRatio_working_3-way'!X203^(1/3))*COS(('OddsRatio_working_3-way'!Y203)/3)</f>
        <v>0.5220717290630944</v>
      </c>
      <c r="AG203" s="11">
        <f>-'OddsRatio_working_3-way'!U203/(3*'OddsRatio_working_3-way'!X203^(1/3))*COS(('OddsRatio_working_3-way'!Y203+2*PI())/3)</f>
        <v>-0.30864749755931842</v>
      </c>
      <c r="AH203" s="11">
        <f>-'OddsRatio_working_3-way'!U203/(3*'OddsRatio_working_3-way'!X203^(1/3))*COS(('OddsRatio_working_3-way'!Y203+4*PI())/3)</f>
        <v>-0.21342423150377604</v>
      </c>
      <c r="AI203" s="11">
        <f>'OddsRatio_working_3-way'!U203/(3*'OddsRatio_working_3-way'!X203^(1/3))*SIN(('OddsRatio_working_3-way'!Y203)/3)</f>
        <v>-5.4977178290282848E-2</v>
      </c>
      <c r="AJ203" s="11">
        <f>'OddsRatio_working_3-way'!U203/(3*'OddsRatio_working_3-way'!X203^(1/3))*SIN(('OddsRatio_working_3-way'!Y203+2*PI())/3)</f>
        <v>-0.4246387908211649</v>
      </c>
      <c r="AK203" s="11">
        <f>'OddsRatio_working_3-way'!U203/(3*'OddsRatio_working_3-way'!X203^(1/3))*SIN(('OddsRatio_working_3-way'!Y203+4*PI())/3)</f>
        <v>0.47961596911144772</v>
      </c>
      <c r="AL203" s="11">
        <f>'OddsRatio_working_3-way'!Z203+'OddsRatio_working_3-way'!AF203</f>
        <v>1.044143458126189</v>
      </c>
      <c r="AM203" s="11">
        <f>'OddsRatio_working_3-way'!AA203+'OddsRatio_working_3-way'!AG203</f>
        <v>-0.61729499511863684</v>
      </c>
      <c r="AN203" s="11">
        <f>'OddsRatio_working_3-way'!AB203+'OddsRatio_working_3-way'!AH203</f>
        <v>-0.42684846300755208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1.044143458126189</v>
      </c>
      <c r="AS203" s="11">
        <f>IF(('OddsRatio_working_3-way'!X203=0),IF(Q203&gt;0,-Q203^(1/3),(-Q203)^(1/3)),'OddsRatio_working_3-way'!AM203-'OddsRatio_working_3-way'!R203/3)</f>
        <v>-0.61729499511863684</v>
      </c>
      <c r="AT203" s="11">
        <f>IF(('OddsRatio_working_3-way'!X203=0),IF(Q203&gt;0,-Q203^(1/3),(-Q203)^(1/3)),'OddsRatio_working_3-way'!AN203-'OddsRatio_working_3-way'!R203/3)</f>
        <v>-0.42684846300755208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3.15</v>
      </c>
      <c r="B204" s="4">
        <f>IF('True_Odds_Calculator_3-way'!B205="","",'True_Odds_Calculator_3-way'!B205)</f>
        <v>3.34</v>
      </c>
      <c r="C204" s="4">
        <f>IF('True_Odds_Calculator_3-way'!C205="","",'True_Odds_Calculator_3-way'!C205)</f>
        <v>2.44</v>
      </c>
      <c r="D204" s="9">
        <f t="shared" si="52"/>
        <v>0.30881405713507848</v>
      </c>
      <c r="E204" s="9">
        <f t="shared" si="53"/>
        <v>0.29103706269260998</v>
      </c>
      <c r="F204" s="9">
        <f t="shared" si="54"/>
        <v>0.40014888017231193</v>
      </c>
      <c r="G204" s="9">
        <f t="shared" si="55"/>
        <v>1.0410207257827051</v>
      </c>
      <c r="H204" s="9">
        <f t="shared" si="56"/>
        <v>3.2381945604328162</v>
      </c>
      <c r="I204" s="9">
        <f t="shared" si="57"/>
        <v>3.435988498331529</v>
      </c>
      <c r="J204" s="9">
        <f t="shared" si="58"/>
        <v>2.499069845127095</v>
      </c>
      <c r="K204" s="11">
        <f t="shared" si="59"/>
        <v>0.31746031746031744</v>
      </c>
      <c r="L204" s="11">
        <f t="shared" si="60"/>
        <v>0.29940119760479045</v>
      </c>
      <c r="M204" s="11">
        <f t="shared" si="61"/>
        <v>0.4098360655737705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-0.28220841688987375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0.23099780143070611</v>
      </c>
      <c r="Q204" s="11">
        <f>2*'OddsRatio_working_3-way'!K204*'OddsRatio_working_3-way'!L204*'OddsRatio_working_3-way'!M204</f>
        <v>7.7908196098045918E-2</v>
      </c>
      <c r="R204" s="11">
        <f t="shared" si="62"/>
        <v>0</v>
      </c>
      <c r="S204" s="11">
        <f t="shared" si="63"/>
        <v>-0.81853618675324069</v>
      </c>
      <c r="T204" s="11">
        <f t="shared" si="64"/>
        <v>-0.27606616753903568</v>
      </c>
      <c r="U204" s="11">
        <f>'OddsRatio_working_3-way'!S204-'OddsRatio_working_3-way'!R204^2/3</f>
        <v>-0.81853618675324069</v>
      </c>
      <c r="V204" s="11">
        <f>'OddsRatio_working_3-way'!S204*'OddsRatio_working_3-way'!R204/3-2*'OddsRatio_working_3-way'!R204^3/27-'OddsRatio_working_3-way'!T204</f>
        <v>0.27606616753903568</v>
      </c>
      <c r="W204" s="11">
        <f>'OddsRatio_working_3-way'!V204^2+4*'OddsRatio_working_3-way'!U204^3/27</f>
        <v>-5.0349472803293965E-3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0.14251971454856721</v>
      </c>
      <c r="Y204" s="11">
        <f>IF('OddsRatio_working_3-way'!W204&gt;=0,IF('OddsRatio_working_3-way'!V204+SQRT('OddsRatio_working_3-way'!W204)&gt;0,0,PI()),ACOS('OddsRatio_working_3-way'!V204/(2*'OddsRatio_working_3-way'!X204)))</f>
        <v>0.2515843673868372</v>
      </c>
      <c r="Z204" s="11">
        <f>'OddsRatio_working_3-way'!X204^(1/3)*COS('OddsRatio_working_3-way'!Y204/3)</f>
        <v>0.52051036289135266</v>
      </c>
      <c r="AA204" s="11">
        <f>'OddsRatio_working_3-way'!X204^(1/3)*COS(('OddsRatio_working_3-way'!Y204+2*PI())/3)</f>
        <v>-0.29814671454140185</v>
      </c>
      <c r="AB204" s="11">
        <f>'OddsRatio_working_3-way'!X204^(1/3)*COS(('OddsRatio_working_3-way'!Y204+4*PI())/3)</f>
        <v>-0.22236364834995095</v>
      </c>
      <c r="AC204" s="11">
        <f>'OddsRatio_working_3-way'!X204^(1/3)*SIN('OddsRatio_working_3-way'!Y204/3)</f>
        <v>4.3753373665649527E-2</v>
      </c>
      <c r="AD204" s="11">
        <f>'OddsRatio_working_3-way'!X204^(1/3)*SIN(('OddsRatio_working_3-way'!Y204+2*PI())/3)</f>
        <v>0.42889851036414367</v>
      </c>
      <c r="AE204" s="11">
        <f>'OddsRatio_working_3-way'!X204^(1/3)*SIN(('OddsRatio_working_3-way'!Y204+4*PI())/3)</f>
        <v>-0.47265188402979313</v>
      </c>
      <c r="AF204" s="11">
        <f>-'OddsRatio_working_3-way'!U204/(3*'OddsRatio_working_3-way'!X204^(1/3))*COS(('OddsRatio_working_3-way'!Y204)/3)</f>
        <v>0.52051036289135255</v>
      </c>
      <c r="AG204" s="11">
        <f>-'OddsRatio_working_3-way'!U204/(3*'OddsRatio_working_3-way'!X204^(1/3))*COS(('OddsRatio_working_3-way'!Y204+2*PI())/3)</f>
        <v>-0.29814671454140179</v>
      </c>
      <c r="AH204" s="11">
        <f>-'OddsRatio_working_3-way'!U204/(3*'OddsRatio_working_3-way'!X204^(1/3))*COS(('OddsRatio_working_3-way'!Y204+4*PI())/3)</f>
        <v>-0.2223636483499509</v>
      </c>
      <c r="AI204" s="11">
        <f>'OddsRatio_working_3-way'!U204/(3*'OddsRatio_working_3-way'!X204^(1/3))*SIN(('OddsRatio_working_3-way'!Y204)/3)</f>
        <v>-4.3753373665649513E-2</v>
      </c>
      <c r="AJ204" s="11">
        <f>'OddsRatio_working_3-way'!U204/(3*'OddsRatio_working_3-way'!X204^(1/3))*SIN(('OddsRatio_working_3-way'!Y204+2*PI())/3)</f>
        <v>-0.42889851036414356</v>
      </c>
      <c r="AK204" s="11">
        <f>'OddsRatio_working_3-way'!U204/(3*'OddsRatio_working_3-way'!X204^(1/3))*SIN(('OddsRatio_working_3-way'!Y204+4*PI())/3)</f>
        <v>0.47265188402979302</v>
      </c>
      <c r="AL204" s="11">
        <f>'OddsRatio_working_3-way'!Z204+'OddsRatio_working_3-way'!AF204</f>
        <v>1.0410207257827051</v>
      </c>
      <c r="AM204" s="11">
        <f>'OddsRatio_working_3-way'!AA204+'OddsRatio_working_3-way'!AG204</f>
        <v>-0.59629342908280369</v>
      </c>
      <c r="AN204" s="11">
        <f>'OddsRatio_working_3-way'!AB204+'OddsRatio_working_3-way'!AH204</f>
        <v>-0.44472729669990185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1.0410207257827051</v>
      </c>
      <c r="AS204" s="11">
        <f>IF(('OddsRatio_working_3-way'!X204=0),IF(Q204&gt;0,-Q204^(1/3),(-Q204)^(1/3)),'OddsRatio_working_3-way'!AM204-'OddsRatio_working_3-way'!R204/3)</f>
        <v>-0.59629342908280369</v>
      </c>
      <c r="AT204" s="11">
        <f>IF(('OddsRatio_working_3-way'!X204=0),IF(Q204&gt;0,-Q204^(1/3),(-Q204)^(1/3)),'OddsRatio_working_3-way'!AN204-'OddsRatio_working_3-way'!R204/3)</f>
        <v>-0.44472729669990185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2.09</v>
      </c>
      <c r="B205" s="4">
        <f>IF('True_Odds_Calculator_3-way'!B206="","",'True_Odds_Calculator_3-way'!B206)</f>
        <v>3.4</v>
      </c>
      <c r="C205" s="4">
        <f>IF('True_Odds_Calculator_3-way'!C206="","",'True_Odds_Calculator_3-way'!C206)</f>
        <v>3.9</v>
      </c>
      <c r="D205" s="9">
        <f t="shared" si="52"/>
        <v>0.46723704380501413</v>
      </c>
      <c r="E205" s="9">
        <f t="shared" si="53"/>
        <v>0.28484972927917179</v>
      </c>
      <c r="F205" s="9">
        <f t="shared" si="54"/>
        <v>0.24791322691581388</v>
      </c>
      <c r="G205" s="9">
        <f t="shared" si="55"/>
        <v>1.0460929003550923</v>
      </c>
      <c r="H205" s="9">
        <f t="shared" si="56"/>
        <v>2.1402412613870503</v>
      </c>
      <c r="I205" s="9">
        <f t="shared" si="57"/>
        <v>3.5106229608522224</v>
      </c>
      <c r="J205" s="9">
        <f t="shared" si="58"/>
        <v>4.0336694110297673</v>
      </c>
      <c r="K205" s="11">
        <f t="shared" si="59"/>
        <v>0.47846889952153115</v>
      </c>
      <c r="L205" s="11">
        <f t="shared" si="60"/>
        <v>0.29411764705882354</v>
      </c>
      <c r="M205" s="11">
        <f t="shared" si="61"/>
        <v>0.25641025641025644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-0.27374483102037273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0.23057437918119039</v>
      </c>
      <c r="Q205" s="11">
        <f>2*'OddsRatio_working_3-way'!K205*'OddsRatio_working_3-way'!L205*'OddsRatio_working_3-way'!M205</f>
        <v>7.2167254829793553E-2</v>
      </c>
      <c r="R205" s="11">
        <f t="shared" si="62"/>
        <v>0</v>
      </c>
      <c r="S205" s="11">
        <f t="shared" si="63"/>
        <v>-0.84229674153748868</v>
      </c>
      <c r="T205" s="11">
        <f t="shared" si="64"/>
        <v>-0.26362965306337677</v>
      </c>
      <c r="U205" s="11">
        <f>'OddsRatio_working_3-way'!S205-'OddsRatio_working_3-way'!R205^2/3</f>
        <v>-0.84229674153748868</v>
      </c>
      <c r="V205" s="11">
        <f>'OddsRatio_working_3-way'!S205*'OddsRatio_working_3-way'!R205/3-2*'OddsRatio_working_3-way'!R205^3/27-'OddsRatio_working_3-way'!T205</f>
        <v>0.26362965306337677</v>
      </c>
      <c r="W205" s="11">
        <f>'OddsRatio_working_3-way'!V205^2+4*'OddsRatio_working_3-way'!U205^3/27</f>
        <v>-1.902963530813935E-2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0.14877014929284013</v>
      </c>
      <c r="Y205" s="11">
        <f>IF('OddsRatio_working_3-way'!W205&gt;=0,IF('OddsRatio_working_3-way'!V205+SQRT('OddsRatio_working_3-way'!W205)&gt;0,0,PI()),ACOS('OddsRatio_working_3-way'!V205/(2*'OddsRatio_working_3-way'!X205)))</f>
        <v>0.48208523928740332</v>
      </c>
      <c r="Z205" s="11">
        <f>'OddsRatio_working_3-way'!X205^(1/3)*COS('OddsRatio_working_3-way'!Y205/3)</f>
        <v>0.52304645017754614</v>
      </c>
      <c r="AA205" s="11">
        <f>'OddsRatio_working_3-way'!X205^(1/3)*COS(('OddsRatio_working_3-way'!Y205+2*PI())/3)</f>
        <v>-0.33494661102181889</v>
      </c>
      <c r="AB205" s="11">
        <f>'OddsRatio_working_3-way'!X205^(1/3)*COS(('OddsRatio_working_3-way'!Y205+4*PI())/3)</f>
        <v>-0.18809983915572737</v>
      </c>
      <c r="AC205" s="11">
        <f>'OddsRatio_working_3-way'!X205^(1/3)*SIN('OddsRatio_working_3-way'!Y205/3)</f>
        <v>8.4782023266515461E-2</v>
      </c>
      <c r="AD205" s="11">
        <f>'OddsRatio_working_3-way'!X205^(1/3)*SIN(('OddsRatio_working_3-way'!Y205+2*PI())/3)</f>
        <v>0.41058050157976883</v>
      </c>
      <c r="AE205" s="11">
        <f>'OddsRatio_working_3-way'!X205^(1/3)*SIN(('OddsRatio_working_3-way'!Y205+4*PI())/3)</f>
        <v>-0.4953625248462844</v>
      </c>
      <c r="AF205" s="11">
        <f>-'OddsRatio_working_3-way'!U205/(3*'OddsRatio_working_3-way'!X205^(1/3))*COS(('OddsRatio_working_3-way'!Y205)/3)</f>
        <v>0.52304645017754614</v>
      </c>
      <c r="AG205" s="11">
        <f>-'OddsRatio_working_3-way'!U205/(3*'OddsRatio_working_3-way'!X205^(1/3))*COS(('OddsRatio_working_3-way'!Y205+2*PI())/3)</f>
        <v>-0.33494661102181889</v>
      </c>
      <c r="AH205" s="11">
        <f>-'OddsRatio_working_3-way'!U205/(3*'OddsRatio_working_3-way'!X205^(1/3))*COS(('OddsRatio_working_3-way'!Y205+4*PI())/3)</f>
        <v>-0.18809983915572737</v>
      </c>
      <c r="AI205" s="11">
        <f>'OddsRatio_working_3-way'!U205/(3*'OddsRatio_working_3-way'!X205^(1/3))*SIN(('OddsRatio_working_3-way'!Y205)/3)</f>
        <v>-8.4782023266515461E-2</v>
      </c>
      <c r="AJ205" s="11">
        <f>'OddsRatio_working_3-way'!U205/(3*'OddsRatio_working_3-way'!X205^(1/3))*SIN(('OddsRatio_working_3-way'!Y205+2*PI())/3)</f>
        <v>-0.41058050157976883</v>
      </c>
      <c r="AK205" s="11">
        <f>'OddsRatio_working_3-way'!U205/(3*'OddsRatio_working_3-way'!X205^(1/3))*SIN(('OddsRatio_working_3-way'!Y205+4*PI())/3)</f>
        <v>0.4953625248462844</v>
      </c>
      <c r="AL205" s="11">
        <f>'OddsRatio_working_3-way'!Z205+'OddsRatio_working_3-way'!AF205</f>
        <v>1.0460929003550923</v>
      </c>
      <c r="AM205" s="11">
        <f>'OddsRatio_working_3-way'!AA205+'OddsRatio_working_3-way'!AG205</f>
        <v>-0.66989322204363777</v>
      </c>
      <c r="AN205" s="11">
        <f>'OddsRatio_working_3-way'!AB205+'OddsRatio_working_3-way'!AH205</f>
        <v>-0.37619967831145473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1.0460929003550923</v>
      </c>
      <c r="AS205" s="11">
        <f>IF(('OddsRatio_working_3-way'!X205=0),IF(Q205&gt;0,-Q205^(1/3),(-Q205)^(1/3)),'OddsRatio_working_3-way'!AM205-'OddsRatio_working_3-way'!R205/3)</f>
        <v>-0.66989322204363777</v>
      </c>
      <c r="AT205" s="11">
        <f>IF(('OddsRatio_working_3-way'!X205=0),IF(Q205&gt;0,-Q205^(1/3),(-Q205)^(1/3)),'OddsRatio_working_3-way'!AN205-'OddsRatio_working_3-way'!R205/3)</f>
        <v>-0.37619967831145473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2.68</v>
      </c>
      <c r="B206" s="4">
        <f>IF('True_Odds_Calculator_3-way'!B207="","",'True_Odds_Calculator_3-way'!B207)</f>
        <v>3.29</v>
      </c>
      <c r="C206" s="4">
        <f>IF('True_Odds_Calculator_3-way'!C207="","",'True_Odds_Calculator_3-way'!C207)</f>
        <v>2.86</v>
      </c>
      <c r="D206" s="9">
        <f t="shared" si="52"/>
        <v>0.36382922932694767</v>
      </c>
      <c r="E206" s="9">
        <f t="shared" si="53"/>
        <v>0.29555809442634201</v>
      </c>
      <c r="F206" s="9">
        <f t="shared" si="54"/>
        <v>0.34061267624671054</v>
      </c>
      <c r="G206" s="9">
        <f t="shared" si="55"/>
        <v>1.0407989442796857</v>
      </c>
      <c r="H206" s="9">
        <f t="shared" si="56"/>
        <v>2.7485422263898718</v>
      </c>
      <c r="I206" s="9">
        <f t="shared" si="57"/>
        <v>3.3834295824004799</v>
      </c>
      <c r="J206" s="9">
        <f t="shared" si="58"/>
        <v>2.9358860363602144</v>
      </c>
      <c r="K206" s="11">
        <f t="shared" si="59"/>
        <v>0.37313432835820892</v>
      </c>
      <c r="L206" s="11">
        <f t="shared" si="60"/>
        <v>0.303951367781155</v>
      </c>
      <c r="M206" s="11">
        <f t="shared" si="61"/>
        <v>0.34965034965034969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-0.28376640825037147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0.23119148238233667</v>
      </c>
      <c r="Q206" s="11">
        <f>2*'OddsRatio_working_3-way'!K206*'OddsRatio_working_3-way'!L206*'OddsRatio_working_3-way'!M206</f>
        <v>7.9310971657748405E-2</v>
      </c>
      <c r="R206" s="11">
        <f t="shared" si="62"/>
        <v>0</v>
      </c>
      <c r="S206" s="11">
        <f t="shared" si="63"/>
        <v>-0.81472463145938279</v>
      </c>
      <c r="T206" s="11">
        <f t="shared" si="64"/>
        <v>-0.27949387014043997</v>
      </c>
      <c r="U206" s="11">
        <f>'OddsRatio_working_3-way'!S206-'OddsRatio_working_3-way'!R206^2/3</f>
        <v>-0.81472463145938279</v>
      </c>
      <c r="V206" s="11">
        <f>'OddsRatio_working_3-way'!S206*'OddsRatio_working_3-way'!R206/3-2*'OddsRatio_working_3-way'!R206^3/27-'OddsRatio_working_3-way'!T206</f>
        <v>0.27949387014043997</v>
      </c>
      <c r="W206" s="11">
        <f>'OddsRatio_working_3-way'!V206^2+4*'OddsRatio_working_3-way'!U206^3/27</f>
        <v>-2.0009306830295753E-3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0.14152539889460716</v>
      </c>
      <c r="Y206" s="11">
        <f>IF('OddsRatio_working_3-way'!W206&gt;=0,IF('OddsRatio_working_3-way'!V206+SQRT('OddsRatio_working_3-way'!W206)&gt;0,0,PI()),ACOS('OddsRatio_working_3-way'!V206/(2*'OddsRatio_working_3-way'!X206)))</f>
        <v>0.15869972207666994</v>
      </c>
      <c r="Z206" s="11">
        <f>'OddsRatio_working_3-way'!X206^(1/3)*COS('OddsRatio_working_3-way'!Y206/3)</f>
        <v>0.52039947213984294</v>
      </c>
      <c r="AA206" s="11">
        <f>'OddsRatio_working_3-way'!X206^(1/3)*COS(('OddsRatio_working_3-way'!Y206+2*PI())/3)</f>
        <v>-0.28406288574207017</v>
      </c>
      <c r="AB206" s="11">
        <f>'OddsRatio_working_3-way'!X206^(1/3)*COS(('OddsRatio_working_3-way'!Y206+4*PI())/3)</f>
        <v>-0.23633658639777291</v>
      </c>
      <c r="AC206" s="11">
        <f>'OddsRatio_working_3-way'!X206^(1/3)*SIN('OddsRatio_working_3-way'!Y206/3)</f>
        <v>2.7554791773854701E-2</v>
      </c>
      <c r="AD206" s="11">
        <f>'OddsRatio_working_3-way'!X206^(1/3)*SIN(('OddsRatio_working_3-way'!Y206+2*PI())/3)</f>
        <v>0.43690176710218886</v>
      </c>
      <c r="AE206" s="11">
        <f>'OddsRatio_working_3-way'!X206^(1/3)*SIN(('OddsRatio_working_3-way'!Y206+4*PI())/3)</f>
        <v>-0.46445655887604359</v>
      </c>
      <c r="AF206" s="11">
        <f>-'OddsRatio_working_3-way'!U206/(3*'OddsRatio_working_3-way'!X206^(1/3))*COS(('OddsRatio_working_3-way'!Y206)/3)</f>
        <v>0.52039947213984272</v>
      </c>
      <c r="AG206" s="11">
        <f>-'OddsRatio_working_3-way'!U206/(3*'OddsRatio_working_3-way'!X206^(1/3))*COS(('OddsRatio_working_3-way'!Y206+2*PI())/3)</f>
        <v>-0.28406288574207006</v>
      </c>
      <c r="AH206" s="11">
        <f>-'OddsRatio_working_3-way'!U206/(3*'OddsRatio_working_3-way'!X206^(1/3))*COS(('OddsRatio_working_3-way'!Y206+4*PI())/3)</f>
        <v>-0.2363365863977728</v>
      </c>
      <c r="AI206" s="11">
        <f>'OddsRatio_working_3-way'!U206/(3*'OddsRatio_working_3-way'!X206^(1/3))*SIN(('OddsRatio_working_3-way'!Y206)/3)</f>
        <v>-2.7554791773854691E-2</v>
      </c>
      <c r="AJ206" s="11">
        <f>'OddsRatio_working_3-way'!U206/(3*'OddsRatio_working_3-way'!X206^(1/3))*SIN(('OddsRatio_working_3-way'!Y206+2*PI())/3)</f>
        <v>-0.4369017671021887</v>
      </c>
      <c r="AK206" s="11">
        <f>'OddsRatio_working_3-way'!U206/(3*'OddsRatio_working_3-way'!X206^(1/3))*SIN(('OddsRatio_working_3-way'!Y206+4*PI())/3)</f>
        <v>0.46445655887604337</v>
      </c>
      <c r="AL206" s="11">
        <f>'OddsRatio_working_3-way'!Z206+'OddsRatio_working_3-way'!AF206</f>
        <v>1.0407989442796857</v>
      </c>
      <c r="AM206" s="11">
        <f>'OddsRatio_working_3-way'!AA206+'OddsRatio_working_3-way'!AG206</f>
        <v>-0.56812577148414023</v>
      </c>
      <c r="AN206" s="11">
        <f>'OddsRatio_working_3-way'!AB206+'OddsRatio_working_3-way'!AH206</f>
        <v>-0.47267317279554572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1.0407989442796857</v>
      </c>
      <c r="AS206" s="11">
        <f>IF(('OddsRatio_working_3-way'!X206=0),IF(Q206&gt;0,-Q206^(1/3),(-Q206)^(1/3)),'OddsRatio_working_3-way'!AM206-'OddsRatio_working_3-way'!R206/3)</f>
        <v>-0.56812577148414023</v>
      </c>
      <c r="AT206" s="11">
        <f>IF(('OddsRatio_working_3-way'!X206=0),IF(Q206&gt;0,-Q206^(1/3),(-Q206)^(1/3)),'OddsRatio_working_3-way'!AN206-'OddsRatio_working_3-way'!R206/3)</f>
        <v>-0.47267317279554572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1.59</v>
      </c>
      <c r="B207" s="4">
        <f>IF('True_Odds_Calculator_3-way'!B208="","",'True_Odds_Calculator_3-way'!B208)</f>
        <v>4.09</v>
      </c>
      <c r="C207" s="4">
        <f>IF('True_Odds_Calculator_3-way'!C208="","",'True_Odds_Calculator_3-way'!C208)</f>
        <v>6.06</v>
      </c>
      <c r="D207" s="9">
        <f t="shared" si="52"/>
        <v>0.61251781605070266</v>
      </c>
      <c r="E207" s="9">
        <f t="shared" si="53"/>
        <v>0.23184977583853661</v>
      </c>
      <c r="F207" s="9">
        <f t="shared" si="54"/>
        <v>0.15563240811076093</v>
      </c>
      <c r="G207" s="9">
        <f t="shared" si="55"/>
        <v>1.0722128354654732</v>
      </c>
      <c r="H207" s="9">
        <f t="shared" si="56"/>
        <v>1.6326055729246292</v>
      </c>
      <c r="I207" s="9">
        <f t="shared" si="57"/>
        <v>4.3131376615883115</v>
      </c>
      <c r="J207" s="9">
        <f t="shared" si="58"/>
        <v>6.4253969474552957</v>
      </c>
      <c r="K207" s="11">
        <f t="shared" si="59"/>
        <v>0.62893081761006286</v>
      </c>
      <c r="L207" s="11">
        <f t="shared" si="60"/>
        <v>0.24449877750611249</v>
      </c>
      <c r="M207" s="11">
        <f t="shared" si="61"/>
        <v>0.16501650165016502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-0.2340819633469553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0.22177795580914367</v>
      </c>
      <c r="Q207" s="11">
        <f>2*'OddsRatio_working_3-way'!K207*'OddsRatio_working_3-way'!L207*'OddsRatio_working_3-way'!M207</f>
        <v>5.0750104304151868E-2</v>
      </c>
      <c r="R207" s="11">
        <f t="shared" si="62"/>
        <v>0</v>
      </c>
      <c r="S207" s="11">
        <f t="shared" si="63"/>
        <v>-0.94743718242154917</v>
      </c>
      <c r="T207" s="11">
        <f t="shared" si="64"/>
        <v>-0.21680484723605242</v>
      </c>
      <c r="U207" s="11">
        <f>'OddsRatio_working_3-way'!S207-'OddsRatio_working_3-way'!R207^2/3</f>
        <v>-0.94743718242154917</v>
      </c>
      <c r="V207" s="11">
        <f>'OddsRatio_working_3-way'!S207*'OddsRatio_working_3-way'!R207/3-2*'OddsRatio_working_3-way'!R207^3/27-'OddsRatio_working_3-way'!T207</f>
        <v>0.21680484723605242</v>
      </c>
      <c r="W207" s="11">
        <f>'OddsRatio_working_3-way'!V207^2+4*'OddsRatio_working_3-way'!U207^3/27</f>
        <v>-7.8988972803159641E-2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0.17747768492701249</v>
      </c>
      <c r="Y207" s="11">
        <f>IF('OddsRatio_working_3-way'!W207&gt;=0,IF('OddsRatio_working_3-way'!V207+SQRT('OddsRatio_working_3-way'!W207)&gt;0,0,PI()),ACOS('OddsRatio_working_3-way'!V207/(2*'OddsRatio_working_3-way'!X207)))</f>
        <v>0.91373248806287855</v>
      </c>
      <c r="Z207" s="11">
        <f>'OddsRatio_working_3-way'!X207^(1/3)*COS('OddsRatio_working_3-way'!Y207/3)</f>
        <v>0.53610641773273671</v>
      </c>
      <c r="AA207" s="11">
        <f>'OddsRatio_working_3-way'!X207^(1/3)*COS(('OddsRatio_working_3-way'!Y207+2*PI())/3)</f>
        <v>-0.41400432141682703</v>
      </c>
      <c r="AB207" s="11">
        <f>'OddsRatio_working_3-way'!X207^(1/3)*COS(('OddsRatio_working_3-way'!Y207+4*PI())/3)</f>
        <v>-0.12210209631590981</v>
      </c>
      <c r="AC207" s="11">
        <f>'OddsRatio_working_3-way'!X207^(1/3)*SIN('OddsRatio_working_3-way'!Y207/3)</f>
        <v>0.16852982823906548</v>
      </c>
      <c r="AD207" s="11">
        <f>'OddsRatio_working_3-way'!X207^(1/3)*SIN(('OddsRatio_working_3-way'!Y207+2*PI())/3)</f>
        <v>0.38001686276888957</v>
      </c>
      <c r="AE207" s="11">
        <f>'OddsRatio_working_3-way'!X207^(1/3)*SIN(('OddsRatio_working_3-way'!Y207+4*PI())/3)</f>
        <v>-0.54854669100795483</v>
      </c>
      <c r="AF207" s="11">
        <f>-'OddsRatio_working_3-way'!U207/(3*'OddsRatio_working_3-way'!X207^(1/3))*COS(('OddsRatio_working_3-way'!Y207)/3)</f>
        <v>0.5361064177327366</v>
      </c>
      <c r="AG207" s="11">
        <f>-'OddsRatio_working_3-way'!U207/(3*'OddsRatio_working_3-way'!X207^(1/3))*COS(('OddsRatio_working_3-way'!Y207+2*PI())/3)</f>
        <v>-0.41400432141682697</v>
      </c>
      <c r="AH207" s="11">
        <f>-'OddsRatio_working_3-way'!U207/(3*'OddsRatio_working_3-way'!X207^(1/3))*COS(('OddsRatio_working_3-way'!Y207+4*PI())/3)</f>
        <v>-0.12210209631590978</v>
      </c>
      <c r="AI207" s="11">
        <f>'OddsRatio_working_3-way'!U207/(3*'OddsRatio_working_3-way'!X207^(1/3))*SIN(('OddsRatio_working_3-way'!Y207)/3)</f>
        <v>-0.16852982823906545</v>
      </c>
      <c r="AJ207" s="11">
        <f>'OddsRatio_working_3-way'!U207/(3*'OddsRatio_working_3-way'!X207^(1/3))*SIN(('OddsRatio_working_3-way'!Y207+2*PI())/3)</f>
        <v>-0.38001686276888952</v>
      </c>
      <c r="AK207" s="11">
        <f>'OddsRatio_working_3-way'!U207/(3*'OddsRatio_working_3-way'!X207^(1/3))*SIN(('OddsRatio_working_3-way'!Y207+4*PI())/3)</f>
        <v>0.54854669100795472</v>
      </c>
      <c r="AL207" s="11">
        <f>'OddsRatio_working_3-way'!Z207+'OddsRatio_working_3-way'!AF207</f>
        <v>1.0722128354654732</v>
      </c>
      <c r="AM207" s="11">
        <f>'OddsRatio_working_3-way'!AA207+'OddsRatio_working_3-way'!AG207</f>
        <v>-0.82800864283365394</v>
      </c>
      <c r="AN207" s="11">
        <f>'OddsRatio_working_3-way'!AB207+'OddsRatio_working_3-way'!AH207</f>
        <v>-0.24420419263181958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1.0722128354654732</v>
      </c>
      <c r="AS207" s="11">
        <f>IF(('OddsRatio_working_3-way'!X207=0),IF(Q207&gt;0,-Q207^(1/3),(-Q207)^(1/3)),'OddsRatio_working_3-way'!AM207-'OddsRatio_working_3-way'!R207/3)</f>
        <v>-0.82800864283365394</v>
      </c>
      <c r="AT207" s="11">
        <f>IF(('OddsRatio_working_3-way'!X207=0),IF(Q207&gt;0,-Q207^(1/3),(-Q207)^(1/3)),'OddsRatio_working_3-way'!AN207-'OddsRatio_working_3-way'!R207/3)</f>
        <v>-0.24420419263181958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3.87</v>
      </c>
      <c r="C208" s="4">
        <f>IF('True_Odds_Calculator_3-way'!C209="","",'True_Odds_Calculator_3-way'!C209)</f>
        <v>3.7</v>
      </c>
      <c r="D208" s="9">
        <f t="shared" si="52"/>
        <v>0.49175401657462625</v>
      </c>
      <c r="E208" s="9">
        <f t="shared" si="53"/>
        <v>0.24833694938524445</v>
      </c>
      <c r="F208" s="9">
        <f t="shared" si="54"/>
        <v>0.25990903404012933</v>
      </c>
      <c r="G208" s="9">
        <f t="shared" si="55"/>
        <v>1.0546296175607381</v>
      </c>
      <c r="H208" s="9">
        <f t="shared" si="56"/>
        <v>2.0335370252095233</v>
      </c>
      <c r="I208" s="9">
        <f t="shared" si="57"/>
        <v>4.0267870023993195</v>
      </c>
      <c r="J208" s="9">
        <f t="shared" si="58"/>
        <v>3.8474999674139929</v>
      </c>
      <c r="K208" s="11">
        <f t="shared" si="59"/>
        <v>0.50505050505050508</v>
      </c>
      <c r="L208" s="11">
        <f t="shared" si="60"/>
        <v>0.25839793281653745</v>
      </c>
      <c r="M208" s="11">
        <f t="shared" si="61"/>
        <v>0.27027027027027023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-0.26785136087461681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0.23102736281030856</v>
      </c>
      <c r="Q208" s="11">
        <f>2*'OddsRatio_working_3-way'!K208*'OddsRatio_working_3-way'!L208*'OddsRatio_working_3-way'!M208</f>
        <v>7.0542706201620925E-2</v>
      </c>
      <c r="R208" s="11">
        <f t="shared" si="62"/>
        <v>0</v>
      </c>
      <c r="S208" s="11">
        <f t="shared" si="63"/>
        <v>-0.86252077292395823</v>
      </c>
      <c r="T208" s="11">
        <f t="shared" si="64"/>
        <v>-0.26336512150349867</v>
      </c>
      <c r="U208" s="11">
        <f>'OddsRatio_working_3-way'!S208-'OddsRatio_working_3-way'!R208^2/3</f>
        <v>-0.86252077292395823</v>
      </c>
      <c r="V208" s="11">
        <f>'OddsRatio_working_3-way'!S208*'OddsRatio_working_3-way'!R208/3-2*'OddsRatio_working_3-way'!R208^3/27-'OddsRatio_working_3-way'!T208</f>
        <v>0.26336512150349867</v>
      </c>
      <c r="W208" s="11">
        <f>'OddsRatio_working_3-way'!V208^2+4*'OddsRatio_working_3-way'!U208^3/27</f>
        <v>-2.5700368488846242E-2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0.15416027026555745</v>
      </c>
      <c r="Y208" s="11">
        <f>IF('OddsRatio_working_3-way'!W208&gt;=0,IF('OddsRatio_working_3-way'!V208+SQRT('OddsRatio_working_3-way'!W208)&gt;0,0,PI()),ACOS('OddsRatio_working_3-way'!V208/(2*'OddsRatio_working_3-way'!X208)))</f>
        <v>0.54680031156108955</v>
      </c>
      <c r="Z208" s="11">
        <f>'OddsRatio_working_3-way'!X208^(1/3)*COS('OddsRatio_working_3-way'!Y208/3)</f>
        <v>0.52731480878036907</v>
      </c>
      <c r="AA208" s="11">
        <f>'OddsRatio_working_3-way'!X208^(1/3)*COS(('OddsRatio_working_3-way'!Y208+2*PI())/3)</f>
        <v>-0.34782695091196231</v>
      </c>
      <c r="AB208" s="11">
        <f>'OddsRatio_working_3-way'!X208^(1/3)*COS(('OddsRatio_working_3-way'!Y208+4*PI())/3)</f>
        <v>-0.17948785786840685</v>
      </c>
      <c r="AC208" s="11">
        <f>'OddsRatio_working_3-way'!X208^(1/3)*SIN('OddsRatio_working_3-way'!Y208/3)</f>
        <v>9.7190620683834314E-2</v>
      </c>
      <c r="AD208" s="11">
        <f>'OddsRatio_working_3-way'!X208^(1/3)*SIN(('OddsRatio_working_3-way'!Y208+2*PI())/3)</f>
        <v>0.40807270985361599</v>
      </c>
      <c r="AE208" s="11">
        <f>'OddsRatio_working_3-way'!X208^(1/3)*SIN(('OddsRatio_working_3-way'!Y208+4*PI())/3)</f>
        <v>-0.50526333053745032</v>
      </c>
      <c r="AF208" s="11">
        <f>-'OddsRatio_working_3-way'!U208/(3*'OddsRatio_working_3-way'!X208^(1/3))*COS(('OddsRatio_working_3-way'!Y208)/3)</f>
        <v>0.52731480878036907</v>
      </c>
      <c r="AG208" s="11">
        <f>-'OddsRatio_working_3-way'!U208/(3*'OddsRatio_working_3-way'!X208^(1/3))*COS(('OddsRatio_working_3-way'!Y208+2*PI())/3)</f>
        <v>-0.34782695091196231</v>
      </c>
      <c r="AH208" s="11">
        <f>-'OddsRatio_working_3-way'!U208/(3*'OddsRatio_working_3-way'!X208^(1/3))*COS(('OddsRatio_working_3-way'!Y208+4*PI())/3)</f>
        <v>-0.17948785786840685</v>
      </c>
      <c r="AI208" s="11">
        <f>'OddsRatio_working_3-way'!U208/(3*'OddsRatio_working_3-way'!X208^(1/3))*SIN(('OddsRatio_working_3-way'!Y208)/3)</f>
        <v>-9.7190620683834314E-2</v>
      </c>
      <c r="AJ208" s="11">
        <f>'OddsRatio_working_3-way'!U208/(3*'OddsRatio_working_3-way'!X208^(1/3))*SIN(('OddsRatio_working_3-way'!Y208+2*PI())/3)</f>
        <v>-0.40807270985361599</v>
      </c>
      <c r="AK208" s="11">
        <f>'OddsRatio_working_3-way'!U208/(3*'OddsRatio_working_3-way'!X208^(1/3))*SIN(('OddsRatio_working_3-way'!Y208+4*PI())/3)</f>
        <v>0.50526333053745032</v>
      </c>
      <c r="AL208" s="11">
        <f>'OddsRatio_working_3-way'!Z208+'OddsRatio_working_3-way'!AF208</f>
        <v>1.0546296175607381</v>
      </c>
      <c r="AM208" s="11">
        <f>'OddsRatio_working_3-way'!AA208+'OddsRatio_working_3-way'!AG208</f>
        <v>-0.69565390182392461</v>
      </c>
      <c r="AN208" s="11">
        <f>'OddsRatio_working_3-way'!AB208+'OddsRatio_working_3-way'!AH208</f>
        <v>-0.35897571573681369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1.0546296175607381</v>
      </c>
      <c r="AS208" s="11">
        <f>IF(('OddsRatio_working_3-way'!X208=0),IF(Q208&gt;0,-Q208^(1/3),(-Q208)^(1/3)),'OddsRatio_working_3-way'!AM208-'OddsRatio_working_3-way'!R208/3)</f>
        <v>-0.69565390182392461</v>
      </c>
      <c r="AT208" s="11">
        <f>IF(('OddsRatio_working_3-way'!X208=0),IF(Q208&gt;0,-Q208^(1/3),(-Q208)^(1/3)),'OddsRatio_working_3-way'!AN208-'OddsRatio_working_3-way'!R208/3)</f>
        <v>-0.35897571573681369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2.1800000000000002</v>
      </c>
      <c r="B209" s="4">
        <f>IF('True_Odds_Calculator_3-way'!B210="","",'True_Odds_Calculator_3-way'!B210)</f>
        <v>3.62</v>
      </c>
      <c r="C209" s="4">
        <f>IF('True_Odds_Calculator_3-way'!C210="","",'True_Odds_Calculator_3-way'!C210)</f>
        <v>3.34</v>
      </c>
      <c r="D209" s="9">
        <f t="shared" si="52"/>
        <v>0.44567762325433335</v>
      </c>
      <c r="E209" s="9">
        <f t="shared" si="53"/>
        <v>0.2658442806709973</v>
      </c>
      <c r="F209" s="9">
        <f t="shared" si="54"/>
        <v>0.2884780960746694</v>
      </c>
      <c r="G209" s="9">
        <f t="shared" si="55"/>
        <v>1.0540460223814527</v>
      </c>
      <c r="H209" s="9">
        <f t="shared" si="56"/>
        <v>2.2437743064101143</v>
      </c>
      <c r="I209" s="9">
        <f t="shared" si="57"/>
        <v>3.7616005786394058</v>
      </c>
      <c r="J209" s="9">
        <f t="shared" si="58"/>
        <v>3.4664676923725986</v>
      </c>
      <c r="K209" s="11">
        <f t="shared" si="59"/>
        <v>0.4587155963302752</v>
      </c>
      <c r="L209" s="11">
        <f t="shared" si="60"/>
        <v>0.27624309392265195</v>
      </c>
      <c r="M209" s="11">
        <f t="shared" si="61"/>
        <v>0.29940119760479045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-0.27446541353908327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0.23294684896515447</v>
      </c>
      <c r="Q209" s="11">
        <f>2*'OddsRatio_working_3-way'!K209*'OddsRatio_working_3-way'!L209*'OddsRatio_working_3-way'!M209</f>
        <v>7.5878452431646426E-2</v>
      </c>
      <c r="R209" s="11">
        <f t="shared" si="62"/>
        <v>0</v>
      </c>
      <c r="S209" s="11">
        <f t="shared" si="63"/>
        <v>-0.84872933883155133</v>
      </c>
      <c r="T209" s="11">
        <f t="shared" si="64"/>
        <v>-0.27645906802330672</v>
      </c>
      <c r="U209" s="11">
        <f>'OddsRatio_working_3-way'!S209-'OddsRatio_working_3-way'!R209^2/3</f>
        <v>-0.84872933883155133</v>
      </c>
      <c r="V209" s="11">
        <f>'OddsRatio_working_3-way'!S209*'OddsRatio_working_3-way'!R209/3-2*'OddsRatio_working_3-way'!R209^3/27-'OddsRatio_working_3-way'!T209</f>
        <v>0.27645906802330672</v>
      </c>
      <c r="W209" s="11">
        <f>'OddsRatio_working_3-way'!V209^2+4*'OddsRatio_working_3-way'!U209^3/27</f>
        <v>-1.4144451417952272E-2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0.15047762932597955</v>
      </c>
      <c r="Y209" s="11">
        <f>IF('OddsRatio_working_3-way'!W209&gt;=0,IF('OddsRatio_working_3-way'!V209+SQRT('OddsRatio_working_3-way'!W209)&gt;0,0,PI()),ACOS('OddsRatio_working_3-way'!V209/(2*'OddsRatio_working_3-way'!X209)))</f>
        <v>0.40625998964375265</v>
      </c>
      <c r="Z209" s="11">
        <f>'OddsRatio_working_3-way'!X209^(1/3)*COS('OddsRatio_working_3-way'!Y209/3)</f>
        <v>0.52702301119072636</v>
      </c>
      <c r="AA209" s="11">
        <f>'OddsRatio_working_3-way'!X209^(1/3)*COS(('OddsRatio_working_3-way'!Y209+2*PI())/3)</f>
        <v>-0.32569988042926978</v>
      </c>
      <c r="AB209" s="11">
        <f>'OddsRatio_working_3-way'!X209^(1/3)*COS(('OddsRatio_working_3-way'!Y209+4*PI())/3)</f>
        <v>-0.20132313076145669</v>
      </c>
      <c r="AC209" s="11">
        <f>'OddsRatio_working_3-way'!X209^(1/3)*SIN('OddsRatio_working_3-way'!Y209/3)</f>
        <v>7.180894990164273E-2</v>
      </c>
      <c r="AD209" s="11">
        <f>'OddsRatio_working_3-way'!X209^(1/3)*SIN(('OddsRatio_working_3-way'!Y209+2*PI())/3)</f>
        <v>0.42051084111931819</v>
      </c>
      <c r="AE209" s="11">
        <f>'OddsRatio_working_3-way'!X209^(1/3)*SIN(('OddsRatio_working_3-way'!Y209+4*PI())/3)</f>
        <v>-0.4923197910209608</v>
      </c>
      <c r="AF209" s="11">
        <f>-'OddsRatio_working_3-way'!U209/(3*'OddsRatio_working_3-way'!X209^(1/3))*COS(('OddsRatio_working_3-way'!Y209)/3)</f>
        <v>0.52702301119072636</v>
      </c>
      <c r="AG209" s="11">
        <f>-'OddsRatio_working_3-way'!U209/(3*'OddsRatio_working_3-way'!X209^(1/3))*COS(('OddsRatio_working_3-way'!Y209+2*PI())/3)</f>
        <v>-0.32569988042926978</v>
      </c>
      <c r="AH209" s="11">
        <f>-'OddsRatio_working_3-way'!U209/(3*'OddsRatio_working_3-way'!X209^(1/3))*COS(('OddsRatio_working_3-way'!Y209+4*PI())/3)</f>
        <v>-0.20132313076145669</v>
      </c>
      <c r="AI209" s="11">
        <f>'OddsRatio_working_3-way'!U209/(3*'OddsRatio_working_3-way'!X209^(1/3))*SIN(('OddsRatio_working_3-way'!Y209)/3)</f>
        <v>-7.180894990164273E-2</v>
      </c>
      <c r="AJ209" s="11">
        <f>'OddsRatio_working_3-way'!U209/(3*'OddsRatio_working_3-way'!X209^(1/3))*SIN(('OddsRatio_working_3-way'!Y209+2*PI())/3)</f>
        <v>-0.42051084111931819</v>
      </c>
      <c r="AK209" s="11">
        <f>'OddsRatio_working_3-way'!U209/(3*'OddsRatio_working_3-way'!X209^(1/3))*SIN(('OddsRatio_working_3-way'!Y209+4*PI())/3)</f>
        <v>0.4923197910209608</v>
      </c>
      <c r="AL209" s="11">
        <f>'OddsRatio_working_3-way'!Z209+'OddsRatio_working_3-way'!AF209</f>
        <v>1.0540460223814527</v>
      </c>
      <c r="AM209" s="11">
        <f>'OddsRatio_working_3-way'!AA209+'OddsRatio_working_3-way'!AG209</f>
        <v>-0.65139976085853957</v>
      </c>
      <c r="AN209" s="11">
        <f>'OddsRatio_working_3-way'!AB209+'OddsRatio_working_3-way'!AH209</f>
        <v>-0.40264626152291338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1.0540460223814527</v>
      </c>
      <c r="AS209" s="11">
        <f>IF(('OddsRatio_working_3-way'!X209=0),IF(Q209&gt;0,-Q209^(1/3),(-Q209)^(1/3)),'OddsRatio_working_3-way'!AM209-'OddsRatio_working_3-way'!R209/3)</f>
        <v>-0.65139976085853957</v>
      </c>
      <c r="AT209" s="11">
        <f>IF(('OddsRatio_working_3-way'!X209=0),IF(Q209&gt;0,-Q209^(1/3),(-Q209)^(1/3)),'OddsRatio_working_3-way'!AN209-'OddsRatio_working_3-way'!R209/3)</f>
        <v>-0.40264626152291338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1.99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4.12</v>
      </c>
      <c r="D210" s="9">
        <f t="shared" si="52"/>
        <v>0.48901660412864045</v>
      </c>
      <c r="E210" s="9">
        <f t="shared" si="53"/>
        <v>0.27805052049120532</v>
      </c>
      <c r="F210" s="9">
        <f t="shared" si="54"/>
        <v>0.23293287538015447</v>
      </c>
      <c r="G210" s="9">
        <f t="shared" si="55"/>
        <v>1.0554750901233771</v>
      </c>
      <c r="H210" s="9">
        <f t="shared" si="56"/>
        <v>2.0449203392221431</v>
      </c>
      <c r="I210" s="9">
        <f t="shared" si="57"/>
        <v>3.596468721703507</v>
      </c>
      <c r="J210" s="9">
        <f t="shared" si="58"/>
        <v>4.2930822811849358</v>
      </c>
      <c r="K210" s="11">
        <f t="shared" si="59"/>
        <v>0.50251256281407031</v>
      </c>
      <c r="L210" s="11">
        <f t="shared" si="60"/>
        <v>0.28901734104046245</v>
      </c>
      <c r="M210" s="11">
        <f t="shared" si="61"/>
        <v>0.24271844660194175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-0.26785422708130713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0.23160022572032951</v>
      </c>
      <c r="Q210" s="11">
        <f>2*'OddsRatio_working_3-way'!K210*'OddsRatio_working_3-way'!L210*'OddsRatio_working_3-way'!M210</f>
        <v>7.0502351817451916E-2</v>
      </c>
      <c r="R210" s="11">
        <f t="shared" si="62"/>
        <v>0</v>
      </c>
      <c r="S210" s="11">
        <f t="shared" si="63"/>
        <v>-0.86465025489415659</v>
      </c>
      <c r="T210" s="11">
        <f t="shared" si="64"/>
        <v>-0.26321164532546626</v>
      </c>
      <c r="U210" s="11">
        <f>'OddsRatio_working_3-way'!S210-'OddsRatio_working_3-way'!R210^2/3</f>
        <v>-0.86465025489415659</v>
      </c>
      <c r="V210" s="11">
        <f>'OddsRatio_working_3-way'!S210*'OddsRatio_working_3-way'!R210/3-2*'OddsRatio_working_3-way'!R210^3/27-'OddsRatio_working_3-way'!T210</f>
        <v>0.26321164532546626</v>
      </c>
      <c r="W210" s="11">
        <f>'OddsRatio_working_3-way'!V210^2+4*'OddsRatio_working_3-way'!U210^3/27</f>
        <v>-2.6487019140825824E-2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0.15473153312735324</v>
      </c>
      <c r="Y210" s="11">
        <f>IF('OddsRatio_working_3-way'!W210&gt;=0,IF('OddsRatio_working_3-way'!V210+SQRT('OddsRatio_working_3-way'!W210)&gt;0,0,PI()),ACOS('OddsRatio_working_3-way'!V210/(2*'OddsRatio_working_3-way'!X210)))</f>
        <v>0.55377938509573132</v>
      </c>
      <c r="Z210" s="11">
        <f>'OddsRatio_working_3-way'!X210^(1/3)*COS('OddsRatio_working_3-way'!Y210/3)</f>
        <v>0.52773754506168857</v>
      </c>
      <c r="AA210" s="11">
        <f>'OddsRatio_working_3-way'!X210^(1/3)*COS(('OddsRatio_working_3-way'!Y210+2*PI())/3)</f>
        <v>-0.34920561318443238</v>
      </c>
      <c r="AB210" s="11">
        <f>'OddsRatio_working_3-way'!X210^(1/3)*COS(('OddsRatio_working_3-way'!Y210+4*PI())/3)</f>
        <v>-0.17853193187725622</v>
      </c>
      <c r="AC210" s="11">
        <f>'OddsRatio_working_3-way'!X210^(1/3)*SIN('OddsRatio_working_3-way'!Y210/3)</f>
        <v>9.8538495846282506E-2</v>
      </c>
      <c r="AD210" s="11">
        <f>'OddsRatio_working_3-way'!X210^(1/3)*SIN(('OddsRatio_working_3-way'!Y210+2*PI())/3)</f>
        <v>0.40776487263111588</v>
      </c>
      <c r="AE210" s="11">
        <f>'OddsRatio_working_3-way'!X210^(1/3)*SIN(('OddsRatio_working_3-way'!Y210+4*PI())/3)</f>
        <v>-0.50630336847739843</v>
      </c>
      <c r="AF210" s="11">
        <f>-'OddsRatio_working_3-way'!U210/(3*'OddsRatio_working_3-way'!X210^(1/3))*COS(('OddsRatio_working_3-way'!Y210)/3)</f>
        <v>0.52773754506168857</v>
      </c>
      <c r="AG210" s="11">
        <f>-'OddsRatio_working_3-way'!U210/(3*'OddsRatio_working_3-way'!X210^(1/3))*COS(('OddsRatio_working_3-way'!Y210+2*PI())/3)</f>
        <v>-0.34920561318443238</v>
      </c>
      <c r="AH210" s="11">
        <f>-'OddsRatio_working_3-way'!U210/(3*'OddsRatio_working_3-way'!X210^(1/3))*COS(('OddsRatio_working_3-way'!Y210+4*PI())/3)</f>
        <v>-0.17853193187725622</v>
      </c>
      <c r="AI210" s="11">
        <f>'OddsRatio_working_3-way'!U210/(3*'OddsRatio_working_3-way'!X210^(1/3))*SIN(('OddsRatio_working_3-way'!Y210)/3)</f>
        <v>-9.8538495846282506E-2</v>
      </c>
      <c r="AJ210" s="11">
        <f>'OddsRatio_working_3-way'!U210/(3*'OddsRatio_working_3-way'!X210^(1/3))*SIN(('OddsRatio_working_3-way'!Y210+2*PI())/3)</f>
        <v>-0.40776487263111588</v>
      </c>
      <c r="AK210" s="11">
        <f>'OddsRatio_working_3-way'!U210/(3*'OddsRatio_working_3-way'!X210^(1/3))*SIN(('OddsRatio_working_3-way'!Y210+4*PI())/3)</f>
        <v>0.50630336847739843</v>
      </c>
      <c r="AL210" s="11">
        <f>'OddsRatio_working_3-way'!Z210+'OddsRatio_working_3-way'!AF210</f>
        <v>1.0554750901233771</v>
      </c>
      <c r="AM210" s="11">
        <f>'OddsRatio_working_3-way'!AA210+'OddsRatio_working_3-way'!AG210</f>
        <v>-0.69841122636886477</v>
      </c>
      <c r="AN210" s="11">
        <f>'OddsRatio_working_3-way'!AB210+'OddsRatio_working_3-way'!AH210</f>
        <v>-0.35706386375451243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1.0554750901233771</v>
      </c>
      <c r="AS210" s="11">
        <f>IF(('OddsRatio_working_3-way'!X210=0),IF(Q210&gt;0,-Q210^(1/3),(-Q210)^(1/3)),'OddsRatio_working_3-way'!AM210-'OddsRatio_working_3-way'!R210/3)</f>
        <v>-0.69841122636886477</v>
      </c>
      <c r="AT210" s="11">
        <f>IF(('OddsRatio_working_3-way'!X210=0),IF(Q210&gt;0,-Q210^(1/3),(-Q210)^(1/3)),'OddsRatio_working_3-way'!AN210-'OddsRatio_working_3-way'!R210/3)</f>
        <v>-0.35706386375451243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1.74</v>
      </c>
      <c r="B211" s="4">
        <f>IF('True_Odds_Calculator_3-way'!B212="","",'True_Odds_Calculator_3-way'!B212)</f>
        <v>3.96</v>
      </c>
      <c r="C211" s="4">
        <f>IF('True_Odds_Calculator_3-way'!C212="","",'True_Odds_Calculator_3-way'!C212)</f>
        <v>4.78</v>
      </c>
      <c r="D211" s="9">
        <f t="shared" si="52"/>
        <v>0.55964851846266628</v>
      </c>
      <c r="E211" s="9">
        <f t="shared" si="53"/>
        <v>0.24111822097142585</v>
      </c>
      <c r="F211" s="9">
        <f t="shared" si="54"/>
        <v>0.19923326056590759</v>
      </c>
      <c r="G211" s="9">
        <f t="shared" si="55"/>
        <v>1.0632916018069327</v>
      </c>
      <c r="H211" s="9">
        <f t="shared" si="56"/>
        <v>1.7868357853371306</v>
      </c>
      <c r="I211" s="9">
        <f t="shared" si="57"/>
        <v>4.1473431413485207</v>
      </c>
      <c r="J211" s="9">
        <f t="shared" si="58"/>
        <v>5.019242254830206</v>
      </c>
      <c r="K211" s="11">
        <f t="shared" si="59"/>
        <v>0.57471264367816088</v>
      </c>
      <c r="L211" s="11">
        <f t="shared" si="60"/>
        <v>0.25252525252525254</v>
      </c>
      <c r="M211" s="11">
        <f t="shared" si="61"/>
        <v>0.20920502092050208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-0.25138704896315622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0.2271063445497149</v>
      </c>
      <c r="Q211" s="11">
        <f>2*'OddsRatio_working_3-way'!K211*'OddsRatio_working_3-way'!L211*'OddsRatio_working_3-way'!M211</f>
        <v>6.0723621537356921E-2</v>
      </c>
      <c r="R211" s="11">
        <f t="shared" si="62"/>
        <v>0</v>
      </c>
      <c r="S211" s="11">
        <f t="shared" si="63"/>
        <v>-0.90341306557522794</v>
      </c>
      <c r="T211" s="11">
        <f t="shared" si="64"/>
        <v>-0.24155429560834971</v>
      </c>
      <c r="U211" s="11">
        <f>'OddsRatio_working_3-way'!S211-'OddsRatio_working_3-way'!R211^2/3</f>
        <v>-0.90341306557522794</v>
      </c>
      <c r="V211" s="11">
        <f>'OddsRatio_working_3-way'!S211*'OddsRatio_working_3-way'!R211/3-2*'OddsRatio_working_3-way'!R211^3/27-'OddsRatio_working_3-way'!T211</f>
        <v>0.24155429560834971</v>
      </c>
      <c r="W211" s="11">
        <f>'OddsRatio_working_3-way'!V211^2+4*'OddsRatio_working_3-way'!U211^3/27</f>
        <v>-5.0884891377085503E-2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0.16525235936585861</v>
      </c>
      <c r="Y211" s="11">
        <f>IF('OddsRatio_working_3-way'!W211&gt;=0,IF('OddsRatio_working_3-way'!V211+SQRT('OddsRatio_working_3-way'!W211)&gt;0,0,PI()),ACOS('OddsRatio_working_3-way'!V211/(2*'OddsRatio_working_3-way'!X211)))</f>
        <v>0.75120803435231187</v>
      </c>
      <c r="Z211" s="11">
        <f>'OddsRatio_working_3-way'!X211^(1/3)*COS('OddsRatio_working_3-way'!Y211/3)</f>
        <v>0.53164580090346636</v>
      </c>
      <c r="AA211" s="11">
        <f>'OddsRatio_working_3-way'!X211^(1/3)*COS(('OddsRatio_working_3-way'!Y211+2*PI())/3)</f>
        <v>-0.38358462250134862</v>
      </c>
      <c r="AB211" s="11">
        <f>'OddsRatio_working_3-way'!X211^(1/3)*COS(('OddsRatio_working_3-way'!Y211+4*PI())/3)</f>
        <v>-0.14806117840211805</v>
      </c>
      <c r="AC211" s="11">
        <f>'OddsRatio_working_3-way'!X211^(1/3)*SIN('OddsRatio_working_3-way'!Y211/3)</f>
        <v>0.13597952385115875</v>
      </c>
      <c r="AD211" s="11">
        <f>'OddsRatio_working_3-way'!X211^(1/3)*SIN(('OddsRatio_working_3-way'!Y211+2*PI())/3)</f>
        <v>0.39242900747214632</v>
      </c>
      <c r="AE211" s="11">
        <f>'OddsRatio_working_3-way'!X211^(1/3)*SIN(('OddsRatio_working_3-way'!Y211+4*PI())/3)</f>
        <v>-0.52840853132330501</v>
      </c>
      <c r="AF211" s="11">
        <f>-'OddsRatio_working_3-way'!U211/(3*'OddsRatio_working_3-way'!X211^(1/3))*COS(('OddsRatio_working_3-way'!Y211)/3)</f>
        <v>0.53164580090346625</v>
      </c>
      <c r="AG211" s="11">
        <f>-'OddsRatio_working_3-way'!U211/(3*'OddsRatio_working_3-way'!X211^(1/3))*COS(('OddsRatio_working_3-way'!Y211+2*PI())/3)</f>
        <v>-0.38358462250134856</v>
      </c>
      <c r="AH211" s="11">
        <f>-'OddsRatio_working_3-way'!U211/(3*'OddsRatio_working_3-way'!X211^(1/3))*COS(('OddsRatio_working_3-way'!Y211+4*PI())/3)</f>
        <v>-0.14806117840211802</v>
      </c>
      <c r="AI211" s="11">
        <f>'OddsRatio_working_3-way'!U211/(3*'OddsRatio_working_3-way'!X211^(1/3))*SIN(('OddsRatio_working_3-way'!Y211)/3)</f>
        <v>-0.13597952385115872</v>
      </c>
      <c r="AJ211" s="11">
        <f>'OddsRatio_working_3-way'!U211/(3*'OddsRatio_working_3-way'!X211^(1/3))*SIN(('OddsRatio_working_3-way'!Y211+2*PI())/3)</f>
        <v>-0.39242900747214626</v>
      </c>
      <c r="AK211" s="11">
        <f>'OddsRatio_working_3-way'!U211/(3*'OddsRatio_working_3-way'!X211^(1/3))*SIN(('OddsRatio_working_3-way'!Y211+4*PI())/3)</f>
        <v>0.5284085313233049</v>
      </c>
      <c r="AL211" s="11">
        <f>'OddsRatio_working_3-way'!Z211+'OddsRatio_working_3-way'!AF211</f>
        <v>1.0632916018069327</v>
      </c>
      <c r="AM211" s="11">
        <f>'OddsRatio_working_3-way'!AA211+'OddsRatio_working_3-way'!AG211</f>
        <v>-0.76716924500269723</v>
      </c>
      <c r="AN211" s="11">
        <f>'OddsRatio_working_3-way'!AB211+'OddsRatio_working_3-way'!AH211</f>
        <v>-0.29612235680423604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1.0632916018069327</v>
      </c>
      <c r="AS211" s="11">
        <f>IF(('OddsRatio_working_3-way'!X211=0),IF(Q211&gt;0,-Q211^(1/3),(-Q211)^(1/3)),'OddsRatio_working_3-way'!AM211-'OddsRatio_working_3-way'!R211/3)</f>
        <v>-0.76716924500269723</v>
      </c>
      <c r="AT211" s="11">
        <f>IF(('OddsRatio_working_3-way'!X211=0),IF(Q211&gt;0,-Q211^(1/3),(-Q211)^(1/3)),'OddsRatio_working_3-way'!AN211-'OddsRatio_working_3-way'!R211/3)</f>
        <v>-0.29612235680423604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1.82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4.6900000000000004</v>
      </c>
      <c r="D212" s="9">
        <f t="shared" si="52"/>
        <v>0.53482199477011028</v>
      </c>
      <c r="E212" s="9">
        <f t="shared" si="53"/>
        <v>0.26167840074215137</v>
      </c>
      <c r="F212" s="9">
        <f t="shared" si="54"/>
        <v>0.20349960448773838</v>
      </c>
      <c r="G212" s="9">
        <f t="shared" si="55"/>
        <v>1.0607085270010246</v>
      </c>
      <c r="H212" s="9">
        <f t="shared" si="56"/>
        <v>1.8697809921408401</v>
      </c>
      <c r="I212" s="9">
        <f t="shared" si="57"/>
        <v>3.8214846818227257</v>
      </c>
      <c r="J212" s="9">
        <f t="shared" si="58"/>
        <v>4.914014464633782</v>
      </c>
      <c r="K212" s="11">
        <f t="shared" si="59"/>
        <v>0.54945054945054939</v>
      </c>
      <c r="L212" s="11">
        <f t="shared" si="60"/>
        <v>0.27322404371584696</v>
      </c>
      <c r="M212" s="11">
        <f t="shared" si="61"/>
        <v>0.21321961620469082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-0.25763006262149879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0.22950589205963379</v>
      </c>
      <c r="Q212" s="11">
        <f>2*'OddsRatio_working_3-way'!K212*'OddsRatio_working_3-way'!L212*'OddsRatio_working_3-way'!M212</f>
        <v>6.4018379932952257E-2</v>
      </c>
      <c r="R212" s="11">
        <f t="shared" si="62"/>
        <v>0</v>
      </c>
      <c r="S212" s="11">
        <f t="shared" si="63"/>
        <v>-0.8908350590933013</v>
      </c>
      <c r="T212" s="11">
        <f t="shared" si="64"/>
        <v>-0.24848955623244115</v>
      </c>
      <c r="U212" s="11">
        <f>'OddsRatio_working_3-way'!S212-'OddsRatio_working_3-way'!R212^2/3</f>
        <v>-0.8908350590933013</v>
      </c>
      <c r="V212" s="11">
        <f>'OddsRatio_working_3-way'!S212*'OddsRatio_working_3-way'!R212/3-2*'OddsRatio_working_3-way'!R212^3/27-'OddsRatio_working_3-way'!T212</f>
        <v>0.24848955623244115</v>
      </c>
      <c r="W212" s="11">
        <f>'OddsRatio_working_3-way'!V212^2+4*'OddsRatio_working_3-way'!U212^3/27</f>
        <v>-4.2987046126362803E-2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0.16181324550462359</v>
      </c>
      <c r="Y212" s="11">
        <f>IF('OddsRatio_working_3-way'!W212&gt;=0,IF('OddsRatio_working_3-way'!V212+SQRT('OddsRatio_working_3-way'!W212)&gt;0,0,PI()),ACOS('OddsRatio_working_3-way'!V212/(2*'OddsRatio_working_3-way'!X212)))</f>
        <v>0.69535201111217892</v>
      </c>
      <c r="Z212" s="11">
        <f>'OddsRatio_working_3-way'!X212^(1/3)*COS('OddsRatio_working_3-way'!Y212/3)</f>
        <v>0.53035426350051229</v>
      </c>
      <c r="AA212" s="11">
        <f>'OddsRatio_working_3-way'!X212^(1/3)*COS(('OddsRatio_working_3-way'!Y212+2*PI())/3)</f>
        <v>-0.3735839173471327</v>
      </c>
      <c r="AB212" s="11">
        <f>'OddsRatio_working_3-way'!X212^(1/3)*COS(('OddsRatio_working_3-way'!Y212+4*PI())/3)</f>
        <v>-0.15677034615337945</v>
      </c>
      <c r="AC212" s="11">
        <f>'OddsRatio_working_3-way'!X212^(1/3)*SIN('OddsRatio_working_3-way'!Y212/3)</f>
        <v>0.12517737369267745</v>
      </c>
      <c r="AD212" s="11">
        <f>'OddsRatio_working_3-way'!X212^(1/3)*SIN(('OddsRatio_working_3-way'!Y212+2*PI())/3)</f>
        <v>0.39671157835049098</v>
      </c>
      <c r="AE212" s="11">
        <f>'OddsRatio_working_3-way'!X212^(1/3)*SIN(('OddsRatio_working_3-way'!Y212+4*PI())/3)</f>
        <v>-0.52188895204316843</v>
      </c>
      <c r="AF212" s="11">
        <f>-'OddsRatio_working_3-way'!U212/(3*'OddsRatio_working_3-way'!X212^(1/3))*COS(('OddsRatio_working_3-way'!Y212)/3)</f>
        <v>0.53035426350051229</v>
      </c>
      <c r="AG212" s="11">
        <f>-'OddsRatio_working_3-way'!U212/(3*'OddsRatio_working_3-way'!X212^(1/3))*COS(('OddsRatio_working_3-way'!Y212+2*PI())/3)</f>
        <v>-0.3735839173471327</v>
      </c>
      <c r="AH212" s="11">
        <f>-'OddsRatio_working_3-way'!U212/(3*'OddsRatio_working_3-way'!X212^(1/3))*COS(('OddsRatio_working_3-way'!Y212+4*PI())/3)</f>
        <v>-0.15677034615337945</v>
      </c>
      <c r="AI212" s="11">
        <f>'OddsRatio_working_3-way'!U212/(3*'OddsRatio_working_3-way'!X212^(1/3))*SIN(('OddsRatio_working_3-way'!Y212)/3)</f>
        <v>-0.12517737369267745</v>
      </c>
      <c r="AJ212" s="11">
        <f>'OddsRatio_working_3-way'!U212/(3*'OddsRatio_working_3-way'!X212^(1/3))*SIN(('OddsRatio_working_3-way'!Y212+2*PI())/3)</f>
        <v>-0.39671157835049098</v>
      </c>
      <c r="AK212" s="11">
        <f>'OddsRatio_working_3-way'!U212/(3*'OddsRatio_working_3-way'!X212^(1/3))*SIN(('OddsRatio_working_3-way'!Y212+4*PI())/3)</f>
        <v>0.52188895204316843</v>
      </c>
      <c r="AL212" s="11">
        <f>'OddsRatio_working_3-way'!Z212+'OddsRatio_working_3-way'!AF212</f>
        <v>1.0607085270010246</v>
      </c>
      <c r="AM212" s="11">
        <f>'OddsRatio_working_3-way'!AA212+'OddsRatio_working_3-way'!AG212</f>
        <v>-0.7471678346942654</v>
      </c>
      <c r="AN212" s="11">
        <f>'OddsRatio_working_3-way'!AB212+'OddsRatio_working_3-way'!AH212</f>
        <v>-0.31354069230675891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1.0607085270010246</v>
      </c>
      <c r="AS212" s="11">
        <f>IF(('OddsRatio_working_3-way'!X212=0),IF(Q212&gt;0,-Q212^(1/3),(-Q212)^(1/3)),'OddsRatio_working_3-way'!AM212-'OddsRatio_working_3-way'!R212/3)</f>
        <v>-0.7471678346942654</v>
      </c>
      <c r="AT212" s="11">
        <f>IF(('OddsRatio_working_3-way'!X212=0),IF(Q212&gt;0,-Q212^(1/3),(-Q212)^(1/3)),'OddsRatio_working_3-way'!AN212-'OddsRatio_working_3-way'!R212/3)</f>
        <v>-0.31354069230675891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1.81</v>
      </c>
      <c r="B213" s="4">
        <f>IF('True_Odds_Calculator_3-way'!B214="","",'True_Odds_Calculator_3-way'!B214)</f>
        <v>4.03</v>
      </c>
      <c r="C213" s="4">
        <f>IF('True_Odds_Calculator_3-way'!C214="","",'True_Odds_Calculator_3-way'!C214)</f>
        <v>4.22</v>
      </c>
      <c r="D213" s="9">
        <f t="shared" si="52"/>
        <v>0.5371921426928804</v>
      </c>
      <c r="E213" s="9">
        <f t="shared" si="53"/>
        <v>0.23681164462657867</v>
      </c>
      <c r="F213" s="9">
        <f t="shared" si="54"/>
        <v>0.22599621268054104</v>
      </c>
      <c r="G213" s="9">
        <f t="shared" si="55"/>
        <v>1.0636189170718686</v>
      </c>
      <c r="H213" s="9">
        <f t="shared" si="56"/>
        <v>1.8615313228282133</v>
      </c>
      <c r="I213" s="9">
        <f t="shared" si="57"/>
        <v>4.2227653187277623</v>
      </c>
      <c r="J213" s="9">
        <f t="shared" si="58"/>
        <v>4.4248529129714171</v>
      </c>
      <c r="K213" s="11">
        <f t="shared" si="59"/>
        <v>0.5524861878453039</v>
      </c>
      <c r="L213" s="11">
        <f t="shared" si="60"/>
        <v>0.24813895781637715</v>
      </c>
      <c r="M213" s="11">
        <f t="shared" si="61"/>
        <v>0.23696682464454977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-0.25673639996639597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0.22935522010206896</v>
      </c>
      <c r="Q213" s="11">
        <f>2*'OddsRatio_working_3-way'!K213*'OddsRatio_working_3-way'!L213*'OddsRatio_working_3-way'!M213</f>
        <v>6.497315017055777E-2</v>
      </c>
      <c r="R213" s="11">
        <f t="shared" si="62"/>
        <v>0</v>
      </c>
      <c r="S213" s="11">
        <f t="shared" si="63"/>
        <v>-0.89334905425210098</v>
      </c>
      <c r="T213" s="11">
        <f t="shared" si="64"/>
        <v>-0.25307338647368294</v>
      </c>
      <c r="U213" s="11">
        <f>'OddsRatio_working_3-way'!S213-'OddsRatio_working_3-way'!R213^2/3</f>
        <v>-0.89334905425210098</v>
      </c>
      <c r="V213" s="11">
        <f>'OddsRatio_working_3-way'!S213*'OddsRatio_working_3-way'!R213/3-2*'OddsRatio_working_3-way'!R213^3/27-'OddsRatio_working_3-way'!T213</f>
        <v>0.25307338647368294</v>
      </c>
      <c r="W213" s="11">
        <f>'OddsRatio_working_3-way'!V213^2+4*'OddsRatio_working_3-way'!U213^3/27</f>
        <v>-4.1577171035292224E-2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0.16249869997676158</v>
      </c>
      <c r="Y213" s="11">
        <f>IF('OddsRatio_working_3-way'!W213&gt;=0,IF('OddsRatio_working_3-way'!V213+SQRT('OddsRatio_working_3-way'!W213)&gt;0,0,PI()),ACOS('OddsRatio_working_3-way'!V213/(2*'OddsRatio_working_3-way'!X213)))</f>
        <v>0.67821548180482472</v>
      </c>
      <c r="Z213" s="11">
        <f>'OddsRatio_working_3-way'!X213^(1/3)*COS('OddsRatio_working_3-way'!Y213/3)</f>
        <v>0.53180945853593442</v>
      </c>
      <c r="AA213" s="11">
        <f>'OddsRatio_working_3-way'!X213^(1/3)*COS(('OddsRatio_working_3-way'!Y213+2*PI())/3)</f>
        <v>-0.3718353123014449</v>
      </c>
      <c r="AB213" s="11">
        <f>'OddsRatio_working_3-way'!X213^(1/3)*COS(('OddsRatio_working_3-way'!Y213+4*PI())/3)</f>
        <v>-0.15997414623448958</v>
      </c>
      <c r="AC213" s="11">
        <f>'OddsRatio_working_3-way'!X213^(1/3)*SIN('OddsRatio_working_3-way'!Y213/3)</f>
        <v>0.12231810125958459</v>
      </c>
      <c r="AD213" s="11">
        <f>'OddsRatio_working_3-way'!X213^(1/3)*SIN(('OddsRatio_working_3-way'!Y213+2*PI())/3)</f>
        <v>0.39940145043517389</v>
      </c>
      <c r="AE213" s="11">
        <f>'OddsRatio_working_3-way'!X213^(1/3)*SIN(('OddsRatio_working_3-way'!Y213+4*PI())/3)</f>
        <v>-0.52171955169475859</v>
      </c>
      <c r="AF213" s="11">
        <f>-'OddsRatio_working_3-way'!U213/(3*'OddsRatio_working_3-way'!X213^(1/3))*COS(('OddsRatio_working_3-way'!Y213)/3)</f>
        <v>0.53180945853593431</v>
      </c>
      <c r="AG213" s="11">
        <f>-'OddsRatio_working_3-way'!U213/(3*'OddsRatio_working_3-way'!X213^(1/3))*COS(('OddsRatio_working_3-way'!Y213+2*PI())/3)</f>
        <v>-0.37183531230144484</v>
      </c>
      <c r="AH213" s="11">
        <f>-'OddsRatio_working_3-way'!U213/(3*'OddsRatio_working_3-way'!X213^(1/3))*COS(('OddsRatio_working_3-way'!Y213+4*PI())/3)</f>
        <v>-0.15997414623448955</v>
      </c>
      <c r="AI213" s="11">
        <f>'OddsRatio_working_3-way'!U213/(3*'OddsRatio_working_3-way'!X213^(1/3))*SIN(('OddsRatio_working_3-way'!Y213)/3)</f>
        <v>-0.12231810125958456</v>
      </c>
      <c r="AJ213" s="11">
        <f>'OddsRatio_working_3-way'!U213/(3*'OddsRatio_working_3-way'!X213^(1/3))*SIN(('OddsRatio_working_3-way'!Y213+2*PI())/3)</f>
        <v>-0.39940145043517383</v>
      </c>
      <c r="AK213" s="11">
        <f>'OddsRatio_working_3-way'!U213/(3*'OddsRatio_working_3-way'!X213^(1/3))*SIN(('OddsRatio_working_3-way'!Y213+4*PI())/3)</f>
        <v>0.52171955169475848</v>
      </c>
      <c r="AL213" s="11">
        <f>'OddsRatio_working_3-way'!Z213+'OddsRatio_working_3-way'!AF213</f>
        <v>1.0636189170718686</v>
      </c>
      <c r="AM213" s="11">
        <f>'OddsRatio_working_3-way'!AA213+'OddsRatio_working_3-way'!AG213</f>
        <v>-0.74367062460288968</v>
      </c>
      <c r="AN213" s="11">
        <f>'OddsRatio_working_3-way'!AB213+'OddsRatio_working_3-way'!AH213</f>
        <v>-0.31994829246897916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1.0636189170718686</v>
      </c>
      <c r="AS213" s="11">
        <f>IF(('OddsRatio_working_3-way'!X213=0),IF(Q213&gt;0,-Q213^(1/3),(-Q213)^(1/3)),'OddsRatio_working_3-way'!AM213-'OddsRatio_working_3-way'!R213/3)</f>
        <v>-0.74367062460288968</v>
      </c>
      <c r="AT213" s="11">
        <f>IF(('OddsRatio_working_3-way'!X213=0),IF(Q213&gt;0,-Q213^(1/3),(-Q213)^(1/3)),'OddsRatio_working_3-way'!AN213-'OddsRatio_working_3-way'!R213/3)</f>
        <v>-0.31994829246897916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3.26</v>
      </c>
      <c r="B214" s="4">
        <f>IF('True_Odds_Calculator_3-way'!B215="","",'True_Odds_Calculator_3-way'!B215)</f>
        <v>3.44</v>
      </c>
      <c r="C214" s="4">
        <f>IF('True_Odds_Calculator_3-way'!C215="","",'True_Odds_Calculator_3-way'!C215)</f>
        <v>2.29</v>
      </c>
      <c r="D214" s="9">
        <f t="shared" si="52"/>
        <v>0.29585676065772576</v>
      </c>
      <c r="E214" s="9">
        <f t="shared" si="53"/>
        <v>0.28014557889913227</v>
      </c>
      <c r="F214" s="9">
        <f t="shared" si="54"/>
        <v>0.42399766044314174</v>
      </c>
      <c r="G214" s="9">
        <f t="shared" si="55"/>
        <v>1.0531035502655137</v>
      </c>
      <c r="H214" s="9">
        <f t="shared" si="56"/>
        <v>3.3800140236000615</v>
      </c>
      <c r="I214" s="9">
        <f t="shared" si="57"/>
        <v>3.5695726626478539</v>
      </c>
      <c r="J214" s="9">
        <f t="shared" si="58"/>
        <v>2.3585035798425129</v>
      </c>
      <c r="K214" s="11">
        <f t="shared" si="59"/>
        <v>0.30674846625766872</v>
      </c>
      <c r="L214" s="11">
        <f t="shared" si="60"/>
        <v>0.29069767441860467</v>
      </c>
      <c r="M214" s="11">
        <f t="shared" si="61"/>
        <v>0.4366812227074236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-0.27699788356953403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0.23324658688984407</v>
      </c>
      <c r="Q214" s="11">
        <f>2*'OddsRatio_working_3-way'!K214*'OddsRatio_working_3-way'!L214*'OddsRatio_working_3-way'!M214</f>
        <v>7.7878660063387006E-2</v>
      </c>
      <c r="R214" s="11">
        <f t="shared" si="62"/>
        <v>0</v>
      </c>
      <c r="S214" s="11">
        <f t="shared" si="63"/>
        <v>-0.84205187376925505</v>
      </c>
      <c r="T214" s="11">
        <f t="shared" si="64"/>
        <v>-0.28115254549891655</v>
      </c>
      <c r="U214" s="11">
        <f>'OddsRatio_working_3-way'!S214-'OddsRatio_working_3-way'!R214^2/3</f>
        <v>-0.84205187376925505</v>
      </c>
      <c r="V214" s="11">
        <f>'OddsRatio_working_3-way'!S214*'OddsRatio_working_3-way'!R214/3-2*'OddsRatio_working_3-way'!R214^3/27-'OddsRatio_working_3-way'!T214</f>
        <v>0.28115254549891655</v>
      </c>
      <c r="W214" s="11">
        <f>'OddsRatio_working_3-way'!V214^2+4*'OddsRatio_working_3-way'!U214^3/27</f>
        <v>-9.4062868560960966E-3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0.14870527957727026</v>
      </c>
      <c r="Y214" s="11">
        <f>IF('OddsRatio_working_3-way'!W214&gt;=0,IF('OddsRatio_working_3-way'!V214+SQRT('OddsRatio_working_3-way'!W214)&gt;0,0,PI()),ACOS('OddsRatio_working_3-way'!V214/(2*'OddsRatio_working_3-way'!X214)))</f>
        <v>0.33217663398335029</v>
      </c>
      <c r="Z214" s="11">
        <f>'OddsRatio_working_3-way'!X214^(1/3)*COS('OddsRatio_working_3-way'!Y214/3)</f>
        <v>0.52655177513275686</v>
      </c>
      <c r="AA214" s="11">
        <f>'OddsRatio_working_3-way'!X214^(1/3)*COS(('OddsRatio_working_3-way'!Y214+2*PI())/3)</f>
        <v>-0.31397489663678085</v>
      </c>
      <c r="AB214" s="11">
        <f>'OddsRatio_working_3-way'!X214^(1/3)*COS(('OddsRatio_working_3-way'!Y214+4*PI())/3)</f>
        <v>-0.21257687849597606</v>
      </c>
      <c r="AC214" s="11">
        <f>'OddsRatio_working_3-way'!X214^(1/3)*SIN('OddsRatio_working_3-way'!Y214/3)</f>
        <v>5.8542173068888481E-2</v>
      </c>
      <c r="AD214" s="11">
        <f>'OddsRatio_working_3-way'!X214^(1/3)*SIN(('OddsRatio_working_3-way'!Y214+2*PI())/3)</f>
        <v>0.42673612713831455</v>
      </c>
      <c r="AE214" s="11">
        <f>'OddsRatio_working_3-way'!X214^(1/3)*SIN(('OddsRatio_working_3-way'!Y214+4*PI())/3)</f>
        <v>-0.48527830020720275</v>
      </c>
      <c r="AF214" s="11">
        <f>-'OddsRatio_working_3-way'!U214/(3*'OddsRatio_working_3-way'!X214^(1/3))*COS(('OddsRatio_working_3-way'!Y214)/3)</f>
        <v>0.52655177513275697</v>
      </c>
      <c r="AG214" s="11">
        <f>-'OddsRatio_working_3-way'!U214/(3*'OddsRatio_working_3-way'!X214^(1/3))*COS(('OddsRatio_working_3-way'!Y214+2*PI())/3)</f>
        <v>-0.31397489663678091</v>
      </c>
      <c r="AH214" s="11">
        <f>-'OddsRatio_working_3-way'!U214/(3*'OddsRatio_working_3-way'!X214^(1/3))*COS(('OddsRatio_working_3-way'!Y214+4*PI())/3)</f>
        <v>-0.21257687849597609</v>
      </c>
      <c r="AI214" s="11">
        <f>'OddsRatio_working_3-way'!U214/(3*'OddsRatio_working_3-way'!X214^(1/3))*SIN(('OddsRatio_working_3-way'!Y214)/3)</f>
        <v>-5.8542173068888488E-2</v>
      </c>
      <c r="AJ214" s="11">
        <f>'OddsRatio_working_3-way'!U214/(3*'OddsRatio_working_3-way'!X214^(1/3))*SIN(('OddsRatio_working_3-way'!Y214+2*PI())/3)</f>
        <v>-0.42673612713831466</v>
      </c>
      <c r="AK214" s="11">
        <f>'OddsRatio_working_3-way'!U214/(3*'OddsRatio_working_3-way'!X214^(1/3))*SIN(('OddsRatio_working_3-way'!Y214+4*PI())/3)</f>
        <v>0.48527830020720286</v>
      </c>
      <c r="AL214" s="11">
        <f>'OddsRatio_working_3-way'!Z214+'OddsRatio_working_3-way'!AF214</f>
        <v>1.0531035502655137</v>
      </c>
      <c r="AM214" s="11">
        <f>'OddsRatio_working_3-way'!AA214+'OddsRatio_working_3-way'!AG214</f>
        <v>-0.62794979327356182</v>
      </c>
      <c r="AN214" s="11">
        <f>'OddsRatio_working_3-way'!AB214+'OddsRatio_working_3-way'!AH214</f>
        <v>-0.42515375699195213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1.0531035502655137</v>
      </c>
      <c r="AS214" s="11">
        <f>IF(('OddsRatio_working_3-way'!X214=0),IF(Q214&gt;0,-Q214^(1/3),(-Q214)^(1/3)),'OddsRatio_working_3-way'!AM214-'OddsRatio_working_3-way'!R214/3)</f>
        <v>-0.62794979327356182</v>
      </c>
      <c r="AT214" s="11">
        <f>IF(('OddsRatio_working_3-way'!X214=0),IF(Q214&gt;0,-Q214^(1/3),(-Q214)^(1/3)),'OddsRatio_working_3-way'!AN214-'OddsRatio_working_3-way'!R214/3)</f>
        <v>-0.42515375699195213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2.36</v>
      </c>
      <c r="B215" s="4">
        <f>IF('True_Odds_Calculator_3-way'!B216="","",'True_Odds_Calculator_3-way'!B216)</f>
        <v>3.34</v>
      </c>
      <c r="C215" s="4">
        <f>IF('True_Odds_Calculator_3-way'!C216="","",'True_Odds_Calculator_3-way'!C216)</f>
        <v>3.22</v>
      </c>
      <c r="D215" s="9">
        <f t="shared" si="52"/>
        <v>0.41136820451505274</v>
      </c>
      <c r="E215" s="9">
        <f t="shared" si="53"/>
        <v>0.28884947848410464</v>
      </c>
      <c r="F215" s="9">
        <f t="shared" si="54"/>
        <v>0.29978231700084268</v>
      </c>
      <c r="G215" s="9">
        <f t="shared" si="55"/>
        <v>1.0521413466807465</v>
      </c>
      <c r="H215" s="9">
        <f t="shared" si="56"/>
        <v>2.4309122314858151</v>
      </c>
      <c r="I215" s="9">
        <f t="shared" si="57"/>
        <v>3.4620107512329468</v>
      </c>
      <c r="J215" s="9">
        <f t="shared" si="58"/>
        <v>3.3357537896312577</v>
      </c>
      <c r="K215" s="11">
        <f t="shared" si="59"/>
        <v>0.42372881355932207</v>
      </c>
      <c r="L215" s="11">
        <f t="shared" si="60"/>
        <v>0.29940119760479045</v>
      </c>
      <c r="M215" s="11">
        <f t="shared" si="61"/>
        <v>0.3105590062111801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-0.2783513928034026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0.23324232680023677</v>
      </c>
      <c r="Q215" s="11">
        <f>2*'OddsRatio_working_3-way'!K215*'OddsRatio_working_3-way'!L215*'OddsRatio_working_3-way'!M215</f>
        <v>7.8798083378458381E-2</v>
      </c>
      <c r="R215" s="11">
        <f t="shared" si="62"/>
        <v>0</v>
      </c>
      <c r="S215" s="11">
        <f t="shared" si="63"/>
        <v>-0.83794201441260252</v>
      </c>
      <c r="T215" s="11">
        <f t="shared" si="64"/>
        <v>-0.28308851838263605</v>
      </c>
      <c r="U215" s="11">
        <f>'OddsRatio_working_3-way'!S215-'OddsRatio_working_3-way'!R215^2/3</f>
        <v>-0.83794201441260252</v>
      </c>
      <c r="V215" s="11">
        <f>'OddsRatio_working_3-way'!S215*'OddsRatio_working_3-way'!R215/3-2*'OddsRatio_working_3-way'!R215^3/27-'OddsRatio_working_3-way'!T215</f>
        <v>0.28308851838263605</v>
      </c>
      <c r="W215" s="11">
        <f>'OddsRatio_working_3-way'!V215^2+4*'OddsRatio_working_3-way'!U215^3/27</f>
        <v>-7.0250863688408882E-3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0.14761791524821519</v>
      </c>
      <c r="Y215" s="11">
        <f>IF('OddsRatio_working_3-way'!W215&gt;=0,IF('OddsRatio_working_3-way'!V215+SQRT('OddsRatio_working_3-way'!W215)&gt;0,0,PI()),ACOS('OddsRatio_working_3-way'!V215/(2*'OddsRatio_working_3-way'!X215)))</f>
        <v>0.28785315215157969</v>
      </c>
      <c r="Z215" s="11">
        <f>'OddsRatio_working_3-way'!X215^(1/3)*COS('OddsRatio_working_3-way'!Y215/3)</f>
        <v>0.52607067334037327</v>
      </c>
      <c r="AA215" s="11">
        <f>'OddsRatio_working_3-way'!X215^(1/3)*COS(('OddsRatio_working_3-way'!Y215+2*PI())/3)</f>
        <v>-0.30688437989299061</v>
      </c>
      <c r="AB215" s="11">
        <f>'OddsRatio_working_3-way'!X215^(1/3)*COS(('OddsRatio_working_3-way'!Y215+4*PI())/3)</f>
        <v>-0.21918629344738275</v>
      </c>
      <c r="AC215" s="11">
        <f>'OddsRatio_working_3-way'!X215^(1/3)*SIN('OddsRatio_working_3-way'!Y215/3)</f>
        <v>5.0632513816786837E-2</v>
      </c>
      <c r="AD215" s="11">
        <f>'OddsRatio_working_3-way'!X215^(1/3)*SIN(('OddsRatio_working_3-way'!Y215+2*PI())/3)</f>
        <v>0.4302743103903548</v>
      </c>
      <c r="AE215" s="11">
        <f>'OddsRatio_working_3-way'!X215^(1/3)*SIN(('OddsRatio_working_3-way'!Y215+4*PI())/3)</f>
        <v>-0.48090682420714159</v>
      </c>
      <c r="AF215" s="11">
        <f>-'OddsRatio_working_3-way'!U215/(3*'OddsRatio_working_3-way'!X215^(1/3))*COS(('OddsRatio_working_3-way'!Y215)/3)</f>
        <v>0.52607067334037327</v>
      </c>
      <c r="AG215" s="11">
        <f>-'OddsRatio_working_3-way'!U215/(3*'OddsRatio_working_3-way'!X215^(1/3))*COS(('OddsRatio_working_3-way'!Y215+2*PI())/3)</f>
        <v>-0.30688437989299061</v>
      </c>
      <c r="AH215" s="11">
        <f>-'OddsRatio_working_3-way'!U215/(3*'OddsRatio_working_3-way'!X215^(1/3))*COS(('OddsRatio_working_3-way'!Y215+4*PI())/3)</f>
        <v>-0.21918629344738275</v>
      </c>
      <c r="AI215" s="11">
        <f>'OddsRatio_working_3-way'!U215/(3*'OddsRatio_working_3-way'!X215^(1/3))*SIN(('OddsRatio_working_3-way'!Y215)/3)</f>
        <v>-5.0632513816786837E-2</v>
      </c>
      <c r="AJ215" s="11">
        <f>'OddsRatio_working_3-way'!U215/(3*'OddsRatio_working_3-way'!X215^(1/3))*SIN(('OddsRatio_working_3-way'!Y215+2*PI())/3)</f>
        <v>-0.4302743103903548</v>
      </c>
      <c r="AK215" s="11">
        <f>'OddsRatio_working_3-way'!U215/(3*'OddsRatio_working_3-way'!X215^(1/3))*SIN(('OddsRatio_working_3-way'!Y215+4*PI())/3)</f>
        <v>0.48090682420714159</v>
      </c>
      <c r="AL215" s="11">
        <f>'OddsRatio_working_3-way'!Z215+'OddsRatio_working_3-way'!AF215</f>
        <v>1.0521413466807465</v>
      </c>
      <c r="AM215" s="11">
        <f>'OddsRatio_working_3-way'!AA215+'OddsRatio_working_3-way'!AG215</f>
        <v>-0.61376875978598122</v>
      </c>
      <c r="AN215" s="11">
        <f>'OddsRatio_working_3-way'!AB215+'OddsRatio_working_3-way'!AH215</f>
        <v>-0.43837258689476549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1.0521413466807465</v>
      </c>
      <c r="AS215" s="11">
        <f>IF(('OddsRatio_working_3-way'!X215=0),IF(Q215&gt;0,-Q215^(1/3),(-Q215)^(1/3)),'OddsRatio_working_3-way'!AM215-'OddsRatio_working_3-way'!R215/3)</f>
        <v>-0.61376875978598122</v>
      </c>
      <c r="AT215" s="11">
        <f>IF(('OddsRatio_working_3-way'!X215=0),IF(Q215&gt;0,-Q215^(1/3),(-Q215)^(1/3)),'OddsRatio_working_3-way'!AN215-'OddsRatio_working_3-way'!R215/3)</f>
        <v>-0.43837258689476549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2.46</v>
      </c>
      <c r="B216" s="4">
        <f>IF('True_Odds_Calculator_3-way'!B217="","",'True_Odds_Calculator_3-way'!B217)</f>
        <v>3.32</v>
      </c>
      <c r="C216" s="4">
        <f>IF('True_Odds_Calculator_3-way'!C217="","",'True_Odds_Calculator_3-way'!C217)</f>
        <v>3.07</v>
      </c>
      <c r="D216" s="9">
        <f t="shared" si="52"/>
        <v>0.39445105334081898</v>
      </c>
      <c r="E216" s="9">
        <f t="shared" si="53"/>
        <v>0.29074447261508202</v>
      </c>
      <c r="F216" s="9">
        <f t="shared" si="54"/>
        <v>0.31480447404409911</v>
      </c>
      <c r="G216" s="9">
        <f t="shared" si="55"/>
        <v>1.0514854732760015</v>
      </c>
      <c r="H216" s="9">
        <f t="shared" si="56"/>
        <v>2.5351687909829623</v>
      </c>
      <c r="I216" s="9">
        <f t="shared" si="57"/>
        <v>3.4394462980003224</v>
      </c>
      <c r="J216" s="9">
        <f t="shared" si="58"/>
        <v>3.176574929681323</v>
      </c>
      <c r="K216" s="11">
        <f t="shared" si="59"/>
        <v>0.4065040650406504</v>
      </c>
      <c r="L216" s="11">
        <f t="shared" si="60"/>
        <v>0.30120481927710846</v>
      </c>
      <c r="M216" s="11">
        <f t="shared" si="61"/>
        <v>0.32573289902280134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-0.27964021016137319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0.23331588050781021</v>
      </c>
      <c r="Q216" s="11">
        <f>2*'OddsRatio_working_3-way'!K216*'OddsRatio_working_3-way'!L216*'OddsRatio_working_3-way'!M216</f>
        <v>7.9766112994123173E-2</v>
      </c>
      <c r="R216" s="11">
        <f t="shared" si="62"/>
        <v>0</v>
      </c>
      <c r="S216" s="11">
        <f t="shared" si="63"/>
        <v>-0.83434310242139209</v>
      </c>
      <c r="T216" s="11">
        <f t="shared" si="64"/>
        <v>-0.28524550510133073</v>
      </c>
      <c r="U216" s="11">
        <f>'OddsRatio_working_3-way'!S216-'OddsRatio_working_3-way'!R216^2/3</f>
        <v>-0.83434310242139209</v>
      </c>
      <c r="V216" s="11">
        <f>'OddsRatio_working_3-way'!S216*'OddsRatio_working_3-way'!R216/3-2*'OddsRatio_working_3-way'!R216^3/27-'OddsRatio_working_3-way'!T216</f>
        <v>0.28524550510133073</v>
      </c>
      <c r="W216" s="11">
        <f>'OddsRatio_working_3-way'!V216^2+4*'OddsRatio_working_3-way'!U216^3/27</f>
        <v>-4.6809187702198385E-3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0.1466679216382481</v>
      </c>
      <c r="Y216" s="11">
        <f>IF('OddsRatio_working_3-way'!W216&gt;=0,IF('OddsRatio_working_3-way'!V216+SQRT('OddsRatio_working_3-way'!W216)&gt;0,0,PI()),ACOS('OddsRatio_working_3-way'!V216/(2*'OddsRatio_working_3-way'!X216)))</f>
        <v>0.2354068114417156</v>
      </c>
      <c r="Z216" s="11">
        <f>'OddsRatio_working_3-way'!X216^(1/3)*COS('OddsRatio_working_3-way'!Y216/3)</f>
        <v>0.52574273663800086</v>
      </c>
      <c r="AA216" s="11">
        <f>'OddsRatio_working_3-way'!X216^(1/3)*COS(('OddsRatio_working_3-way'!Y216+2*PI())/3)</f>
        <v>-0.29867230070402817</v>
      </c>
      <c r="AB216" s="11">
        <f>'OddsRatio_working_3-way'!X216^(1/3)*COS(('OddsRatio_working_3-way'!Y216+4*PI())/3)</f>
        <v>-0.2270704359339728</v>
      </c>
      <c r="AC216" s="11">
        <f>'OddsRatio_working_3-way'!X216^(1/3)*SIN('OddsRatio_working_3-way'!Y216/3)</f>
        <v>4.1339355899470645E-2</v>
      </c>
      <c r="AD216" s="11">
        <f>'OddsRatio_working_3-way'!X216^(1/3)*SIN(('OddsRatio_working_3-way'!Y216+2*PI())/3)</f>
        <v>0.43463688783392512</v>
      </c>
      <c r="AE216" s="11">
        <f>'OddsRatio_working_3-way'!X216^(1/3)*SIN(('OddsRatio_working_3-way'!Y216+4*PI())/3)</f>
        <v>-0.47597624373339581</v>
      </c>
      <c r="AF216" s="11">
        <f>-'OddsRatio_working_3-way'!U216/(3*'OddsRatio_working_3-way'!X216^(1/3))*COS(('OddsRatio_working_3-way'!Y216)/3)</f>
        <v>0.52574273663800075</v>
      </c>
      <c r="AG216" s="11">
        <f>-'OddsRatio_working_3-way'!U216/(3*'OddsRatio_working_3-way'!X216^(1/3))*COS(('OddsRatio_working_3-way'!Y216+2*PI())/3)</f>
        <v>-0.29867230070402812</v>
      </c>
      <c r="AH216" s="11">
        <f>-'OddsRatio_working_3-way'!U216/(3*'OddsRatio_working_3-way'!X216^(1/3))*COS(('OddsRatio_working_3-way'!Y216+4*PI())/3)</f>
        <v>-0.22707043593397275</v>
      </c>
      <c r="AI216" s="11">
        <f>'OddsRatio_working_3-way'!U216/(3*'OddsRatio_working_3-way'!X216^(1/3))*SIN(('OddsRatio_working_3-way'!Y216)/3)</f>
        <v>-4.1339355899470631E-2</v>
      </c>
      <c r="AJ216" s="11">
        <f>'OddsRatio_working_3-way'!U216/(3*'OddsRatio_working_3-way'!X216^(1/3))*SIN(('OddsRatio_working_3-way'!Y216+2*PI())/3)</f>
        <v>-0.43463688783392507</v>
      </c>
      <c r="AK216" s="11">
        <f>'OddsRatio_working_3-way'!U216/(3*'OddsRatio_working_3-way'!X216^(1/3))*SIN(('OddsRatio_working_3-way'!Y216+4*PI())/3)</f>
        <v>0.4759762437333957</v>
      </c>
      <c r="AL216" s="11">
        <f>'OddsRatio_working_3-way'!Z216+'OddsRatio_working_3-way'!AF216</f>
        <v>1.0514854732760015</v>
      </c>
      <c r="AM216" s="11">
        <f>'OddsRatio_working_3-way'!AA216+'OddsRatio_working_3-way'!AG216</f>
        <v>-0.59734460140805634</v>
      </c>
      <c r="AN216" s="11">
        <f>'OddsRatio_working_3-way'!AB216+'OddsRatio_working_3-way'!AH216</f>
        <v>-0.45414087186794555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1.0514854732760015</v>
      </c>
      <c r="AS216" s="11">
        <f>IF(('OddsRatio_working_3-way'!X216=0),IF(Q216&gt;0,-Q216^(1/3),(-Q216)^(1/3)),'OddsRatio_working_3-way'!AM216-'OddsRatio_working_3-way'!R216/3)</f>
        <v>-0.59734460140805634</v>
      </c>
      <c r="AT216" s="11">
        <f>IF(('OddsRatio_working_3-way'!X216=0),IF(Q216&gt;0,-Q216^(1/3),(-Q216)^(1/3)),'OddsRatio_working_3-way'!AN216-'OddsRatio_working_3-way'!R216/3)</f>
        <v>-0.45414087186794555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2.63</v>
      </c>
      <c r="D217" s="9">
        <f t="shared" si="52"/>
        <v>0.33386063405433547</v>
      </c>
      <c r="E217" s="9">
        <f t="shared" si="53"/>
        <v>0.29737035279550278</v>
      </c>
      <c r="F217" s="9">
        <f t="shared" si="54"/>
        <v>0.36876901315016147</v>
      </c>
      <c r="G217" s="9">
        <f t="shared" si="55"/>
        <v>1.0501377836301962</v>
      </c>
      <c r="H217" s="9">
        <f t="shared" si="56"/>
        <v>2.9952617888973729</v>
      </c>
      <c r="I217" s="9">
        <f t="shared" si="57"/>
        <v>3.362810013167941</v>
      </c>
      <c r="J217" s="9">
        <f t="shared" si="58"/>
        <v>2.7117245873172195</v>
      </c>
      <c r="K217" s="11">
        <f t="shared" si="59"/>
        <v>0.34482758620689657</v>
      </c>
      <c r="L217" s="11">
        <f t="shared" si="60"/>
        <v>0.30769230769230771</v>
      </c>
      <c r="M217" s="11">
        <f t="shared" si="61"/>
        <v>0.38022813688212931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-0.28111668061845052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0.233179695615778</v>
      </c>
      <c r="Q217" s="11">
        <f>2*'OddsRatio_working_3-way'!K217*'OddsRatio_working_3-way'!L217*'OddsRatio_working_3-way'!M217</f>
        <v>8.0685015784006234E-2</v>
      </c>
      <c r="R217" s="11">
        <f t="shared" si="62"/>
        <v>0</v>
      </c>
      <c r="S217" s="11">
        <f t="shared" si="63"/>
        <v>-0.82947655437161461</v>
      </c>
      <c r="T217" s="11">
        <f t="shared" si="64"/>
        <v>-0.28701610877910544</v>
      </c>
      <c r="U217" s="11">
        <f>'OddsRatio_working_3-way'!S217-'OddsRatio_working_3-way'!R217^2/3</f>
        <v>-0.82947655437161461</v>
      </c>
      <c r="V217" s="11">
        <f>'OddsRatio_working_3-way'!S217*'OddsRatio_working_3-way'!R217/3-2*'OddsRatio_working_3-way'!R217^3/27-'OddsRatio_working_3-way'!T217</f>
        <v>0.28701610877910544</v>
      </c>
      <c r="W217" s="11">
        <f>'OddsRatio_working_3-way'!V217^2+4*'OddsRatio_working_3-way'!U217^3/27</f>
        <v>-2.1707721197830321E-3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0.14538656989082788</v>
      </c>
      <c r="Y217" s="11">
        <f>IF('OddsRatio_working_3-way'!W217&gt;=0,IF('OddsRatio_working_3-way'!V217+SQRT('OddsRatio_working_3-way'!W217)&gt;0,0,PI()),ACOS('OddsRatio_working_3-way'!V217/(2*'OddsRatio_working_3-way'!X217)))</f>
        <v>0.16092702266992576</v>
      </c>
      <c r="Z217" s="11">
        <f>'OddsRatio_working_3-way'!X217^(1/3)*COS('OddsRatio_working_3-way'!Y217/3)</f>
        <v>0.52506889181509808</v>
      </c>
      <c r="AA217" s="11">
        <f>'OddsRatio_working_3-way'!X217^(1/3)*COS(('OddsRatio_working_3-way'!Y217+2*PI())/3)</f>
        <v>-0.28695027538255014</v>
      </c>
      <c r="AB217" s="11">
        <f>'OddsRatio_working_3-way'!X217^(1/3)*COS(('OddsRatio_working_3-way'!Y217+4*PI())/3)</f>
        <v>-0.23811861643254784</v>
      </c>
      <c r="AC217" s="11">
        <f>'OddsRatio_working_3-way'!X217^(1/3)*SIN('OddsRatio_working_3-way'!Y217/3)</f>
        <v>2.819297143975982E-2</v>
      </c>
      <c r="AD217" s="11">
        <f>'OddsRatio_working_3-way'!X217^(1/3)*SIN(('OddsRatio_working_3-way'!Y217+2*PI())/3)</f>
        <v>0.44062651332893815</v>
      </c>
      <c r="AE217" s="11">
        <f>'OddsRatio_working_3-way'!X217^(1/3)*SIN(('OddsRatio_working_3-way'!Y217+4*PI())/3)</f>
        <v>-0.46881948476869795</v>
      </c>
      <c r="AF217" s="11">
        <f>-'OddsRatio_working_3-way'!U217/(3*'OddsRatio_working_3-way'!X217^(1/3))*COS(('OddsRatio_working_3-way'!Y217)/3)</f>
        <v>0.52506889181509808</v>
      </c>
      <c r="AG217" s="11">
        <f>-'OddsRatio_working_3-way'!U217/(3*'OddsRatio_working_3-way'!X217^(1/3))*COS(('OddsRatio_working_3-way'!Y217+2*PI())/3)</f>
        <v>-0.28695027538255014</v>
      </c>
      <c r="AH217" s="11">
        <f>-'OddsRatio_working_3-way'!U217/(3*'OddsRatio_working_3-way'!X217^(1/3))*COS(('OddsRatio_working_3-way'!Y217+4*PI())/3)</f>
        <v>-0.23811861643254784</v>
      </c>
      <c r="AI217" s="11">
        <f>'OddsRatio_working_3-way'!U217/(3*'OddsRatio_working_3-way'!X217^(1/3))*SIN(('OddsRatio_working_3-way'!Y217)/3)</f>
        <v>-2.819297143975982E-2</v>
      </c>
      <c r="AJ217" s="11">
        <f>'OddsRatio_working_3-way'!U217/(3*'OddsRatio_working_3-way'!X217^(1/3))*SIN(('OddsRatio_working_3-way'!Y217+2*PI())/3)</f>
        <v>-0.44062651332893815</v>
      </c>
      <c r="AK217" s="11">
        <f>'OddsRatio_working_3-way'!U217/(3*'OddsRatio_working_3-way'!X217^(1/3))*SIN(('OddsRatio_working_3-way'!Y217+4*PI())/3)</f>
        <v>0.46881948476869795</v>
      </c>
      <c r="AL217" s="11">
        <f>'OddsRatio_working_3-way'!Z217+'OddsRatio_working_3-way'!AF217</f>
        <v>1.0501377836301962</v>
      </c>
      <c r="AM217" s="11">
        <f>'OddsRatio_working_3-way'!AA217+'OddsRatio_working_3-way'!AG217</f>
        <v>-0.57390055076510027</v>
      </c>
      <c r="AN217" s="11">
        <f>'OddsRatio_working_3-way'!AB217+'OddsRatio_working_3-way'!AH217</f>
        <v>-0.47623723286509567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1.0501377836301962</v>
      </c>
      <c r="AS217" s="11">
        <f>IF(('OddsRatio_working_3-way'!X217=0),IF(Q217&gt;0,-Q217^(1/3),(-Q217)^(1/3)),'OddsRatio_working_3-way'!AM217-'OddsRatio_working_3-way'!R217/3)</f>
        <v>-0.57390055076510027</v>
      </c>
      <c r="AT217" s="11">
        <f>IF(('OddsRatio_working_3-way'!X217=0),IF(Q217&gt;0,-Q217^(1/3),(-Q217)^(1/3)),'OddsRatio_working_3-way'!AN217-'OddsRatio_working_3-way'!R217/3)</f>
        <v>-0.47623723286509567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2.66</v>
      </c>
      <c r="B218" s="4">
        <f>IF('True_Odds_Calculator_3-way'!B219="","",'True_Odds_Calculator_3-way'!B219)</f>
        <v>3.46</v>
      </c>
      <c r="C218" s="4">
        <f>IF('True_Odds_Calculator_3-way'!C219="","",'True_Odds_Calculator_3-way'!C219)</f>
        <v>2.71</v>
      </c>
      <c r="D218" s="9">
        <f t="shared" si="52"/>
        <v>0.36408261066682773</v>
      </c>
      <c r="E218" s="9">
        <f t="shared" si="53"/>
        <v>0.27867740275165576</v>
      </c>
      <c r="F218" s="9">
        <f t="shared" si="54"/>
        <v>0.35723998658151651</v>
      </c>
      <c r="G218" s="9">
        <f t="shared" si="55"/>
        <v>1.0521863814284083</v>
      </c>
      <c r="H218" s="9">
        <f t="shared" si="56"/>
        <v>2.7466293931711578</v>
      </c>
      <c r="I218" s="9">
        <f t="shared" si="57"/>
        <v>3.5883784983138844</v>
      </c>
      <c r="J218" s="9">
        <f t="shared" si="58"/>
        <v>2.7992387122425777</v>
      </c>
      <c r="K218" s="11">
        <f t="shared" si="59"/>
        <v>0.37593984962406013</v>
      </c>
      <c r="L218" s="11">
        <f t="shared" si="60"/>
        <v>0.28901734104046245</v>
      </c>
      <c r="M218" s="11">
        <f t="shared" si="61"/>
        <v>0.36900369003690037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-0.27997050408158919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0.23374456874648286</v>
      </c>
      <c r="Q218" s="11">
        <f>2*'OddsRatio_working_3-way'!K218*'OddsRatio_working_3-way'!L218*'OddsRatio_working_3-way'!M218</f>
        <v>8.018681603652926E-2</v>
      </c>
      <c r="R218" s="11">
        <f t="shared" si="62"/>
        <v>0</v>
      </c>
      <c r="S218" s="11">
        <f t="shared" si="63"/>
        <v>-0.8348899806901261</v>
      </c>
      <c r="T218" s="11">
        <f t="shared" si="64"/>
        <v>-0.28641165718357664</v>
      </c>
      <c r="U218" s="11">
        <f>'OddsRatio_working_3-way'!S218-'OddsRatio_working_3-way'!R218^2/3</f>
        <v>-0.8348899806901261</v>
      </c>
      <c r="V218" s="11">
        <f>'OddsRatio_working_3-way'!S218*'OddsRatio_working_3-way'!R218/3-2*'OddsRatio_working_3-way'!R218^3/27-'OddsRatio_working_3-way'!T218</f>
        <v>0.28641165718357664</v>
      </c>
      <c r="W218" s="11">
        <f>'OddsRatio_working_3-way'!V218^2+4*'OddsRatio_working_3-way'!U218^3/27</f>
        <v>-4.1835893967396426E-3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0.14681214763038367</v>
      </c>
      <c r="Y218" s="11">
        <f>IF('OddsRatio_working_3-way'!W218&gt;=0,IF('OddsRatio_working_3-way'!V218+SQRT('OddsRatio_working_3-way'!W218)&gt;0,0,PI()),ACOS('OddsRatio_working_3-way'!V218/(2*'OddsRatio_working_3-way'!X218)))</f>
        <v>0.22210539727133982</v>
      </c>
      <c r="Z218" s="11">
        <f>'OddsRatio_working_3-way'!X218^(1/3)*COS('OddsRatio_working_3-way'!Y218/3)</f>
        <v>0.52609319071420413</v>
      </c>
      <c r="AA218" s="11">
        <f>'OddsRatio_working_3-way'!X218^(1/3)*COS(('OddsRatio_working_3-way'!Y218+2*PI())/3)</f>
        <v>-0.29683951156216759</v>
      </c>
      <c r="AB218" s="11">
        <f>'OddsRatio_working_3-way'!X218^(1/3)*COS(('OddsRatio_working_3-way'!Y218+4*PI())/3)</f>
        <v>-0.22925367915203643</v>
      </c>
      <c r="AC218" s="11">
        <f>'OddsRatio_working_3-way'!X218^(1/3)*SIN('OddsRatio_working_3-way'!Y218/3)</f>
        <v>3.902069853539409E-2</v>
      </c>
      <c r="AD218" s="11">
        <f>'OddsRatio_working_3-way'!X218^(1/3)*SIN(('OddsRatio_working_3-way'!Y218+2*PI())/3)</f>
        <v>0.43609971864881525</v>
      </c>
      <c r="AE218" s="11">
        <f>'OddsRatio_working_3-way'!X218^(1/3)*SIN(('OddsRatio_working_3-way'!Y218+4*PI())/3)</f>
        <v>-0.47512041718420944</v>
      </c>
      <c r="AF218" s="11">
        <f>-'OddsRatio_working_3-way'!U218/(3*'OddsRatio_working_3-way'!X218^(1/3))*COS(('OddsRatio_working_3-way'!Y218)/3)</f>
        <v>0.52609319071420402</v>
      </c>
      <c r="AG218" s="11">
        <f>-'OddsRatio_working_3-way'!U218/(3*'OddsRatio_working_3-way'!X218^(1/3))*COS(('OddsRatio_working_3-way'!Y218+2*PI())/3)</f>
        <v>-0.29683951156216754</v>
      </c>
      <c r="AH218" s="11">
        <f>-'OddsRatio_working_3-way'!U218/(3*'OddsRatio_working_3-way'!X218^(1/3))*COS(('OddsRatio_working_3-way'!Y218+4*PI())/3)</f>
        <v>-0.22925367915203637</v>
      </c>
      <c r="AI218" s="11">
        <f>'OddsRatio_working_3-way'!U218/(3*'OddsRatio_working_3-way'!X218^(1/3))*SIN(('OddsRatio_working_3-way'!Y218)/3)</f>
        <v>-3.9020698535394076E-2</v>
      </c>
      <c r="AJ218" s="11">
        <f>'OddsRatio_working_3-way'!U218/(3*'OddsRatio_working_3-way'!X218^(1/3))*SIN(('OddsRatio_working_3-way'!Y218+2*PI())/3)</f>
        <v>-0.43609971864881514</v>
      </c>
      <c r="AK218" s="11">
        <f>'OddsRatio_working_3-way'!U218/(3*'OddsRatio_working_3-way'!X218^(1/3))*SIN(('OddsRatio_working_3-way'!Y218+4*PI())/3)</f>
        <v>0.47512041718420933</v>
      </c>
      <c r="AL218" s="11">
        <f>'OddsRatio_working_3-way'!Z218+'OddsRatio_working_3-way'!AF218</f>
        <v>1.0521863814284083</v>
      </c>
      <c r="AM218" s="11">
        <f>'OddsRatio_working_3-way'!AA218+'OddsRatio_working_3-way'!AG218</f>
        <v>-0.59367902312433518</v>
      </c>
      <c r="AN218" s="11">
        <f>'OddsRatio_working_3-way'!AB218+'OddsRatio_working_3-way'!AH218</f>
        <v>-0.4585073583040728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1.0521863814284083</v>
      </c>
      <c r="AS218" s="11">
        <f>IF(('OddsRatio_working_3-way'!X218=0),IF(Q218&gt;0,-Q218^(1/3),(-Q218)^(1/3)),'OddsRatio_working_3-way'!AM218-'OddsRatio_working_3-way'!R218/3)</f>
        <v>-0.59367902312433518</v>
      </c>
      <c r="AT218" s="11">
        <f>IF(('OddsRatio_working_3-way'!X218=0),IF(Q218&gt;0,-Q218^(1/3),(-Q218)^(1/3)),'OddsRatio_working_3-way'!AN218-'OddsRatio_working_3-way'!R218/3)</f>
        <v>-0.4585073583040728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4</v>
      </c>
      <c r="C219" s="4">
        <f>IF('True_Odds_Calculator_3-way'!C220="","",'True_Odds_Calculator_3-way'!C220)</f>
        <v>5.01</v>
      </c>
      <c r="D219" s="9">
        <f t="shared" si="52"/>
        <v>0.57247519282782044</v>
      </c>
      <c r="E219" s="9">
        <f t="shared" si="53"/>
        <v>0.23806270723633918</v>
      </c>
      <c r="F219" s="9">
        <f t="shared" si="54"/>
        <v>0.18946209993584032</v>
      </c>
      <c r="G219" s="9">
        <f t="shared" si="55"/>
        <v>1.0668579742552728</v>
      </c>
      <c r="H219" s="9">
        <f t="shared" si="56"/>
        <v>1.7468005819786909</v>
      </c>
      <c r="I219" s="9">
        <f t="shared" si="57"/>
        <v>4.2005739227658188</v>
      </c>
      <c r="J219" s="9">
        <f t="shared" si="58"/>
        <v>5.2781004767636439</v>
      </c>
      <c r="K219" s="11">
        <f t="shared" si="59"/>
        <v>0.58823529411764708</v>
      </c>
      <c r="L219" s="11">
        <f t="shared" si="60"/>
        <v>0.25</v>
      </c>
      <c r="M219" s="11">
        <f t="shared" si="61"/>
        <v>0.19960079840319361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-0.24718210637548421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0.22631208171891509</v>
      </c>
      <c r="Q219" s="11">
        <f>2*'OddsRatio_working_3-way'!K219*'OddsRatio_working_3-way'!L219*'OddsRatio_working_3-way'!M219</f>
        <v>5.8706117177409887E-2</v>
      </c>
      <c r="R219" s="11">
        <f t="shared" si="62"/>
        <v>0</v>
      </c>
      <c r="S219" s="11">
        <f t="shared" si="63"/>
        <v>-0.91556822230138968</v>
      </c>
      <c r="T219" s="11">
        <f t="shared" si="64"/>
        <v>-0.23750148438427751</v>
      </c>
      <c r="U219" s="11">
        <f>'OddsRatio_working_3-way'!S219-'OddsRatio_working_3-way'!R219^2/3</f>
        <v>-0.91556822230138968</v>
      </c>
      <c r="V219" s="11">
        <f>'OddsRatio_working_3-way'!S219*'OddsRatio_working_3-way'!R219/3-2*'OddsRatio_working_3-way'!R219^3/27-'OddsRatio_working_3-way'!T219</f>
        <v>0.23750148438427751</v>
      </c>
      <c r="W219" s="11">
        <f>'OddsRatio_working_3-way'!V219^2+4*'OddsRatio_working_3-way'!U219^3/27</f>
        <v>-5.7295111763936063E-2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0.16859868538090034</v>
      </c>
      <c r="Y219" s="11">
        <f>IF('OddsRatio_working_3-way'!W219&gt;=0,IF('OddsRatio_working_3-way'!V219+SQRT('OddsRatio_working_3-way'!W219)&gt;0,0,PI()),ACOS('OddsRatio_working_3-way'!V219/(2*'OddsRatio_working_3-way'!X219)))</f>
        <v>0.78930383431443174</v>
      </c>
      <c r="Z219" s="11">
        <f>'OddsRatio_working_3-way'!X219^(1/3)*COS('OddsRatio_working_3-way'!Y219/3)</f>
        <v>0.53342898712763642</v>
      </c>
      <c r="AA219" s="11">
        <f>'OddsRatio_working_3-way'!X219^(1/3)*COS(('OddsRatio_working_3-way'!Y219+2*PI())/3)</f>
        <v>-0.3911419517245287</v>
      </c>
      <c r="AB219" s="11">
        <f>'OddsRatio_working_3-way'!X219^(1/3)*COS(('OddsRatio_working_3-way'!Y219+4*PI())/3)</f>
        <v>-0.14228703540310791</v>
      </c>
      <c r="AC219" s="11">
        <f>'OddsRatio_working_3-way'!X219^(1/3)*SIN('OddsRatio_working_3-way'!Y219/3)</f>
        <v>0.14367645292733405</v>
      </c>
      <c r="AD219" s="11">
        <f>'OddsRatio_working_3-way'!X219^(1/3)*SIN(('OddsRatio_working_3-way'!Y219+2*PI())/3)</f>
        <v>0.3901248275038684</v>
      </c>
      <c r="AE219" s="11">
        <f>'OddsRatio_working_3-way'!X219^(1/3)*SIN(('OddsRatio_working_3-way'!Y219+4*PI())/3)</f>
        <v>-0.53380128043120256</v>
      </c>
      <c r="AF219" s="11">
        <f>-'OddsRatio_working_3-way'!U219/(3*'OddsRatio_working_3-way'!X219^(1/3))*COS(('OddsRatio_working_3-way'!Y219)/3)</f>
        <v>0.53342898712763642</v>
      </c>
      <c r="AG219" s="11">
        <f>-'OddsRatio_working_3-way'!U219/(3*'OddsRatio_working_3-way'!X219^(1/3))*COS(('OddsRatio_working_3-way'!Y219+2*PI())/3)</f>
        <v>-0.3911419517245287</v>
      </c>
      <c r="AH219" s="11">
        <f>-'OddsRatio_working_3-way'!U219/(3*'OddsRatio_working_3-way'!X219^(1/3))*COS(('OddsRatio_working_3-way'!Y219+4*PI())/3)</f>
        <v>-0.14228703540310791</v>
      </c>
      <c r="AI219" s="11">
        <f>'OddsRatio_working_3-way'!U219/(3*'OddsRatio_working_3-way'!X219^(1/3))*SIN(('OddsRatio_working_3-way'!Y219)/3)</f>
        <v>-0.14367645292733405</v>
      </c>
      <c r="AJ219" s="11">
        <f>'OddsRatio_working_3-way'!U219/(3*'OddsRatio_working_3-way'!X219^(1/3))*SIN(('OddsRatio_working_3-way'!Y219+2*PI())/3)</f>
        <v>-0.3901248275038684</v>
      </c>
      <c r="AK219" s="11">
        <f>'OddsRatio_working_3-way'!U219/(3*'OddsRatio_working_3-way'!X219^(1/3))*SIN(('OddsRatio_working_3-way'!Y219+4*PI())/3)</f>
        <v>0.53380128043120256</v>
      </c>
      <c r="AL219" s="11">
        <f>'OddsRatio_working_3-way'!Z219+'OddsRatio_working_3-way'!AF219</f>
        <v>1.0668579742552728</v>
      </c>
      <c r="AM219" s="11">
        <f>'OddsRatio_working_3-way'!AA219+'OddsRatio_working_3-way'!AG219</f>
        <v>-0.78228390344905741</v>
      </c>
      <c r="AN219" s="11">
        <f>'OddsRatio_working_3-way'!AB219+'OddsRatio_working_3-way'!AH219</f>
        <v>-0.28457407080621583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1.0668579742552728</v>
      </c>
      <c r="AS219" s="11">
        <f>IF(('OddsRatio_working_3-way'!X219=0),IF(Q219&gt;0,-Q219^(1/3),(-Q219)^(1/3)),'OddsRatio_working_3-way'!AM219-'OddsRatio_working_3-way'!R219/3)</f>
        <v>-0.78228390344905741</v>
      </c>
      <c r="AT219" s="11">
        <f>IF(('OddsRatio_working_3-way'!X219=0),IF(Q219&gt;0,-Q219^(1/3),(-Q219)^(1/3)),'OddsRatio_working_3-way'!AN219-'OddsRatio_working_3-way'!R219/3)</f>
        <v>-0.28457407080621583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1.54</v>
      </c>
      <c r="B220" s="4">
        <f>IF('True_Odds_Calculator_3-way'!B221="","",'True_Odds_Calculator_3-way'!B221)</f>
        <v>4.1500000000000004</v>
      </c>
      <c r="C220" s="4">
        <f>IF('True_Odds_Calculator_3-way'!C221="","",'True_Odds_Calculator_3-way'!C221)</f>
        <v>6.75</v>
      </c>
      <c r="D220" s="9">
        <f t="shared" si="52"/>
        <v>0.63273409894712995</v>
      </c>
      <c r="E220" s="9">
        <f t="shared" si="53"/>
        <v>0.22800254979627413</v>
      </c>
      <c r="F220" s="9">
        <f t="shared" si="54"/>
        <v>0.13926335125659586</v>
      </c>
      <c r="G220" s="9">
        <f t="shared" si="55"/>
        <v>1.0748939248232712</v>
      </c>
      <c r="H220" s="9">
        <f t="shared" si="56"/>
        <v>1.5804427194045663</v>
      </c>
      <c r="I220" s="9">
        <f t="shared" si="57"/>
        <v>4.3859158631933042</v>
      </c>
      <c r="J220" s="9">
        <f t="shared" si="58"/>
        <v>7.1806400677338109</v>
      </c>
      <c r="K220" s="11">
        <f t="shared" si="59"/>
        <v>0.64935064935064934</v>
      </c>
      <c r="L220" s="11">
        <f t="shared" si="60"/>
        <v>0.24096385542168672</v>
      </c>
      <c r="M220" s="11">
        <f t="shared" si="61"/>
        <v>0.14814814814814814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-0.22672508214676879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0.21882624292262842</v>
      </c>
      <c r="Q220" s="11">
        <f>2*'OddsRatio_working_3-way'!K220*'OddsRatio_working_3-way'!L220*'OddsRatio_working_3-way'!M220</f>
        <v>4.6361492144624671E-2</v>
      </c>
      <c r="R220" s="11">
        <f t="shared" si="62"/>
        <v>0</v>
      </c>
      <c r="S220" s="11">
        <f t="shared" si="63"/>
        <v>-0.96516115839787364</v>
      </c>
      <c r="T220" s="11">
        <f t="shared" si="64"/>
        <v>-0.20448329627073597</v>
      </c>
      <c r="U220" s="11">
        <f>'OddsRatio_working_3-way'!S220-'OddsRatio_working_3-way'!R220^2/3</f>
        <v>-0.96516115839787364</v>
      </c>
      <c r="V220" s="11">
        <f>'OddsRatio_working_3-way'!S220*'OddsRatio_working_3-way'!R220/3-2*'OddsRatio_working_3-way'!R220^3/27-'OddsRatio_working_3-way'!T220</f>
        <v>0.20448329627073597</v>
      </c>
      <c r="W220" s="11">
        <f>'OddsRatio_working_3-way'!V220^2+4*'OddsRatio_working_3-way'!U220^3/27</f>
        <v>-9.1383977750756601E-2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0.18248109231130097</v>
      </c>
      <c r="Y220" s="11">
        <f>IF('OddsRatio_working_3-way'!W220&gt;=0,IF('OddsRatio_working_3-way'!V220+SQRT('OddsRatio_working_3-way'!W220)&gt;0,0,PI()),ACOS('OddsRatio_working_3-way'!V220/(2*'OddsRatio_working_3-way'!X220)))</f>
        <v>0.97606497130049386</v>
      </c>
      <c r="Z220" s="11">
        <f>'OddsRatio_working_3-way'!X220^(1/3)*COS('OddsRatio_working_3-way'!Y220/3)</f>
        <v>0.53744696241163559</v>
      </c>
      <c r="AA220" s="11">
        <f>'OddsRatio_working_3-way'!X220^(1/3)*COS(('OddsRatio_working_3-way'!Y220+2*PI())/3)</f>
        <v>-0.425737370863223</v>
      </c>
      <c r="AB220" s="11">
        <f>'OddsRatio_working_3-way'!X220^(1/3)*COS(('OddsRatio_working_3-way'!Y220+4*PI())/3)</f>
        <v>-0.11170959154841276</v>
      </c>
      <c r="AC220" s="11">
        <f>'OddsRatio_working_3-way'!X220^(1/3)*SIN('OddsRatio_working_3-way'!Y220/3)</f>
        <v>0.18130402292042638</v>
      </c>
      <c r="AD220" s="11">
        <f>'OddsRatio_working_3-way'!X220^(1/3)*SIN(('OddsRatio_working_3-way'!Y220+2*PI())/3)</f>
        <v>0.3747907111750437</v>
      </c>
      <c r="AE220" s="11">
        <f>'OddsRatio_working_3-way'!X220^(1/3)*SIN(('OddsRatio_working_3-way'!Y220+4*PI())/3)</f>
        <v>-0.55609473409546983</v>
      </c>
      <c r="AF220" s="11">
        <f>-'OddsRatio_working_3-way'!U220/(3*'OddsRatio_working_3-way'!X220^(1/3))*COS(('OddsRatio_working_3-way'!Y220)/3)</f>
        <v>0.53744696241163559</v>
      </c>
      <c r="AG220" s="11">
        <f>-'OddsRatio_working_3-way'!U220/(3*'OddsRatio_working_3-way'!X220^(1/3))*COS(('OddsRatio_working_3-way'!Y220+2*PI())/3)</f>
        <v>-0.425737370863223</v>
      </c>
      <c r="AH220" s="11">
        <f>-'OddsRatio_working_3-way'!U220/(3*'OddsRatio_working_3-way'!X220^(1/3))*COS(('OddsRatio_working_3-way'!Y220+4*PI())/3)</f>
        <v>-0.11170959154841276</v>
      </c>
      <c r="AI220" s="11">
        <f>'OddsRatio_working_3-way'!U220/(3*'OddsRatio_working_3-way'!X220^(1/3))*SIN(('OddsRatio_working_3-way'!Y220)/3)</f>
        <v>-0.18130402292042638</v>
      </c>
      <c r="AJ220" s="11">
        <f>'OddsRatio_working_3-way'!U220/(3*'OddsRatio_working_3-way'!X220^(1/3))*SIN(('OddsRatio_working_3-way'!Y220+2*PI())/3)</f>
        <v>-0.3747907111750437</v>
      </c>
      <c r="AK220" s="11">
        <f>'OddsRatio_working_3-way'!U220/(3*'OddsRatio_working_3-way'!X220^(1/3))*SIN(('OddsRatio_working_3-way'!Y220+4*PI())/3)</f>
        <v>0.55609473409546983</v>
      </c>
      <c r="AL220" s="11">
        <f>'OddsRatio_working_3-way'!Z220+'OddsRatio_working_3-way'!AF220</f>
        <v>1.0748939248232712</v>
      </c>
      <c r="AM220" s="11">
        <f>'OddsRatio_working_3-way'!AA220+'OddsRatio_working_3-way'!AG220</f>
        <v>-0.85147474172644599</v>
      </c>
      <c r="AN220" s="11">
        <f>'OddsRatio_working_3-way'!AB220+'OddsRatio_working_3-way'!AH220</f>
        <v>-0.22341918309682551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1.0748939248232712</v>
      </c>
      <c r="AS220" s="11">
        <f>IF(('OddsRatio_working_3-way'!X220=0),IF(Q220&gt;0,-Q220^(1/3),(-Q220)^(1/3)),'OddsRatio_working_3-way'!AM220-'OddsRatio_working_3-way'!R220/3)</f>
        <v>-0.85147474172644599</v>
      </c>
      <c r="AT220" s="11">
        <f>IF(('OddsRatio_working_3-way'!X220=0),IF(Q220&gt;0,-Q220^(1/3),(-Q220)^(1/3)),'OddsRatio_working_3-way'!AN220-'OddsRatio_working_3-way'!R220/3)</f>
        <v>-0.22341918309682551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2.9</v>
      </c>
      <c r="B221" s="4">
        <f>IF('True_Odds_Calculator_3-way'!B222="","",'True_Odds_Calculator_3-way'!B222)</f>
        <v>3.5</v>
      </c>
      <c r="C221" s="4">
        <f>IF('True_Odds_Calculator_3-way'!C222="","",'True_Odds_Calculator_3-way'!C222)</f>
        <v>2.48</v>
      </c>
      <c r="D221" s="9">
        <f t="shared" si="52"/>
        <v>0.33345384453614468</v>
      </c>
      <c r="E221" s="9">
        <f t="shared" si="53"/>
        <v>0.27547053173467217</v>
      </c>
      <c r="F221" s="9">
        <f t="shared" si="54"/>
        <v>0.39107562372918303</v>
      </c>
      <c r="G221" s="9">
        <f t="shared" si="55"/>
        <v>1.052060942711913</v>
      </c>
      <c r="H221" s="9">
        <f t="shared" si="56"/>
        <v>2.9989157911526347</v>
      </c>
      <c r="I221" s="9">
        <f t="shared" si="57"/>
        <v>3.6301523567797824</v>
      </c>
      <c r="J221" s="9">
        <f t="shared" si="58"/>
        <v>2.5570501952136309</v>
      </c>
      <c r="K221" s="11">
        <f t="shared" si="59"/>
        <v>0.34482758620689657</v>
      </c>
      <c r="L221" s="11">
        <f t="shared" si="60"/>
        <v>0.2857142857142857</v>
      </c>
      <c r="M221" s="11">
        <f t="shared" si="61"/>
        <v>0.40322580645161293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-0.27927856348323532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0.23359288097886544</v>
      </c>
      <c r="Q221" s="11">
        <f>2*'OddsRatio_working_3-way'!K221*'OddsRatio_working_3-way'!L221*'OddsRatio_working_3-way'!M221</f>
        <v>7.9453360877165119E-2</v>
      </c>
      <c r="R221" s="11">
        <f t="shared" si="62"/>
        <v>0</v>
      </c>
      <c r="S221" s="11">
        <f t="shared" si="63"/>
        <v>-0.83641536273115236</v>
      </c>
      <c r="T221" s="11">
        <f t="shared" si="64"/>
        <v>-0.28449502133712667</v>
      </c>
      <c r="U221" s="11">
        <f>'OddsRatio_working_3-way'!S221-'OddsRatio_working_3-way'!R221^2/3</f>
        <v>-0.83641536273115236</v>
      </c>
      <c r="V221" s="11">
        <f>'OddsRatio_working_3-way'!S221*'OddsRatio_working_3-way'!R221/3-2*'OddsRatio_working_3-way'!R221^3/27-'OddsRatio_working_3-way'!T221</f>
        <v>0.28449502133712667</v>
      </c>
      <c r="W221" s="11">
        <f>'OddsRatio_working_3-way'!V221^2+4*'OddsRatio_working_3-way'!U221^3/27</f>
        <v>-5.7512309560798364E-3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0.14721468007784752</v>
      </c>
      <c r="Y221" s="11">
        <f>IF('OddsRatio_working_3-way'!W221&gt;=0,IF('OddsRatio_working_3-way'!V221+SQRT('OddsRatio_working_3-way'!W221)&gt;0,0,PI()),ACOS('OddsRatio_working_3-way'!V221/(2*'OddsRatio_working_3-way'!X221)))</f>
        <v>0.26050896662802003</v>
      </c>
      <c r="Z221" s="11">
        <f>'OddsRatio_working_3-way'!X221^(1/3)*COS('OddsRatio_working_3-way'!Y221/3)</f>
        <v>0.52603047135595649</v>
      </c>
      <c r="AA221" s="11">
        <f>'OddsRatio_working_3-way'!X221^(1/3)*COS(('OddsRatio_working_3-way'!Y221+2*PI())/3)</f>
        <v>-0.302673754139474</v>
      </c>
      <c r="AB221" s="11">
        <f>'OddsRatio_working_3-way'!X221^(1/3)*COS(('OddsRatio_working_3-way'!Y221+4*PI())/3)</f>
        <v>-0.22335671721648254</v>
      </c>
      <c r="AC221" s="11">
        <f>'OddsRatio_working_3-way'!X221^(1/3)*SIN('OddsRatio_working_3-way'!Y221/3)</f>
        <v>4.57937126188128E-2</v>
      </c>
      <c r="AD221" s="11">
        <f>'OddsRatio_working_3-way'!X221^(1/3)*SIN(('OddsRatio_working_3-way'!Y221+2*PI())/3)</f>
        <v>0.43265889504955446</v>
      </c>
      <c r="AE221" s="11">
        <f>'OddsRatio_working_3-way'!X221^(1/3)*SIN(('OddsRatio_working_3-way'!Y221+4*PI())/3)</f>
        <v>-0.47845260766836706</v>
      </c>
      <c r="AF221" s="11">
        <f>-'OddsRatio_working_3-way'!U221/(3*'OddsRatio_working_3-way'!X221^(1/3))*COS(('OddsRatio_working_3-way'!Y221)/3)</f>
        <v>0.52603047135595649</v>
      </c>
      <c r="AG221" s="11">
        <f>-'OddsRatio_working_3-way'!U221/(3*'OddsRatio_working_3-way'!X221^(1/3))*COS(('OddsRatio_working_3-way'!Y221+2*PI())/3)</f>
        <v>-0.302673754139474</v>
      </c>
      <c r="AH221" s="11">
        <f>-'OddsRatio_working_3-way'!U221/(3*'OddsRatio_working_3-way'!X221^(1/3))*COS(('OddsRatio_working_3-way'!Y221+4*PI())/3)</f>
        <v>-0.22335671721648254</v>
      </c>
      <c r="AI221" s="11">
        <f>'OddsRatio_working_3-way'!U221/(3*'OddsRatio_working_3-way'!X221^(1/3))*SIN(('OddsRatio_working_3-way'!Y221)/3)</f>
        <v>-4.57937126188128E-2</v>
      </c>
      <c r="AJ221" s="11">
        <f>'OddsRatio_working_3-way'!U221/(3*'OddsRatio_working_3-way'!X221^(1/3))*SIN(('OddsRatio_working_3-way'!Y221+2*PI())/3)</f>
        <v>-0.43265889504955446</v>
      </c>
      <c r="AK221" s="11">
        <f>'OddsRatio_working_3-way'!U221/(3*'OddsRatio_working_3-way'!X221^(1/3))*SIN(('OddsRatio_working_3-way'!Y221+4*PI())/3)</f>
        <v>0.47845260766836706</v>
      </c>
      <c r="AL221" s="11">
        <f>'OddsRatio_working_3-way'!Z221+'OddsRatio_working_3-way'!AF221</f>
        <v>1.052060942711913</v>
      </c>
      <c r="AM221" s="11">
        <f>'OddsRatio_working_3-way'!AA221+'OddsRatio_working_3-way'!AG221</f>
        <v>-0.60534750827894801</v>
      </c>
      <c r="AN221" s="11">
        <f>'OddsRatio_working_3-way'!AB221+'OddsRatio_working_3-way'!AH221</f>
        <v>-0.44671343443296507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1.052060942711913</v>
      </c>
      <c r="AS221" s="11">
        <f>IF(('OddsRatio_working_3-way'!X221=0),IF(Q221&gt;0,-Q221^(1/3),(-Q221)^(1/3)),'OddsRatio_working_3-way'!AM221-'OddsRatio_working_3-way'!R221/3)</f>
        <v>-0.60534750827894801</v>
      </c>
      <c r="AT221" s="11">
        <f>IF(('OddsRatio_working_3-way'!X221=0),IF(Q221&gt;0,-Q221^(1/3),(-Q221)^(1/3)),'OddsRatio_working_3-way'!AN221-'OddsRatio_working_3-way'!R221/3)</f>
        <v>-0.44671343443296507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1.87</v>
      </c>
      <c r="B222" s="4">
        <f>IF('True_Odds_Calculator_3-way'!B223="","",'True_Odds_Calculator_3-way'!B223)</f>
        <v>3.92</v>
      </c>
      <c r="C222" s="4">
        <f>IF('True_Odds_Calculator_3-way'!C223="","",'True_Odds_Calculator_3-way'!C223)</f>
        <v>4.08</v>
      </c>
      <c r="D222" s="9">
        <f t="shared" si="52"/>
        <v>0.52068322721089377</v>
      </c>
      <c r="E222" s="9">
        <f t="shared" si="53"/>
        <v>0.24451827606796511</v>
      </c>
      <c r="F222" s="9">
        <f t="shared" si="54"/>
        <v>0.23479849672114109</v>
      </c>
      <c r="G222" s="9">
        <f t="shared" si="55"/>
        <v>1.0581074836018765</v>
      </c>
      <c r="H222" s="9">
        <f t="shared" si="56"/>
        <v>1.9205535107336331</v>
      </c>
      <c r="I222" s="9">
        <f t="shared" si="57"/>
        <v>4.0896738521174791</v>
      </c>
      <c r="J222" s="9">
        <f t="shared" si="58"/>
        <v>4.2589710494937796</v>
      </c>
      <c r="K222" s="11">
        <f t="shared" si="59"/>
        <v>0.53475935828876997</v>
      </c>
      <c r="L222" s="11">
        <f t="shared" si="60"/>
        <v>0.25510204081632654</v>
      </c>
      <c r="M222" s="11">
        <f t="shared" si="61"/>
        <v>0.24509803921568626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-0.26161641127039059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0.22970418113769567</v>
      </c>
      <c r="Q222" s="11">
        <f>2*'OddsRatio_working_3-way'!K222*'OddsRatio_working_3-way'!L222*'OddsRatio_working_3-way'!M222</f>
        <v>6.687166845347764E-2</v>
      </c>
      <c r="R222" s="11">
        <f t="shared" si="62"/>
        <v>0</v>
      </c>
      <c r="S222" s="11">
        <f t="shared" si="63"/>
        <v>-0.87801900508560826</v>
      </c>
      <c r="T222" s="11">
        <f t="shared" si="64"/>
        <v>-0.25560960846742603</v>
      </c>
      <c r="U222" s="11">
        <f>'OddsRatio_working_3-way'!S222-'OddsRatio_working_3-way'!R222^2/3</f>
        <v>-0.87801900508560826</v>
      </c>
      <c r="V222" s="11">
        <f>'OddsRatio_working_3-way'!S222*'OddsRatio_working_3-way'!R222/3-2*'OddsRatio_working_3-way'!R222^3/27-'OddsRatio_working_3-way'!T222</f>
        <v>0.25560960846742603</v>
      </c>
      <c r="W222" s="11">
        <f>'OddsRatio_working_3-way'!V222^2+4*'OddsRatio_working_3-way'!U222^3/27</f>
        <v>-3.4942262148111705E-2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0.15833393042000074</v>
      </c>
      <c r="Y222" s="11">
        <f>IF('OddsRatio_working_3-way'!W222&gt;=0,IF('OddsRatio_working_3-way'!V222+SQRT('OddsRatio_working_3-way'!W222)&gt;0,0,PI()),ACOS('OddsRatio_working_3-way'!V222/(2*'OddsRatio_working_3-way'!X222)))</f>
        <v>0.63142832647024583</v>
      </c>
      <c r="Z222" s="11">
        <f>'OddsRatio_working_3-way'!X222^(1/3)*COS('OddsRatio_working_3-way'!Y222/3)</f>
        <v>0.52905374180093823</v>
      </c>
      <c r="AA222" s="11">
        <f>'OddsRatio_working_3-way'!X222^(1/3)*COS(('OddsRatio_working_3-way'!Y222+2*PI())/3)</f>
        <v>-0.36241126693079528</v>
      </c>
      <c r="AB222" s="11">
        <f>'OddsRatio_working_3-way'!X222^(1/3)*COS(('OddsRatio_working_3-way'!Y222+4*PI())/3)</f>
        <v>-0.1666424748701428</v>
      </c>
      <c r="AC222" s="11">
        <f>'OddsRatio_working_3-way'!X222^(1/3)*SIN('OddsRatio_working_3-way'!Y222/3)</f>
        <v>0.1130271647951455</v>
      </c>
      <c r="AD222" s="11">
        <f>'OddsRatio_working_3-way'!X222^(1/3)*SIN(('OddsRatio_working_3-way'!Y222+2*PI())/3)</f>
        <v>0.4016603979692529</v>
      </c>
      <c r="AE222" s="11">
        <f>'OddsRatio_working_3-way'!X222^(1/3)*SIN(('OddsRatio_working_3-way'!Y222+4*PI())/3)</f>
        <v>-0.51468756276439842</v>
      </c>
      <c r="AF222" s="11">
        <f>-'OddsRatio_working_3-way'!U222/(3*'OddsRatio_working_3-way'!X222^(1/3))*COS(('OddsRatio_working_3-way'!Y222)/3)</f>
        <v>0.52905374180093823</v>
      </c>
      <c r="AG222" s="11">
        <f>-'OddsRatio_working_3-way'!U222/(3*'OddsRatio_working_3-way'!X222^(1/3))*COS(('OddsRatio_working_3-way'!Y222+2*PI())/3)</f>
        <v>-0.36241126693079528</v>
      </c>
      <c r="AH222" s="11">
        <f>-'OddsRatio_working_3-way'!U222/(3*'OddsRatio_working_3-way'!X222^(1/3))*COS(('OddsRatio_working_3-way'!Y222+4*PI())/3)</f>
        <v>-0.1666424748701428</v>
      </c>
      <c r="AI222" s="11">
        <f>'OddsRatio_working_3-way'!U222/(3*'OddsRatio_working_3-way'!X222^(1/3))*SIN(('OddsRatio_working_3-way'!Y222)/3)</f>
        <v>-0.1130271647951455</v>
      </c>
      <c r="AJ222" s="11">
        <f>'OddsRatio_working_3-way'!U222/(3*'OddsRatio_working_3-way'!X222^(1/3))*SIN(('OddsRatio_working_3-way'!Y222+2*PI())/3)</f>
        <v>-0.4016603979692529</v>
      </c>
      <c r="AK222" s="11">
        <f>'OddsRatio_working_3-way'!U222/(3*'OddsRatio_working_3-way'!X222^(1/3))*SIN(('OddsRatio_working_3-way'!Y222+4*PI())/3)</f>
        <v>0.51468756276439842</v>
      </c>
      <c r="AL222" s="11">
        <f>'OddsRatio_working_3-way'!Z222+'OddsRatio_working_3-way'!AF222</f>
        <v>1.0581074836018765</v>
      </c>
      <c r="AM222" s="11">
        <f>'OddsRatio_working_3-way'!AA222+'OddsRatio_working_3-way'!AG222</f>
        <v>-0.72482253386159057</v>
      </c>
      <c r="AN222" s="11">
        <f>'OddsRatio_working_3-way'!AB222+'OddsRatio_working_3-way'!AH222</f>
        <v>-0.33328494974028561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1.0581074836018765</v>
      </c>
      <c r="AS222" s="11">
        <f>IF(('OddsRatio_working_3-way'!X222=0),IF(Q222&gt;0,-Q222^(1/3),(-Q222)^(1/3)),'OddsRatio_working_3-way'!AM222-'OddsRatio_working_3-way'!R222/3)</f>
        <v>-0.72482253386159057</v>
      </c>
      <c r="AT222" s="11">
        <f>IF(('OddsRatio_working_3-way'!X222=0),IF(Q222&gt;0,-Q222^(1/3),(-Q222)^(1/3)),'OddsRatio_working_3-way'!AN222-'OddsRatio_working_3-way'!R222/3)</f>
        <v>-0.33328494974028561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2.17</v>
      </c>
      <c r="B223" s="4">
        <f>IF('True_Odds_Calculator_3-way'!B224="","",'True_Odds_Calculator_3-way'!B224)</f>
        <v>3.64</v>
      </c>
      <c r="C223" s="4">
        <f>IF('True_Odds_Calculator_3-way'!C224="","",'True_Odds_Calculator_3-way'!C224)</f>
        <v>3.35</v>
      </c>
      <c r="D223" s="9">
        <f t="shared" si="52"/>
        <v>0.4478777115930887</v>
      </c>
      <c r="E223" s="9">
        <f t="shared" si="53"/>
        <v>0.26443868399718784</v>
      </c>
      <c r="F223" s="9">
        <f t="shared" si="54"/>
        <v>0.28768360440972346</v>
      </c>
      <c r="G223" s="9">
        <f t="shared" si="55"/>
        <v>1.0536344622335543</v>
      </c>
      <c r="H223" s="9">
        <f t="shared" si="56"/>
        <v>2.2327523208132583</v>
      </c>
      <c r="I223" s="9">
        <f t="shared" si="57"/>
        <v>3.7815949802965836</v>
      </c>
      <c r="J223" s="9">
        <f t="shared" si="58"/>
        <v>3.476040986248853</v>
      </c>
      <c r="K223" s="11">
        <f t="shared" si="59"/>
        <v>0.46082949308755761</v>
      </c>
      <c r="L223" s="11">
        <f t="shared" si="60"/>
        <v>0.27472527472527469</v>
      </c>
      <c r="M223" s="11">
        <f t="shared" si="61"/>
        <v>0.29850746268656714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-0.27431637074666182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0.23279561074457561</v>
      </c>
      <c r="Q223" s="11">
        <f>2*'OddsRatio_working_3-way'!K223*'OddsRatio_working_3-way'!L223*'OddsRatio_working_3-way'!M223</f>
        <v>7.5582990501485578E-2</v>
      </c>
      <c r="R223" s="11">
        <f t="shared" si="62"/>
        <v>0</v>
      </c>
      <c r="S223" s="11">
        <f t="shared" si="63"/>
        <v>-0.84863914651148653</v>
      </c>
      <c r="T223" s="11">
        <f t="shared" si="64"/>
        <v>-0.27553219042580729</v>
      </c>
      <c r="U223" s="11">
        <f>'OddsRatio_working_3-way'!S223-'OddsRatio_working_3-way'!R223^2/3</f>
        <v>-0.84863914651148653</v>
      </c>
      <c r="V223" s="11">
        <f>'OddsRatio_working_3-way'!S223*'OddsRatio_working_3-way'!R223/3-2*'OddsRatio_working_3-way'!R223^3/27-'OddsRatio_working_3-way'!T223</f>
        <v>0.27553219042580729</v>
      </c>
      <c r="W223" s="11">
        <f>'OddsRatio_working_3-way'!V223^2+4*'OddsRatio_working_3-way'!U223^3/27</f>
        <v>-1.4627207586579802E-2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0.15045364364765576</v>
      </c>
      <c r="Y223" s="11">
        <f>IF('OddsRatio_working_3-way'!W223&gt;=0,IF('OddsRatio_working_3-way'!V223+SQRT('OddsRatio_working_3-way'!W223)&gt;0,0,PI()),ACOS('OddsRatio_working_3-way'!V223/(2*'OddsRatio_working_3-way'!X223)))</f>
        <v>0.41362117680249422</v>
      </c>
      <c r="Z223" s="11">
        <f>'OddsRatio_working_3-way'!X223^(1/3)*COS('OddsRatio_working_3-way'!Y223/3)</f>
        <v>0.52681723111677714</v>
      </c>
      <c r="AA223" s="11">
        <f>'OddsRatio_working_3-way'!X223^(1/3)*COS(('OddsRatio_working_3-way'!Y223+2*PI())/3)</f>
        <v>-0.32671335769285181</v>
      </c>
      <c r="AB223" s="11">
        <f>'OddsRatio_working_3-way'!X223^(1/3)*COS(('OddsRatio_working_3-way'!Y223+4*PI())/3)</f>
        <v>-0.20010387342392538</v>
      </c>
      <c r="AC223" s="11">
        <f>'OddsRatio_working_3-way'!X223^(1/3)*SIN('OddsRatio_working_3-way'!Y223/3)</f>
        <v>7.3098019824624383E-2</v>
      </c>
      <c r="AD223" s="11">
        <f>'OddsRatio_working_3-way'!X223^(1/3)*SIN(('OddsRatio_working_3-way'!Y223+2*PI())/3)</f>
        <v>0.41968809538619462</v>
      </c>
      <c r="AE223" s="11">
        <f>'OddsRatio_working_3-way'!X223^(1/3)*SIN(('OddsRatio_working_3-way'!Y223+4*PI())/3)</f>
        <v>-0.492786115210819</v>
      </c>
      <c r="AF223" s="11">
        <f>-'OddsRatio_working_3-way'!U223/(3*'OddsRatio_working_3-way'!X223^(1/3))*COS(('OddsRatio_working_3-way'!Y223)/3)</f>
        <v>0.52681723111677703</v>
      </c>
      <c r="AG223" s="11">
        <f>-'OddsRatio_working_3-way'!U223/(3*'OddsRatio_working_3-way'!X223^(1/3))*COS(('OddsRatio_working_3-way'!Y223+2*PI())/3)</f>
        <v>-0.32671335769285176</v>
      </c>
      <c r="AH223" s="11">
        <f>-'OddsRatio_working_3-way'!U223/(3*'OddsRatio_working_3-way'!X223^(1/3))*COS(('OddsRatio_working_3-way'!Y223+4*PI())/3)</f>
        <v>-0.20010387342392535</v>
      </c>
      <c r="AI223" s="11">
        <f>'OddsRatio_working_3-way'!U223/(3*'OddsRatio_working_3-way'!X223^(1/3))*SIN(('OddsRatio_working_3-way'!Y223)/3)</f>
        <v>-7.3098019824624355E-2</v>
      </c>
      <c r="AJ223" s="11">
        <f>'OddsRatio_working_3-way'!U223/(3*'OddsRatio_working_3-way'!X223^(1/3))*SIN(('OddsRatio_working_3-way'!Y223+2*PI())/3)</f>
        <v>-0.4196880953861945</v>
      </c>
      <c r="AK223" s="11">
        <f>'OddsRatio_working_3-way'!U223/(3*'OddsRatio_working_3-way'!X223^(1/3))*SIN(('OddsRatio_working_3-way'!Y223+4*PI())/3)</f>
        <v>0.49278611521081889</v>
      </c>
      <c r="AL223" s="11">
        <f>'OddsRatio_working_3-way'!Z223+'OddsRatio_working_3-way'!AF223</f>
        <v>1.0536344622335543</v>
      </c>
      <c r="AM223" s="11">
        <f>'OddsRatio_working_3-way'!AA223+'OddsRatio_working_3-way'!AG223</f>
        <v>-0.65342671538570363</v>
      </c>
      <c r="AN223" s="11">
        <f>'OddsRatio_working_3-way'!AB223+'OddsRatio_working_3-way'!AH223</f>
        <v>-0.40020774684785076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1.0536344622335543</v>
      </c>
      <c r="AS223" s="11">
        <f>IF(('OddsRatio_working_3-way'!X223=0),IF(Q223&gt;0,-Q223^(1/3),(-Q223)^(1/3)),'OddsRatio_working_3-way'!AM223-'OddsRatio_working_3-way'!R223/3)</f>
        <v>-0.65342671538570363</v>
      </c>
      <c r="AT223" s="11">
        <f>IF(('OddsRatio_working_3-way'!X223=0),IF(Q223&gt;0,-Q223^(1/3),(-Q223)^(1/3)),'OddsRatio_working_3-way'!AN223-'OddsRatio_working_3-way'!R223/3)</f>
        <v>-0.40020774684785076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2.27</v>
      </c>
      <c r="B224" s="4">
        <f>IF('True_Odds_Calculator_3-way'!B225="","",'True_Odds_Calculator_3-way'!B225)</f>
        <v>3.46</v>
      </c>
      <c r="C224" s="4">
        <f>IF('True_Odds_Calculator_3-way'!C225="","",'True_Odds_Calculator_3-way'!C225)</f>
        <v>3.29</v>
      </c>
      <c r="D224" s="9">
        <f t="shared" si="52"/>
        <v>0.42802907468459817</v>
      </c>
      <c r="E224" s="9">
        <f t="shared" si="53"/>
        <v>0.27867541918989408</v>
      </c>
      <c r="F224" s="9">
        <f t="shared" si="54"/>
        <v>0.29329550612550781</v>
      </c>
      <c r="G224" s="9">
        <f t="shared" si="55"/>
        <v>1.0521967641259573</v>
      </c>
      <c r="H224" s="9">
        <f t="shared" si="56"/>
        <v>2.3362898904399665</v>
      </c>
      <c r="I224" s="9">
        <f t="shared" si="57"/>
        <v>3.5884040397498542</v>
      </c>
      <c r="J224" s="9">
        <f t="shared" si="58"/>
        <v>3.4095305898484423</v>
      </c>
      <c r="K224" s="11">
        <f t="shared" si="59"/>
        <v>0.44052863436123346</v>
      </c>
      <c r="L224" s="11">
        <f t="shared" si="60"/>
        <v>0.28901734104046245</v>
      </c>
      <c r="M224" s="11">
        <f t="shared" si="61"/>
        <v>0.303951367781155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-0.27687035430446327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0.23296926918623828</v>
      </c>
      <c r="Q224" s="11">
        <f>2*'OddsRatio_working_3-way'!K224*'OddsRatio_working_3-way'!L224*'OddsRatio_working_3-way'!M224</f>
        <v>7.7398428301075864E-2</v>
      </c>
      <c r="R224" s="11">
        <f t="shared" si="62"/>
        <v>0</v>
      </c>
      <c r="S224" s="11">
        <f t="shared" si="63"/>
        <v>-0.84143811558116932</v>
      </c>
      <c r="T224" s="11">
        <f t="shared" si="64"/>
        <v>-0.27954754670470749</v>
      </c>
      <c r="U224" s="11">
        <f>'OddsRatio_working_3-way'!S224-'OddsRatio_working_3-way'!R224^2/3</f>
        <v>-0.84143811558116932</v>
      </c>
      <c r="V224" s="11">
        <f>'OddsRatio_working_3-way'!S224*'OddsRatio_working_3-way'!R224/3-2*'OddsRatio_working_3-way'!R224^3/27-'OddsRatio_working_3-way'!T224</f>
        <v>0.27954754670470749</v>
      </c>
      <c r="W224" s="11">
        <f>'OddsRatio_working_3-way'!V224^2+4*'OddsRatio_working_3-way'!U224^3/27</f>
        <v>-1.0112934737466273E-2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0.14854272584519823</v>
      </c>
      <c r="Y224" s="11">
        <f>IF('OddsRatio_working_3-way'!W224&gt;=0,IF('OddsRatio_working_3-way'!V224+SQRT('OddsRatio_working_3-way'!W224)&gt;0,0,PI()),ACOS('OddsRatio_working_3-way'!V224/(2*'OddsRatio_working_3-way'!X224)))</f>
        <v>0.34532112798687531</v>
      </c>
      <c r="Z224" s="11">
        <f>'OddsRatio_working_3-way'!X224^(1/3)*COS('OddsRatio_working_3-way'!Y224/3)</f>
        <v>0.52609838206297865</v>
      </c>
      <c r="AA224" s="11">
        <f>'OddsRatio_working_3-way'!X224^(1/3)*COS(('OddsRatio_working_3-way'!Y224+2*PI())/3)</f>
        <v>-0.31572649343327736</v>
      </c>
      <c r="AB224" s="11">
        <f>'OddsRatio_working_3-way'!X224^(1/3)*COS(('OddsRatio_working_3-way'!Y224+4*PI())/3)</f>
        <v>-0.21037188862970163</v>
      </c>
      <c r="AC224" s="11">
        <f>'OddsRatio_working_3-way'!X224^(1/3)*SIN('OddsRatio_working_3-way'!Y224/3)</f>
        <v>6.0826509443711277E-2</v>
      </c>
      <c r="AD224" s="11">
        <f>'OddsRatio_working_3-way'!X224^(1/3)*SIN(('OddsRatio_working_3-way'!Y224+2*PI())/3)</f>
        <v>0.42520130903457531</v>
      </c>
      <c r="AE224" s="11">
        <f>'OddsRatio_working_3-way'!X224^(1/3)*SIN(('OddsRatio_working_3-way'!Y224+4*PI())/3)</f>
        <v>-0.48602781847828647</v>
      </c>
      <c r="AF224" s="11">
        <f>-'OddsRatio_working_3-way'!U224/(3*'OddsRatio_working_3-way'!X224^(1/3))*COS(('OddsRatio_working_3-way'!Y224)/3)</f>
        <v>0.52609838206297865</v>
      </c>
      <c r="AG224" s="11">
        <f>-'OddsRatio_working_3-way'!U224/(3*'OddsRatio_working_3-way'!X224^(1/3))*COS(('OddsRatio_working_3-way'!Y224+2*PI())/3)</f>
        <v>-0.31572649343327736</v>
      </c>
      <c r="AH224" s="11">
        <f>-'OddsRatio_working_3-way'!U224/(3*'OddsRatio_working_3-way'!X224^(1/3))*COS(('OddsRatio_working_3-way'!Y224+4*PI())/3)</f>
        <v>-0.21037188862970163</v>
      </c>
      <c r="AI224" s="11">
        <f>'OddsRatio_working_3-way'!U224/(3*'OddsRatio_working_3-way'!X224^(1/3))*SIN(('OddsRatio_working_3-way'!Y224)/3)</f>
        <v>-6.0826509443711277E-2</v>
      </c>
      <c r="AJ224" s="11">
        <f>'OddsRatio_working_3-way'!U224/(3*'OddsRatio_working_3-way'!X224^(1/3))*SIN(('OddsRatio_working_3-way'!Y224+2*PI())/3)</f>
        <v>-0.42520130903457531</v>
      </c>
      <c r="AK224" s="11">
        <f>'OddsRatio_working_3-way'!U224/(3*'OddsRatio_working_3-way'!X224^(1/3))*SIN(('OddsRatio_working_3-way'!Y224+4*PI())/3)</f>
        <v>0.48602781847828647</v>
      </c>
      <c r="AL224" s="11">
        <f>'OddsRatio_working_3-way'!Z224+'OddsRatio_working_3-way'!AF224</f>
        <v>1.0521967641259573</v>
      </c>
      <c r="AM224" s="11">
        <f>'OddsRatio_working_3-way'!AA224+'OddsRatio_working_3-way'!AG224</f>
        <v>-0.63145298686655471</v>
      </c>
      <c r="AN224" s="11">
        <f>'OddsRatio_working_3-way'!AB224+'OddsRatio_working_3-way'!AH224</f>
        <v>-0.42074377725940326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1.0521967641259573</v>
      </c>
      <c r="AS224" s="11">
        <f>IF(('OddsRatio_working_3-way'!X224=0),IF(Q224&gt;0,-Q224^(1/3),(-Q224)^(1/3)),'OddsRatio_working_3-way'!AM224-'OddsRatio_working_3-way'!R224/3)</f>
        <v>-0.63145298686655471</v>
      </c>
      <c r="AT224" s="11">
        <f>IF(('OddsRatio_working_3-way'!X224=0),IF(Q224&gt;0,-Q224^(1/3),(-Q224)^(1/3)),'OddsRatio_working_3-way'!AN224-'OddsRatio_working_3-way'!R224/3)</f>
        <v>-0.42074377725940326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2.36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3.1</v>
      </c>
      <c r="D225" s="9">
        <f t="shared" si="52"/>
        <v>0.41136645396233729</v>
      </c>
      <c r="E225" s="9">
        <f t="shared" si="53"/>
        <v>0.27705977709353624</v>
      </c>
      <c r="F225" s="9">
        <f t="shared" si="54"/>
        <v>0.31157376894412664</v>
      </c>
      <c r="G225" s="9">
        <f t="shared" si="55"/>
        <v>1.0521489530375012</v>
      </c>
      <c r="H225" s="9">
        <f t="shared" si="56"/>
        <v>2.4309225761310014</v>
      </c>
      <c r="I225" s="9">
        <f t="shared" si="57"/>
        <v>3.6093294035330032</v>
      </c>
      <c r="J225" s="9">
        <f t="shared" si="58"/>
        <v>3.2095128013787524</v>
      </c>
      <c r="K225" s="11">
        <f t="shared" si="59"/>
        <v>0.42372881355932207</v>
      </c>
      <c r="L225" s="11">
        <f t="shared" si="60"/>
        <v>0.28735632183908044</v>
      </c>
      <c r="M225" s="11">
        <f t="shared" si="61"/>
        <v>0.32258064516129031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-0.27819988310929289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0.23331008088082805</v>
      </c>
      <c r="Q225" s="11">
        <f>2*'OddsRatio_working_3-way'!K225*'OddsRatio_working_3-way'!L225*'OddsRatio_working_3-way'!M225</f>
        <v>7.8555582788157594E-2</v>
      </c>
      <c r="R225" s="11">
        <f t="shared" si="62"/>
        <v>0</v>
      </c>
      <c r="S225" s="11">
        <f t="shared" si="63"/>
        <v>-0.83864190837625352</v>
      </c>
      <c r="T225" s="11">
        <f t="shared" si="64"/>
        <v>-0.28237101292129752</v>
      </c>
      <c r="U225" s="11">
        <f>'OddsRatio_working_3-way'!S225-'OddsRatio_working_3-way'!R225^2/3</f>
        <v>-0.83864190837625352</v>
      </c>
      <c r="V225" s="11">
        <f>'OddsRatio_working_3-way'!S225*'OddsRatio_working_3-way'!R225/3-2*'OddsRatio_working_3-way'!R225^3/27-'OddsRatio_working_3-way'!T225</f>
        <v>0.28237101292129752</v>
      </c>
      <c r="W225" s="11">
        <f>'OddsRatio_working_3-way'!V225^2+4*'OddsRatio_working_3-way'!U225^3/27</f>
        <v>-7.6494017383004625E-3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0.14780290142322988</v>
      </c>
      <c r="Y225" s="11">
        <f>IF('OddsRatio_working_3-way'!W225&gt;=0,IF('OddsRatio_working_3-way'!V225+SQRT('OddsRatio_working_3-way'!W225)&gt;0,0,PI()),ACOS('OddsRatio_working_3-way'!V225/(2*'OddsRatio_working_3-way'!X225)))</f>
        <v>0.3003660592325812</v>
      </c>
      <c r="Z225" s="11">
        <f>'OddsRatio_working_3-way'!X225^(1/3)*COS('OddsRatio_working_3-way'!Y225/3)</f>
        <v>0.52607447651875072</v>
      </c>
      <c r="AA225" s="11">
        <f>'OddsRatio_working_3-way'!X225^(1/3)*COS(('OddsRatio_working_3-way'!Y225+2*PI())/3)</f>
        <v>-0.30880525067749559</v>
      </c>
      <c r="AB225" s="11">
        <f>'OddsRatio_working_3-way'!X225^(1/3)*COS(('OddsRatio_working_3-way'!Y225+4*PI())/3)</f>
        <v>-0.21726922584125488</v>
      </c>
      <c r="AC225" s="11">
        <f>'OddsRatio_working_3-way'!X225^(1/3)*SIN('OddsRatio_working_3-way'!Y225/3)</f>
        <v>5.284834857975184E-2</v>
      </c>
      <c r="AD225" s="11">
        <f>'OddsRatio_working_3-way'!X225^(1/3)*SIN(('OddsRatio_working_3-way'!Y225+2*PI())/3)</f>
        <v>0.42916968665796251</v>
      </c>
      <c r="AE225" s="11">
        <f>'OddsRatio_working_3-way'!X225^(1/3)*SIN(('OddsRatio_working_3-way'!Y225+4*PI())/3)</f>
        <v>-0.48201803523771436</v>
      </c>
      <c r="AF225" s="11">
        <f>-'OddsRatio_working_3-way'!U225/(3*'OddsRatio_working_3-way'!X225^(1/3))*COS(('OddsRatio_working_3-way'!Y225)/3)</f>
        <v>0.52607447651875061</v>
      </c>
      <c r="AG225" s="11">
        <f>-'OddsRatio_working_3-way'!U225/(3*'OddsRatio_working_3-way'!X225^(1/3))*COS(('OddsRatio_working_3-way'!Y225+2*PI())/3)</f>
        <v>-0.30880525067749542</v>
      </c>
      <c r="AH225" s="11">
        <f>-'OddsRatio_working_3-way'!U225/(3*'OddsRatio_working_3-way'!X225^(1/3))*COS(('OddsRatio_working_3-way'!Y225+4*PI())/3)</f>
        <v>-0.2172692258412548</v>
      </c>
      <c r="AI225" s="11">
        <f>'OddsRatio_working_3-way'!U225/(3*'OddsRatio_working_3-way'!X225^(1/3))*SIN(('OddsRatio_working_3-way'!Y225)/3)</f>
        <v>-5.2848348579751819E-2</v>
      </c>
      <c r="AJ225" s="11">
        <f>'OddsRatio_working_3-way'!U225/(3*'OddsRatio_working_3-way'!X225^(1/3))*SIN(('OddsRatio_working_3-way'!Y225+2*PI())/3)</f>
        <v>-0.42916968665796235</v>
      </c>
      <c r="AK225" s="11">
        <f>'OddsRatio_working_3-way'!U225/(3*'OddsRatio_working_3-way'!X225^(1/3))*SIN(('OddsRatio_working_3-way'!Y225+4*PI())/3)</f>
        <v>0.48201803523771414</v>
      </c>
      <c r="AL225" s="11">
        <f>'OddsRatio_working_3-way'!Z225+'OddsRatio_working_3-way'!AF225</f>
        <v>1.0521489530375012</v>
      </c>
      <c r="AM225" s="11">
        <f>'OddsRatio_working_3-way'!AA225+'OddsRatio_working_3-way'!AG225</f>
        <v>-0.61761050135499107</v>
      </c>
      <c r="AN225" s="11">
        <f>'OddsRatio_working_3-way'!AB225+'OddsRatio_working_3-way'!AH225</f>
        <v>-0.43453845168250971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1.0521489530375012</v>
      </c>
      <c r="AS225" s="11">
        <f>IF(('OddsRatio_working_3-way'!X225=0),IF(Q225&gt;0,-Q225^(1/3),(-Q225)^(1/3)),'OddsRatio_working_3-way'!AM225-'OddsRatio_working_3-way'!R225/3)</f>
        <v>-0.61761050135499107</v>
      </c>
      <c r="AT225" s="11">
        <f>IF(('OddsRatio_working_3-way'!X225=0),IF(Q225&gt;0,-Q225^(1/3),(-Q225)^(1/3)),'OddsRatio_working_3-way'!AN225-'OddsRatio_working_3-way'!R225/3)</f>
        <v>-0.43453845168250971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2.37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3.07</v>
      </c>
      <c r="D226" s="9">
        <f t="shared" si="52"/>
        <v>0.40940363361121657</v>
      </c>
      <c r="E226" s="9">
        <f t="shared" si="53"/>
        <v>0.27609738242298087</v>
      </c>
      <c r="F226" s="9">
        <f t="shared" si="54"/>
        <v>0.31449898396580261</v>
      </c>
      <c r="G226" s="9">
        <f t="shared" si="55"/>
        <v>1.0529760921696352</v>
      </c>
      <c r="H226" s="9">
        <f t="shared" si="56"/>
        <v>2.4425772462724002</v>
      </c>
      <c r="I226" s="9">
        <f t="shared" si="57"/>
        <v>3.6219104695023914</v>
      </c>
      <c r="J226" s="9">
        <f t="shared" si="58"/>
        <v>3.1796605107911446</v>
      </c>
      <c r="K226" s="11">
        <f t="shared" si="59"/>
        <v>0.42194092827004215</v>
      </c>
      <c r="L226" s="11">
        <f t="shared" si="60"/>
        <v>0.28653295128939826</v>
      </c>
      <c r="M226" s="11">
        <f t="shared" si="61"/>
        <v>0.32573289902280134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-0.2780853507385197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0.23352992772662234</v>
      </c>
      <c r="Q226" s="11">
        <f>2*'OddsRatio_working_3-way'!K226*'OddsRatio_working_3-way'!L226*'OddsRatio_working_3-way'!M226</f>
        <v>7.8762201594139075E-2</v>
      </c>
      <c r="R226" s="11">
        <f t="shared" si="62"/>
        <v>0</v>
      </c>
      <c r="S226" s="11">
        <f t="shared" si="63"/>
        <v>-0.83977788512206719</v>
      </c>
      <c r="T226" s="11">
        <f t="shared" si="64"/>
        <v>-0.28323031538686921</v>
      </c>
      <c r="U226" s="11">
        <f>'OddsRatio_working_3-way'!S226-'OddsRatio_working_3-way'!R226^2/3</f>
        <v>-0.83977788512206719</v>
      </c>
      <c r="V226" s="11">
        <f>'OddsRatio_working_3-way'!S226*'OddsRatio_working_3-way'!R226/3-2*'OddsRatio_working_3-way'!R226^3/27-'OddsRatio_working_3-way'!T226</f>
        <v>0.28323031538686921</v>
      </c>
      <c r="W226" s="11">
        <f>'OddsRatio_working_3-way'!V226^2+4*'OddsRatio_working_3-way'!U226^3/27</f>
        <v>-7.5189516369185416E-3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0.14810331123160611</v>
      </c>
      <c r="Y226" s="11">
        <f>IF('OddsRatio_working_3-way'!W226&gt;=0,IF('OddsRatio_working_3-way'!V226+SQRT('OddsRatio_working_3-way'!W226)&gt;0,0,PI()),ACOS('OddsRatio_working_3-way'!V226/(2*'OddsRatio_working_3-way'!X226)))</f>
        <v>0.29709239701092294</v>
      </c>
      <c r="Z226" s="11">
        <f>'OddsRatio_working_3-way'!X226^(1/3)*COS('OddsRatio_working_3-way'!Y226/3)</f>
        <v>0.52648804608481758</v>
      </c>
      <c r="AA226" s="11">
        <f>'OddsRatio_working_3-way'!X226^(1/3)*COS(('OddsRatio_working_3-way'!Y226+2*PI())/3)</f>
        <v>-0.30854550511374984</v>
      </c>
      <c r="AB226" s="11">
        <f>'OddsRatio_working_3-way'!X226^(1/3)*COS(('OddsRatio_working_3-way'!Y226+4*PI())/3)</f>
        <v>-0.21794254097106794</v>
      </c>
      <c r="AC226" s="11">
        <f>'OddsRatio_working_3-way'!X226^(1/3)*SIN('OddsRatio_working_3-way'!Y226/3)</f>
        <v>5.2309645737155581E-2</v>
      </c>
      <c r="AD226" s="11">
        <f>'OddsRatio_working_3-way'!X226^(1/3)*SIN(('OddsRatio_working_3-way'!Y226+2*PI())/3)</f>
        <v>0.4297971998297066</v>
      </c>
      <c r="AE226" s="11">
        <f>'OddsRatio_working_3-way'!X226^(1/3)*SIN(('OddsRatio_working_3-way'!Y226+4*PI())/3)</f>
        <v>-0.48210684556686206</v>
      </c>
      <c r="AF226" s="11">
        <f>-'OddsRatio_working_3-way'!U226/(3*'OddsRatio_working_3-way'!X226^(1/3))*COS(('OddsRatio_working_3-way'!Y226)/3)</f>
        <v>0.52648804608481758</v>
      </c>
      <c r="AG226" s="11">
        <f>-'OddsRatio_working_3-way'!U226/(3*'OddsRatio_working_3-way'!X226^(1/3))*COS(('OddsRatio_working_3-way'!Y226+2*PI())/3)</f>
        <v>-0.30854550511374984</v>
      </c>
      <c r="AH226" s="11">
        <f>-'OddsRatio_working_3-way'!U226/(3*'OddsRatio_working_3-way'!X226^(1/3))*COS(('OddsRatio_working_3-way'!Y226+4*PI())/3)</f>
        <v>-0.21794254097106794</v>
      </c>
      <c r="AI226" s="11">
        <f>'OddsRatio_working_3-way'!U226/(3*'OddsRatio_working_3-way'!X226^(1/3))*SIN(('OddsRatio_working_3-way'!Y226)/3)</f>
        <v>-5.2309645737155581E-2</v>
      </c>
      <c r="AJ226" s="11">
        <f>'OddsRatio_working_3-way'!U226/(3*'OddsRatio_working_3-way'!X226^(1/3))*SIN(('OddsRatio_working_3-way'!Y226+2*PI())/3)</f>
        <v>-0.4297971998297066</v>
      </c>
      <c r="AK226" s="11">
        <f>'OddsRatio_working_3-way'!U226/(3*'OddsRatio_working_3-way'!X226^(1/3))*SIN(('OddsRatio_working_3-way'!Y226+4*PI())/3)</f>
        <v>0.48210684556686206</v>
      </c>
      <c r="AL226" s="11">
        <f>'OddsRatio_working_3-way'!Z226+'OddsRatio_working_3-way'!AF226</f>
        <v>1.0529760921696352</v>
      </c>
      <c r="AM226" s="11">
        <f>'OddsRatio_working_3-way'!AA226+'OddsRatio_working_3-way'!AG226</f>
        <v>-0.61709101022749968</v>
      </c>
      <c r="AN226" s="11">
        <f>'OddsRatio_working_3-way'!AB226+'OddsRatio_working_3-way'!AH226</f>
        <v>-0.43588508194213588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1.0529760921696352</v>
      </c>
      <c r="AS226" s="11">
        <f>IF(('OddsRatio_working_3-way'!X226=0),IF(Q226&gt;0,-Q226^(1/3),(-Q226)^(1/3)),'OddsRatio_working_3-way'!AM226-'OddsRatio_working_3-way'!R226/3)</f>
        <v>-0.61709101022749968</v>
      </c>
      <c r="AT226" s="11">
        <f>IF(('OddsRatio_working_3-way'!X226=0),IF(Q226&gt;0,-Q226^(1/3),(-Q226)^(1/3)),'OddsRatio_working_3-way'!AN226-'OddsRatio_working_3-way'!R226/3)</f>
        <v>-0.43588508194213588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2.64</v>
      </c>
      <c r="B227" s="4">
        <f>IF('True_Odds_Calculator_3-way'!B228="","",'True_Odds_Calculator_3-way'!B228)</f>
        <v>3.45</v>
      </c>
      <c r="C227" s="4">
        <f>IF('True_Odds_Calculator_3-way'!C228="","",'True_Odds_Calculator_3-way'!C228)</f>
        <v>2.7</v>
      </c>
      <c r="D227" s="9">
        <f t="shared" si="52"/>
        <v>0.36515078687544184</v>
      </c>
      <c r="E227" s="9">
        <f t="shared" si="53"/>
        <v>0.27798697661647132</v>
      </c>
      <c r="F227" s="9">
        <f t="shared" si="54"/>
        <v>0.35686223650808713</v>
      </c>
      <c r="G227" s="9">
        <f t="shared" si="55"/>
        <v>1.0601187034180843</v>
      </c>
      <c r="H227" s="9">
        <f t="shared" si="56"/>
        <v>2.7385946736056583</v>
      </c>
      <c r="I227" s="9">
        <f t="shared" si="57"/>
        <v>3.5972908233743057</v>
      </c>
      <c r="J227" s="9">
        <f t="shared" si="58"/>
        <v>2.8022017958107432</v>
      </c>
      <c r="K227" s="11">
        <f t="shared" si="59"/>
        <v>0.37878787878787878</v>
      </c>
      <c r="L227" s="11">
        <f t="shared" si="60"/>
        <v>0.28985507246376813</v>
      </c>
      <c r="M227" s="11">
        <f t="shared" si="61"/>
        <v>0.37037037037037035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-0.27776151206102906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0.23544624993900354</v>
      </c>
      <c r="Q227" s="11">
        <f>2*'OddsRatio_working_3-way'!K227*'OddsRatio_working_3-way'!L227*'OddsRatio_working_3-way'!M227</f>
        <v>8.1328583744042671E-2</v>
      </c>
      <c r="R227" s="11">
        <f t="shared" si="62"/>
        <v>0</v>
      </c>
      <c r="S227" s="11">
        <f t="shared" si="63"/>
        <v>-0.84765613562498132</v>
      </c>
      <c r="T227" s="11">
        <f t="shared" si="64"/>
        <v>-0.29280004684800737</v>
      </c>
      <c r="U227" s="11">
        <f>'OddsRatio_working_3-way'!S227-'OddsRatio_working_3-way'!R227^2/3</f>
        <v>-0.84765613562498132</v>
      </c>
      <c r="V227" s="11">
        <f>'OddsRatio_working_3-way'!S227*'OddsRatio_working_3-way'!R227/3-2*'OddsRatio_working_3-way'!R227^3/27-'OddsRatio_working_3-way'!T227</f>
        <v>0.29280004684800737</v>
      </c>
      <c r="W227" s="11">
        <f>'OddsRatio_working_3-way'!V227^2+4*'OddsRatio_working_3-way'!U227^3/27</f>
        <v>-4.4990466437588444E-3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0.15019230512742168</v>
      </c>
      <c r="Y227" s="11">
        <f>IF('OddsRatio_working_3-way'!W227&gt;=0,IF('OddsRatio_working_3-way'!V227+SQRT('OddsRatio_working_3-way'!W227)&gt;0,0,PI()),ACOS('OddsRatio_working_3-way'!V227/(2*'OddsRatio_working_3-way'!X227)))</f>
        <v>0.22519540343943678</v>
      </c>
      <c r="Z227" s="11">
        <f>'OddsRatio_working_3-way'!X227^(1/3)*COS('OddsRatio_working_3-way'!Y227/3)</f>
        <v>0.53005935170904228</v>
      </c>
      <c r="AA227" s="11">
        <f>'OddsRatio_working_3-way'!X227^(1/3)*COS(('OddsRatio_working_3-way'!Y227+2*PI())/3)</f>
        <v>-0.29955280803553441</v>
      </c>
      <c r="AB227" s="11">
        <f>'OddsRatio_working_3-way'!X227^(1/3)*COS(('OddsRatio_working_3-way'!Y227+4*PI())/3)</f>
        <v>-0.23050654367350804</v>
      </c>
      <c r="AC227" s="11">
        <f>'OddsRatio_working_3-way'!X227^(1/3)*SIN('OddsRatio_working_3-way'!Y227/3)</f>
        <v>3.9863879315953997E-2</v>
      </c>
      <c r="AD227" s="11">
        <f>'OddsRatio_working_3-way'!X227^(1/3)*SIN(('OddsRatio_working_3-way'!Y227+2*PI())/3)</f>
        <v>0.4391129244355641</v>
      </c>
      <c r="AE227" s="11">
        <f>'OddsRatio_working_3-way'!X227^(1/3)*SIN(('OddsRatio_working_3-way'!Y227+4*PI())/3)</f>
        <v>-0.47897680375151813</v>
      </c>
      <c r="AF227" s="11">
        <f>-'OddsRatio_working_3-way'!U227/(3*'OddsRatio_working_3-way'!X227^(1/3))*COS(('OddsRatio_working_3-way'!Y227)/3)</f>
        <v>0.53005935170904217</v>
      </c>
      <c r="AG227" s="11">
        <f>-'OddsRatio_working_3-way'!U227/(3*'OddsRatio_working_3-way'!X227^(1/3))*COS(('OddsRatio_working_3-way'!Y227+2*PI())/3)</f>
        <v>-0.2995528080355343</v>
      </c>
      <c r="AH227" s="11">
        <f>-'OddsRatio_working_3-way'!U227/(3*'OddsRatio_working_3-way'!X227^(1/3))*COS(('OddsRatio_working_3-way'!Y227+4*PI())/3)</f>
        <v>-0.23050654367350798</v>
      </c>
      <c r="AI227" s="11">
        <f>'OddsRatio_working_3-way'!U227/(3*'OddsRatio_working_3-way'!X227^(1/3))*SIN(('OddsRatio_working_3-way'!Y227)/3)</f>
        <v>-3.986387931595399E-2</v>
      </c>
      <c r="AJ227" s="11">
        <f>'OddsRatio_working_3-way'!U227/(3*'OddsRatio_working_3-way'!X227^(1/3))*SIN(('OddsRatio_working_3-way'!Y227+2*PI())/3)</f>
        <v>-0.43911292443556399</v>
      </c>
      <c r="AK227" s="11">
        <f>'OddsRatio_working_3-way'!U227/(3*'OddsRatio_working_3-way'!X227^(1/3))*SIN(('OddsRatio_working_3-way'!Y227+4*PI())/3)</f>
        <v>0.47897680375151802</v>
      </c>
      <c r="AL227" s="11">
        <f>'OddsRatio_working_3-way'!Z227+'OddsRatio_working_3-way'!AF227</f>
        <v>1.0601187034180843</v>
      </c>
      <c r="AM227" s="11">
        <f>'OddsRatio_working_3-way'!AA227+'OddsRatio_working_3-way'!AG227</f>
        <v>-0.59910561607106871</v>
      </c>
      <c r="AN227" s="11">
        <f>'OddsRatio_working_3-way'!AB227+'OddsRatio_working_3-way'!AH227</f>
        <v>-0.46101308734701602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1.0601187034180843</v>
      </c>
      <c r="AS227" s="11">
        <f>IF(('OddsRatio_working_3-way'!X227=0),IF(Q227&gt;0,-Q227^(1/3),(-Q227)^(1/3)),'OddsRatio_working_3-way'!AM227-'OddsRatio_working_3-way'!R227/3)</f>
        <v>-0.59910561607106871</v>
      </c>
      <c r="AT227" s="11">
        <f>IF(('OddsRatio_working_3-way'!X227=0),IF(Q227&gt;0,-Q227^(1/3),(-Q227)^(1/3)),'OddsRatio_working_3-way'!AN227-'OddsRatio_working_3-way'!R227/3)</f>
        <v>-0.46101308734701602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3.81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1.96</v>
      </c>
      <c r="D228" s="9">
        <f t="shared" si="52"/>
        <v>0.25020811633770984</v>
      </c>
      <c r="E228" s="9">
        <f t="shared" si="53"/>
        <v>0.25566565463744989</v>
      </c>
      <c r="F228" s="9">
        <f t="shared" si="54"/>
        <v>0.49412622902484038</v>
      </c>
      <c r="G228" s="9">
        <f t="shared" si="55"/>
        <v>1.0664316399591507</v>
      </c>
      <c r="H228" s="9">
        <f t="shared" si="56"/>
        <v>3.9966729082852144</v>
      </c>
      <c r="I228" s="9">
        <f t="shared" si="57"/>
        <v>3.9113583770884808</v>
      </c>
      <c r="J228" s="9">
        <f t="shared" si="58"/>
        <v>2.0237743743607846</v>
      </c>
      <c r="K228" s="11">
        <f t="shared" si="59"/>
        <v>0.26246719160104987</v>
      </c>
      <c r="L228" s="11">
        <f t="shared" si="60"/>
        <v>0.26809651474530832</v>
      </c>
      <c r="M228" s="11">
        <f t="shared" si="61"/>
        <v>0.51020408163265307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-0.26439322430540702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0.23335842115867272</v>
      </c>
      <c r="Q228" s="11">
        <f>2*'OddsRatio_working_3-way'!K228*'OddsRatio_working_3-way'!L228*'OddsRatio_working_3-way'!M228</f>
        <v>7.1802591125745441E-2</v>
      </c>
      <c r="R228" s="11">
        <f t="shared" si="62"/>
        <v>0</v>
      </c>
      <c r="S228" s="11">
        <f t="shared" si="63"/>
        <v>-0.88261876518104243</v>
      </c>
      <c r="T228" s="11">
        <f t="shared" si="64"/>
        <v>-0.27157500467108991</v>
      </c>
      <c r="U228" s="11">
        <f>'OddsRatio_working_3-way'!S228-'OddsRatio_working_3-way'!R228^2/3</f>
        <v>-0.88261876518104243</v>
      </c>
      <c r="V228" s="11">
        <f>'OddsRatio_working_3-way'!S228*'OddsRatio_working_3-way'!R228/3-2*'OddsRatio_working_3-way'!R228^3/27-'OddsRatio_working_3-way'!T228</f>
        <v>0.27157500467108991</v>
      </c>
      <c r="W228" s="11">
        <f>'OddsRatio_working_3-way'!V228^2+4*'OddsRatio_working_3-way'!U228^3/27</f>
        <v>-2.8109837306926053E-2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0.15957977665499204</v>
      </c>
      <c r="Y228" s="11">
        <f>IF('OddsRatio_working_3-way'!W228&gt;=0,IF('OddsRatio_working_3-way'!V228+SQRT('OddsRatio_working_3-way'!W228)&gt;0,0,PI()),ACOS('OddsRatio_working_3-way'!V228/(2*'OddsRatio_working_3-way'!X228)))</f>
        <v>0.55308741796458416</v>
      </c>
      <c r="Z228" s="11">
        <f>'OddsRatio_working_3-way'!X228^(1/3)*COS('OddsRatio_working_3-way'!Y228/3)</f>
        <v>0.53321581997957523</v>
      </c>
      <c r="AA228" s="11">
        <f>'OddsRatio_working_3-way'!X228^(1/3)*COS(('OddsRatio_working_3-way'!Y228+2*PI())/3)</f>
        <v>-0.3527203846255364</v>
      </c>
      <c r="AB228" s="11">
        <f>'OddsRatio_working_3-way'!X228^(1/3)*COS(('OddsRatio_working_3-way'!Y228+4*PI())/3)</f>
        <v>-0.18049543535403917</v>
      </c>
      <c r="AC228" s="11">
        <f>'OddsRatio_working_3-way'!X228^(1/3)*SIN('OddsRatio_working_3-way'!Y228/3)</f>
        <v>9.9434120823068767E-2</v>
      </c>
      <c r="AD228" s="11">
        <f>'OddsRatio_working_3-way'!X228^(1/3)*SIN(('OddsRatio_working_3-way'!Y228+2*PI())/3)</f>
        <v>0.41206138539052783</v>
      </c>
      <c r="AE228" s="11">
        <f>'OddsRatio_working_3-way'!X228^(1/3)*SIN(('OddsRatio_working_3-way'!Y228+4*PI())/3)</f>
        <v>-0.51149550621359641</v>
      </c>
      <c r="AF228" s="11">
        <f>-'OddsRatio_working_3-way'!U228/(3*'OddsRatio_working_3-way'!X228^(1/3))*COS(('OddsRatio_working_3-way'!Y228)/3)</f>
        <v>0.53321581997957535</v>
      </c>
      <c r="AG228" s="11">
        <f>-'OddsRatio_working_3-way'!U228/(3*'OddsRatio_working_3-way'!X228^(1/3))*COS(('OddsRatio_working_3-way'!Y228+2*PI())/3)</f>
        <v>-0.35272038462553645</v>
      </c>
      <c r="AH228" s="11">
        <f>-'OddsRatio_working_3-way'!U228/(3*'OddsRatio_working_3-way'!X228^(1/3))*COS(('OddsRatio_working_3-way'!Y228+4*PI())/3)</f>
        <v>-0.1804954353540392</v>
      </c>
      <c r="AI228" s="11">
        <f>'OddsRatio_working_3-way'!U228/(3*'OddsRatio_working_3-way'!X228^(1/3))*SIN(('OddsRatio_working_3-way'!Y228)/3)</f>
        <v>-9.9434120823068795E-2</v>
      </c>
      <c r="AJ228" s="11">
        <f>'OddsRatio_working_3-way'!U228/(3*'OddsRatio_working_3-way'!X228^(1/3))*SIN(('OddsRatio_working_3-way'!Y228+2*PI())/3)</f>
        <v>-0.41206138539052795</v>
      </c>
      <c r="AK228" s="11">
        <f>'OddsRatio_working_3-way'!U228/(3*'OddsRatio_working_3-way'!X228^(1/3))*SIN(('OddsRatio_working_3-way'!Y228+4*PI())/3)</f>
        <v>0.51149550621359652</v>
      </c>
      <c r="AL228" s="11">
        <f>'OddsRatio_working_3-way'!Z228+'OddsRatio_working_3-way'!AF228</f>
        <v>1.0664316399591507</v>
      </c>
      <c r="AM228" s="11">
        <f>'OddsRatio_working_3-way'!AA228+'OddsRatio_working_3-way'!AG228</f>
        <v>-0.70544076925107291</v>
      </c>
      <c r="AN228" s="11">
        <f>'OddsRatio_working_3-way'!AB228+'OddsRatio_working_3-way'!AH228</f>
        <v>-0.36099087070807834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1.0664316399591507</v>
      </c>
      <c r="AS228" s="11">
        <f>IF(('OddsRatio_working_3-way'!X228=0),IF(Q228&gt;0,-Q228^(1/3),(-Q228)^(1/3)),'OddsRatio_working_3-way'!AM228-'OddsRatio_working_3-way'!R228/3)</f>
        <v>-0.70544076925107291</v>
      </c>
      <c r="AT228" s="11">
        <f>IF(('OddsRatio_working_3-way'!X228=0),IF(Q228&gt;0,-Q228^(1/3),(-Q228)^(1/3)),'OddsRatio_working_3-way'!AN228-'OddsRatio_working_3-way'!R228/3)</f>
        <v>-0.36099087070807834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1.83</v>
      </c>
      <c r="B229" s="4">
        <f>IF('True_Odds_Calculator_3-way'!B230="","",'True_Odds_Calculator_3-way'!B230)</f>
        <v>3.47</v>
      </c>
      <c r="C229" s="4">
        <f>IF('True_Odds_Calculator_3-way'!C230="","",'True_Odds_Calculator_3-way'!C230)</f>
        <v>4.83</v>
      </c>
      <c r="D229" s="9">
        <f t="shared" si="52"/>
        <v>0.52951329797928215</v>
      </c>
      <c r="E229" s="9">
        <f t="shared" si="53"/>
        <v>0.27441092260614669</v>
      </c>
      <c r="F229" s="9">
        <f t="shared" si="54"/>
        <v>0.19607577941457122</v>
      </c>
      <c r="G229" s="9">
        <f t="shared" si="55"/>
        <v>1.0705140935665622</v>
      </c>
      <c r="H229" s="9">
        <f t="shared" si="56"/>
        <v>1.8885266976602468</v>
      </c>
      <c r="I229" s="9">
        <f t="shared" si="57"/>
        <v>3.6441698111094083</v>
      </c>
      <c r="J229" s="9">
        <f t="shared" si="58"/>
        <v>5.1000689783599338</v>
      </c>
      <c r="K229" s="11">
        <f t="shared" si="59"/>
        <v>0.54644808743169393</v>
      </c>
      <c r="L229" s="11">
        <f t="shared" si="60"/>
        <v>0.28818443804034583</v>
      </c>
      <c r="M229" s="11">
        <f t="shared" si="61"/>
        <v>0.20703933747412007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-0.25600363053248076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0.23246728023030755</v>
      </c>
      <c r="Q229" s="11">
        <f>2*'OddsRatio_working_3-way'!K229*'OddsRatio_working_3-way'!L229*'OddsRatio_working_3-way'!M229</f>
        <v>6.5208213248333119E-2</v>
      </c>
      <c r="R229" s="11">
        <f t="shared" si="62"/>
        <v>0</v>
      </c>
      <c r="S229" s="11">
        <f t="shared" si="63"/>
        <v>-0.90806243546930088</v>
      </c>
      <c r="T229" s="11">
        <f t="shared" si="64"/>
        <v>-0.25471597067862578</v>
      </c>
      <c r="U229" s="11">
        <f>'OddsRatio_working_3-way'!S229-'OddsRatio_working_3-way'!R229^2/3</f>
        <v>-0.90806243546930088</v>
      </c>
      <c r="V229" s="11">
        <f>'OddsRatio_working_3-way'!S229*'OddsRatio_working_3-way'!R229/3-2*'OddsRatio_working_3-way'!R229^3/27-'OddsRatio_working_3-way'!T229</f>
        <v>0.25471597067862578</v>
      </c>
      <c r="W229" s="11">
        <f>'OddsRatio_working_3-way'!V229^2+4*'OddsRatio_working_3-way'!U229^3/27</f>
        <v>-4.6048329838162802E-2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0.1665296937162539</v>
      </c>
      <c r="Y229" s="11">
        <f>IF('OddsRatio_working_3-way'!W229&gt;=0,IF('OddsRatio_working_3-way'!V229+SQRT('OddsRatio_working_3-way'!W229)&gt;0,0,PI()),ACOS('OddsRatio_working_3-way'!V229/(2*'OddsRatio_working_3-way'!X229)))</f>
        <v>0.70010206046660217</v>
      </c>
      <c r="Z229" s="11">
        <f>'OddsRatio_working_3-way'!X229^(1/3)*COS('OddsRatio_working_3-way'!Y229/3)</f>
        <v>0.53525704678328112</v>
      </c>
      <c r="AA229" s="11">
        <f>'OddsRatio_working_3-way'!X229^(1/3)*COS(('OddsRatio_working_3-way'!Y229+2*PI())/3)</f>
        <v>-0.37781259333351291</v>
      </c>
      <c r="AB229" s="11">
        <f>'OddsRatio_working_3-way'!X229^(1/3)*COS(('OddsRatio_working_3-way'!Y229+4*PI())/3)</f>
        <v>-0.15744445344976821</v>
      </c>
      <c r="AC229" s="11">
        <f>'OddsRatio_working_3-way'!X229^(1/3)*SIN('OddsRatio_working_3-way'!Y229/3)</f>
        <v>0.12722960488269719</v>
      </c>
      <c r="AD229" s="11">
        <f>'OddsRatio_working_3-way'!X229^(1/3)*SIN(('OddsRatio_working_3-way'!Y229+2*PI())/3)</f>
        <v>0.39993139762760876</v>
      </c>
      <c r="AE229" s="11">
        <f>'OddsRatio_working_3-way'!X229^(1/3)*SIN(('OddsRatio_working_3-way'!Y229+4*PI())/3)</f>
        <v>-0.52716100251030584</v>
      </c>
      <c r="AF229" s="11">
        <f>-'OddsRatio_working_3-way'!U229/(3*'OddsRatio_working_3-way'!X229^(1/3))*COS(('OddsRatio_working_3-way'!Y229)/3)</f>
        <v>0.53525704678328123</v>
      </c>
      <c r="AG229" s="11">
        <f>-'OddsRatio_working_3-way'!U229/(3*'OddsRatio_working_3-way'!X229^(1/3))*COS(('OddsRatio_working_3-way'!Y229+2*PI())/3)</f>
        <v>-0.37781259333351297</v>
      </c>
      <c r="AH229" s="11">
        <f>-'OddsRatio_working_3-way'!U229/(3*'OddsRatio_working_3-way'!X229^(1/3))*COS(('OddsRatio_working_3-way'!Y229+4*PI())/3)</f>
        <v>-0.15744445344976823</v>
      </c>
      <c r="AI229" s="11">
        <f>'OddsRatio_working_3-way'!U229/(3*'OddsRatio_working_3-way'!X229^(1/3))*SIN(('OddsRatio_working_3-way'!Y229)/3)</f>
        <v>-0.12722960488269722</v>
      </c>
      <c r="AJ229" s="11">
        <f>'OddsRatio_working_3-way'!U229/(3*'OddsRatio_working_3-way'!X229^(1/3))*SIN(('OddsRatio_working_3-way'!Y229+2*PI())/3)</f>
        <v>-0.39993139762760888</v>
      </c>
      <c r="AK229" s="11">
        <f>'OddsRatio_working_3-way'!U229/(3*'OddsRatio_working_3-way'!X229^(1/3))*SIN(('OddsRatio_working_3-way'!Y229+4*PI())/3)</f>
        <v>0.52716100251030595</v>
      </c>
      <c r="AL229" s="11">
        <f>'OddsRatio_working_3-way'!Z229+'OddsRatio_working_3-way'!AF229</f>
        <v>1.0705140935665622</v>
      </c>
      <c r="AM229" s="11">
        <f>'OddsRatio_working_3-way'!AA229+'OddsRatio_working_3-way'!AG229</f>
        <v>-0.75562518666702583</v>
      </c>
      <c r="AN229" s="11">
        <f>'OddsRatio_working_3-way'!AB229+'OddsRatio_working_3-way'!AH229</f>
        <v>-0.31488890689953641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1.0705140935665622</v>
      </c>
      <c r="AS229" s="11">
        <f>IF(('OddsRatio_working_3-way'!X229=0),IF(Q229&gt;0,-Q229^(1/3),(-Q229)^(1/3)),'OddsRatio_working_3-way'!AM229-'OddsRatio_working_3-way'!R229/3)</f>
        <v>-0.75562518666702583</v>
      </c>
      <c r="AT229" s="11">
        <f>IF(('OddsRatio_working_3-way'!X229=0),IF(Q229&gt;0,-Q229^(1/3),(-Q229)^(1/3)),'OddsRatio_working_3-way'!AN229-'OddsRatio_working_3-way'!R229/3)</f>
        <v>-0.31488890689953641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2.13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3.41</v>
      </c>
      <c r="D230" s="9">
        <f t="shared" si="52"/>
        <v>0.45401399876498161</v>
      </c>
      <c r="E230" s="9">
        <f t="shared" si="53"/>
        <v>0.26546412713012479</v>
      </c>
      <c r="F230" s="9">
        <f t="shared" si="54"/>
        <v>0.28052187410489349</v>
      </c>
      <c r="G230" s="9">
        <f t="shared" si="55"/>
        <v>1.0642258911282663</v>
      </c>
      <c r="H230" s="9">
        <f t="shared" si="56"/>
        <v>2.2025752569749413</v>
      </c>
      <c r="I230" s="9">
        <f t="shared" si="57"/>
        <v>3.7669873169334913</v>
      </c>
      <c r="J230" s="9">
        <f t="shared" si="58"/>
        <v>3.5647843976191225</v>
      </c>
      <c r="K230" s="11">
        <f t="shared" si="59"/>
        <v>0.46948356807511737</v>
      </c>
      <c r="L230" s="11">
        <f t="shared" si="60"/>
        <v>0.27777777777777779</v>
      </c>
      <c r="M230" s="11">
        <f t="shared" si="61"/>
        <v>0.29325513196480935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-0.27078983076257046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0.23481827207406486</v>
      </c>
      <c r="Q230" s="11">
        <f>2*'OddsRatio_working_3-way'!K230*'OddsRatio_working_3-way'!L230*'OddsRatio_working_3-way'!M230</f>
        <v>7.6488036506210055E-2</v>
      </c>
      <c r="R230" s="11">
        <f t="shared" si="62"/>
        <v>0</v>
      </c>
      <c r="S230" s="11">
        <f t="shared" si="63"/>
        <v>-0.8671605998378662</v>
      </c>
      <c r="T230" s="11">
        <f t="shared" si="64"/>
        <v>-0.28246273610353945</v>
      </c>
      <c r="U230" s="11">
        <f>'OddsRatio_working_3-way'!S230-'OddsRatio_working_3-way'!R230^2/3</f>
        <v>-0.8671605998378662</v>
      </c>
      <c r="V230" s="11">
        <f>'OddsRatio_working_3-way'!S230*'OddsRatio_working_3-way'!R230/3-2*'OddsRatio_working_3-way'!R230^3/27-'OddsRatio_working_3-way'!T230</f>
        <v>0.28246273610353945</v>
      </c>
      <c r="W230" s="11">
        <f>'OddsRatio_working_3-way'!V230^2+4*'OddsRatio_working_3-way'!U230^3/27</f>
        <v>-1.6818742488385566E-2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0.15540587165184858</v>
      </c>
      <c r="Y230" s="11">
        <f>IF('OddsRatio_working_3-way'!W230&gt;=0,IF('OddsRatio_working_3-way'!V230+SQRT('OddsRatio_working_3-way'!W230)&gt;0,0,PI()),ACOS('OddsRatio_working_3-way'!V230/(2*'OddsRatio_working_3-way'!X230)))</f>
        <v>0.43042038197103683</v>
      </c>
      <c r="Z230" s="11">
        <f>'OddsRatio_working_3-way'!X230^(1/3)*COS('OddsRatio_working_3-way'!Y230/3)</f>
        <v>0.53211294556413302</v>
      </c>
      <c r="AA230" s="11">
        <f>'OddsRatio_working_3-way'!X230^(1/3)*COS(('OddsRatio_working_3-way'!Y230+2*PI())/3)</f>
        <v>-0.33262981453207219</v>
      </c>
      <c r="AB230" s="11">
        <f>'OddsRatio_working_3-way'!X230^(1/3)*COS(('OddsRatio_working_3-way'!Y230+4*PI())/3)</f>
        <v>-0.19948313103206095</v>
      </c>
      <c r="AC230" s="11">
        <f>'OddsRatio_working_3-way'!X230^(1/3)*SIN('OddsRatio_working_3-way'!Y230/3)</f>
        <v>7.6872273560437535E-2</v>
      </c>
      <c r="AD230" s="11">
        <f>'OddsRatio_working_3-way'!X230^(1/3)*SIN(('OddsRatio_working_3-way'!Y230+2*PI())/3)</f>
        <v>0.42238719176088663</v>
      </c>
      <c r="AE230" s="11">
        <f>'OddsRatio_working_3-way'!X230^(1/3)*SIN(('OddsRatio_working_3-way'!Y230+4*PI())/3)</f>
        <v>-0.49925946532132393</v>
      </c>
      <c r="AF230" s="11">
        <f>-'OddsRatio_working_3-way'!U230/(3*'OddsRatio_working_3-way'!X230^(1/3))*COS(('OddsRatio_working_3-way'!Y230)/3)</f>
        <v>0.53211294556413313</v>
      </c>
      <c r="AG230" s="11">
        <f>-'OddsRatio_working_3-way'!U230/(3*'OddsRatio_working_3-way'!X230^(1/3))*COS(('OddsRatio_working_3-way'!Y230+2*PI())/3)</f>
        <v>-0.33262981453207224</v>
      </c>
      <c r="AH230" s="11">
        <f>-'OddsRatio_working_3-way'!U230/(3*'OddsRatio_working_3-way'!X230^(1/3))*COS(('OddsRatio_working_3-way'!Y230+4*PI())/3)</f>
        <v>-0.199483131032061</v>
      </c>
      <c r="AI230" s="11">
        <f>'OddsRatio_working_3-way'!U230/(3*'OddsRatio_working_3-way'!X230^(1/3))*SIN(('OddsRatio_working_3-way'!Y230)/3)</f>
        <v>-7.6872273560437548E-2</v>
      </c>
      <c r="AJ230" s="11">
        <f>'OddsRatio_working_3-way'!U230/(3*'OddsRatio_working_3-way'!X230^(1/3))*SIN(('OddsRatio_working_3-way'!Y230+2*PI())/3)</f>
        <v>-0.42238719176088668</v>
      </c>
      <c r="AK230" s="11">
        <f>'OddsRatio_working_3-way'!U230/(3*'OddsRatio_working_3-way'!X230^(1/3))*SIN(('OddsRatio_working_3-way'!Y230+4*PI())/3)</f>
        <v>0.49925946532132404</v>
      </c>
      <c r="AL230" s="11">
        <f>'OddsRatio_working_3-way'!Z230+'OddsRatio_working_3-way'!AF230</f>
        <v>1.0642258911282663</v>
      </c>
      <c r="AM230" s="11">
        <f>'OddsRatio_working_3-way'!AA230+'OddsRatio_working_3-way'!AG230</f>
        <v>-0.66525962906414438</v>
      </c>
      <c r="AN230" s="11">
        <f>'OddsRatio_working_3-way'!AB230+'OddsRatio_working_3-way'!AH230</f>
        <v>-0.39896626206412195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1.0642258911282663</v>
      </c>
      <c r="AS230" s="11">
        <f>IF(('OddsRatio_working_3-way'!X230=0),IF(Q230&gt;0,-Q230^(1/3),(-Q230)^(1/3)),'OddsRatio_working_3-way'!AM230-'OddsRatio_working_3-way'!R230/3)</f>
        <v>-0.66525962906414438</v>
      </c>
      <c r="AT230" s="11">
        <f>IF(('OddsRatio_working_3-way'!X230=0),IF(Q230&gt;0,-Q230^(1/3),(-Q230)^(1/3)),'OddsRatio_working_3-way'!AN230-'OddsRatio_working_3-way'!R230/3)</f>
        <v>-0.39896626206412195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3.75</v>
      </c>
      <c r="B231" s="4">
        <f>IF('True_Odds_Calculator_3-way'!B232="","",'True_Odds_Calculator_3-way'!B232)</f>
        <v>4.2</v>
      </c>
      <c r="C231" s="4">
        <f>IF('True_Odds_Calculator_3-way'!C232="","",'True_Odds_Calculator_3-way'!C232)</f>
        <v>1.86</v>
      </c>
      <c r="D231" s="9">
        <f t="shared" si="52"/>
        <v>0.25350275370303388</v>
      </c>
      <c r="E231" s="9">
        <f t="shared" si="53"/>
        <v>0.22590725718221208</v>
      </c>
      <c r="F231" s="9">
        <f t="shared" si="54"/>
        <v>0.52058998911475396</v>
      </c>
      <c r="G231" s="9">
        <f t="shared" si="55"/>
        <v>1.0708110272679021</v>
      </c>
      <c r="H231" s="9">
        <f t="shared" si="56"/>
        <v>3.9447303249867307</v>
      </c>
      <c r="I231" s="9">
        <f t="shared" si="57"/>
        <v>4.4265952872572871</v>
      </c>
      <c r="J231" s="9">
        <f t="shared" si="58"/>
        <v>1.9208974834503962</v>
      </c>
      <c r="K231" s="11">
        <f t="shared" si="59"/>
        <v>0.26666666666666666</v>
      </c>
      <c r="L231" s="11">
        <f t="shared" si="60"/>
        <v>0.23809523809523808</v>
      </c>
      <c r="M231" s="11">
        <f t="shared" si="61"/>
        <v>0.5376344086021505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-0.25833760027308417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0.2324628776241679</v>
      </c>
      <c r="Q231" s="11">
        <f>2*'OddsRatio_working_3-way'!K231*'OddsRatio_working_3-way'!L231*'OddsRatio_working_3-way'!M231</f>
        <v>6.8271036012971492E-2</v>
      </c>
      <c r="R231" s="11">
        <f t="shared" si="62"/>
        <v>0</v>
      </c>
      <c r="S231" s="11">
        <f t="shared" si="63"/>
        <v>-0.89984143763213498</v>
      </c>
      <c r="T231" s="11">
        <f t="shared" si="64"/>
        <v>-0.26427061310782235</v>
      </c>
      <c r="U231" s="11">
        <f>'OddsRatio_working_3-way'!S231-'OddsRatio_working_3-way'!R231^2/3</f>
        <v>-0.89984143763213498</v>
      </c>
      <c r="V231" s="11">
        <f>'OddsRatio_working_3-way'!S231*'OddsRatio_working_3-way'!R231/3-2*'OddsRatio_working_3-way'!R231^3/27-'OddsRatio_working_3-way'!T231</f>
        <v>0.26427061310782235</v>
      </c>
      <c r="W231" s="11">
        <f>'OddsRatio_working_3-way'!V231^2+4*'OddsRatio_working_3-way'!U231^3/27</f>
        <v>-3.810397065140346E-2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0.16427334507139904</v>
      </c>
      <c r="Y231" s="11">
        <f>IF('OddsRatio_working_3-way'!W231&gt;=0,IF('OddsRatio_working_3-way'!V231+SQRT('OddsRatio_working_3-way'!W231)&gt;0,0,PI()),ACOS('OddsRatio_working_3-way'!V231/(2*'OddsRatio_working_3-way'!X231)))</f>
        <v>0.63619474341742377</v>
      </c>
      <c r="Z231" s="11">
        <f>'OddsRatio_working_3-way'!X231^(1/3)*COS('OddsRatio_working_3-way'!Y231/3)</f>
        <v>0.53540551363395095</v>
      </c>
      <c r="AA231" s="11">
        <f>'OddsRatio_working_3-way'!X231^(1/3)*COS(('OddsRatio_working_3-way'!Y231+2*PI())/3)</f>
        <v>-0.36753291952248013</v>
      </c>
      <c r="AB231" s="11">
        <f>'OddsRatio_working_3-way'!X231^(1/3)*COS(('OddsRatio_working_3-way'!Y231+4*PI())/3)</f>
        <v>-0.16787259411147099</v>
      </c>
      <c r="AC231" s="11">
        <f>'OddsRatio_working_3-way'!X231^(1/3)*SIN('OddsRatio_working_3-way'!Y231/3)</f>
        <v>0.11527394262253468</v>
      </c>
      <c r="AD231" s="11">
        <f>'OddsRatio_working_3-way'!X231^(1/3)*SIN(('OddsRatio_working_3-way'!Y231+2*PI())/3)</f>
        <v>0.40603780482198998</v>
      </c>
      <c r="AE231" s="11">
        <f>'OddsRatio_working_3-way'!X231^(1/3)*SIN(('OddsRatio_working_3-way'!Y231+4*PI())/3)</f>
        <v>-0.52131174744452446</v>
      </c>
      <c r="AF231" s="11">
        <f>-'OddsRatio_working_3-way'!U231/(3*'OddsRatio_working_3-way'!X231^(1/3))*COS(('OddsRatio_working_3-way'!Y231)/3)</f>
        <v>0.53540551363395106</v>
      </c>
      <c r="AG231" s="11">
        <f>-'OddsRatio_working_3-way'!U231/(3*'OddsRatio_working_3-way'!X231^(1/3))*COS(('OddsRatio_working_3-way'!Y231+2*PI())/3)</f>
        <v>-0.36753291952248024</v>
      </c>
      <c r="AH231" s="11">
        <f>-'OddsRatio_working_3-way'!U231/(3*'OddsRatio_working_3-way'!X231^(1/3))*COS(('OddsRatio_working_3-way'!Y231+4*PI())/3)</f>
        <v>-0.16787259411147101</v>
      </c>
      <c r="AI231" s="11">
        <f>'OddsRatio_working_3-way'!U231/(3*'OddsRatio_working_3-way'!X231^(1/3))*SIN(('OddsRatio_working_3-way'!Y231)/3)</f>
        <v>-0.11527394262253471</v>
      </c>
      <c r="AJ231" s="11">
        <f>'OddsRatio_working_3-way'!U231/(3*'OddsRatio_working_3-way'!X231^(1/3))*SIN(('OddsRatio_working_3-way'!Y231+2*PI())/3)</f>
        <v>-0.40603780482199003</v>
      </c>
      <c r="AK231" s="11">
        <f>'OddsRatio_working_3-way'!U231/(3*'OddsRatio_working_3-way'!X231^(1/3))*SIN(('OddsRatio_working_3-way'!Y231+4*PI())/3)</f>
        <v>0.52131174744452458</v>
      </c>
      <c r="AL231" s="11">
        <f>'OddsRatio_working_3-way'!Z231+'OddsRatio_working_3-way'!AF231</f>
        <v>1.0708110272679021</v>
      </c>
      <c r="AM231" s="11">
        <f>'OddsRatio_working_3-way'!AA231+'OddsRatio_working_3-way'!AG231</f>
        <v>-0.73506583904496037</v>
      </c>
      <c r="AN231" s="11">
        <f>'OddsRatio_working_3-way'!AB231+'OddsRatio_working_3-way'!AH231</f>
        <v>-0.33574518822294197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1.0708110272679021</v>
      </c>
      <c r="AS231" s="11">
        <f>IF(('OddsRatio_working_3-way'!X231=0),IF(Q231&gt;0,-Q231^(1/3),(-Q231)^(1/3)),'OddsRatio_working_3-way'!AM231-'OddsRatio_working_3-way'!R231/3)</f>
        <v>-0.73506583904496037</v>
      </c>
      <c r="AT231" s="11">
        <f>IF(('OddsRatio_working_3-way'!X231=0),IF(Q231&gt;0,-Q231^(1/3),(-Q231)^(1/3)),'OddsRatio_working_3-way'!AN231-'OddsRatio_working_3-way'!R231/3)</f>
        <v>-0.33574518822294197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2.48</v>
      </c>
      <c r="B232" s="4">
        <f>IF('True_Odds_Calculator_3-way'!B233="","",'True_Odds_Calculator_3-way'!B233)</f>
        <v>3.83</v>
      </c>
      <c r="C232" s="4">
        <f>IF('True_Odds_Calculator_3-way'!C233="","",'True_Odds_Calculator_3-way'!C233)</f>
        <v>2.67</v>
      </c>
      <c r="D232" s="9">
        <f t="shared" si="52"/>
        <v>0.38918385325370175</v>
      </c>
      <c r="E232" s="9">
        <f t="shared" si="53"/>
        <v>0.24993129107530543</v>
      </c>
      <c r="F232" s="9">
        <f t="shared" si="54"/>
        <v>0.36088485567099265</v>
      </c>
      <c r="G232" s="9">
        <f t="shared" si="55"/>
        <v>1.0604592385218443</v>
      </c>
      <c r="H232" s="9">
        <f t="shared" si="56"/>
        <v>2.5694796730123297</v>
      </c>
      <c r="I232" s="9">
        <f t="shared" si="57"/>
        <v>4.0010996450168195</v>
      </c>
      <c r="J232" s="9">
        <f t="shared" si="58"/>
        <v>2.7709669283314802</v>
      </c>
      <c r="K232" s="11">
        <f t="shared" si="59"/>
        <v>0.40322580645161293</v>
      </c>
      <c r="L232" s="11">
        <f t="shared" si="60"/>
        <v>0.2610966057441253</v>
      </c>
      <c r="M232" s="11">
        <f t="shared" si="61"/>
        <v>0.37453183520599254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-0.27580548949541184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0.23579764744923726</v>
      </c>
      <c r="Q232" s="11">
        <f>2*'OddsRatio_working_3-way'!K232*'OddsRatio_working_3-way'!L232*'OddsRatio_working_3-way'!M232</f>
        <v>7.8862089447905445E-2</v>
      </c>
      <c r="R232" s="11">
        <f t="shared" si="62"/>
        <v>0</v>
      </c>
      <c r="S232" s="11">
        <f t="shared" si="63"/>
        <v>-0.85494182106610994</v>
      </c>
      <c r="T232" s="11">
        <f t="shared" si="64"/>
        <v>-0.2859337194201037</v>
      </c>
      <c r="U232" s="11">
        <f>'OddsRatio_working_3-way'!S232-'OddsRatio_working_3-way'!R232^2/3</f>
        <v>-0.85494182106610994</v>
      </c>
      <c r="V232" s="11">
        <f>'OddsRatio_working_3-way'!S232*'OddsRatio_working_3-way'!R232/3-2*'OddsRatio_working_3-way'!R232^3/27-'OddsRatio_working_3-way'!T232</f>
        <v>0.2859337194201037</v>
      </c>
      <c r="W232" s="11">
        <f>'OddsRatio_working_3-way'!V232^2+4*'OddsRatio_working_3-way'!U232^3/27</f>
        <v>-1.0819507049154936E-2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0.15213283582988382</v>
      </c>
      <c r="Y232" s="11">
        <f>IF('OddsRatio_working_3-way'!W232&gt;=0,IF('OddsRatio_working_3-way'!V232+SQRT('OddsRatio_working_3-way'!W232)&gt;0,0,PI()),ACOS('OddsRatio_working_3-way'!V232/(2*'OddsRatio_working_3-way'!X232)))</f>
        <v>0.3488975223772488</v>
      </c>
      <c r="Z232" s="11">
        <f>'OddsRatio_working_3-way'!X232^(1/3)*COS('OddsRatio_working_3-way'!Y232/3)</f>
        <v>0.53022961926092216</v>
      </c>
      <c r="AA232" s="11">
        <f>'OddsRatio_working_3-way'!X232^(1/3)*COS(('OddsRatio_working_3-way'!Y232+2*PI())/3)</f>
        <v>-0.31876057750026288</v>
      </c>
      <c r="AB232" s="11">
        <f>'OddsRatio_working_3-way'!X232^(1/3)*COS(('OddsRatio_working_3-way'!Y232+4*PI())/3)</f>
        <v>-0.21146904176065939</v>
      </c>
      <c r="AC232" s="11">
        <f>'OddsRatio_working_3-way'!X232^(1/3)*SIN('OddsRatio_working_3-way'!Y232/3)</f>
        <v>6.1944797041028433E-2</v>
      </c>
      <c r="AD232" s="11">
        <f>'OddsRatio_working_3-way'!X232^(1/3)*SIN(('OddsRatio_working_3-way'!Y232+2*PI())/3)</f>
        <v>0.428219921598395</v>
      </c>
      <c r="AE232" s="11">
        <f>'OddsRatio_working_3-way'!X232^(1/3)*SIN(('OddsRatio_working_3-way'!Y232+4*PI())/3)</f>
        <v>-0.49016471863942351</v>
      </c>
      <c r="AF232" s="11">
        <f>-'OddsRatio_working_3-way'!U232/(3*'OddsRatio_working_3-way'!X232^(1/3))*COS(('OddsRatio_working_3-way'!Y232)/3)</f>
        <v>0.53022961926092205</v>
      </c>
      <c r="AG232" s="11">
        <f>-'OddsRatio_working_3-way'!U232/(3*'OddsRatio_working_3-way'!X232^(1/3))*COS(('OddsRatio_working_3-way'!Y232+2*PI())/3)</f>
        <v>-0.31876057750026282</v>
      </c>
      <c r="AH232" s="11">
        <f>-'OddsRatio_working_3-way'!U232/(3*'OddsRatio_working_3-way'!X232^(1/3))*COS(('OddsRatio_working_3-way'!Y232+4*PI())/3)</f>
        <v>-0.21146904176065934</v>
      </c>
      <c r="AI232" s="11">
        <f>'OddsRatio_working_3-way'!U232/(3*'OddsRatio_working_3-way'!X232^(1/3))*SIN(('OddsRatio_working_3-way'!Y232)/3)</f>
        <v>-6.1944797041028427E-2</v>
      </c>
      <c r="AJ232" s="11">
        <f>'OddsRatio_working_3-way'!U232/(3*'OddsRatio_working_3-way'!X232^(1/3))*SIN(('OddsRatio_working_3-way'!Y232+2*PI())/3)</f>
        <v>-0.42821992159839495</v>
      </c>
      <c r="AK232" s="11">
        <f>'OddsRatio_working_3-way'!U232/(3*'OddsRatio_working_3-way'!X232^(1/3))*SIN(('OddsRatio_working_3-way'!Y232+4*PI())/3)</f>
        <v>0.4901647186394234</v>
      </c>
      <c r="AL232" s="11">
        <f>'OddsRatio_working_3-way'!Z232+'OddsRatio_working_3-way'!AF232</f>
        <v>1.0604592385218443</v>
      </c>
      <c r="AM232" s="11">
        <f>'OddsRatio_working_3-way'!AA232+'OddsRatio_working_3-way'!AG232</f>
        <v>-0.63752115500052575</v>
      </c>
      <c r="AN232" s="11">
        <f>'OddsRatio_working_3-way'!AB232+'OddsRatio_working_3-way'!AH232</f>
        <v>-0.42293808352131873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1.0604592385218443</v>
      </c>
      <c r="AS232" s="11">
        <f>IF(('OddsRatio_working_3-way'!X232=0),IF(Q232&gt;0,-Q232^(1/3),(-Q232)^(1/3)),'OddsRatio_working_3-way'!AM232-'OddsRatio_working_3-way'!R232/3)</f>
        <v>-0.63752115500052575</v>
      </c>
      <c r="AT232" s="11">
        <f>IF(('OddsRatio_working_3-way'!X232=0),IF(Q232&gt;0,-Q232^(1/3),(-Q232)^(1/3)),'OddsRatio_working_3-way'!AN232-'OddsRatio_working_3-way'!R232/3)</f>
        <v>-0.42293808352131873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1.83</v>
      </c>
      <c r="B233" s="4">
        <f>IF('True_Odds_Calculator_3-way'!B234="","",'True_Odds_Calculator_3-way'!B234)</f>
        <v>4.05</v>
      </c>
      <c r="C233" s="4">
        <f>IF('True_Odds_Calculator_3-way'!C234="","",'True_Odds_Calculator_3-way'!C234)</f>
        <v>4.04</v>
      </c>
      <c r="D233" s="9">
        <f t="shared" si="52"/>
        <v>0.52991079148634879</v>
      </c>
      <c r="E233" s="9">
        <f t="shared" si="53"/>
        <v>0.23474936825447612</v>
      </c>
      <c r="F233" s="9">
        <f t="shared" si="54"/>
        <v>0.23533984025917523</v>
      </c>
      <c r="G233" s="9">
        <f t="shared" si="55"/>
        <v>1.0688073341350011</v>
      </c>
      <c r="H233" s="9">
        <f t="shared" si="56"/>
        <v>1.8871100873320512</v>
      </c>
      <c r="I233" s="9">
        <f t="shared" si="57"/>
        <v>4.2598623691117528</v>
      </c>
      <c r="J233" s="9">
        <f t="shared" si="58"/>
        <v>4.2491742957704028</v>
      </c>
      <c r="K233" s="11">
        <f t="shared" si="59"/>
        <v>0.54644808743169393</v>
      </c>
      <c r="L233" s="11">
        <f t="shared" si="60"/>
        <v>0.24691358024691359</v>
      </c>
      <c r="M233" s="11">
        <f t="shared" si="61"/>
        <v>0.24752475247524752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-0.25701829442203494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0.23110993552299974</v>
      </c>
      <c r="Q233" s="11">
        <f>2*'OddsRatio_working_3-way'!K233*'OddsRatio_working_3-way'!L233*'OddsRatio_working_3-way'!M233</f>
        <v>6.6794779052890094E-2</v>
      </c>
      <c r="R233" s="11">
        <f t="shared" si="62"/>
        <v>0</v>
      </c>
      <c r="S233" s="11">
        <f t="shared" si="63"/>
        <v>-0.89919644063744131</v>
      </c>
      <c r="T233" s="11">
        <f t="shared" si="64"/>
        <v>-0.25988336434608128</v>
      </c>
      <c r="U233" s="11">
        <f>'OddsRatio_working_3-way'!S233-'OddsRatio_working_3-way'!R233^2/3</f>
        <v>-0.89919644063744131</v>
      </c>
      <c r="V233" s="11">
        <f>'OddsRatio_working_3-way'!S233*'OddsRatio_working_3-way'!R233/3-2*'OddsRatio_working_3-way'!R233^3/27-'OddsRatio_working_3-way'!T233</f>
        <v>0.25988336434608128</v>
      </c>
      <c r="W233" s="11">
        <f>'OddsRatio_working_3-way'!V233^2+4*'OddsRatio_working_3-way'!U233^3/27</f>
        <v>-4.0171613771831691E-2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0.16409675258492298</v>
      </c>
      <c r="Y233" s="11">
        <f>IF('OddsRatio_working_3-way'!W233&gt;=0,IF('OddsRatio_working_3-way'!V233+SQRT('OddsRatio_working_3-way'!W233)&gt;0,0,PI()),ACOS('OddsRatio_working_3-way'!V233/(2*'OddsRatio_working_3-way'!X233)))</f>
        <v>0.6569473668417426</v>
      </c>
      <c r="Z233" s="11">
        <f>'OddsRatio_working_3-way'!X233^(1/3)*COS('OddsRatio_working_3-way'!Y233/3)</f>
        <v>0.53440366706750064</v>
      </c>
      <c r="AA233" s="11">
        <f>'OddsRatio_working_3-way'!X233^(1/3)*COS(('OddsRatio_working_3-way'!Y233+2*PI())/3)</f>
        <v>-0.3702001375390413</v>
      </c>
      <c r="AB233" s="11">
        <f>'OddsRatio_working_3-way'!X233^(1/3)*COS(('OddsRatio_working_3-way'!Y233+4*PI())/3)</f>
        <v>-0.16420352952845896</v>
      </c>
      <c r="AC233" s="11">
        <f>'OddsRatio_working_3-way'!X233^(1/3)*SIN('OddsRatio_working_3-way'!Y233/3)</f>
        <v>0.11893219708705949</v>
      </c>
      <c r="AD233" s="11">
        <f>'OddsRatio_working_3-way'!X233^(1/3)*SIN(('OddsRatio_working_3-way'!Y233+2*PI())/3)</f>
        <v>0.40334105301248729</v>
      </c>
      <c r="AE233" s="11">
        <f>'OddsRatio_working_3-way'!X233^(1/3)*SIN(('OddsRatio_working_3-way'!Y233+4*PI())/3)</f>
        <v>-0.52227325009954673</v>
      </c>
      <c r="AF233" s="11">
        <f>-'OddsRatio_working_3-way'!U233/(3*'OddsRatio_working_3-way'!X233^(1/3))*COS(('OddsRatio_working_3-way'!Y233)/3)</f>
        <v>0.53440366706750053</v>
      </c>
      <c r="AG233" s="11">
        <f>-'OddsRatio_working_3-way'!U233/(3*'OddsRatio_working_3-way'!X233^(1/3))*COS(('OddsRatio_working_3-way'!Y233+2*PI())/3)</f>
        <v>-0.37020013753904124</v>
      </c>
      <c r="AH233" s="11">
        <f>-'OddsRatio_working_3-way'!U233/(3*'OddsRatio_working_3-way'!X233^(1/3))*COS(('OddsRatio_working_3-way'!Y233+4*PI())/3)</f>
        <v>-0.16420352952845893</v>
      </c>
      <c r="AI233" s="11">
        <f>'OddsRatio_working_3-way'!U233/(3*'OddsRatio_working_3-way'!X233^(1/3))*SIN(('OddsRatio_working_3-way'!Y233)/3)</f>
        <v>-0.11893219708705946</v>
      </c>
      <c r="AJ233" s="11">
        <f>'OddsRatio_working_3-way'!U233/(3*'OddsRatio_working_3-way'!X233^(1/3))*SIN(('OddsRatio_working_3-way'!Y233+2*PI())/3)</f>
        <v>-0.40334105301248718</v>
      </c>
      <c r="AK233" s="11">
        <f>'OddsRatio_working_3-way'!U233/(3*'OddsRatio_working_3-way'!X233^(1/3))*SIN(('OddsRatio_working_3-way'!Y233+4*PI())/3)</f>
        <v>0.52227325009954662</v>
      </c>
      <c r="AL233" s="11">
        <f>'OddsRatio_working_3-way'!Z233+'OddsRatio_working_3-way'!AF233</f>
        <v>1.0688073341350011</v>
      </c>
      <c r="AM233" s="11">
        <f>'OddsRatio_working_3-way'!AA233+'OddsRatio_working_3-way'!AG233</f>
        <v>-0.74040027507808248</v>
      </c>
      <c r="AN233" s="11">
        <f>'OddsRatio_working_3-way'!AB233+'OddsRatio_working_3-way'!AH233</f>
        <v>-0.32840705905691792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1.0688073341350011</v>
      </c>
      <c r="AS233" s="11">
        <f>IF(('OddsRatio_working_3-way'!X233=0),IF(Q233&gt;0,-Q233^(1/3),(-Q233)^(1/3)),'OddsRatio_working_3-way'!AM233-'OddsRatio_working_3-way'!R233/3)</f>
        <v>-0.74040027507808248</v>
      </c>
      <c r="AT233" s="11">
        <f>IF(('OddsRatio_working_3-way'!X233=0),IF(Q233&gt;0,-Q233^(1/3),(-Q233)^(1/3)),'OddsRatio_working_3-way'!AN233-'OddsRatio_working_3-way'!R233/3)</f>
        <v>-0.32840705905691792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3.97</v>
      </c>
      <c r="B234" s="4">
        <f>IF('True_Odds_Calculator_3-way'!B235="","",'True_Odds_Calculator_3-way'!B235)</f>
        <v>3.55</v>
      </c>
      <c r="C234" s="4">
        <f>IF('True_Odds_Calculator_3-way'!C235="","",'True_Odds_Calculator_3-way'!C235)</f>
        <v>1.97</v>
      </c>
      <c r="D234" s="9">
        <f t="shared" si="52"/>
        <v>0.2398590152491924</v>
      </c>
      <c r="E234" s="9">
        <f t="shared" si="53"/>
        <v>0.26874799638796132</v>
      </c>
      <c r="F234" s="9">
        <f t="shared" si="54"/>
        <v>0.49139298836284639</v>
      </c>
      <c r="G234" s="9">
        <f t="shared" si="55"/>
        <v>1.0670423425170139</v>
      </c>
      <c r="H234" s="9">
        <f t="shared" si="56"/>
        <v>4.1691157572755317</v>
      </c>
      <c r="I234" s="9">
        <f t="shared" si="57"/>
        <v>3.7209579734183849</v>
      </c>
      <c r="J234" s="9">
        <f t="shared" si="58"/>
        <v>2.0350310722415035</v>
      </c>
      <c r="K234" s="11">
        <f t="shared" si="59"/>
        <v>0.25188916876574308</v>
      </c>
      <c r="L234" s="11">
        <f t="shared" si="60"/>
        <v>0.28169014084507044</v>
      </c>
      <c r="M234" s="11">
        <f t="shared" si="61"/>
        <v>0.50761421319796951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-0.26459600215313284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0.23375430117819007</v>
      </c>
      <c r="Q234" s="11">
        <f>2*'OddsRatio_working_3-way'!K234*'OddsRatio_working_3-way'!L234*'OddsRatio_working_3-way'!M234</f>
        <v>7.2035223783725774E-2</v>
      </c>
      <c r="R234" s="11">
        <f t="shared" si="62"/>
        <v>0</v>
      </c>
      <c r="S234" s="11">
        <f t="shared" si="63"/>
        <v>-0.88343852241163734</v>
      </c>
      <c r="T234" s="11">
        <f t="shared" si="64"/>
        <v>-0.27224607778478815</v>
      </c>
      <c r="U234" s="11">
        <f>'OddsRatio_working_3-way'!S234-'OddsRatio_working_3-way'!R234^2/3</f>
        <v>-0.88343852241163734</v>
      </c>
      <c r="V234" s="11">
        <f>'OddsRatio_working_3-way'!S234*'OddsRatio_working_3-way'!R234/3-2*'OddsRatio_working_3-way'!R234^3/27-'OddsRatio_working_3-way'!T234</f>
        <v>0.27224607778478815</v>
      </c>
      <c r="W234" s="11">
        <f>'OddsRatio_working_3-way'!V234^2+4*'OddsRatio_working_3-way'!U234^3/27</f>
        <v>-2.8028981248413548E-2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0.15980214963949521</v>
      </c>
      <c r="Y234" s="11">
        <f>IF('OddsRatio_working_3-way'!W234&gt;=0,IF('OddsRatio_working_3-way'!V234+SQRT('OddsRatio_working_3-way'!W234)&gt;0,0,PI()),ACOS('OddsRatio_working_3-way'!V234/(2*'OddsRatio_working_3-way'!X234)))</f>
        <v>0.5513419652245366</v>
      </c>
      <c r="Z234" s="11">
        <f>'OddsRatio_working_3-way'!X234^(1/3)*COS('OddsRatio_working_3-way'!Y234/3)</f>
        <v>0.53352117125850695</v>
      </c>
      <c r="AA234" s="11">
        <f>'OddsRatio_working_3-way'!X234^(1/3)*COS(('OddsRatio_working_3-way'!Y234+2*PI())/3)</f>
        <v>-0.35264423056309652</v>
      </c>
      <c r="AB234" s="11">
        <f>'OddsRatio_working_3-way'!X234^(1/3)*COS(('OddsRatio_working_3-way'!Y234+4*PI())/3)</f>
        <v>-0.18087694069541016</v>
      </c>
      <c r="AC234" s="11">
        <f>'OddsRatio_working_3-way'!X234^(1/3)*SIN('OddsRatio_working_3-way'!Y234/3)</f>
        <v>9.9169891043081132E-2</v>
      </c>
      <c r="AD234" s="11">
        <f>'OddsRatio_working_3-way'!X234^(1/3)*SIN(('OddsRatio_working_3-way'!Y234+2*PI())/3)</f>
        <v>0.4124579422451547</v>
      </c>
      <c r="AE234" s="11">
        <f>'OddsRatio_working_3-way'!X234^(1/3)*SIN(('OddsRatio_working_3-way'!Y234+4*PI())/3)</f>
        <v>-0.5116278332882358</v>
      </c>
      <c r="AF234" s="11">
        <f>-'OddsRatio_working_3-way'!U234/(3*'OddsRatio_working_3-way'!X234^(1/3))*COS(('OddsRatio_working_3-way'!Y234)/3)</f>
        <v>0.53352117125850695</v>
      </c>
      <c r="AG234" s="11">
        <f>-'OddsRatio_working_3-way'!U234/(3*'OddsRatio_working_3-way'!X234^(1/3))*COS(('OddsRatio_working_3-way'!Y234+2*PI())/3)</f>
        <v>-0.35264423056309652</v>
      </c>
      <c r="AH234" s="11">
        <f>-'OddsRatio_working_3-way'!U234/(3*'OddsRatio_working_3-way'!X234^(1/3))*COS(('OddsRatio_working_3-way'!Y234+4*PI())/3)</f>
        <v>-0.18087694069541016</v>
      </c>
      <c r="AI234" s="11">
        <f>'OddsRatio_working_3-way'!U234/(3*'OddsRatio_working_3-way'!X234^(1/3))*SIN(('OddsRatio_working_3-way'!Y234)/3)</f>
        <v>-9.9169891043081132E-2</v>
      </c>
      <c r="AJ234" s="11">
        <f>'OddsRatio_working_3-way'!U234/(3*'OddsRatio_working_3-way'!X234^(1/3))*SIN(('OddsRatio_working_3-way'!Y234+2*PI())/3)</f>
        <v>-0.4124579422451547</v>
      </c>
      <c r="AK234" s="11">
        <f>'OddsRatio_working_3-way'!U234/(3*'OddsRatio_working_3-way'!X234^(1/3))*SIN(('OddsRatio_working_3-way'!Y234+4*PI())/3)</f>
        <v>0.5116278332882358</v>
      </c>
      <c r="AL234" s="11">
        <f>'OddsRatio_working_3-way'!Z234+'OddsRatio_working_3-way'!AF234</f>
        <v>1.0670423425170139</v>
      </c>
      <c r="AM234" s="11">
        <f>'OddsRatio_working_3-way'!AA234+'OddsRatio_working_3-way'!AG234</f>
        <v>-0.70528846112619303</v>
      </c>
      <c r="AN234" s="11">
        <f>'OddsRatio_working_3-way'!AB234+'OddsRatio_working_3-way'!AH234</f>
        <v>-0.36175388139082032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1.0670423425170139</v>
      </c>
      <c r="AS234" s="11">
        <f>IF(('OddsRatio_working_3-way'!X234=0),IF(Q234&gt;0,-Q234^(1/3),(-Q234)^(1/3)),'OddsRatio_working_3-way'!AM234-'OddsRatio_working_3-way'!R234/3)</f>
        <v>-0.70528846112619303</v>
      </c>
      <c r="AT234" s="11">
        <f>IF(('OddsRatio_working_3-way'!X234=0),IF(Q234&gt;0,-Q234^(1/3),(-Q234)^(1/3)),'OddsRatio_working_3-way'!AN234-'OddsRatio_working_3-way'!R234/3)</f>
        <v>-0.36175388139082032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1.26</v>
      </c>
      <c r="B235" s="4">
        <f>IF('True_Odds_Calculator_3-way'!B236="","",'True_Odds_Calculator_3-way'!B236)</f>
        <v>6.44</v>
      </c>
      <c r="C235" s="4">
        <f>IF('True_Odds_Calculator_3-way'!C236="","",'True_Odds_Calculator_3-way'!C236)</f>
        <v>11.43</v>
      </c>
      <c r="D235" s="9">
        <f t="shared" si="52"/>
        <v>0.7771538906771116</v>
      </c>
      <c r="E235" s="9">
        <f t="shared" si="53"/>
        <v>0.14286494403087063</v>
      </c>
      <c r="F235" s="9">
        <f t="shared" si="54"/>
        <v>7.9981165292017861E-2</v>
      </c>
      <c r="G235" s="9">
        <f t="shared" si="55"/>
        <v>1.1028709123824632</v>
      </c>
      <c r="H235" s="9">
        <f t="shared" si="56"/>
        <v>1.2867464372194406</v>
      </c>
      <c r="I235" s="9">
        <f t="shared" si="57"/>
        <v>6.9996177633606003</v>
      </c>
      <c r="J235" s="9">
        <f t="shared" si="58"/>
        <v>12.502943616149091</v>
      </c>
      <c r="K235" s="11">
        <f t="shared" si="59"/>
        <v>0.79365079365079361</v>
      </c>
      <c r="L235" s="11">
        <f t="shared" si="60"/>
        <v>0.15527950310559005</v>
      </c>
      <c r="M235" s="11">
        <f t="shared" si="61"/>
        <v>8.7489063867016631E-2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-0.15905741250942684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0.17391287096704353</v>
      </c>
      <c r="Q235" s="11">
        <f>2*'OddsRatio_working_3-way'!K235*'OddsRatio_working_3-way'!L235*'OddsRatio_working_3-way'!M235</f>
        <v>2.1563902165783449E-2</v>
      </c>
      <c r="R235" s="11">
        <f t="shared" si="62"/>
        <v>0</v>
      </c>
      <c r="S235" s="11">
        <f t="shared" si="63"/>
        <v>-1.0933968321453502</v>
      </c>
      <c r="T235" s="11">
        <f t="shared" si="64"/>
        <v>-0.13557307280165534</v>
      </c>
      <c r="U235" s="11">
        <f>'OddsRatio_working_3-way'!S235-'OddsRatio_working_3-way'!R235^2/3</f>
        <v>-1.0933968321453502</v>
      </c>
      <c r="V235" s="11">
        <f>'OddsRatio_working_3-way'!S235*'OddsRatio_working_3-way'!R235/3-2*'OddsRatio_working_3-way'!R235^3/27-'OddsRatio_working_3-way'!T235</f>
        <v>0.13557307280165534</v>
      </c>
      <c r="W235" s="11">
        <f>'OddsRatio_working_3-way'!V235^2+4*'OddsRatio_working_3-way'!U235^3/27</f>
        <v>-0.1752753639759041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0.22003148754484381</v>
      </c>
      <c r="Y235" s="11">
        <f>IF('OddsRatio_working_3-way'!W235&gt;=0,IF('OddsRatio_working_3-way'!V235+SQRT('OddsRatio_working_3-way'!W235)&gt;0,0,PI()),ACOS('OddsRatio_working_3-way'!V235/(2*'OddsRatio_working_3-way'!X235)))</f>
        <v>1.2576257692416237</v>
      </c>
      <c r="Z235" s="11">
        <f>'OddsRatio_working_3-way'!X235^(1/3)*COS('OddsRatio_working_3-way'!Y235/3)</f>
        <v>0.55143545619123158</v>
      </c>
      <c r="AA235" s="11">
        <f>'OddsRatio_working_3-way'!X235^(1/3)*COS(('OddsRatio_working_3-way'!Y235+2*PI())/3)</f>
        <v>-0.48852846860866839</v>
      </c>
      <c r="AB235" s="11">
        <f>'OddsRatio_working_3-way'!X235^(1/3)*COS(('OddsRatio_working_3-way'!Y235+4*PI())/3)</f>
        <v>-6.2906987582563037E-2</v>
      </c>
      <c r="AC235" s="11">
        <f>'OddsRatio_working_3-way'!X235^(1/3)*SIN('OddsRatio_working_3-way'!Y235/3)</f>
        <v>0.24573267664330903</v>
      </c>
      <c r="AD235" s="11">
        <f>'OddsRatio_working_3-way'!X235^(1/3)*SIN(('OddsRatio_working_3-way'!Y235+2*PI())/3)</f>
        <v>0.35469077528741288</v>
      </c>
      <c r="AE235" s="11">
        <f>'OddsRatio_working_3-way'!X235^(1/3)*SIN(('OddsRatio_working_3-way'!Y235+4*PI())/3)</f>
        <v>-0.60042345193072189</v>
      </c>
      <c r="AF235" s="11">
        <f>-'OddsRatio_working_3-way'!U235/(3*'OddsRatio_working_3-way'!X235^(1/3))*COS(('OddsRatio_working_3-way'!Y235)/3)</f>
        <v>0.55143545619123169</v>
      </c>
      <c r="AG235" s="11">
        <f>-'OddsRatio_working_3-way'!U235/(3*'OddsRatio_working_3-way'!X235^(1/3))*COS(('OddsRatio_working_3-way'!Y235+2*PI())/3)</f>
        <v>-0.4885284686086685</v>
      </c>
      <c r="AH235" s="11">
        <f>-'OddsRatio_working_3-way'!U235/(3*'OddsRatio_working_3-way'!X235^(1/3))*COS(('OddsRatio_working_3-way'!Y235+4*PI())/3)</f>
        <v>-6.2906987582563037E-2</v>
      </c>
      <c r="AI235" s="11">
        <f>'OddsRatio_working_3-way'!U235/(3*'OddsRatio_working_3-way'!X235^(1/3))*SIN(('OddsRatio_working_3-way'!Y235)/3)</f>
        <v>-0.24573267664330908</v>
      </c>
      <c r="AJ235" s="11">
        <f>'OddsRatio_working_3-way'!U235/(3*'OddsRatio_working_3-way'!X235^(1/3))*SIN(('OddsRatio_working_3-way'!Y235+2*PI())/3)</f>
        <v>-0.35469077528741294</v>
      </c>
      <c r="AK235" s="11">
        <f>'OddsRatio_working_3-way'!U235/(3*'OddsRatio_working_3-way'!X235^(1/3))*SIN(('OddsRatio_working_3-way'!Y235+4*PI())/3)</f>
        <v>0.600423451930722</v>
      </c>
      <c r="AL235" s="11">
        <f>'OddsRatio_working_3-way'!Z235+'OddsRatio_working_3-way'!AF235</f>
        <v>1.1028709123824632</v>
      </c>
      <c r="AM235" s="11">
        <f>'OddsRatio_working_3-way'!AA235+'OddsRatio_working_3-way'!AG235</f>
        <v>-0.97705693721733688</v>
      </c>
      <c r="AN235" s="11">
        <f>'OddsRatio_working_3-way'!AB235+'OddsRatio_working_3-way'!AH235</f>
        <v>-0.12581397516512607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1.1028709123824632</v>
      </c>
      <c r="AS235" s="11">
        <f>IF(('OddsRatio_working_3-way'!X235=0),IF(Q235&gt;0,-Q235^(1/3),(-Q235)^(1/3)),'OddsRatio_working_3-way'!AM235-'OddsRatio_working_3-way'!R235/3)</f>
        <v>-0.97705693721733688</v>
      </c>
      <c r="AT235" s="11">
        <f>IF(('OddsRatio_working_3-way'!X235=0),IF(Q235&gt;0,-Q235^(1/3),(-Q235)^(1/3)),'OddsRatio_working_3-way'!AN235-'OddsRatio_working_3-way'!R235/3)</f>
        <v>-0.12581397516512607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1.98</v>
      </c>
      <c r="B236" s="4">
        <f>IF('True_Odds_Calculator_3-way'!B237="","",'True_Odds_Calculator_3-way'!B237)</f>
        <v>3.6</v>
      </c>
      <c r="C236" s="4">
        <f>IF('True_Odds_Calculator_3-way'!C237="","",'True_Odds_Calculator_3-way'!C237)</f>
        <v>4.07</v>
      </c>
      <c r="D236" s="9">
        <f t="shared" si="52"/>
        <v>0.49376199087881922</v>
      </c>
      <c r="E236" s="9">
        <f t="shared" si="53"/>
        <v>0.26881020637990766</v>
      </c>
      <c r="F236" s="9">
        <f t="shared" si="54"/>
        <v>0.23742780274127301</v>
      </c>
      <c r="G236" s="9">
        <f t="shared" si="55"/>
        <v>1.0461910932897376</v>
      </c>
      <c r="H236" s="9">
        <f t="shared" si="56"/>
        <v>2.0252672714239428</v>
      </c>
      <c r="I236" s="9">
        <f t="shared" si="57"/>
        <v>3.7200968425533172</v>
      </c>
      <c r="J236" s="9">
        <f t="shared" si="58"/>
        <v>4.2118066563994949</v>
      </c>
      <c r="K236" s="11">
        <f t="shared" si="59"/>
        <v>0.50505050505050508</v>
      </c>
      <c r="L236" s="11">
        <f t="shared" si="60"/>
        <v>0.27777777777777779</v>
      </c>
      <c r="M236" s="11">
        <f t="shared" si="61"/>
        <v>0.24570024570024568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-0.26963464842252716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0.22922371407219894</v>
      </c>
      <c r="Q236" s="11">
        <f>2*'OddsRatio_working_3-way'!K236*'OddsRatio_working_3-way'!L236*'OddsRatio_working_3-way'!M236</f>
        <v>6.8939462878856828E-2</v>
      </c>
      <c r="R236" s="11">
        <f t="shared" si="62"/>
        <v>0</v>
      </c>
      <c r="S236" s="11">
        <f t="shared" si="63"/>
        <v>-0.85012707162544321</v>
      </c>
      <c r="T236" s="11">
        <f t="shared" si="64"/>
        <v>-0.2556773147745694</v>
      </c>
      <c r="U236" s="11">
        <f>'OddsRatio_working_3-way'!S236-'OddsRatio_working_3-way'!R236^2/3</f>
        <v>-0.85012707162544321</v>
      </c>
      <c r="V236" s="11">
        <f>'OddsRatio_working_3-way'!S236*'OddsRatio_working_3-way'!R236/3-2*'OddsRatio_working_3-way'!R236^3/27-'OddsRatio_working_3-way'!T236</f>
        <v>0.2556773147745694</v>
      </c>
      <c r="W236" s="11">
        <f>'OddsRatio_working_3-way'!V236^2+4*'OddsRatio_working_3-way'!U236^3/27</f>
        <v>-2.5651402402340553E-2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0.15084950421916771</v>
      </c>
      <c r="Y236" s="11">
        <f>IF('OddsRatio_working_3-way'!W236&gt;=0,IF('OddsRatio_working_3-way'!V236+SQRT('OddsRatio_working_3-way'!W236)&gt;0,0,PI()),ACOS('OddsRatio_working_3-way'!V236/(2*'OddsRatio_working_3-way'!X236)))</f>
        <v>0.55961745148903486</v>
      </c>
      <c r="Z236" s="11">
        <f>'OddsRatio_working_3-way'!X236^(1/3)*COS('OddsRatio_working_3-way'!Y236/3)</f>
        <v>0.52309554664486879</v>
      </c>
      <c r="AA236" s="11">
        <f>'OddsRatio_working_3-way'!X236^(1/3)*COS(('OddsRatio_working_3-way'!Y236+2*PI())/3)</f>
        <v>-0.3470466313065631</v>
      </c>
      <c r="AB236" s="11">
        <f>'OddsRatio_working_3-way'!X236^(1/3)*COS(('OddsRatio_working_3-way'!Y236+4*PI())/3)</f>
        <v>-0.17604891533830541</v>
      </c>
      <c r="AC236" s="11">
        <f>'OddsRatio_working_3-way'!X236^(1/3)*SIN('OddsRatio_working_3-way'!Y236/3)</f>
        <v>9.872557734508465E-2</v>
      </c>
      <c r="AD236" s="11">
        <f>'OddsRatio_working_3-way'!X236^(1/3)*SIN(('OddsRatio_working_3-way'!Y236+2*PI())/3)</f>
        <v>0.40365124332842189</v>
      </c>
      <c r="AE236" s="11">
        <f>'OddsRatio_working_3-way'!X236^(1/3)*SIN(('OddsRatio_working_3-way'!Y236+4*PI())/3)</f>
        <v>-0.50237682067350653</v>
      </c>
      <c r="AF236" s="11">
        <f>-'OddsRatio_working_3-way'!U236/(3*'OddsRatio_working_3-way'!X236^(1/3))*COS(('OddsRatio_working_3-way'!Y236)/3)</f>
        <v>0.5230955466448689</v>
      </c>
      <c r="AG236" s="11">
        <f>-'OddsRatio_working_3-way'!U236/(3*'OddsRatio_working_3-way'!X236^(1/3))*COS(('OddsRatio_working_3-way'!Y236+2*PI())/3)</f>
        <v>-0.34704663130656316</v>
      </c>
      <c r="AH236" s="11">
        <f>-'OddsRatio_working_3-way'!U236/(3*'OddsRatio_working_3-way'!X236^(1/3))*COS(('OddsRatio_working_3-way'!Y236+4*PI())/3)</f>
        <v>-0.17604891533830544</v>
      </c>
      <c r="AI236" s="11">
        <f>'OddsRatio_working_3-way'!U236/(3*'OddsRatio_working_3-way'!X236^(1/3))*SIN(('OddsRatio_working_3-way'!Y236)/3)</f>
        <v>-9.8725577345084678E-2</v>
      </c>
      <c r="AJ236" s="11">
        <f>'OddsRatio_working_3-way'!U236/(3*'OddsRatio_working_3-way'!X236^(1/3))*SIN(('OddsRatio_working_3-way'!Y236+2*PI())/3)</f>
        <v>-0.40365124332842195</v>
      </c>
      <c r="AK236" s="11">
        <f>'OddsRatio_working_3-way'!U236/(3*'OddsRatio_working_3-way'!X236^(1/3))*SIN(('OddsRatio_working_3-way'!Y236+4*PI())/3)</f>
        <v>0.50237682067350664</v>
      </c>
      <c r="AL236" s="11">
        <f>'OddsRatio_working_3-way'!Z236+'OddsRatio_working_3-way'!AF236</f>
        <v>1.0461910932897376</v>
      </c>
      <c r="AM236" s="11">
        <f>'OddsRatio_working_3-way'!AA236+'OddsRatio_working_3-way'!AG236</f>
        <v>-0.69409326261312621</v>
      </c>
      <c r="AN236" s="11">
        <f>'OddsRatio_working_3-way'!AB236+'OddsRatio_working_3-way'!AH236</f>
        <v>-0.35209783067661082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1.0461910932897376</v>
      </c>
      <c r="AS236" s="11">
        <f>IF(('OddsRatio_working_3-way'!X236=0),IF(Q236&gt;0,-Q236^(1/3),(-Q236)^(1/3)),'OddsRatio_working_3-way'!AM236-'OddsRatio_working_3-way'!R236/3)</f>
        <v>-0.69409326261312621</v>
      </c>
      <c r="AT236" s="11">
        <f>IF(('OddsRatio_working_3-way'!X236=0),IF(Q236&gt;0,-Q236^(1/3),(-Q236)^(1/3)),'OddsRatio_working_3-way'!AN236-'OddsRatio_working_3-way'!R236/3)</f>
        <v>-0.35209783067661082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2.98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2.42</v>
      </c>
      <c r="D237" s="9">
        <f t="shared" si="52"/>
        <v>0.32435106443926087</v>
      </c>
      <c r="E237" s="9">
        <f t="shared" si="53"/>
        <v>0.27467463891994331</v>
      </c>
      <c r="F237" s="9">
        <f t="shared" si="54"/>
        <v>0.40097429664079576</v>
      </c>
      <c r="G237" s="9">
        <f t="shared" si="55"/>
        <v>1.0520601704567203</v>
      </c>
      <c r="H237" s="9">
        <f t="shared" si="56"/>
        <v>3.0830791375043058</v>
      </c>
      <c r="I237" s="9">
        <f t="shared" si="57"/>
        <v>3.6406710278463681</v>
      </c>
      <c r="J237" s="9">
        <f t="shared" si="58"/>
        <v>2.4939254420485426</v>
      </c>
      <c r="K237" s="11">
        <f t="shared" si="59"/>
        <v>0.33557046979865773</v>
      </c>
      <c r="L237" s="11">
        <f t="shared" si="60"/>
        <v>0.28490028490028491</v>
      </c>
      <c r="M237" s="11">
        <f t="shared" si="61"/>
        <v>0.41322314049586778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-0.27879726537444649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0.23347948912317429</v>
      </c>
      <c r="Q237" s="11">
        <f>2*'OddsRatio_working_3-way'!K237*'OddsRatio_working_3-way'!L237*'OddsRatio_working_3-way'!M237</f>
        <v>7.9011671446082676E-2</v>
      </c>
      <c r="R237" s="11">
        <f t="shared" si="62"/>
        <v>0</v>
      </c>
      <c r="S237" s="11">
        <f t="shared" si="63"/>
        <v>-0.83745257977904874</v>
      </c>
      <c r="T237" s="11">
        <f t="shared" si="64"/>
        <v>-0.28340188825010115</v>
      </c>
      <c r="U237" s="11">
        <f>'OddsRatio_working_3-way'!S237-'OddsRatio_working_3-way'!R237^2/3</f>
        <v>-0.83745257977904874</v>
      </c>
      <c r="V237" s="11">
        <f>'OddsRatio_working_3-way'!S237*'OddsRatio_working_3-way'!R237/3-2*'OddsRatio_working_3-way'!R237^3/27-'OddsRatio_working_3-way'!T237</f>
        <v>0.28340188825010115</v>
      </c>
      <c r="W237" s="11">
        <f>'OddsRatio_working_3-way'!V237^2+4*'OddsRatio_working_3-way'!U237^3/27</f>
        <v>-6.6949189965202077E-3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0.14748860062750868</v>
      </c>
      <c r="Y237" s="11">
        <f>IF('OddsRatio_working_3-way'!W237&gt;=0,IF('OddsRatio_working_3-way'!V237+SQRT('OddsRatio_working_3-way'!W237)&gt;0,0,PI()),ACOS('OddsRatio_working_3-way'!V237/(2*'OddsRatio_working_3-way'!X237)))</f>
        <v>0.28107205333022778</v>
      </c>
      <c r="Z237" s="11">
        <f>'OddsRatio_working_3-way'!X237^(1/3)*COS('OddsRatio_working_3-way'!Y237/3)</f>
        <v>0.52603008522836014</v>
      </c>
      <c r="AA237" s="11">
        <f>'OddsRatio_working_3-way'!X237^(1/3)*COS(('OddsRatio_working_3-way'!Y237+2*PI())/3)</f>
        <v>-0.30582166617578915</v>
      </c>
      <c r="AB237" s="11">
        <f>'OddsRatio_working_3-way'!X237^(1/3)*COS(('OddsRatio_working_3-way'!Y237+4*PI())/3)</f>
        <v>-0.22020841905257107</v>
      </c>
      <c r="AC237" s="11">
        <f>'OddsRatio_working_3-way'!X237^(1/3)*SIN('OddsRatio_working_3-way'!Y237/3)</f>
        <v>4.942883127278818E-2</v>
      </c>
      <c r="AD237" s="11">
        <f>'OddsRatio_working_3-way'!X237^(1/3)*SIN(('OddsRatio_working_3-way'!Y237+2*PI())/3)</f>
        <v>0.4308410013262593</v>
      </c>
      <c r="AE237" s="11">
        <f>'OddsRatio_working_3-way'!X237^(1/3)*SIN(('OddsRatio_working_3-way'!Y237+4*PI())/3)</f>
        <v>-0.48026983259904721</v>
      </c>
      <c r="AF237" s="11">
        <f>-'OddsRatio_working_3-way'!U237/(3*'OddsRatio_working_3-way'!X237^(1/3))*COS(('OddsRatio_working_3-way'!Y237)/3)</f>
        <v>0.52603008522836014</v>
      </c>
      <c r="AG237" s="11">
        <f>-'OddsRatio_working_3-way'!U237/(3*'OddsRatio_working_3-way'!X237^(1/3))*COS(('OddsRatio_working_3-way'!Y237+2*PI())/3)</f>
        <v>-0.30582166617578915</v>
      </c>
      <c r="AH237" s="11">
        <f>-'OddsRatio_working_3-way'!U237/(3*'OddsRatio_working_3-way'!X237^(1/3))*COS(('OddsRatio_working_3-way'!Y237+4*PI())/3)</f>
        <v>-0.22020841905257107</v>
      </c>
      <c r="AI237" s="11">
        <f>'OddsRatio_working_3-way'!U237/(3*'OddsRatio_working_3-way'!X237^(1/3))*SIN(('OddsRatio_working_3-way'!Y237)/3)</f>
        <v>-4.942883127278818E-2</v>
      </c>
      <c r="AJ237" s="11">
        <f>'OddsRatio_working_3-way'!U237/(3*'OddsRatio_working_3-way'!X237^(1/3))*SIN(('OddsRatio_working_3-way'!Y237+2*PI())/3)</f>
        <v>-0.4308410013262593</v>
      </c>
      <c r="AK237" s="11">
        <f>'OddsRatio_working_3-way'!U237/(3*'OddsRatio_working_3-way'!X237^(1/3))*SIN(('OddsRatio_working_3-way'!Y237+4*PI())/3)</f>
        <v>0.48026983259904721</v>
      </c>
      <c r="AL237" s="11">
        <f>'OddsRatio_working_3-way'!Z237+'OddsRatio_working_3-way'!AF237</f>
        <v>1.0520601704567203</v>
      </c>
      <c r="AM237" s="11">
        <f>'OddsRatio_working_3-way'!AA237+'OddsRatio_working_3-way'!AG237</f>
        <v>-0.61164333235157831</v>
      </c>
      <c r="AN237" s="11">
        <f>'OddsRatio_working_3-way'!AB237+'OddsRatio_working_3-way'!AH237</f>
        <v>-0.44041683810514215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1.0520601704567203</v>
      </c>
      <c r="AS237" s="11">
        <f>IF(('OddsRatio_working_3-way'!X237=0),IF(Q237&gt;0,-Q237^(1/3),(-Q237)^(1/3)),'OddsRatio_working_3-way'!AM237-'OddsRatio_working_3-way'!R237/3)</f>
        <v>-0.61164333235157831</v>
      </c>
      <c r="AT237" s="11">
        <f>IF(('OddsRatio_working_3-way'!X237=0),IF(Q237&gt;0,-Q237^(1/3),(-Q237)^(1/3)),'OddsRatio_working_3-way'!AN237-'OddsRatio_working_3-way'!R237/3)</f>
        <v>-0.44041683810514215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20.98</v>
      </c>
      <c r="B238" s="4">
        <f>IF('True_Odds_Calculator_3-way'!B239="","",'True_Odds_Calculator_3-way'!B239)</f>
        <v>8.5500000000000007</v>
      </c>
      <c r="C238" s="4">
        <f>IF('True_Odds_Calculator_3-way'!C239="","",'True_Odds_Calculator_3-way'!C239)</f>
        <v>1.1499999999999999</v>
      </c>
      <c r="D238" s="9">
        <f t="shared" si="52"/>
        <v>4.2038562261128121E-2</v>
      </c>
      <c r="E238" s="9">
        <f t="shared" si="53"/>
        <v>0.10404786396886921</v>
      </c>
      <c r="F238" s="9">
        <f t="shared" si="54"/>
        <v>0.85391357377000288</v>
      </c>
      <c r="G238" s="9">
        <f t="shared" si="55"/>
        <v>1.1405246831950477</v>
      </c>
      <c r="H238" s="9">
        <f t="shared" si="56"/>
        <v>23.787683170237056</v>
      </c>
      <c r="I238" s="9">
        <f t="shared" si="57"/>
        <v>9.6109613581226121</v>
      </c>
      <c r="J238" s="9">
        <f t="shared" si="58"/>
        <v>1.1710787024792566</v>
      </c>
      <c r="K238" s="11">
        <f t="shared" si="59"/>
        <v>4.7664442326024785E-2</v>
      </c>
      <c r="L238" s="11">
        <f t="shared" si="60"/>
        <v>0.11695906432748537</v>
      </c>
      <c r="M238" s="11">
        <f t="shared" si="61"/>
        <v>0.86956521739130443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-0.10968929764208246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0.13418273720664797</v>
      </c>
      <c r="Q238" s="11">
        <f>2*'OddsRatio_working_3-way'!K238*'OddsRatio_working_3-way'!L238*'OddsRatio_working_3-way'!M238</f>
        <v>9.6952844802491306E-3</v>
      </c>
      <c r="R238" s="11">
        <f t="shared" si="62"/>
        <v>0</v>
      </c>
      <c r="S238" s="11">
        <f t="shared" si="63"/>
        <v>-1.2232983535411805</v>
      </c>
      <c r="T238" s="11">
        <f t="shared" si="64"/>
        <v>-8.8388609359911885E-2</v>
      </c>
      <c r="U238" s="11">
        <f>'OddsRatio_working_3-way'!S238-'OddsRatio_working_3-way'!R238^2/3</f>
        <v>-1.2232983535411805</v>
      </c>
      <c r="V238" s="11">
        <f>'OddsRatio_working_3-way'!S238*'OddsRatio_working_3-way'!R238/3-2*'OddsRatio_working_3-way'!R238^3/27-'OddsRatio_working_3-way'!T238</f>
        <v>8.8388609359911885E-2</v>
      </c>
      <c r="W238" s="11">
        <f>'OddsRatio_working_3-way'!V238^2+4*'OddsRatio_working_3-way'!U238^3/27</f>
        <v>-0.26338977399518071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0.26038544518643886</v>
      </c>
      <c r="Y238" s="11">
        <f>IF('OddsRatio_working_3-way'!W238&gt;=0,IF('OddsRatio_working_3-way'!V238+SQRT('OddsRatio_working_3-way'!W238)&gt;0,0,PI()),ACOS('OddsRatio_working_3-way'!V238/(2*'OddsRatio_working_3-way'!X238)))</f>
        <v>1.4002442126332777</v>
      </c>
      <c r="Z238" s="11">
        <f>'OddsRatio_working_3-way'!X238^(1/3)*COS('OddsRatio_working_3-way'!Y238/3)</f>
        <v>0.57026234159752387</v>
      </c>
      <c r="AA238" s="11">
        <f>'OddsRatio_working_3-way'!X238^(1/3)*COS(('OddsRatio_working_3-way'!Y238+2*PI())/3)</f>
        <v>-0.53397898513932807</v>
      </c>
      <c r="AB238" s="11">
        <f>'OddsRatio_working_3-way'!X238^(1/3)*COS(('OddsRatio_working_3-way'!Y238+4*PI())/3)</f>
        <v>-3.6283356458195914E-2</v>
      </c>
      <c r="AC238" s="11">
        <f>'OddsRatio_working_3-way'!X238^(1/3)*SIN('OddsRatio_working_3-way'!Y238/3)</f>
        <v>0.28734470519355165</v>
      </c>
      <c r="AD238" s="11">
        <f>'OddsRatio_working_3-way'!X238^(1/3)*SIN(('OddsRatio_working_3-way'!Y238+2*PI())/3)</f>
        <v>0.35018932204827918</v>
      </c>
      <c r="AE238" s="11">
        <f>'OddsRatio_working_3-way'!X238^(1/3)*SIN(('OddsRatio_working_3-way'!Y238+4*PI())/3)</f>
        <v>-0.63753402724183095</v>
      </c>
      <c r="AF238" s="11">
        <f>-'OddsRatio_working_3-way'!U238/(3*'OddsRatio_working_3-way'!X238^(1/3))*COS(('OddsRatio_working_3-way'!Y238)/3)</f>
        <v>0.57026234159752398</v>
      </c>
      <c r="AG238" s="11">
        <f>-'OddsRatio_working_3-way'!U238/(3*'OddsRatio_working_3-way'!X238^(1/3))*COS(('OddsRatio_working_3-way'!Y238+2*PI())/3)</f>
        <v>-0.53397898513932818</v>
      </c>
      <c r="AH238" s="11">
        <f>-'OddsRatio_working_3-way'!U238/(3*'OddsRatio_working_3-way'!X238^(1/3))*COS(('OddsRatio_working_3-way'!Y238+4*PI())/3)</f>
        <v>-3.6283356458195921E-2</v>
      </c>
      <c r="AI238" s="11">
        <f>'OddsRatio_working_3-way'!U238/(3*'OddsRatio_working_3-way'!X238^(1/3))*SIN(('OddsRatio_working_3-way'!Y238)/3)</f>
        <v>-0.28734470519355171</v>
      </c>
      <c r="AJ238" s="11">
        <f>'OddsRatio_working_3-way'!U238/(3*'OddsRatio_working_3-way'!X238^(1/3))*SIN(('OddsRatio_working_3-way'!Y238+2*PI())/3)</f>
        <v>-0.35018932204827924</v>
      </c>
      <c r="AK238" s="11">
        <f>'OddsRatio_working_3-way'!U238/(3*'OddsRatio_working_3-way'!X238^(1/3))*SIN(('OddsRatio_working_3-way'!Y238+4*PI())/3)</f>
        <v>0.63753402724183106</v>
      </c>
      <c r="AL238" s="11">
        <f>'OddsRatio_working_3-way'!Z238+'OddsRatio_working_3-way'!AF238</f>
        <v>1.1405246831950477</v>
      </c>
      <c r="AM238" s="11">
        <f>'OddsRatio_working_3-way'!AA238+'OddsRatio_working_3-way'!AG238</f>
        <v>-1.0679579702786564</v>
      </c>
      <c r="AN238" s="11">
        <f>'OddsRatio_working_3-way'!AB238+'OddsRatio_working_3-way'!AH238</f>
        <v>-7.2566712916391829E-2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1.1405246831950477</v>
      </c>
      <c r="AS238" s="11">
        <f>IF(('OddsRatio_working_3-way'!X238=0),IF(Q238&gt;0,-Q238^(1/3),(-Q238)^(1/3)),'OddsRatio_working_3-way'!AM238-'OddsRatio_working_3-way'!R238/3)</f>
        <v>-1.0679579702786564</v>
      </c>
      <c r="AT238" s="11">
        <f>IF(('OddsRatio_working_3-way'!X238=0),IF(Q238&gt;0,-Q238^(1/3),(-Q238)^(1/3)),'OddsRatio_working_3-way'!AN238-'OddsRatio_working_3-way'!R238/3)</f>
        <v>-7.2566712916391829E-2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2.75</v>
      </c>
      <c r="B239" s="4">
        <f>IF('True_Odds_Calculator_3-way'!B240="","",'True_Odds_Calculator_3-way'!B240)</f>
        <v>3.37</v>
      </c>
      <c r="C239" s="4">
        <f>IF('True_Odds_Calculator_3-way'!C240="","",'True_Odds_Calculator_3-way'!C240)</f>
        <v>2.72</v>
      </c>
      <c r="D239" s="9">
        <f t="shared" si="52"/>
        <v>0.35398826245884335</v>
      </c>
      <c r="E239" s="9">
        <f t="shared" si="53"/>
        <v>0.28805933588891214</v>
      </c>
      <c r="F239" s="9">
        <f t="shared" si="54"/>
        <v>0.3579524016522444</v>
      </c>
      <c r="G239" s="9">
        <f t="shared" si="55"/>
        <v>1.0428299564089407</v>
      </c>
      <c r="H239" s="9">
        <f t="shared" si="56"/>
        <v>2.8249524237156467</v>
      </c>
      <c r="I239" s="9">
        <f t="shared" si="57"/>
        <v>3.47150699668919</v>
      </c>
      <c r="J239" s="9">
        <f t="shared" si="58"/>
        <v>2.7936675250233787</v>
      </c>
      <c r="K239" s="11">
        <f t="shared" si="59"/>
        <v>0.36363636363636365</v>
      </c>
      <c r="L239" s="11">
        <f t="shared" si="60"/>
        <v>0.29673590504451036</v>
      </c>
      <c r="M239" s="11">
        <f t="shared" si="61"/>
        <v>0.36764705882352938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-0.28299798473476245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0.23167616115774606</v>
      </c>
      <c r="Q239" s="11">
        <f>2*'OddsRatio_working_3-way'!K239*'OddsRatio_working_3-way'!L239*'OddsRatio_working_3-way'!M239</f>
        <v>7.9341151081419883E-2</v>
      </c>
      <c r="R239" s="11">
        <f t="shared" si="62"/>
        <v>0</v>
      </c>
      <c r="S239" s="11">
        <f t="shared" si="63"/>
        <v>-0.81864950867011521</v>
      </c>
      <c r="T239" s="11">
        <f t="shared" si="64"/>
        <v>-0.28035942077743675</v>
      </c>
      <c r="U239" s="11">
        <f>'OddsRatio_working_3-way'!S239-'OddsRatio_working_3-way'!R239^2/3</f>
        <v>-0.81864950867011521</v>
      </c>
      <c r="V239" s="11">
        <f>'OddsRatio_working_3-way'!S239*'OddsRatio_working_3-way'!R239/3-2*'OddsRatio_working_3-way'!R239^3/27-'OddsRatio_working_3-way'!T239</f>
        <v>0.28035942077743675</v>
      </c>
      <c r="W239" s="11">
        <f>'OddsRatio_working_3-way'!V239^2+4*'OddsRatio_working_3-way'!U239^3/27</f>
        <v>-2.6798208169403204E-3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0.14254931220072595</v>
      </c>
      <c r="Y239" s="11">
        <f>IF('OddsRatio_working_3-way'!W239&gt;=0,IF('OddsRatio_working_3-way'!V239+SQRT('OddsRatio_working_3-way'!W239)&gt;0,0,PI()),ACOS('OddsRatio_working_3-way'!V239/(2*'OddsRatio_working_3-way'!X239)))</f>
        <v>0.18258856307768823</v>
      </c>
      <c r="Z239" s="11">
        <f>'OddsRatio_working_3-way'!X239^(1/3)*COS('OddsRatio_working_3-way'!Y239/3)</f>
        <v>0.52141497820447047</v>
      </c>
      <c r="AA239" s="11">
        <f>'OddsRatio_working_3-way'!X239^(1/3)*COS(('OddsRatio_working_3-way'!Y239+2*PI())/3)</f>
        <v>-0.28822462095772655</v>
      </c>
      <c r="AB239" s="11">
        <f>'OddsRatio_working_3-way'!X239^(1/3)*COS(('OddsRatio_working_3-way'!Y239+4*PI())/3)</f>
        <v>-0.23319035724674408</v>
      </c>
      <c r="AC239" s="11">
        <f>'OddsRatio_working_3-way'!X239^(1/3)*SIN('OddsRatio_working_3-way'!Y239/3)</f>
        <v>3.1774046968188564E-2</v>
      </c>
      <c r="AD239" s="11">
        <f>'OddsRatio_working_3-way'!X239^(1/3)*SIN(('OddsRatio_working_3-way'!Y239+2*PI())/3)</f>
        <v>0.43567159355468654</v>
      </c>
      <c r="AE239" s="11">
        <f>'OddsRatio_working_3-way'!X239^(1/3)*SIN(('OddsRatio_working_3-way'!Y239+4*PI())/3)</f>
        <v>-0.46744564052287507</v>
      </c>
      <c r="AF239" s="11">
        <f>-'OddsRatio_working_3-way'!U239/(3*'OddsRatio_working_3-way'!X239^(1/3))*COS(('OddsRatio_working_3-way'!Y239)/3)</f>
        <v>0.52141497820447036</v>
      </c>
      <c r="AG239" s="11">
        <f>-'OddsRatio_working_3-way'!U239/(3*'OddsRatio_working_3-way'!X239^(1/3))*COS(('OddsRatio_working_3-way'!Y239+2*PI())/3)</f>
        <v>-0.2882246209577265</v>
      </c>
      <c r="AH239" s="11">
        <f>-'OddsRatio_working_3-way'!U239/(3*'OddsRatio_working_3-way'!X239^(1/3))*COS(('OddsRatio_working_3-way'!Y239+4*PI())/3)</f>
        <v>-0.23319035724674403</v>
      </c>
      <c r="AI239" s="11">
        <f>'OddsRatio_working_3-way'!U239/(3*'OddsRatio_working_3-way'!X239^(1/3))*SIN(('OddsRatio_working_3-way'!Y239)/3)</f>
        <v>-3.1774046968188557E-2</v>
      </c>
      <c r="AJ239" s="11">
        <f>'OddsRatio_working_3-way'!U239/(3*'OddsRatio_working_3-way'!X239^(1/3))*SIN(('OddsRatio_working_3-way'!Y239+2*PI())/3)</f>
        <v>-0.43567159355468643</v>
      </c>
      <c r="AK239" s="11">
        <f>'OddsRatio_working_3-way'!U239/(3*'OddsRatio_working_3-way'!X239^(1/3))*SIN(('OddsRatio_working_3-way'!Y239+4*PI())/3)</f>
        <v>0.46744564052287502</v>
      </c>
      <c r="AL239" s="11">
        <f>'OddsRatio_working_3-way'!Z239+'OddsRatio_working_3-way'!AF239</f>
        <v>1.0428299564089407</v>
      </c>
      <c r="AM239" s="11">
        <f>'OddsRatio_working_3-way'!AA239+'OddsRatio_working_3-way'!AG239</f>
        <v>-0.57644924191545299</v>
      </c>
      <c r="AN239" s="11">
        <f>'OddsRatio_working_3-way'!AB239+'OddsRatio_working_3-way'!AH239</f>
        <v>-0.46638071449348811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1.0428299564089407</v>
      </c>
      <c r="AS239" s="11">
        <f>IF(('OddsRatio_working_3-way'!X239=0),IF(Q239&gt;0,-Q239^(1/3),(-Q239)^(1/3)),'OddsRatio_working_3-way'!AM239-'OddsRatio_working_3-way'!R239/3)</f>
        <v>-0.57644924191545299</v>
      </c>
      <c r="AT239" s="11">
        <f>IF(('OddsRatio_working_3-way'!X239=0),IF(Q239&gt;0,-Q239^(1/3),(-Q239)^(1/3)),'OddsRatio_working_3-way'!AN239-'OddsRatio_working_3-way'!R239/3)</f>
        <v>-0.46638071449348811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3.09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2.35</v>
      </c>
      <c r="D240" s="9">
        <f t="shared" si="52"/>
        <v>0.31450382622346174</v>
      </c>
      <c r="E240" s="9">
        <f t="shared" si="53"/>
        <v>0.27019361369545047</v>
      </c>
      <c r="F240" s="9">
        <f t="shared" si="54"/>
        <v>0.41530256008108762</v>
      </c>
      <c r="G240" s="9">
        <f t="shared" si="55"/>
        <v>1.0428763421785447</v>
      </c>
      <c r="H240" s="9">
        <f t="shared" si="56"/>
        <v>3.179611555153159</v>
      </c>
      <c r="I240" s="9">
        <f t="shared" si="57"/>
        <v>3.7010497262424304</v>
      </c>
      <c r="J240" s="9">
        <f t="shared" si="58"/>
        <v>2.4078830619410354</v>
      </c>
      <c r="K240" s="11">
        <f t="shared" si="59"/>
        <v>0.3236245954692557</v>
      </c>
      <c r="L240" s="11">
        <f t="shared" si="60"/>
        <v>0.2785515320334262</v>
      </c>
      <c r="M240" s="11">
        <f t="shared" si="61"/>
        <v>0.42553191489361702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-0.28032319112685922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0.23131112554727812</v>
      </c>
      <c r="Q240" s="11">
        <f>2*'OddsRatio_working_3-way'!K240*'OddsRatio_working_3-way'!L240*'OddsRatio_working_3-way'!M240</f>
        <v>7.6720107975879984E-2</v>
      </c>
      <c r="R240" s="11">
        <f t="shared" si="62"/>
        <v>0</v>
      </c>
      <c r="S240" s="11">
        <f t="shared" si="63"/>
        <v>-0.825158719895562</v>
      </c>
      <c r="T240" s="11">
        <f t="shared" si="64"/>
        <v>-0.27368448421080005</v>
      </c>
      <c r="U240" s="11">
        <f>'OddsRatio_working_3-way'!S240-'OddsRatio_working_3-way'!R240^2/3</f>
        <v>-0.825158719895562</v>
      </c>
      <c r="V240" s="11">
        <f>'OddsRatio_working_3-way'!S240*'OddsRatio_working_3-way'!R240/3-2*'OddsRatio_working_3-way'!R240^3/27-'OddsRatio_working_3-way'!T240</f>
        <v>0.27368448421080005</v>
      </c>
      <c r="W240" s="11">
        <f>'OddsRatio_working_3-way'!V240^2+4*'OddsRatio_working_3-way'!U240^3/27</f>
        <v>-8.3323251083367855E-3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0.14425283533267938</v>
      </c>
      <c r="Y240" s="11">
        <f>IF('OddsRatio_working_3-way'!W240&gt;=0,IF('OddsRatio_working_3-way'!V240+SQRT('OddsRatio_working_3-way'!W240)&gt;0,0,PI()),ACOS('OddsRatio_working_3-way'!V240/(2*'OddsRatio_working_3-way'!X240)))</f>
        <v>0.32192617761371145</v>
      </c>
      <c r="Z240" s="11">
        <f>'OddsRatio_working_3-way'!X240^(1/3)*COS('OddsRatio_working_3-way'!Y240/3)</f>
        <v>0.52143817108927226</v>
      </c>
      <c r="AA240" s="11">
        <f>'OddsRatio_working_3-way'!X240^(1/3)*COS(('OddsRatio_working_3-way'!Y240+2*PI())/3)</f>
        <v>-0.30936428337748134</v>
      </c>
      <c r="AB240" s="11">
        <f>'OddsRatio_working_3-way'!X240^(1/3)*COS(('OddsRatio_working_3-way'!Y240+4*PI())/3)</f>
        <v>-0.21207388771179103</v>
      </c>
      <c r="AC240" s="11">
        <f>'OddsRatio_working_3-way'!X240^(1/3)*SIN('OddsRatio_working_3-way'!Y240/3)</f>
        <v>5.6170636127151494E-2</v>
      </c>
      <c r="AD240" s="11">
        <f>'OddsRatio_working_3-way'!X240^(1/3)*SIN(('OddsRatio_working_3-way'!Y240+2*PI())/3)</f>
        <v>0.42349338460263042</v>
      </c>
      <c r="AE240" s="11">
        <f>'OddsRatio_working_3-way'!X240^(1/3)*SIN(('OddsRatio_working_3-way'!Y240+4*PI())/3)</f>
        <v>-0.47966402072978187</v>
      </c>
      <c r="AF240" s="11">
        <f>-'OddsRatio_working_3-way'!U240/(3*'OddsRatio_working_3-way'!X240^(1/3))*COS(('OddsRatio_working_3-way'!Y240)/3)</f>
        <v>0.52143817108927237</v>
      </c>
      <c r="AG240" s="11">
        <f>-'OddsRatio_working_3-way'!U240/(3*'OddsRatio_working_3-way'!X240^(1/3))*COS(('OddsRatio_working_3-way'!Y240+2*PI())/3)</f>
        <v>-0.3093642833774814</v>
      </c>
      <c r="AH240" s="11">
        <f>-'OddsRatio_working_3-way'!U240/(3*'OddsRatio_working_3-way'!X240^(1/3))*COS(('OddsRatio_working_3-way'!Y240+4*PI())/3)</f>
        <v>-0.21207388771179106</v>
      </c>
      <c r="AI240" s="11">
        <f>'OddsRatio_working_3-way'!U240/(3*'OddsRatio_working_3-way'!X240^(1/3))*SIN(('OddsRatio_working_3-way'!Y240)/3)</f>
        <v>-5.6170636127151508E-2</v>
      </c>
      <c r="AJ240" s="11">
        <f>'OddsRatio_working_3-way'!U240/(3*'OddsRatio_working_3-way'!X240^(1/3))*SIN(('OddsRatio_working_3-way'!Y240+2*PI())/3)</f>
        <v>-0.42349338460263047</v>
      </c>
      <c r="AK240" s="11">
        <f>'OddsRatio_working_3-way'!U240/(3*'OddsRatio_working_3-way'!X240^(1/3))*SIN(('OddsRatio_working_3-way'!Y240+4*PI())/3)</f>
        <v>0.47966402072978198</v>
      </c>
      <c r="AL240" s="11">
        <f>'OddsRatio_working_3-way'!Z240+'OddsRatio_working_3-way'!AF240</f>
        <v>1.0428763421785447</v>
      </c>
      <c r="AM240" s="11">
        <f>'OddsRatio_working_3-way'!AA240+'OddsRatio_working_3-way'!AG240</f>
        <v>-0.61872856675496268</v>
      </c>
      <c r="AN240" s="11">
        <f>'OddsRatio_working_3-way'!AB240+'OddsRatio_working_3-way'!AH240</f>
        <v>-0.42414777542358206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1.0428763421785447</v>
      </c>
      <c r="AS240" s="11">
        <f>IF(('OddsRatio_working_3-way'!X240=0),IF(Q240&gt;0,-Q240^(1/3),(-Q240)^(1/3)),'OddsRatio_working_3-way'!AM240-'OddsRatio_working_3-way'!R240/3)</f>
        <v>-0.61872856675496268</v>
      </c>
      <c r="AT240" s="11">
        <f>IF(('OddsRatio_working_3-way'!X240=0),IF(Q240&gt;0,-Q240^(1/3),(-Q240)^(1/3)),'OddsRatio_working_3-way'!AN240-'OddsRatio_working_3-way'!R240/3)</f>
        <v>-0.42414777542358206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3.38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2.12</v>
      </c>
      <c r="D241" s="9">
        <f t="shared" si="52"/>
        <v>0.28363883707119492</v>
      </c>
      <c r="E241" s="9">
        <f t="shared" si="53"/>
        <v>0.25943188446551302</v>
      </c>
      <c r="F241" s="9">
        <f t="shared" si="54"/>
        <v>0.45692927846329223</v>
      </c>
      <c r="G241" s="9">
        <f t="shared" si="55"/>
        <v>1.06118079023379</v>
      </c>
      <c r="H241" s="9">
        <f t="shared" si="56"/>
        <v>3.5256102807564202</v>
      </c>
      <c r="I241" s="9">
        <f t="shared" si="57"/>
        <v>3.8545763257288934</v>
      </c>
      <c r="J241" s="9">
        <f t="shared" si="58"/>
        <v>2.1885224850618448</v>
      </c>
      <c r="K241" s="11">
        <f t="shared" si="59"/>
        <v>0.29585798816568049</v>
      </c>
      <c r="L241" s="11">
        <f t="shared" si="60"/>
        <v>0.2710027100271003</v>
      </c>
      <c r="M241" s="11">
        <f t="shared" si="61"/>
        <v>0.47169811320754712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-0.27118666631569754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0.23410555641785069</v>
      </c>
      <c r="Q241" s="11">
        <f>2*'OddsRatio_working_3-way'!K241*'OddsRatio_working_3-way'!L241*'OddsRatio_working_3-way'!M241</f>
        <v>7.5639921298174692E-2</v>
      </c>
      <c r="R241" s="11">
        <f t="shared" si="62"/>
        <v>0</v>
      </c>
      <c r="S241" s="11">
        <f t="shared" si="63"/>
        <v>-0.86326352102179138</v>
      </c>
      <c r="T241" s="11">
        <f t="shared" si="64"/>
        <v>-0.27892197771301819</v>
      </c>
      <c r="U241" s="11">
        <f>'OddsRatio_working_3-way'!S241-'OddsRatio_working_3-way'!R241^2/3</f>
        <v>-0.86326352102179138</v>
      </c>
      <c r="V241" s="11">
        <f>'OddsRatio_working_3-way'!S241*'OddsRatio_working_3-way'!R241/3-2*'OddsRatio_working_3-way'!R241^3/27-'OddsRatio_working_3-way'!T241</f>
        <v>0.27892197771301819</v>
      </c>
      <c r="W241" s="11">
        <f>'OddsRatio_working_3-way'!V241^2+4*'OddsRatio_working_3-way'!U241^3/27</f>
        <v>-1.750988052209769E-2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0.15435944267637072</v>
      </c>
      <c r="Y241" s="11">
        <f>IF('OddsRatio_working_3-way'!W241&gt;=0,IF('OddsRatio_working_3-way'!V241+SQRT('OddsRatio_working_3-way'!W241)&gt;0,0,PI()),ACOS('OddsRatio_working_3-way'!V241/(2*'OddsRatio_working_3-way'!X241)))</f>
        <v>0.44297131606780105</v>
      </c>
      <c r="Z241" s="11">
        <f>'OddsRatio_working_3-way'!X241^(1/3)*COS('OddsRatio_working_3-way'!Y241/3)</f>
        <v>0.53059039511689499</v>
      </c>
      <c r="AA241" s="11">
        <f>'OddsRatio_working_3-way'!X241^(1/3)*COS(('OddsRatio_working_3-way'!Y241+2*PI())/3)</f>
        <v>-0.33364177547366425</v>
      </c>
      <c r="AB241" s="11">
        <f>'OddsRatio_working_3-way'!X241^(1/3)*COS(('OddsRatio_working_3-way'!Y241+4*PI())/3)</f>
        <v>-0.19694861964323065</v>
      </c>
      <c r="AC241" s="11">
        <f>'OddsRatio_working_3-way'!X241^(1/3)*SIN('OddsRatio_working_3-way'!Y241/3)</f>
        <v>7.891983031508025E-2</v>
      </c>
      <c r="AD241" s="11">
        <f>'OddsRatio_working_3-way'!X241^(1/3)*SIN(('OddsRatio_working_3-way'!Y241+2*PI())/3)</f>
        <v>0.42004484601771369</v>
      </c>
      <c r="AE241" s="11">
        <f>'OddsRatio_working_3-way'!X241^(1/3)*SIN(('OddsRatio_working_3-way'!Y241+4*PI())/3)</f>
        <v>-0.49896467633279401</v>
      </c>
      <c r="AF241" s="11">
        <f>-'OddsRatio_working_3-way'!U241/(3*'OddsRatio_working_3-way'!X241^(1/3))*COS(('OddsRatio_working_3-way'!Y241)/3)</f>
        <v>0.53059039511689499</v>
      </c>
      <c r="AG241" s="11">
        <f>-'OddsRatio_working_3-way'!U241/(3*'OddsRatio_working_3-way'!X241^(1/3))*COS(('OddsRatio_working_3-way'!Y241+2*PI())/3)</f>
        <v>-0.33364177547366425</v>
      </c>
      <c r="AH241" s="11">
        <f>-'OddsRatio_working_3-way'!U241/(3*'OddsRatio_working_3-way'!X241^(1/3))*COS(('OddsRatio_working_3-way'!Y241+4*PI())/3)</f>
        <v>-0.19694861964323065</v>
      </c>
      <c r="AI241" s="11">
        <f>'OddsRatio_working_3-way'!U241/(3*'OddsRatio_working_3-way'!X241^(1/3))*SIN(('OddsRatio_working_3-way'!Y241)/3)</f>
        <v>-7.891983031508025E-2</v>
      </c>
      <c r="AJ241" s="11">
        <f>'OddsRatio_working_3-way'!U241/(3*'OddsRatio_working_3-way'!X241^(1/3))*SIN(('OddsRatio_working_3-way'!Y241+2*PI())/3)</f>
        <v>-0.42004484601771369</v>
      </c>
      <c r="AK241" s="11">
        <f>'OddsRatio_working_3-way'!U241/(3*'OddsRatio_working_3-way'!X241^(1/3))*SIN(('OddsRatio_working_3-way'!Y241+4*PI())/3)</f>
        <v>0.49896467633279401</v>
      </c>
      <c r="AL241" s="11">
        <f>'OddsRatio_working_3-way'!Z241+'OddsRatio_working_3-way'!AF241</f>
        <v>1.06118079023379</v>
      </c>
      <c r="AM241" s="11">
        <f>'OddsRatio_working_3-way'!AA241+'OddsRatio_working_3-way'!AG241</f>
        <v>-0.6672835509473285</v>
      </c>
      <c r="AN241" s="11">
        <f>'OddsRatio_working_3-way'!AB241+'OddsRatio_working_3-way'!AH241</f>
        <v>-0.39389723928646131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1.06118079023379</v>
      </c>
      <c r="AS241" s="11">
        <f>IF(('OddsRatio_working_3-way'!X241=0),IF(Q241&gt;0,-Q241^(1/3),(-Q241)^(1/3)),'OddsRatio_working_3-way'!AM241-'OddsRatio_working_3-way'!R241/3)</f>
        <v>-0.6672835509473285</v>
      </c>
      <c r="AT241" s="11">
        <f>IF(('OddsRatio_working_3-way'!X241=0),IF(Q241&gt;0,-Q241^(1/3),(-Q241)^(1/3)),'OddsRatio_working_3-way'!AN241-'OddsRatio_working_3-way'!R241/3)</f>
        <v>-0.39389723928646131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1.76</v>
      </c>
      <c r="B242" s="4">
        <f>IF('True_Odds_Calculator_3-way'!B243="","",'True_Odds_Calculator_3-way'!B243)</f>
        <v>3.92</v>
      </c>
      <c r="C242" s="4">
        <f>IF('True_Odds_Calculator_3-way'!C243="","",'True_Odds_Calculator_3-way'!C243)</f>
        <v>4.55</v>
      </c>
      <c r="D242" s="9">
        <f t="shared" si="52"/>
        <v>0.55052717126973105</v>
      </c>
      <c r="E242" s="9">
        <f t="shared" si="53"/>
        <v>0.24172973752075191</v>
      </c>
      <c r="F242" s="9">
        <f t="shared" si="54"/>
        <v>0.2077430912095172</v>
      </c>
      <c r="G242" s="9">
        <f t="shared" si="55"/>
        <v>1.0742641737124938</v>
      </c>
      <c r="H242" s="9">
        <f t="shared" si="56"/>
        <v>1.8164407720214948</v>
      </c>
      <c r="I242" s="9">
        <f t="shared" si="57"/>
        <v>4.1368513872404815</v>
      </c>
      <c r="J242" s="9">
        <f t="shared" si="58"/>
        <v>4.8136378166793525</v>
      </c>
      <c r="K242" s="11">
        <f t="shared" si="59"/>
        <v>0.56818181818181823</v>
      </c>
      <c r="L242" s="11">
        <f t="shared" si="60"/>
        <v>0.25510204081632654</v>
      </c>
      <c r="M242" s="11">
        <f t="shared" si="61"/>
        <v>0.21978021978021978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-0.25096587086383004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0.23031815123651864</v>
      </c>
      <c r="Q242" s="11">
        <f>2*'OddsRatio_working_3-way'!K242*'OddsRatio_working_3-way'!L242*'OddsRatio_working_3-way'!M242</f>
        <v>6.3711798405675965E-2</v>
      </c>
      <c r="R242" s="11">
        <f t="shared" si="62"/>
        <v>0</v>
      </c>
      <c r="S242" s="11">
        <f t="shared" si="63"/>
        <v>-0.91772698193486824</v>
      </c>
      <c r="T242" s="11">
        <f t="shared" si="64"/>
        <v>-0.25386638504422354</v>
      </c>
      <c r="U242" s="11">
        <f>'OddsRatio_working_3-way'!S242-'OddsRatio_working_3-way'!R242^2/3</f>
        <v>-0.91772698193486824</v>
      </c>
      <c r="V242" s="11">
        <f>'OddsRatio_working_3-way'!S242*'OddsRatio_working_3-way'!R242/3-2*'OddsRatio_working_3-way'!R242^3/27-'OddsRatio_working_3-way'!T242</f>
        <v>0.25386638504422354</v>
      </c>
      <c r="W242" s="11">
        <f>'OddsRatio_working_3-way'!V242^2+4*'OddsRatio_working_3-way'!U242^3/27</f>
        <v>-5.006009567523291E-2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0.16919532878499843</v>
      </c>
      <c r="Y242" s="11">
        <f>IF('OddsRatio_working_3-way'!W242&gt;=0,IF('OddsRatio_working_3-way'!V242+SQRT('OddsRatio_working_3-way'!W242)&gt;0,0,PI()),ACOS('OddsRatio_working_3-way'!V242/(2*'OddsRatio_working_3-way'!X242)))</f>
        <v>0.72240628748895686</v>
      </c>
      <c r="Z242" s="11">
        <f>'OddsRatio_working_3-way'!X242^(1/3)*COS('OddsRatio_working_3-way'!Y242/3)</f>
        <v>0.53713208685624692</v>
      </c>
      <c r="AA242" s="11">
        <f>'OddsRatio_working_3-way'!X242^(1/3)*COS(('OddsRatio_working_3-way'!Y242+2*PI())/3)</f>
        <v>-0.38279645284613673</v>
      </c>
      <c r="AB242" s="11">
        <f>'OddsRatio_working_3-way'!X242^(1/3)*COS(('OddsRatio_working_3-way'!Y242+4*PI())/3)</f>
        <v>-0.15433563401011041</v>
      </c>
      <c r="AC242" s="11">
        <f>'OddsRatio_working_3-way'!X242^(1/3)*SIN('OddsRatio_working_3-way'!Y242/3)</f>
        <v>0.13190191525426237</v>
      </c>
      <c r="AD242" s="11">
        <f>'OddsRatio_working_3-way'!X242^(1/3)*SIN(('OddsRatio_working_3-way'!Y242+2*PI())/3)</f>
        <v>0.3992190747781284</v>
      </c>
      <c r="AE242" s="11">
        <f>'OddsRatio_working_3-way'!X242^(1/3)*SIN(('OddsRatio_working_3-way'!Y242+4*PI())/3)</f>
        <v>-0.53112099003239055</v>
      </c>
      <c r="AF242" s="11">
        <f>-'OddsRatio_working_3-way'!U242/(3*'OddsRatio_working_3-way'!X242^(1/3))*COS(('OddsRatio_working_3-way'!Y242)/3)</f>
        <v>0.53713208685624692</v>
      </c>
      <c r="AG242" s="11">
        <f>-'OddsRatio_working_3-way'!U242/(3*'OddsRatio_working_3-way'!X242^(1/3))*COS(('OddsRatio_working_3-way'!Y242+2*PI())/3)</f>
        <v>-0.38279645284613673</v>
      </c>
      <c r="AH242" s="11">
        <f>-'OddsRatio_working_3-way'!U242/(3*'OddsRatio_working_3-way'!X242^(1/3))*COS(('OddsRatio_working_3-way'!Y242+4*PI())/3)</f>
        <v>-0.15433563401011041</v>
      </c>
      <c r="AI242" s="11">
        <f>'OddsRatio_working_3-way'!U242/(3*'OddsRatio_working_3-way'!X242^(1/3))*SIN(('OddsRatio_working_3-way'!Y242)/3)</f>
        <v>-0.13190191525426237</v>
      </c>
      <c r="AJ242" s="11">
        <f>'OddsRatio_working_3-way'!U242/(3*'OddsRatio_working_3-way'!X242^(1/3))*SIN(('OddsRatio_working_3-way'!Y242+2*PI())/3)</f>
        <v>-0.3992190747781284</v>
      </c>
      <c r="AK242" s="11">
        <f>'OddsRatio_working_3-way'!U242/(3*'OddsRatio_working_3-way'!X242^(1/3))*SIN(('OddsRatio_working_3-way'!Y242+4*PI())/3)</f>
        <v>0.53112099003239055</v>
      </c>
      <c r="AL242" s="11">
        <f>'OddsRatio_working_3-way'!Z242+'OddsRatio_working_3-way'!AF242</f>
        <v>1.0742641737124938</v>
      </c>
      <c r="AM242" s="11">
        <f>'OddsRatio_working_3-way'!AA242+'OddsRatio_working_3-way'!AG242</f>
        <v>-0.76559290569227345</v>
      </c>
      <c r="AN242" s="11">
        <f>'OddsRatio_working_3-way'!AB242+'OddsRatio_working_3-way'!AH242</f>
        <v>-0.30867126802022082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1.0742641737124938</v>
      </c>
      <c r="AS242" s="11">
        <f>IF(('OddsRatio_working_3-way'!X242=0),IF(Q242&gt;0,-Q242^(1/3),(-Q242)^(1/3)),'OddsRatio_working_3-way'!AM242-'OddsRatio_working_3-way'!R242/3)</f>
        <v>-0.76559290569227345</v>
      </c>
      <c r="AT242" s="11">
        <f>IF(('OddsRatio_working_3-way'!X242=0),IF(Q242&gt;0,-Q242^(1/3),(-Q242)^(1/3)),'OddsRatio_working_3-way'!AN242-'OddsRatio_working_3-way'!R242/3)</f>
        <v>-0.30867126802022082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4.91</v>
      </c>
      <c r="C243" s="4">
        <f>IF('True_Odds_Calculator_3-way'!C244="","",'True_Odds_Calculator_3-way'!C244)</f>
        <v>7.15</v>
      </c>
      <c r="D243" s="9">
        <f t="shared" si="52"/>
        <v>0.68054614241428102</v>
      </c>
      <c r="E243" s="9">
        <f t="shared" si="53"/>
        <v>0.18981316111754462</v>
      </c>
      <c r="F243" s="9">
        <f t="shared" si="54"/>
        <v>0.1296406964681745</v>
      </c>
      <c r="G243" s="9">
        <f t="shared" si="55"/>
        <v>1.0916466960465363</v>
      </c>
      <c r="H243" s="9">
        <f t="shared" si="56"/>
        <v>1.4694080793000104</v>
      </c>
      <c r="I243" s="9">
        <f t="shared" si="57"/>
        <v>5.2683385815419568</v>
      </c>
      <c r="J243" s="9">
        <f t="shared" si="58"/>
        <v>7.7136271806861982</v>
      </c>
      <c r="K243" s="11">
        <f t="shared" si="59"/>
        <v>0.69930069930069938</v>
      </c>
      <c r="L243" s="11">
        <f t="shared" si="60"/>
        <v>0.20366598778004072</v>
      </c>
      <c r="M243" s="11">
        <f t="shared" si="61"/>
        <v>0.13986013986013984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-0.20596657981472755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0.20895459062180322</v>
      </c>
      <c r="Q243" s="11">
        <f>2*'OddsRatio_working_3-way'!K243*'OddsRatio_working_3-way'!L243*'OddsRatio_working_3-way'!M243</f>
        <v>3.9838816133804238E-2</v>
      </c>
      <c r="R243" s="11">
        <f t="shared" si="62"/>
        <v>0</v>
      </c>
      <c r="S243" s="11">
        <f t="shared" si="63"/>
        <v>-1.0145072604000294</v>
      </c>
      <c r="T243" s="11">
        <f t="shared" si="64"/>
        <v>-0.19342369121068242</v>
      </c>
      <c r="U243" s="11">
        <f>'OddsRatio_working_3-way'!S243-'OddsRatio_working_3-way'!R243^2/3</f>
        <v>-1.0145072604000294</v>
      </c>
      <c r="V243" s="11">
        <f>'OddsRatio_working_3-way'!S243*'OddsRatio_working_3-way'!R243/3-2*'OddsRatio_working_3-way'!R243^3/27-'OddsRatio_working_3-way'!T243</f>
        <v>0.19342369121068242</v>
      </c>
      <c r="W243" s="11">
        <f>'OddsRatio_working_3-way'!V243^2+4*'OddsRatio_working_3-way'!U243^3/27</f>
        <v>-0.11727708548877852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0.1966531272382567</v>
      </c>
      <c r="Y243" s="11">
        <f>IF('OddsRatio_working_3-way'!W243&gt;=0,IF('OddsRatio_working_3-way'!V243+SQRT('OddsRatio_working_3-way'!W243)&gt;0,0,PI()),ACOS('OddsRatio_working_3-way'!V243/(2*'OddsRatio_working_3-way'!X243)))</f>
        <v>1.0566531238057864</v>
      </c>
      <c r="Z243" s="11">
        <f>'OddsRatio_working_3-way'!X243^(1/3)*COS('OddsRatio_working_3-way'!Y243/3)</f>
        <v>0.54582334802326826</v>
      </c>
      <c r="AA243" s="11">
        <f>'OddsRatio_working_3-way'!X243^(1/3)*COS(('OddsRatio_working_3-way'!Y243+2*PI())/3)</f>
        <v>-0.44664845671613218</v>
      </c>
      <c r="AB243" s="11">
        <f>'OddsRatio_working_3-way'!X243^(1/3)*COS(('OddsRatio_working_3-way'!Y243+4*PI())/3)</f>
        <v>-9.9174891307136359E-2</v>
      </c>
      <c r="AC243" s="11">
        <f>'OddsRatio_working_3-way'!X243^(1/3)*SIN('OddsRatio_working_3-way'!Y243/3)</f>
        <v>0.20061395652516303</v>
      </c>
      <c r="AD243" s="11">
        <f>'OddsRatio_working_3-way'!X243^(1/3)*SIN(('OddsRatio_working_3-way'!Y243+2*PI())/3)</f>
        <v>0.37238990710424374</v>
      </c>
      <c r="AE243" s="11">
        <f>'OddsRatio_working_3-way'!X243^(1/3)*SIN(('OddsRatio_working_3-way'!Y243+4*PI())/3)</f>
        <v>-0.57300386362940658</v>
      </c>
      <c r="AF243" s="11">
        <f>-'OddsRatio_working_3-way'!U243/(3*'OddsRatio_working_3-way'!X243^(1/3))*COS(('OddsRatio_working_3-way'!Y243)/3)</f>
        <v>0.54582334802326815</v>
      </c>
      <c r="AG243" s="11">
        <f>-'OddsRatio_working_3-way'!U243/(3*'OddsRatio_working_3-way'!X243^(1/3))*COS(('OddsRatio_working_3-way'!Y243+2*PI())/3)</f>
        <v>-0.44664845671613207</v>
      </c>
      <c r="AH243" s="11">
        <f>-'OddsRatio_working_3-way'!U243/(3*'OddsRatio_working_3-way'!X243^(1/3))*COS(('OddsRatio_working_3-way'!Y243+4*PI())/3)</f>
        <v>-9.9174891307136345E-2</v>
      </c>
      <c r="AI243" s="11">
        <f>'OddsRatio_working_3-way'!U243/(3*'OddsRatio_working_3-way'!X243^(1/3))*SIN(('OddsRatio_working_3-way'!Y243)/3)</f>
        <v>-0.20061395652516301</v>
      </c>
      <c r="AJ243" s="11">
        <f>'OddsRatio_working_3-way'!U243/(3*'OddsRatio_working_3-way'!X243^(1/3))*SIN(('OddsRatio_working_3-way'!Y243+2*PI())/3)</f>
        <v>-0.37238990710424369</v>
      </c>
      <c r="AK243" s="11">
        <f>'OddsRatio_working_3-way'!U243/(3*'OddsRatio_working_3-way'!X243^(1/3))*SIN(('OddsRatio_working_3-way'!Y243+4*PI())/3)</f>
        <v>0.57300386362940647</v>
      </c>
      <c r="AL243" s="11">
        <f>'OddsRatio_working_3-way'!Z243+'OddsRatio_working_3-way'!AF243</f>
        <v>1.0916466960465363</v>
      </c>
      <c r="AM243" s="11">
        <f>'OddsRatio_working_3-way'!AA243+'OddsRatio_working_3-way'!AG243</f>
        <v>-0.89329691343226425</v>
      </c>
      <c r="AN243" s="11">
        <f>'OddsRatio_working_3-way'!AB243+'OddsRatio_working_3-way'!AH243</f>
        <v>-0.19834978261427272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1.0916466960465363</v>
      </c>
      <c r="AS243" s="11">
        <f>IF(('OddsRatio_working_3-way'!X243=0),IF(Q243&gt;0,-Q243^(1/3),(-Q243)^(1/3)),'OddsRatio_working_3-way'!AM243-'OddsRatio_working_3-way'!R243/3)</f>
        <v>-0.89329691343226425</v>
      </c>
      <c r="AT243" s="11">
        <f>IF(('OddsRatio_working_3-way'!X243=0),IF(Q243&gt;0,-Q243^(1/3),(-Q243)^(1/3)),'OddsRatio_working_3-way'!AN243-'OddsRatio_working_3-way'!R243/3)</f>
        <v>-0.19834978261427272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3.06</v>
      </c>
      <c r="B244" s="4">
        <f>IF('True_Odds_Calculator_3-way'!B245="","",'True_Odds_Calculator_3-way'!B245)</f>
        <v>3.59</v>
      </c>
      <c r="C244" s="4">
        <f>IF('True_Odds_Calculator_3-way'!C245="","",'True_Odds_Calculator_3-way'!C245)</f>
        <v>2.31</v>
      </c>
      <c r="D244" s="9">
        <f t="shared" si="52"/>
        <v>0.3141890508456438</v>
      </c>
      <c r="E244" s="9">
        <f t="shared" si="53"/>
        <v>0.26706615996014954</v>
      </c>
      <c r="F244" s="9">
        <f t="shared" si="54"/>
        <v>0.41874478919420677</v>
      </c>
      <c r="G244" s="9">
        <f t="shared" si="55"/>
        <v>1.0596102428988039</v>
      </c>
      <c r="H244" s="9">
        <f t="shared" si="56"/>
        <v>3.1827971003715354</v>
      </c>
      <c r="I244" s="9">
        <f t="shared" si="57"/>
        <v>3.744390529107902</v>
      </c>
      <c r="J244" s="9">
        <f t="shared" si="58"/>
        <v>2.388089418197433</v>
      </c>
      <c r="K244" s="11">
        <f t="shared" si="59"/>
        <v>0.32679738562091504</v>
      </c>
      <c r="L244" s="11">
        <f t="shared" si="60"/>
        <v>0.2785515320334262</v>
      </c>
      <c r="M244" s="11">
        <f t="shared" si="61"/>
        <v>0.4329004329004329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-0.27542948188532335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0.234865055445098</v>
      </c>
      <c r="Q244" s="11">
        <f>2*'OddsRatio_working_3-way'!K244*'OddsRatio_working_3-way'!L244*'OddsRatio_working_3-way'!M244</f>
        <v>7.8813776994999349E-2</v>
      </c>
      <c r="R244" s="11">
        <f t="shared" si="62"/>
        <v>0</v>
      </c>
      <c r="S244" s="11">
        <f t="shared" si="63"/>
        <v>-0.85272300495008524</v>
      </c>
      <c r="T244" s="11">
        <f t="shared" si="64"/>
        <v>-0.28614865937922329</v>
      </c>
      <c r="U244" s="11">
        <f>'OddsRatio_working_3-way'!S244-'OddsRatio_working_3-way'!R244^2/3</f>
        <v>-0.85272300495008524</v>
      </c>
      <c r="V244" s="11">
        <f>'OddsRatio_working_3-way'!S244*'OddsRatio_working_3-way'!R244/3-2*'OddsRatio_working_3-way'!R244^3/27-'OddsRatio_working_3-way'!T244</f>
        <v>0.28614865937922329</v>
      </c>
      <c r="W244" s="11">
        <f>'OddsRatio_working_3-way'!V244^2+4*'OddsRatio_working_3-way'!U244^3/27</f>
        <v>-9.9776174832392206E-3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0.15154097857326082</v>
      </c>
      <c r="Y244" s="11">
        <f>IF('OddsRatio_working_3-way'!W244&gt;=0,IF('OddsRatio_working_3-way'!V244+SQRT('OddsRatio_working_3-way'!W244)&gt;0,0,PI()),ACOS('OddsRatio_working_3-way'!V244/(2*'OddsRatio_working_3-way'!X244)))</f>
        <v>0.33585265116796981</v>
      </c>
      <c r="Z244" s="11">
        <f>'OddsRatio_working_3-way'!X244^(1/3)*COS('OddsRatio_working_3-way'!Y244/3)</f>
        <v>0.52980512144940195</v>
      </c>
      <c r="AA244" s="11">
        <f>'OddsRatio_working_3-way'!X244^(1/3)*COS(('OddsRatio_working_3-way'!Y244+2*PI())/3)</f>
        <v>-0.31648406130397561</v>
      </c>
      <c r="AB244" s="11">
        <f>'OddsRatio_working_3-way'!X244^(1/3)*COS(('OddsRatio_working_3-way'!Y244+4*PI())/3)</f>
        <v>-0.21332106014542648</v>
      </c>
      <c r="AC244" s="11">
        <f>'OddsRatio_working_3-way'!X244^(1/3)*SIN('OddsRatio_working_3-way'!Y244/3)</f>
        <v>5.9561186489297938E-2</v>
      </c>
      <c r="AD244" s="11">
        <f>'OddsRatio_working_3-way'!X244^(1/3)*SIN(('OddsRatio_working_3-way'!Y244+2*PI())/3)</f>
        <v>0.42904410098563284</v>
      </c>
      <c r="AE244" s="11">
        <f>'OddsRatio_working_3-way'!X244^(1/3)*SIN(('OddsRatio_working_3-way'!Y244+4*PI())/3)</f>
        <v>-0.48860528747493082</v>
      </c>
      <c r="AF244" s="11">
        <f>-'OddsRatio_working_3-way'!U244/(3*'OddsRatio_working_3-way'!X244^(1/3))*COS(('OddsRatio_working_3-way'!Y244)/3)</f>
        <v>0.52980512144940184</v>
      </c>
      <c r="AG244" s="11">
        <f>-'OddsRatio_working_3-way'!U244/(3*'OddsRatio_working_3-way'!X244^(1/3))*COS(('OddsRatio_working_3-way'!Y244+2*PI())/3)</f>
        <v>-0.31648406130397549</v>
      </c>
      <c r="AH244" s="11">
        <f>-'OddsRatio_working_3-way'!U244/(3*'OddsRatio_working_3-way'!X244^(1/3))*COS(('OddsRatio_working_3-way'!Y244+4*PI())/3)</f>
        <v>-0.21332106014542646</v>
      </c>
      <c r="AI244" s="11">
        <f>'OddsRatio_working_3-way'!U244/(3*'OddsRatio_working_3-way'!X244^(1/3))*SIN(('OddsRatio_working_3-way'!Y244)/3)</f>
        <v>-5.9561186489297924E-2</v>
      </c>
      <c r="AJ244" s="11">
        <f>'OddsRatio_working_3-way'!U244/(3*'OddsRatio_working_3-way'!X244^(1/3))*SIN(('OddsRatio_working_3-way'!Y244+2*PI())/3)</f>
        <v>-0.42904410098563278</v>
      </c>
      <c r="AK244" s="11">
        <f>'OddsRatio_working_3-way'!U244/(3*'OddsRatio_working_3-way'!X244^(1/3))*SIN(('OddsRatio_working_3-way'!Y244+4*PI())/3)</f>
        <v>0.48860528747493071</v>
      </c>
      <c r="AL244" s="11">
        <f>'OddsRatio_working_3-way'!Z244+'OddsRatio_working_3-way'!AF244</f>
        <v>1.0596102428988039</v>
      </c>
      <c r="AM244" s="11">
        <f>'OddsRatio_working_3-way'!AA244+'OddsRatio_working_3-way'!AG244</f>
        <v>-0.6329681226079511</v>
      </c>
      <c r="AN244" s="11">
        <f>'OddsRatio_working_3-way'!AB244+'OddsRatio_working_3-way'!AH244</f>
        <v>-0.42664212029085291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1.0596102428988039</v>
      </c>
      <c r="AS244" s="11">
        <f>IF(('OddsRatio_working_3-way'!X244=0),IF(Q244&gt;0,-Q244^(1/3),(-Q244)^(1/3)),'OddsRatio_working_3-way'!AM244-'OddsRatio_working_3-way'!R244/3)</f>
        <v>-0.6329681226079511</v>
      </c>
      <c r="AT244" s="11">
        <f>IF(('OddsRatio_working_3-way'!X244=0),IF(Q244&gt;0,-Q244^(1/3),(-Q244)^(1/3)),'OddsRatio_working_3-way'!AN244-'OddsRatio_working_3-way'!R244/3)</f>
        <v>-0.42664212029085291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3.48</v>
      </c>
      <c r="B245" s="4">
        <f>IF('True_Odds_Calculator_3-way'!B246="","",'True_Odds_Calculator_3-way'!B246)</f>
        <v>3.59</v>
      </c>
      <c r="C245" s="4">
        <f>IF('True_Odds_Calculator_3-way'!C246="","",'True_Odds_Calculator_3-way'!C246)</f>
        <v>2.11</v>
      </c>
      <c r="D245" s="9">
        <f t="shared" si="52"/>
        <v>0.27495320405508528</v>
      </c>
      <c r="E245" s="9">
        <f t="shared" si="53"/>
        <v>0.26638639508478318</v>
      </c>
      <c r="F245" s="9">
        <f t="shared" si="54"/>
        <v>0.45866040086013143</v>
      </c>
      <c r="G245" s="9">
        <f t="shared" si="55"/>
        <v>1.063299407674748</v>
      </c>
      <c r="H245" s="9">
        <f t="shared" si="56"/>
        <v>3.6369825310333748</v>
      </c>
      <c r="I245" s="9">
        <f t="shared" si="57"/>
        <v>3.7539454658775968</v>
      </c>
      <c r="J245" s="9">
        <f t="shared" si="58"/>
        <v>2.18026234251897</v>
      </c>
      <c r="K245" s="11">
        <f t="shared" si="59"/>
        <v>0.28735632183908044</v>
      </c>
      <c r="L245" s="11">
        <f t="shared" si="60"/>
        <v>0.2785515320334262</v>
      </c>
      <c r="M245" s="11">
        <f t="shared" si="61"/>
        <v>0.47393364928909953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-0.27046948611134491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0.23444033174900225</v>
      </c>
      <c r="Q245" s="11">
        <f>2*'OddsRatio_working_3-way'!K245*'OddsRatio_working_3-way'!L245*'OddsRatio_working_3-way'!M245</f>
        <v>7.5870657523948948E-2</v>
      </c>
      <c r="R245" s="11">
        <f t="shared" si="62"/>
        <v>0</v>
      </c>
      <c r="S245" s="11">
        <f t="shared" si="63"/>
        <v>-0.86679031753138158</v>
      </c>
      <c r="T245" s="11">
        <f t="shared" si="64"/>
        <v>-0.28051466586776103</v>
      </c>
      <c r="U245" s="11">
        <f>'OddsRatio_working_3-way'!S245-'OddsRatio_working_3-way'!R245^2/3</f>
        <v>-0.86679031753138158</v>
      </c>
      <c r="V245" s="11">
        <f>'OddsRatio_working_3-way'!S245*'OddsRatio_working_3-way'!R245/3-2*'OddsRatio_working_3-way'!R245^3/27-'OddsRatio_working_3-way'!T245</f>
        <v>0.28051466586776103</v>
      </c>
      <c r="W245" s="11">
        <f>'OddsRatio_working_3-way'!V245^2+4*'OddsRatio_working_3-way'!U245^3/27</f>
        <v>-1.7791763615736256E-2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0.15530634354610073</v>
      </c>
      <c r="Y245" s="11">
        <f>IF('OddsRatio_working_3-way'!W245&gt;=0,IF('OddsRatio_working_3-way'!V245+SQRT('OddsRatio_working_3-way'!W245)&gt;0,0,PI()),ACOS('OddsRatio_working_3-way'!V245/(2*'OddsRatio_working_3-way'!X245)))</f>
        <v>0.44385925457250242</v>
      </c>
      <c r="Z245" s="11">
        <f>'OddsRatio_working_3-way'!X245^(1/3)*COS('OddsRatio_working_3-way'!Y245/3)</f>
        <v>0.53164970383737398</v>
      </c>
      <c r="AA245" s="11">
        <f>'OddsRatio_working_3-way'!X245^(1/3)*COS(('OddsRatio_working_3-way'!Y245+2*PI())/3)</f>
        <v>-0.33444717838806437</v>
      </c>
      <c r="AB245" s="11">
        <f>'OddsRatio_working_3-way'!X245^(1/3)*COS(('OddsRatio_working_3-way'!Y245+4*PI())/3)</f>
        <v>-0.19720252544930977</v>
      </c>
      <c r="AC245" s="11">
        <f>'OddsRatio_working_3-way'!X245^(1/3)*SIN('OddsRatio_working_3-way'!Y245/3)</f>
        <v>7.9238237319026919E-2</v>
      </c>
      <c r="AD245" s="11">
        <f>'OddsRatio_working_3-way'!X245^(1/3)*SIN(('OddsRatio_working_3-way'!Y245+2*PI())/3)</f>
        <v>0.4208030307781257</v>
      </c>
      <c r="AE245" s="11">
        <f>'OddsRatio_working_3-way'!X245^(1/3)*SIN(('OddsRatio_working_3-way'!Y245+4*PI())/3)</f>
        <v>-0.50004126809715244</v>
      </c>
      <c r="AF245" s="11">
        <f>-'OddsRatio_working_3-way'!U245/(3*'OddsRatio_working_3-way'!X245^(1/3))*COS(('OddsRatio_working_3-way'!Y245)/3)</f>
        <v>0.53164970383737387</v>
      </c>
      <c r="AG245" s="11">
        <f>-'OddsRatio_working_3-way'!U245/(3*'OddsRatio_working_3-way'!X245^(1/3))*COS(('OddsRatio_working_3-way'!Y245+2*PI())/3)</f>
        <v>-0.33444717838806431</v>
      </c>
      <c r="AH245" s="11">
        <f>-'OddsRatio_working_3-way'!U245/(3*'OddsRatio_working_3-way'!X245^(1/3))*COS(('OddsRatio_working_3-way'!Y245+4*PI())/3)</f>
        <v>-0.19720252544930975</v>
      </c>
      <c r="AI245" s="11">
        <f>'OddsRatio_working_3-way'!U245/(3*'OddsRatio_working_3-way'!X245^(1/3))*SIN(('OddsRatio_working_3-way'!Y245)/3)</f>
        <v>-7.9238237319026905E-2</v>
      </c>
      <c r="AJ245" s="11">
        <f>'OddsRatio_working_3-way'!U245/(3*'OddsRatio_working_3-way'!X245^(1/3))*SIN(('OddsRatio_working_3-way'!Y245+2*PI())/3)</f>
        <v>-0.42080303077812559</v>
      </c>
      <c r="AK245" s="11">
        <f>'OddsRatio_working_3-way'!U245/(3*'OddsRatio_working_3-way'!X245^(1/3))*SIN(('OddsRatio_working_3-way'!Y245+4*PI())/3)</f>
        <v>0.50004126809715232</v>
      </c>
      <c r="AL245" s="11">
        <f>'OddsRatio_working_3-way'!Z245+'OddsRatio_working_3-way'!AF245</f>
        <v>1.063299407674748</v>
      </c>
      <c r="AM245" s="11">
        <f>'OddsRatio_working_3-way'!AA245+'OddsRatio_working_3-way'!AG245</f>
        <v>-0.66889435677612874</v>
      </c>
      <c r="AN245" s="11">
        <f>'OddsRatio_working_3-way'!AB245+'OddsRatio_working_3-way'!AH245</f>
        <v>-0.39440505089861955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1.063299407674748</v>
      </c>
      <c r="AS245" s="11">
        <f>IF(('OddsRatio_working_3-way'!X245=0),IF(Q245&gt;0,-Q245^(1/3),(-Q245)^(1/3)),'OddsRatio_working_3-way'!AM245-'OddsRatio_working_3-way'!R245/3)</f>
        <v>-0.66889435677612874</v>
      </c>
      <c r="AT245" s="11">
        <f>IF(('OddsRatio_working_3-way'!X245=0),IF(Q245&gt;0,-Q245^(1/3),(-Q245)^(1/3)),'OddsRatio_working_3-way'!AN245-'OddsRatio_working_3-way'!R245/3)</f>
        <v>-0.39440505089861955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1.93</v>
      </c>
      <c r="B246" s="4">
        <f>IF('True_Odds_Calculator_3-way'!B247="","",'True_Odds_Calculator_3-way'!B247)</f>
        <v>3.71</v>
      </c>
      <c r="C246" s="4">
        <f>IF('True_Odds_Calculator_3-way'!C247="","",'True_Odds_Calculator_3-way'!C247)</f>
        <v>3.8</v>
      </c>
      <c r="D246" s="9">
        <f t="shared" si="52"/>
        <v>0.49807541721714882</v>
      </c>
      <c r="E246" s="9">
        <f t="shared" si="53"/>
        <v>0.25403290270740314</v>
      </c>
      <c r="F246" s="9">
        <f t="shared" si="54"/>
        <v>0.24789168007544815</v>
      </c>
      <c r="G246" s="9">
        <f t="shared" si="55"/>
        <v>1.0835785782605309</v>
      </c>
      <c r="H246" s="9">
        <f t="shared" si="56"/>
        <v>2.0077280777822932</v>
      </c>
      <c r="I246" s="9">
        <f t="shared" si="57"/>
        <v>3.9364979470860391</v>
      </c>
      <c r="J246" s="9">
        <f t="shared" si="58"/>
        <v>4.0340200191294873</v>
      </c>
      <c r="K246" s="11">
        <f t="shared" si="59"/>
        <v>0.5181347150259068</v>
      </c>
      <c r="L246" s="11">
        <f t="shared" si="60"/>
        <v>0.26954177897574122</v>
      </c>
      <c r="M246" s="11">
        <f t="shared" si="61"/>
        <v>0.26315789473684209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-0.25935549598407004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0.2366851727029961</v>
      </c>
      <c r="Q246" s="11">
        <f>2*'OddsRatio_working_3-way'!K246*'OddsRatio_working_3-way'!L246*'OddsRatio_working_3-way'!M246</f>
        <v>7.3504712019564017E-2</v>
      </c>
      <c r="R246" s="11">
        <f t="shared" si="62"/>
        <v>0</v>
      </c>
      <c r="S246" s="11">
        <f t="shared" si="63"/>
        <v>-0.91258977105900085</v>
      </c>
      <c r="T246" s="11">
        <f t="shared" si="64"/>
        <v>-0.28341297237857177</v>
      </c>
      <c r="U246" s="11">
        <f>'OddsRatio_working_3-way'!S246-'OddsRatio_working_3-way'!R246^2/3</f>
        <v>-0.91258977105900085</v>
      </c>
      <c r="V246" s="11">
        <f>'OddsRatio_working_3-way'!S246*'OddsRatio_working_3-way'!R246/3-2*'OddsRatio_working_3-way'!R246^3/27-'OddsRatio_working_3-way'!T246</f>
        <v>0.28341297237857177</v>
      </c>
      <c r="W246" s="11">
        <f>'OddsRatio_working_3-way'!V246^2+4*'OddsRatio_working_3-way'!U246^3/27</f>
        <v>-3.2273101233742149E-2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0.16777664776884121</v>
      </c>
      <c r="Y246" s="11">
        <f>IF('OddsRatio_working_3-way'!W246&gt;=0,IF('OddsRatio_working_3-way'!V246+SQRT('OddsRatio_working_3-way'!W246)&gt;0,0,PI()),ACOS('OddsRatio_working_3-way'!V246/(2*'OddsRatio_working_3-way'!X246)))</f>
        <v>0.56495277511183128</v>
      </c>
      <c r="Z246" s="11">
        <f>'OddsRatio_working_3-way'!X246^(1/3)*COS('OddsRatio_working_3-way'!Y246/3)</f>
        <v>0.54178928913026558</v>
      </c>
      <c r="AA246" s="11">
        <f>'OddsRatio_working_3-way'!X246^(1/3)*COS(('OddsRatio_working_3-way'!Y246+2*PI())/3)</f>
        <v>-0.36031342001269412</v>
      </c>
      <c r="AB246" s="11">
        <f>'OddsRatio_working_3-way'!X246^(1/3)*COS(('OddsRatio_working_3-way'!Y246+4*PI())/3)</f>
        <v>-0.18147586911757158</v>
      </c>
      <c r="AC246" s="11">
        <f>'OddsRatio_working_3-way'!X246^(1/3)*SIN('OddsRatio_working_3-way'!Y246/3)</f>
        <v>0.1032519081505124</v>
      </c>
      <c r="AD246" s="11">
        <f>'OddsRatio_working_3-way'!X246^(1/3)*SIN(('OddsRatio_working_3-way'!Y246+2*PI())/3)</f>
        <v>0.417577333809866</v>
      </c>
      <c r="AE246" s="11">
        <f>'OddsRatio_working_3-way'!X246^(1/3)*SIN(('OddsRatio_working_3-way'!Y246+4*PI())/3)</f>
        <v>-0.52082924196037839</v>
      </c>
      <c r="AF246" s="11">
        <f>-'OddsRatio_working_3-way'!U246/(3*'OddsRatio_working_3-way'!X246^(1/3))*COS(('OddsRatio_working_3-way'!Y246)/3)</f>
        <v>0.54178928913026536</v>
      </c>
      <c r="AG246" s="11">
        <f>-'OddsRatio_working_3-way'!U246/(3*'OddsRatio_working_3-way'!X246^(1/3))*COS(('OddsRatio_working_3-way'!Y246+2*PI())/3)</f>
        <v>-0.36031342001269395</v>
      </c>
      <c r="AH246" s="11">
        <f>-'OddsRatio_working_3-way'!U246/(3*'OddsRatio_working_3-way'!X246^(1/3))*COS(('OddsRatio_working_3-way'!Y246+4*PI())/3)</f>
        <v>-0.18147586911757152</v>
      </c>
      <c r="AI246" s="11">
        <f>'OddsRatio_working_3-way'!U246/(3*'OddsRatio_working_3-way'!X246^(1/3))*SIN(('OddsRatio_working_3-way'!Y246)/3)</f>
        <v>-0.10325190815051236</v>
      </c>
      <c r="AJ246" s="11">
        <f>'OddsRatio_working_3-way'!U246/(3*'OddsRatio_working_3-way'!X246^(1/3))*SIN(('OddsRatio_working_3-way'!Y246+2*PI())/3)</f>
        <v>-0.41757733380986584</v>
      </c>
      <c r="AK246" s="11">
        <f>'OddsRatio_working_3-way'!U246/(3*'OddsRatio_working_3-way'!X246^(1/3))*SIN(('OddsRatio_working_3-way'!Y246+4*PI())/3)</f>
        <v>0.52082924196037816</v>
      </c>
      <c r="AL246" s="11">
        <f>'OddsRatio_working_3-way'!Z246+'OddsRatio_working_3-way'!AF246</f>
        <v>1.0835785782605309</v>
      </c>
      <c r="AM246" s="11">
        <f>'OddsRatio_working_3-way'!AA246+'OddsRatio_working_3-way'!AG246</f>
        <v>-0.72062684002538813</v>
      </c>
      <c r="AN246" s="11">
        <f>'OddsRatio_working_3-way'!AB246+'OddsRatio_working_3-way'!AH246</f>
        <v>-0.3629517382351431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1.0835785782605309</v>
      </c>
      <c r="AS246" s="11">
        <f>IF(('OddsRatio_working_3-way'!X246=0),IF(Q246&gt;0,-Q246^(1/3),(-Q246)^(1/3)),'OddsRatio_working_3-way'!AM246-'OddsRatio_working_3-way'!R246/3)</f>
        <v>-0.72062684002538813</v>
      </c>
      <c r="AT246" s="11">
        <f>IF(('OddsRatio_working_3-way'!X246=0),IF(Q246&gt;0,-Q246^(1/3),(-Q246)^(1/3)),'OddsRatio_working_3-way'!AN246-'OddsRatio_working_3-way'!R246/3)</f>
        <v>-0.3629517382351431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2.85</v>
      </c>
      <c r="B247" s="4">
        <f>IF('True_Odds_Calculator_3-way'!B248="","",'True_Odds_Calculator_3-way'!B248)</f>
        <v>4.4000000000000004</v>
      </c>
      <c r="C247" s="4">
        <f>IF('True_Odds_Calculator_3-way'!C248="","",'True_Odds_Calculator_3-way'!C248)</f>
        <v>2.12</v>
      </c>
      <c r="D247" s="9">
        <f t="shared" si="52"/>
        <v>0.33349740219718321</v>
      </c>
      <c r="E247" s="9">
        <f t="shared" si="53"/>
        <v>0.21399697627906655</v>
      </c>
      <c r="F247" s="9">
        <f t="shared" si="54"/>
        <v>0.45250562152375029</v>
      </c>
      <c r="G247" s="9">
        <f t="shared" si="55"/>
        <v>1.0802833009025821</v>
      </c>
      <c r="H247" s="9">
        <f t="shared" si="56"/>
        <v>2.9985241066697768</v>
      </c>
      <c r="I247" s="9">
        <f t="shared" si="57"/>
        <v>4.6729632230687796</v>
      </c>
      <c r="J247" s="9">
        <f t="shared" si="58"/>
        <v>2.2099172970108922</v>
      </c>
      <c r="K247" s="11">
        <f t="shared" si="59"/>
        <v>0.35087719298245612</v>
      </c>
      <c r="L247" s="11">
        <f t="shared" si="60"/>
        <v>0.22727272727272727</v>
      </c>
      <c r="M247" s="11">
        <f t="shared" si="61"/>
        <v>0.47169811320754712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-0.26499353013752225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0.23961060455598687</v>
      </c>
      <c r="Q247" s="11">
        <f>2*'OddsRatio_working_3-way'!K247*'OddsRatio_working_3-way'!L247*'OddsRatio_working_3-way'!M247</f>
        <v>7.5230959044265883E-2</v>
      </c>
      <c r="R247" s="11">
        <f t="shared" si="62"/>
        <v>0</v>
      </c>
      <c r="S247" s="11">
        <f t="shared" si="63"/>
        <v>-0.90421303656597751</v>
      </c>
      <c r="T247" s="11">
        <f t="shared" si="64"/>
        <v>-0.28389734272087203</v>
      </c>
      <c r="U247" s="11">
        <f>'OddsRatio_working_3-way'!S247-'OddsRatio_working_3-way'!R247^2/3</f>
        <v>-0.90421303656597751</v>
      </c>
      <c r="V247" s="11">
        <f>'OddsRatio_working_3-way'!S247*'OddsRatio_working_3-way'!R247/3-2*'OddsRatio_working_3-way'!R247^3/27-'OddsRatio_working_3-way'!T247</f>
        <v>0.28389734272087203</v>
      </c>
      <c r="W247" s="11">
        <f>'OddsRatio_working_3-way'!V247^2+4*'OddsRatio_working_3-way'!U247^3/27</f>
        <v>-2.8926102909146406E-2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0.16547190404500597</v>
      </c>
      <c r="Y247" s="11">
        <f>IF('OddsRatio_working_3-way'!W247&gt;=0,IF('OddsRatio_working_3-way'!V247+SQRT('OddsRatio_working_3-way'!W247)&gt;0,0,PI()),ACOS('OddsRatio_working_3-way'!V247/(2*'OddsRatio_working_3-way'!X247)))</f>
        <v>0.5397415519998634</v>
      </c>
      <c r="Z247" s="11">
        <f>'OddsRatio_working_3-way'!X247^(1/3)*COS('OddsRatio_working_3-way'!Y247/3)</f>
        <v>0.54014165045129114</v>
      </c>
      <c r="AA247" s="11">
        <f>'OddsRatio_working_3-way'!X247^(1/3)*COS(('OddsRatio_working_3-way'!Y247+2*PI())/3)</f>
        <v>-0.35515024240342646</v>
      </c>
      <c r="AB247" s="11">
        <f>'OddsRatio_working_3-way'!X247^(1/3)*COS(('OddsRatio_working_3-way'!Y247+4*PI())/3)</f>
        <v>-0.18499140804786474</v>
      </c>
      <c r="AC247" s="11">
        <f>'OddsRatio_working_3-way'!X247^(1/3)*SIN('OddsRatio_working_3-way'!Y247/3)</f>
        <v>9.8241248820176472E-2</v>
      </c>
      <c r="AD247" s="11">
        <f>'OddsRatio_working_3-way'!X247^(1/3)*SIN(('OddsRatio_working_3-way'!Y247+2*PI())/3)</f>
        <v>0.41865576652278419</v>
      </c>
      <c r="AE247" s="11">
        <f>'OddsRatio_working_3-way'!X247^(1/3)*SIN(('OddsRatio_working_3-way'!Y247+4*PI())/3)</f>
        <v>-0.51689701534296073</v>
      </c>
      <c r="AF247" s="11">
        <f>-'OddsRatio_working_3-way'!U247/(3*'OddsRatio_working_3-way'!X247^(1/3))*COS(('OddsRatio_working_3-way'!Y247)/3)</f>
        <v>0.54014165045129092</v>
      </c>
      <c r="AG247" s="11">
        <f>-'OddsRatio_working_3-way'!U247/(3*'OddsRatio_working_3-way'!X247^(1/3))*COS(('OddsRatio_working_3-way'!Y247+2*PI())/3)</f>
        <v>-0.35515024240342635</v>
      </c>
      <c r="AH247" s="11">
        <f>-'OddsRatio_working_3-way'!U247/(3*'OddsRatio_working_3-way'!X247^(1/3))*COS(('OddsRatio_working_3-way'!Y247+4*PI())/3)</f>
        <v>-0.18499140804786468</v>
      </c>
      <c r="AI247" s="11">
        <f>'OddsRatio_working_3-way'!U247/(3*'OddsRatio_working_3-way'!X247^(1/3))*SIN(('OddsRatio_working_3-way'!Y247)/3)</f>
        <v>-9.824124882017643E-2</v>
      </c>
      <c r="AJ247" s="11">
        <f>'OddsRatio_working_3-way'!U247/(3*'OddsRatio_working_3-way'!X247^(1/3))*SIN(('OddsRatio_working_3-way'!Y247+2*PI())/3)</f>
        <v>-0.41865576652278402</v>
      </c>
      <c r="AK247" s="11">
        <f>'OddsRatio_working_3-way'!U247/(3*'OddsRatio_working_3-way'!X247^(1/3))*SIN(('OddsRatio_working_3-way'!Y247+4*PI())/3)</f>
        <v>0.51689701534296051</v>
      </c>
      <c r="AL247" s="11">
        <f>'OddsRatio_working_3-way'!Z247+'OddsRatio_working_3-way'!AF247</f>
        <v>1.0802833009025821</v>
      </c>
      <c r="AM247" s="11">
        <f>'OddsRatio_working_3-way'!AA247+'OddsRatio_working_3-way'!AG247</f>
        <v>-0.71030048480685282</v>
      </c>
      <c r="AN247" s="11">
        <f>'OddsRatio_working_3-way'!AB247+'OddsRatio_working_3-way'!AH247</f>
        <v>-0.36998281609572942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1.0802833009025821</v>
      </c>
      <c r="AS247" s="11">
        <f>IF(('OddsRatio_working_3-way'!X247=0),IF(Q247&gt;0,-Q247^(1/3),(-Q247)^(1/3)),'OddsRatio_working_3-way'!AM247-'OddsRatio_working_3-way'!R247/3)</f>
        <v>-0.71030048480685282</v>
      </c>
      <c r="AT247" s="11">
        <f>IF(('OddsRatio_working_3-way'!X247=0),IF(Q247&gt;0,-Q247^(1/3),(-Q247)^(1/3)),'OddsRatio_working_3-way'!AN247-'OddsRatio_working_3-way'!R247/3)</f>
        <v>-0.36998281609572942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2.9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2.34</v>
      </c>
      <c r="D248" s="9">
        <f t="shared" si="52"/>
        <v>0.32827713315672291</v>
      </c>
      <c r="E248" s="9">
        <f t="shared" si="53"/>
        <v>0.26240921191440975</v>
      </c>
      <c r="F248" s="9">
        <f t="shared" si="54"/>
        <v>0.40931365492886734</v>
      </c>
      <c r="G248" s="9">
        <f t="shared" si="55"/>
        <v>1.0769508907626624</v>
      </c>
      <c r="H248" s="9">
        <f t="shared" si="56"/>
        <v>3.0462066924490583</v>
      </c>
      <c r="I248" s="9">
        <f t="shared" si="57"/>
        <v>3.8108418248905487</v>
      </c>
      <c r="J248" s="9">
        <f t="shared" si="58"/>
        <v>2.4431141936219674</v>
      </c>
      <c r="K248" s="11">
        <f t="shared" si="59"/>
        <v>0.34482758620689657</v>
      </c>
      <c r="L248" s="11">
        <f t="shared" si="60"/>
        <v>0.2770083102493075</v>
      </c>
      <c r="M248" s="11">
        <f t="shared" si="61"/>
        <v>0.42735042735042739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-0.27125506072874495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0.23880026745629959</v>
      </c>
      <c r="Q248" s="11">
        <f>2*'OddsRatio_working_3-way'!K248*'OddsRatio_working_3-way'!L248*'OddsRatio_working_3-way'!M248</f>
        <v>8.1641117079076786E-2</v>
      </c>
      <c r="R248" s="11">
        <f t="shared" si="62"/>
        <v>0</v>
      </c>
      <c r="S248" s="11">
        <f t="shared" si="63"/>
        <v>-0.88035322480158207</v>
      </c>
      <c r="T248" s="11">
        <f t="shared" si="64"/>
        <v>-0.30097546147062637</v>
      </c>
      <c r="U248" s="11">
        <f>'OddsRatio_working_3-way'!S248-'OddsRatio_working_3-way'!R248^2/3</f>
        <v>-0.88035322480158207</v>
      </c>
      <c r="V248" s="11">
        <f>'OddsRatio_working_3-way'!S248*'OddsRatio_working_3-way'!R248/3-2*'OddsRatio_working_3-way'!R248^3/27-'OddsRatio_working_3-way'!T248</f>
        <v>0.30097546147062637</v>
      </c>
      <c r="W248" s="11">
        <f>'OddsRatio_working_3-way'!V248^2+4*'OddsRatio_working_3-way'!U248^3/27</f>
        <v>-1.0494207339209291E-2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0.15896574768379021</v>
      </c>
      <c r="Y248" s="11">
        <f>IF('OddsRatio_working_3-way'!W248&gt;=0,IF('OddsRatio_working_3-way'!V248+SQRT('OddsRatio_working_3-way'!W248)&gt;0,0,PI()),ACOS('OddsRatio_working_3-way'!V248/(2*'OddsRatio_working_3-way'!X248)))</f>
        <v>0.32806483130921271</v>
      </c>
      <c r="Z248" s="11">
        <f>'OddsRatio_working_3-way'!X248^(1/3)*COS('OddsRatio_working_3-way'!Y248/3)</f>
        <v>0.5384754453813313</v>
      </c>
      <c r="AA248" s="11">
        <f>'OddsRatio_working_3-way'!X248^(1/3)*COS(('OddsRatio_working_3-way'!Y248+2*PI())/3)</f>
        <v>-0.32043784223572391</v>
      </c>
      <c r="AB248" s="11">
        <f>'OddsRatio_working_3-way'!X248^(1/3)*COS(('OddsRatio_working_3-way'!Y248+4*PI())/3)</f>
        <v>-0.21803760314560752</v>
      </c>
      <c r="AC248" s="11">
        <f>'OddsRatio_working_3-way'!X248^(1/3)*SIN('OddsRatio_working_3-way'!Y248/3)</f>
        <v>5.9120805603760894E-2</v>
      </c>
      <c r="AD248" s="11">
        <f>'OddsRatio_working_3-way'!X248^(1/3)*SIN(('OddsRatio_working_3-way'!Y248+2*PI())/3)</f>
        <v>0.43677301221249248</v>
      </c>
      <c r="AE248" s="11">
        <f>'OddsRatio_working_3-way'!X248^(1/3)*SIN(('OddsRatio_working_3-way'!Y248+4*PI())/3)</f>
        <v>-0.49589381781625325</v>
      </c>
      <c r="AF248" s="11">
        <f>-'OddsRatio_working_3-way'!U248/(3*'OddsRatio_working_3-way'!X248^(1/3))*COS(('OddsRatio_working_3-way'!Y248)/3)</f>
        <v>0.53847544538133107</v>
      </c>
      <c r="AG248" s="11">
        <f>-'OddsRatio_working_3-way'!U248/(3*'OddsRatio_working_3-way'!X248^(1/3))*COS(('OddsRatio_working_3-way'!Y248+2*PI())/3)</f>
        <v>-0.32043784223572375</v>
      </c>
      <c r="AH248" s="11">
        <f>-'OddsRatio_working_3-way'!U248/(3*'OddsRatio_working_3-way'!X248^(1/3))*COS(('OddsRatio_working_3-way'!Y248+4*PI())/3)</f>
        <v>-0.21803760314560744</v>
      </c>
      <c r="AI248" s="11">
        <f>'OddsRatio_working_3-way'!U248/(3*'OddsRatio_working_3-way'!X248^(1/3))*SIN(('OddsRatio_working_3-way'!Y248)/3)</f>
        <v>-5.9120805603760866E-2</v>
      </c>
      <c r="AJ248" s="11">
        <f>'OddsRatio_working_3-way'!U248/(3*'OddsRatio_working_3-way'!X248^(1/3))*SIN(('OddsRatio_working_3-way'!Y248+2*PI())/3)</f>
        <v>-0.43677301221249232</v>
      </c>
      <c r="AK248" s="11">
        <f>'OddsRatio_working_3-way'!U248/(3*'OddsRatio_working_3-way'!X248^(1/3))*SIN(('OddsRatio_working_3-way'!Y248+4*PI())/3)</f>
        <v>0.49589381781625302</v>
      </c>
      <c r="AL248" s="11">
        <f>'OddsRatio_working_3-way'!Z248+'OddsRatio_working_3-way'!AF248</f>
        <v>1.0769508907626624</v>
      </c>
      <c r="AM248" s="11">
        <f>'OddsRatio_working_3-way'!AA248+'OddsRatio_working_3-way'!AG248</f>
        <v>-0.6408756844714476</v>
      </c>
      <c r="AN248" s="11">
        <f>'OddsRatio_working_3-way'!AB248+'OddsRatio_working_3-way'!AH248</f>
        <v>-0.43607520629121499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1.0769508907626624</v>
      </c>
      <c r="AS248" s="11">
        <f>IF(('OddsRatio_working_3-way'!X248=0),IF(Q248&gt;0,-Q248^(1/3),(-Q248)^(1/3)),'OddsRatio_working_3-way'!AM248-'OddsRatio_working_3-way'!R248/3)</f>
        <v>-0.6408756844714476</v>
      </c>
      <c r="AT248" s="11">
        <f>IF(('OddsRatio_working_3-way'!X248=0),IF(Q248&gt;0,-Q248^(1/3),(-Q248)^(1/3)),'OddsRatio_working_3-way'!AN248-'OddsRatio_working_3-way'!R248/3)</f>
        <v>-0.43607520629121499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6.79</v>
      </c>
      <c r="B249" s="4">
        <f>IF('True_Odds_Calculator_3-way'!B250="","",'True_Odds_Calculator_3-way'!B250)</f>
        <v>4.97</v>
      </c>
      <c r="C249" s="4">
        <f>IF('True_Odds_Calculator_3-way'!C250="","",'True_Odds_Calculator_3-way'!C250)</f>
        <v>1.41</v>
      </c>
      <c r="D249" s="9">
        <f t="shared" si="52"/>
        <v>0.13299921043852964</v>
      </c>
      <c r="E249" s="9">
        <f t="shared" si="53"/>
        <v>0.18282400800499737</v>
      </c>
      <c r="F249" s="9">
        <f t="shared" si="54"/>
        <v>0.68417678155647288</v>
      </c>
      <c r="G249" s="9">
        <f t="shared" si="55"/>
        <v>1.1258793831569229</v>
      </c>
      <c r="H249" s="9">
        <f t="shared" si="56"/>
        <v>7.5188416284785839</v>
      </c>
      <c r="I249" s="9">
        <f t="shared" si="57"/>
        <v>5.4697411511329825</v>
      </c>
      <c r="J249" s="9">
        <f t="shared" si="58"/>
        <v>1.4616105470943384</v>
      </c>
      <c r="K249" s="11">
        <f t="shared" si="59"/>
        <v>0.14727540500736377</v>
      </c>
      <c r="L249" s="11">
        <f t="shared" si="60"/>
        <v>0.2012072434607646</v>
      </c>
      <c r="M249" s="11">
        <f t="shared" si="61"/>
        <v>0.70921985815602839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-0.19806496043916166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0.21373501561495067</v>
      </c>
      <c r="Q249" s="11">
        <f>2*'OddsRatio_working_3-way'!K249*'OddsRatio_working_3-way'!L249*'OddsRatio_working_3-way'!M249</f>
        <v>4.2032451448367876E-2</v>
      </c>
      <c r="R249" s="11">
        <f t="shared" si="62"/>
        <v>0</v>
      </c>
      <c r="S249" s="11">
        <f t="shared" si="63"/>
        <v>-1.0791157362768478</v>
      </c>
      <c r="T249" s="11">
        <f t="shared" si="64"/>
        <v>-0.21221548402691204</v>
      </c>
      <c r="U249" s="11">
        <f>'OddsRatio_working_3-way'!S249-'OddsRatio_working_3-way'!R249^2/3</f>
        <v>-1.0791157362768478</v>
      </c>
      <c r="V249" s="11">
        <f>'OddsRatio_working_3-way'!S249*'OddsRatio_working_3-way'!R249/3-2*'OddsRatio_working_3-way'!R249^3/27-'OddsRatio_working_3-way'!T249</f>
        <v>0.21221548402691204</v>
      </c>
      <c r="W249" s="11">
        <f>'OddsRatio_working_3-way'!V249^2+4*'OddsRatio_working_3-way'!U249^3/27</f>
        <v>-0.14113056124542733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0.21573477519062839</v>
      </c>
      <c r="Y249" s="11">
        <f>IF('OddsRatio_working_3-way'!W249&gt;=0,IF('OddsRatio_working_3-way'!V249+SQRT('OddsRatio_working_3-way'!W249)&gt;0,0,PI()),ACOS('OddsRatio_working_3-way'!V249/(2*'OddsRatio_working_3-way'!X249)))</f>
        <v>1.0565905611956565</v>
      </c>
      <c r="Z249" s="11">
        <f>'OddsRatio_working_3-way'!X249^(1/3)*COS('OddsRatio_working_3-way'!Y249/3)</f>
        <v>0.56293969157846147</v>
      </c>
      <c r="AA249" s="11">
        <f>'OddsRatio_working_3-way'!X249^(1/3)*COS(('OddsRatio_working_3-way'!Y249+2*PI())/3)</f>
        <v>-0.46064325844683451</v>
      </c>
      <c r="AB249" s="11">
        <f>'OddsRatio_working_3-way'!X249^(1/3)*COS(('OddsRatio_working_3-way'!Y249+4*PI())/3)</f>
        <v>-0.10229643313162692</v>
      </c>
      <c r="AC249" s="11">
        <f>'OddsRatio_working_3-way'!X249^(1/3)*SIN('OddsRatio_working_3-way'!Y249/3)</f>
        <v>0.20689163605898281</v>
      </c>
      <c r="AD249" s="11">
        <f>'OddsRatio_working_3-way'!X249^(1/3)*SIN(('OddsRatio_working_3-way'!Y249+2*PI())/3)</f>
        <v>0.38407425567603309</v>
      </c>
      <c r="AE249" s="11">
        <f>'OddsRatio_working_3-way'!X249^(1/3)*SIN(('OddsRatio_working_3-way'!Y249+4*PI())/3)</f>
        <v>-0.5909658917350159</v>
      </c>
      <c r="AF249" s="11">
        <f>-'OddsRatio_working_3-way'!U249/(3*'OddsRatio_working_3-way'!X249^(1/3))*COS(('OddsRatio_working_3-way'!Y249)/3)</f>
        <v>0.56293969157846147</v>
      </c>
      <c r="AG249" s="11">
        <f>-'OddsRatio_working_3-way'!U249/(3*'OddsRatio_working_3-way'!X249^(1/3))*COS(('OddsRatio_working_3-way'!Y249+2*PI())/3)</f>
        <v>-0.4606432584468344</v>
      </c>
      <c r="AH249" s="11">
        <f>-'OddsRatio_working_3-way'!U249/(3*'OddsRatio_working_3-way'!X249^(1/3))*COS(('OddsRatio_working_3-way'!Y249+4*PI())/3)</f>
        <v>-0.10229643313162691</v>
      </c>
      <c r="AI249" s="11">
        <f>'OddsRatio_working_3-way'!U249/(3*'OddsRatio_working_3-way'!X249^(1/3))*SIN(('OddsRatio_working_3-way'!Y249)/3)</f>
        <v>-0.20689163605898275</v>
      </c>
      <c r="AJ249" s="11">
        <f>'OddsRatio_working_3-way'!U249/(3*'OddsRatio_working_3-way'!X249^(1/3))*SIN(('OddsRatio_working_3-way'!Y249+2*PI())/3)</f>
        <v>-0.38407425567603304</v>
      </c>
      <c r="AK249" s="11">
        <f>'OddsRatio_working_3-way'!U249/(3*'OddsRatio_working_3-way'!X249^(1/3))*SIN(('OddsRatio_working_3-way'!Y249+4*PI())/3)</f>
        <v>0.59096589173501579</v>
      </c>
      <c r="AL249" s="11">
        <f>'OddsRatio_working_3-way'!Z249+'OddsRatio_working_3-way'!AF249</f>
        <v>1.1258793831569229</v>
      </c>
      <c r="AM249" s="11">
        <f>'OddsRatio_working_3-way'!AA249+'OddsRatio_working_3-way'!AG249</f>
        <v>-0.92128651689366892</v>
      </c>
      <c r="AN249" s="11">
        <f>'OddsRatio_working_3-way'!AB249+'OddsRatio_working_3-way'!AH249</f>
        <v>-0.20459286626325385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1.1258793831569229</v>
      </c>
      <c r="AS249" s="11">
        <f>IF(('OddsRatio_working_3-way'!X249=0),IF(Q249&gt;0,-Q249^(1/3),(-Q249)^(1/3)),'OddsRatio_working_3-way'!AM249-'OddsRatio_working_3-way'!R249/3)</f>
        <v>-0.92128651689366892</v>
      </c>
      <c r="AT249" s="11">
        <f>IF(('OddsRatio_working_3-way'!X249=0),IF(Q249&gt;0,-Q249^(1/3),(-Q249)^(1/3)),'OddsRatio_working_3-way'!AN249-'OddsRatio_working_3-way'!R249/3)</f>
        <v>-0.20459286626325385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2.2000000000000002</v>
      </c>
      <c r="B250" s="4">
        <f>IF('True_Odds_Calculator_3-way'!B251="","",'True_Odds_Calculator_3-way'!B251)</f>
        <v>3.42</v>
      </c>
      <c r="C250" s="4">
        <f>IF('True_Odds_Calculator_3-way'!C251="","",'True_Odds_Calculator_3-way'!C251)</f>
        <v>3.41</v>
      </c>
      <c r="D250" s="9">
        <f t="shared" si="52"/>
        <v>0.43939971302771091</v>
      </c>
      <c r="E250" s="9">
        <f t="shared" si="53"/>
        <v>0.27988247858450532</v>
      </c>
      <c r="F250" s="9">
        <f t="shared" si="54"/>
        <v>0.28071780838778382</v>
      </c>
      <c r="G250" s="9">
        <f t="shared" si="55"/>
        <v>1.0631934704535837</v>
      </c>
      <c r="H250" s="9">
        <f t="shared" si="56"/>
        <v>2.2758321645443012</v>
      </c>
      <c r="I250" s="9">
        <f t="shared" si="57"/>
        <v>3.5729281984976726</v>
      </c>
      <c r="J250" s="9">
        <f t="shared" si="58"/>
        <v>3.562296263793137</v>
      </c>
      <c r="K250" s="11">
        <f t="shared" si="59"/>
        <v>0.45454545454545453</v>
      </c>
      <c r="L250" s="11">
        <f t="shared" si="60"/>
        <v>0.29239766081871343</v>
      </c>
      <c r="M250" s="11">
        <f t="shared" si="61"/>
        <v>0.29325513196480935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-0.27277872099603861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0.23502504595265822</v>
      </c>
      <c r="Q250" s="11">
        <f>2*'OddsRatio_working_3-way'!K250*'OddsRatio_working_3-way'!L250*'OddsRatio_working_3-way'!M250</f>
        <v>7.7951922372357596E-2</v>
      </c>
      <c r="R250" s="11">
        <f t="shared" si="62"/>
        <v>0</v>
      </c>
      <c r="S250" s="11">
        <f t="shared" si="63"/>
        <v>-0.86159596721648724</v>
      </c>
      <c r="T250" s="11">
        <f t="shared" si="64"/>
        <v>-0.2857698067053025</v>
      </c>
      <c r="U250" s="11">
        <f>'OddsRatio_working_3-way'!S250-'OddsRatio_working_3-way'!R250^2/3</f>
        <v>-0.86159596721648724</v>
      </c>
      <c r="V250" s="11">
        <f>'OddsRatio_working_3-way'!S250*'OddsRatio_working_3-way'!R250/3-2*'OddsRatio_working_3-way'!R250^3/27-'OddsRatio_working_3-way'!T250</f>
        <v>0.2857698067053025</v>
      </c>
      <c r="W250" s="11">
        <f>'OddsRatio_working_3-way'!V250^2+4*'OddsRatio_working_3-way'!U250^3/27</f>
        <v>-1.3091722415961737E-2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0.15391239784399086</v>
      </c>
      <c r="Y250" s="11">
        <f>IF('OddsRatio_working_3-way'!W250&gt;=0,IF('OddsRatio_working_3-way'!V250+SQRT('OddsRatio_working_3-way'!W250)&gt;0,0,PI()),ACOS('OddsRatio_working_3-way'!V250/(2*'OddsRatio_working_3-way'!X250)))</f>
        <v>0.38084160993223826</v>
      </c>
      <c r="Z250" s="11">
        <f>'OddsRatio_working_3-way'!X250^(1/3)*COS('OddsRatio_working_3-way'!Y250/3)</f>
        <v>0.53159673522679185</v>
      </c>
      <c r="AA250" s="11">
        <f>'OddsRatio_working_3-way'!X250^(1/3)*COS(('OddsRatio_working_3-way'!Y250+2*PI())/3)</f>
        <v>-0.3245578360102761</v>
      </c>
      <c r="AB250" s="11">
        <f>'OddsRatio_working_3-way'!X250^(1/3)*COS(('OddsRatio_working_3-way'!Y250+4*PI())/3)</f>
        <v>-0.20703889921651583</v>
      </c>
      <c r="AC250" s="11">
        <f>'OddsRatio_working_3-way'!X250^(1/3)*SIN('OddsRatio_working_3-way'!Y250/3)</f>
        <v>6.7849589792756113E-2</v>
      </c>
      <c r="AD250" s="11">
        <f>'OddsRatio_working_3-way'!X250^(1/3)*SIN(('OddsRatio_working_3-way'!Y250+2*PI())/3)</f>
        <v>0.42645148237889363</v>
      </c>
      <c r="AE250" s="11">
        <f>'OddsRatio_working_3-way'!X250^(1/3)*SIN(('OddsRatio_working_3-way'!Y250+4*PI())/3)</f>
        <v>-0.4943010721716497</v>
      </c>
      <c r="AF250" s="11">
        <f>-'OddsRatio_working_3-way'!U250/(3*'OddsRatio_working_3-way'!X250^(1/3))*COS(('OddsRatio_working_3-way'!Y250)/3)</f>
        <v>0.53159673522679185</v>
      </c>
      <c r="AG250" s="11">
        <f>-'OddsRatio_working_3-way'!U250/(3*'OddsRatio_working_3-way'!X250^(1/3))*COS(('OddsRatio_working_3-way'!Y250+2*PI())/3)</f>
        <v>-0.3245578360102761</v>
      </c>
      <c r="AH250" s="11">
        <f>-'OddsRatio_working_3-way'!U250/(3*'OddsRatio_working_3-way'!X250^(1/3))*COS(('OddsRatio_working_3-way'!Y250+4*PI())/3)</f>
        <v>-0.20703889921651583</v>
      </c>
      <c r="AI250" s="11">
        <f>'OddsRatio_working_3-way'!U250/(3*'OddsRatio_working_3-way'!X250^(1/3))*SIN(('OddsRatio_working_3-way'!Y250)/3)</f>
        <v>-6.7849589792756113E-2</v>
      </c>
      <c r="AJ250" s="11">
        <f>'OddsRatio_working_3-way'!U250/(3*'OddsRatio_working_3-way'!X250^(1/3))*SIN(('OddsRatio_working_3-way'!Y250+2*PI())/3)</f>
        <v>-0.42645148237889363</v>
      </c>
      <c r="AK250" s="11">
        <f>'OddsRatio_working_3-way'!U250/(3*'OddsRatio_working_3-way'!X250^(1/3))*SIN(('OddsRatio_working_3-way'!Y250+4*PI())/3)</f>
        <v>0.4943010721716497</v>
      </c>
      <c r="AL250" s="11">
        <f>'OddsRatio_working_3-way'!Z250+'OddsRatio_working_3-way'!AF250</f>
        <v>1.0631934704535837</v>
      </c>
      <c r="AM250" s="11">
        <f>'OddsRatio_working_3-way'!AA250+'OddsRatio_working_3-way'!AG250</f>
        <v>-0.6491156720205522</v>
      </c>
      <c r="AN250" s="11">
        <f>'OddsRatio_working_3-way'!AB250+'OddsRatio_working_3-way'!AH250</f>
        <v>-0.41407779843303166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1.0631934704535837</v>
      </c>
      <c r="AS250" s="11">
        <f>IF(('OddsRatio_working_3-way'!X250=0),IF(Q250&gt;0,-Q250^(1/3),(-Q250)^(1/3)),'OddsRatio_working_3-way'!AM250-'OddsRatio_working_3-way'!R250/3)</f>
        <v>-0.6491156720205522</v>
      </c>
      <c r="AT250" s="11">
        <f>IF(('OddsRatio_working_3-way'!X250=0),IF(Q250&gt;0,-Q250^(1/3),(-Q250)^(1/3)),'OddsRatio_working_3-way'!AN250-'OddsRatio_working_3-way'!R250/3)</f>
        <v>-0.41407779843303166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3.16</v>
      </c>
      <c r="B251" s="4">
        <f>IF('True_Odds_Calculator_3-way'!B252="","",'True_Odds_Calculator_3-way'!B252)</f>
        <v>3.7</v>
      </c>
      <c r="C251" s="4">
        <f>IF('True_Odds_Calculator_3-way'!C252="","",'True_Odds_Calculator_3-way'!C252)</f>
        <v>2.21</v>
      </c>
      <c r="D251" s="9">
        <f t="shared" si="52"/>
        <v>0.30365665409430415</v>
      </c>
      <c r="E251" s="9">
        <f t="shared" si="53"/>
        <v>0.25863241396865422</v>
      </c>
      <c r="F251" s="9">
        <f t="shared" si="54"/>
        <v>0.43771093193704169</v>
      </c>
      <c r="G251" s="9">
        <f t="shared" si="55"/>
        <v>1.061663475222002</v>
      </c>
      <c r="H251" s="9">
        <f t="shared" si="56"/>
        <v>3.2931931064795248</v>
      </c>
      <c r="I251" s="9">
        <f t="shared" si="57"/>
        <v>3.8664913830994059</v>
      </c>
      <c r="J251" s="9">
        <f t="shared" si="58"/>
        <v>2.2846128050186221</v>
      </c>
      <c r="K251" s="11">
        <f t="shared" si="59"/>
        <v>0.31645569620253161</v>
      </c>
      <c r="L251" s="11">
        <f t="shared" si="60"/>
        <v>0.27027027027027023</v>
      </c>
      <c r="M251" s="11">
        <f t="shared" si="61"/>
        <v>0.45248868778280543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-0.27310006610081072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0.23491330267205168</v>
      </c>
      <c r="Q251" s="11">
        <f>2*'OddsRatio_working_3-way'!K251*'OddsRatio_working_3-way'!L251*'OddsRatio_working_3-way'!M251</f>
        <v>7.7401417684366286E-2</v>
      </c>
      <c r="R251" s="11">
        <f t="shared" si="62"/>
        <v>0</v>
      </c>
      <c r="S251" s="11">
        <f t="shared" si="63"/>
        <v>-0.86017299822013593</v>
      </c>
      <c r="T251" s="11">
        <f t="shared" si="64"/>
        <v>-0.28341779183530014</v>
      </c>
      <c r="U251" s="11">
        <f>'OddsRatio_working_3-way'!S251-'OddsRatio_working_3-way'!R251^2/3</f>
        <v>-0.86017299822013593</v>
      </c>
      <c r="V251" s="11">
        <f>'OddsRatio_working_3-way'!S251*'OddsRatio_working_3-way'!R251/3-2*'OddsRatio_working_3-way'!R251^3/27-'OddsRatio_working_3-way'!T251</f>
        <v>0.28341779183530014</v>
      </c>
      <c r="W251" s="11">
        <f>'OddsRatio_working_3-way'!V251^2+4*'OddsRatio_working_3-way'!U251^3/27</f>
        <v>-1.3961751666942662E-2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0.15353126423935631</v>
      </c>
      <c r="Y251" s="11">
        <f>IF('OddsRatio_working_3-way'!W251&gt;=0,IF('OddsRatio_working_3-way'!V251+SQRT('OddsRatio_working_3-way'!W251)&gt;0,0,PI()),ACOS('OddsRatio_working_3-way'!V251/(2*'OddsRatio_working_3-way'!X251)))</f>
        <v>0.3949988743671411</v>
      </c>
      <c r="Z251" s="11">
        <f>'OddsRatio_working_3-way'!X251^(1/3)*COS('OddsRatio_working_3-way'!Y251/3)</f>
        <v>0.53083173761100111</v>
      </c>
      <c r="AA251" s="11">
        <f>'OddsRatio_working_3-way'!X251^(1/3)*COS(('OddsRatio_working_3-way'!Y251+2*PI())/3)</f>
        <v>-0.32629689469779344</v>
      </c>
      <c r="AB251" s="11">
        <f>'OddsRatio_working_3-way'!X251^(1/3)*COS(('OddsRatio_working_3-way'!Y251+4*PI())/3)</f>
        <v>-0.20453484291320775</v>
      </c>
      <c r="AC251" s="11">
        <f>'OddsRatio_working_3-way'!X251^(1/3)*SIN('OddsRatio_working_3-way'!Y251/3)</f>
        <v>7.0299353374911805E-2</v>
      </c>
      <c r="AD251" s="11">
        <f>'OddsRatio_working_3-way'!X251^(1/3)*SIN(('OddsRatio_working_3-way'!Y251+2*PI())/3)</f>
        <v>0.42456409321870647</v>
      </c>
      <c r="AE251" s="11">
        <f>'OddsRatio_working_3-way'!X251^(1/3)*SIN(('OddsRatio_working_3-way'!Y251+4*PI())/3)</f>
        <v>-0.49486344659361819</v>
      </c>
      <c r="AF251" s="11">
        <f>-'OddsRatio_working_3-way'!U251/(3*'OddsRatio_working_3-way'!X251^(1/3))*COS(('OddsRatio_working_3-way'!Y251)/3)</f>
        <v>0.530831737611001</v>
      </c>
      <c r="AG251" s="11">
        <f>-'OddsRatio_working_3-way'!U251/(3*'OddsRatio_working_3-way'!X251^(1/3))*COS(('OddsRatio_working_3-way'!Y251+2*PI())/3)</f>
        <v>-0.32629689469779338</v>
      </c>
      <c r="AH251" s="11">
        <f>-'OddsRatio_working_3-way'!U251/(3*'OddsRatio_working_3-way'!X251^(1/3))*COS(('OddsRatio_working_3-way'!Y251+4*PI())/3)</f>
        <v>-0.2045348429132077</v>
      </c>
      <c r="AI251" s="11">
        <f>'OddsRatio_working_3-way'!U251/(3*'OddsRatio_working_3-way'!X251^(1/3))*SIN(('OddsRatio_working_3-way'!Y251)/3)</f>
        <v>-7.0299353374911791E-2</v>
      </c>
      <c r="AJ251" s="11">
        <f>'OddsRatio_working_3-way'!U251/(3*'OddsRatio_working_3-way'!X251^(1/3))*SIN(('OddsRatio_working_3-way'!Y251+2*PI())/3)</f>
        <v>-0.42456409321870642</v>
      </c>
      <c r="AK251" s="11">
        <f>'OddsRatio_working_3-way'!U251/(3*'OddsRatio_working_3-way'!X251^(1/3))*SIN(('OddsRatio_working_3-way'!Y251+4*PI())/3)</f>
        <v>0.49486344659361808</v>
      </c>
      <c r="AL251" s="11">
        <f>'OddsRatio_working_3-way'!Z251+'OddsRatio_working_3-way'!AF251</f>
        <v>1.061663475222002</v>
      </c>
      <c r="AM251" s="11">
        <f>'OddsRatio_working_3-way'!AA251+'OddsRatio_working_3-way'!AG251</f>
        <v>-0.65259378939558688</v>
      </c>
      <c r="AN251" s="11">
        <f>'OddsRatio_working_3-way'!AB251+'OddsRatio_working_3-way'!AH251</f>
        <v>-0.40906968582641545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1.061663475222002</v>
      </c>
      <c r="AS251" s="11">
        <f>IF(('OddsRatio_working_3-way'!X251=0),IF(Q251&gt;0,-Q251^(1/3),(-Q251)^(1/3)),'OddsRatio_working_3-way'!AM251-'OddsRatio_working_3-way'!R251/3)</f>
        <v>-0.65259378939558688</v>
      </c>
      <c r="AT251" s="11">
        <f>IF(('OddsRatio_working_3-way'!X251=0),IF(Q251&gt;0,-Q251^(1/3),(-Q251)^(1/3)),'OddsRatio_working_3-way'!AN251-'OddsRatio_working_3-way'!R251/3)</f>
        <v>-0.40906968582641545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2.04</v>
      </c>
      <c r="B252" s="4">
        <f>IF('True_Odds_Calculator_3-way'!B253="","",'True_Odds_Calculator_3-way'!B253)</f>
        <v>3.58</v>
      </c>
      <c r="C252" s="4">
        <f>IF('True_Odds_Calculator_3-way'!C253="","",'True_Odds_Calculator_3-way'!C253)</f>
        <v>3.7</v>
      </c>
      <c r="D252" s="9">
        <f t="shared" si="52"/>
        <v>0.47473388822533252</v>
      </c>
      <c r="E252" s="9">
        <f t="shared" si="53"/>
        <v>0.26703479018523019</v>
      </c>
      <c r="F252" s="9">
        <f t="shared" si="54"/>
        <v>0.25823132158943729</v>
      </c>
      <c r="G252" s="9">
        <f t="shared" si="55"/>
        <v>1.0638877517300278</v>
      </c>
      <c r="H252" s="9">
        <f t="shared" si="56"/>
        <v>2.106443261799229</v>
      </c>
      <c r="I252" s="9">
        <f t="shared" si="57"/>
        <v>3.744830399463472</v>
      </c>
      <c r="J252" s="9">
        <f t="shared" si="58"/>
        <v>3.8724969296710756</v>
      </c>
      <c r="K252" s="11">
        <f t="shared" si="59"/>
        <v>0.49019607843137253</v>
      </c>
      <c r="L252" s="11">
        <f t="shared" si="60"/>
        <v>0.27932960893854747</v>
      </c>
      <c r="M252" s="11">
        <f t="shared" si="61"/>
        <v>0.27027027027027023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-0.26810313435354505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0.23388488718754902</v>
      </c>
      <c r="Q252" s="11">
        <f>2*'OddsRatio_working_3-way'!K252*'OddsRatio_working_3-way'!L252*'OddsRatio_working_3-way'!M252</f>
        <v>7.4014204806186382E-2</v>
      </c>
      <c r="R252" s="11">
        <f t="shared" si="62"/>
        <v>0</v>
      </c>
      <c r="S252" s="11">
        <f t="shared" si="63"/>
        <v>-0.87236908942335323</v>
      </c>
      <c r="T252" s="11">
        <f t="shared" si="64"/>
        <v>-0.27606616753903579</v>
      </c>
      <c r="U252" s="11">
        <f>'OddsRatio_working_3-way'!S252-'OddsRatio_working_3-way'!R252^2/3</f>
        <v>-0.87236908942335323</v>
      </c>
      <c r="V252" s="11">
        <f>'OddsRatio_working_3-way'!S252*'OddsRatio_working_3-way'!R252/3-2*'OddsRatio_working_3-way'!R252^3/27-'OddsRatio_working_3-way'!T252</f>
        <v>0.27606616753903579</v>
      </c>
      <c r="W252" s="11">
        <f>'OddsRatio_working_3-way'!V252^2+4*'OddsRatio_working_3-way'!U252^3/27</f>
        <v>-2.2142604991624487E-2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0.15680811032223066</v>
      </c>
      <c r="Y252" s="11">
        <f>IF('OddsRatio_working_3-way'!W252&gt;=0,IF('OddsRatio_working_3-way'!V252+SQRT('OddsRatio_working_3-way'!W252)&gt;0,0,PI()),ACOS('OddsRatio_working_3-way'!V252/(2*'OddsRatio_working_3-way'!X252)))</f>
        <v>0.49437063613864773</v>
      </c>
      <c r="Z252" s="11">
        <f>'OddsRatio_working_3-way'!X252^(1/3)*COS('OddsRatio_working_3-way'!Y252/3)</f>
        <v>0.53194387586501402</v>
      </c>
      <c r="AA252" s="11">
        <f>'OddsRatio_working_3-way'!X252^(1/3)*COS(('OddsRatio_working_3-way'!Y252+2*PI())/3)</f>
        <v>-0.34258170919647984</v>
      </c>
      <c r="AB252" s="11">
        <f>'OddsRatio_working_3-way'!X252^(1/3)*COS(('OddsRatio_working_3-way'!Y252+4*PI())/3)</f>
        <v>-0.18936216666853431</v>
      </c>
      <c r="AC252" s="11">
        <f>'OddsRatio_working_3-way'!X252^(1/3)*SIN('OddsRatio_working_3-way'!Y252/3)</f>
        <v>8.8461344123620722E-2</v>
      </c>
      <c r="AD252" s="11">
        <f>'OddsRatio_working_3-way'!X252^(1/3)*SIN(('OddsRatio_working_3-way'!Y252+2*PI())/3)</f>
        <v>0.41644623782484774</v>
      </c>
      <c r="AE252" s="11">
        <f>'OddsRatio_working_3-way'!X252^(1/3)*SIN(('OddsRatio_working_3-way'!Y252+4*PI())/3)</f>
        <v>-0.50490758194846841</v>
      </c>
      <c r="AF252" s="11">
        <f>-'OddsRatio_working_3-way'!U252/(3*'OddsRatio_working_3-way'!X252^(1/3))*COS(('OddsRatio_working_3-way'!Y252)/3)</f>
        <v>0.5319438758650139</v>
      </c>
      <c r="AG252" s="11">
        <f>-'OddsRatio_working_3-way'!U252/(3*'OddsRatio_working_3-way'!X252^(1/3))*COS(('OddsRatio_working_3-way'!Y252+2*PI())/3)</f>
        <v>-0.34258170919647979</v>
      </c>
      <c r="AH252" s="11">
        <f>-'OddsRatio_working_3-way'!U252/(3*'OddsRatio_working_3-way'!X252^(1/3))*COS(('OddsRatio_working_3-way'!Y252+4*PI())/3)</f>
        <v>-0.18936216666853428</v>
      </c>
      <c r="AI252" s="11">
        <f>'OddsRatio_working_3-way'!U252/(3*'OddsRatio_working_3-way'!X252^(1/3))*SIN(('OddsRatio_working_3-way'!Y252)/3)</f>
        <v>-8.8461344123620708E-2</v>
      </c>
      <c r="AJ252" s="11">
        <f>'OddsRatio_working_3-way'!U252/(3*'OddsRatio_working_3-way'!X252^(1/3))*SIN(('OddsRatio_working_3-way'!Y252+2*PI())/3)</f>
        <v>-0.41644623782484763</v>
      </c>
      <c r="AK252" s="11">
        <f>'OddsRatio_working_3-way'!U252/(3*'OddsRatio_working_3-way'!X252^(1/3))*SIN(('OddsRatio_working_3-way'!Y252+4*PI())/3)</f>
        <v>0.5049075819484683</v>
      </c>
      <c r="AL252" s="11">
        <f>'OddsRatio_working_3-way'!Z252+'OddsRatio_working_3-way'!AF252</f>
        <v>1.0638877517300278</v>
      </c>
      <c r="AM252" s="11">
        <f>'OddsRatio_working_3-way'!AA252+'OddsRatio_working_3-way'!AG252</f>
        <v>-0.68516341839295958</v>
      </c>
      <c r="AN252" s="11">
        <f>'OddsRatio_working_3-way'!AB252+'OddsRatio_working_3-way'!AH252</f>
        <v>-0.37872433333706856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1.0638877517300278</v>
      </c>
      <c r="AS252" s="11">
        <f>IF(('OddsRatio_working_3-way'!X252=0),IF(Q252&gt;0,-Q252^(1/3),(-Q252)^(1/3)),'OddsRatio_working_3-way'!AM252-'OddsRatio_working_3-way'!R252/3)</f>
        <v>-0.68516341839295958</v>
      </c>
      <c r="AT252" s="11">
        <f>IF(('OddsRatio_working_3-way'!X252=0),IF(Q252&gt;0,-Q252^(1/3),(-Q252)^(1/3)),'OddsRatio_working_3-way'!AN252-'OddsRatio_working_3-way'!R252/3)</f>
        <v>-0.37872433333706856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1.29</v>
      </c>
      <c r="B253" s="4">
        <f>IF('True_Odds_Calculator_3-way'!B254="","",'True_Odds_Calculator_3-way'!B254)</f>
        <v>5.88</v>
      </c>
      <c r="C253" s="4">
        <f>IF('True_Odds_Calculator_3-way'!C254="","",'True_Odds_Calculator_3-way'!C254)</f>
        <v>10.36</v>
      </c>
      <c r="D253" s="9">
        <f t="shared" si="52"/>
        <v>0.7564276810420355</v>
      </c>
      <c r="E253" s="9">
        <f t="shared" si="53"/>
        <v>0.15579865313935867</v>
      </c>
      <c r="F253" s="9">
        <f t="shared" si="54"/>
        <v>8.7773665818605864E-2</v>
      </c>
      <c r="G253" s="9">
        <f t="shared" si="55"/>
        <v>1.1103567058438157</v>
      </c>
      <c r="H253" s="9">
        <f t="shared" si="56"/>
        <v>1.3220034446947069</v>
      </c>
      <c r="I253" s="9">
        <f t="shared" si="57"/>
        <v>6.4185407245178219</v>
      </c>
      <c r="J253" s="9">
        <f t="shared" si="58"/>
        <v>11.392938766698116</v>
      </c>
      <c r="K253" s="11">
        <f t="shared" si="59"/>
        <v>0.77519379844961234</v>
      </c>
      <c r="L253" s="11">
        <f t="shared" si="60"/>
        <v>0.17006802721088435</v>
      </c>
      <c r="M253" s="11">
        <f t="shared" si="61"/>
        <v>9.6525096525096526E-2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-0.16856479504794664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0.18490081375700734</v>
      </c>
      <c r="Q253" s="11">
        <f>2*'OddsRatio_working_3-way'!K253*'OddsRatio_working_3-way'!L253*'OddsRatio_working_3-way'!M253</f>
        <v>2.5450903476532328E-2</v>
      </c>
      <c r="R253" s="11">
        <f t="shared" si="62"/>
        <v>0</v>
      </c>
      <c r="S253" s="11">
        <f t="shared" si="63"/>
        <v>-1.0969123992018268</v>
      </c>
      <c r="T253" s="11">
        <f t="shared" si="64"/>
        <v>-0.15098587738497271</v>
      </c>
      <c r="U253" s="11">
        <f>'OddsRatio_working_3-way'!S253-'OddsRatio_working_3-way'!R253^2/3</f>
        <v>-1.0969123992018268</v>
      </c>
      <c r="V253" s="11">
        <f>'OddsRatio_working_3-way'!S253*'OddsRatio_working_3-way'!R253/3-2*'OddsRatio_working_3-way'!R253^3/27-'OddsRatio_working_3-way'!T253</f>
        <v>0.15098587738497271</v>
      </c>
      <c r="W253" s="11">
        <f>'OddsRatio_working_3-way'!V253^2+4*'OddsRatio_working_3-way'!U253^3/27</f>
        <v>-0.17273266327285972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0.22109353136318219</v>
      </c>
      <c r="Y253" s="11">
        <f>IF('OddsRatio_working_3-way'!W253&gt;=0,IF('OddsRatio_working_3-way'!V253+SQRT('OddsRatio_working_3-way'!W253)&gt;0,0,PI()),ACOS('OddsRatio_working_3-way'!V253/(2*'OddsRatio_working_3-way'!X253)))</f>
        <v>1.2223344850154048</v>
      </c>
      <c r="Z253" s="11">
        <f>'OddsRatio_working_3-way'!X253^(1/3)*COS('OddsRatio_working_3-way'!Y253/3)</f>
        <v>0.55517835292190787</v>
      </c>
      <c r="AA253" s="11">
        <f>'OddsRatio_working_3-way'!X253^(1/3)*COS(('OddsRatio_working_3-way'!Y253+2*PI())/3)</f>
        <v>-0.48510025360057268</v>
      </c>
      <c r="AB253" s="11">
        <f>'OddsRatio_working_3-way'!X253^(1/3)*COS(('OddsRatio_working_3-way'!Y253+4*PI())/3)</f>
        <v>-7.0078099321335144E-2</v>
      </c>
      <c r="AC253" s="11">
        <f>'OddsRatio_working_3-way'!X253^(1/3)*SIN('OddsRatio_working_3-way'!Y253/3)</f>
        <v>0.23961315249277615</v>
      </c>
      <c r="AD253" s="11">
        <f>'OddsRatio_working_3-way'!X253^(1/3)*SIN(('OddsRatio_working_3-way'!Y253+2*PI())/3)</f>
        <v>0.36099198101518687</v>
      </c>
      <c r="AE253" s="11">
        <f>'OddsRatio_working_3-way'!X253^(1/3)*SIN(('OddsRatio_working_3-way'!Y253+4*PI())/3)</f>
        <v>-0.60060513350796296</v>
      </c>
      <c r="AF253" s="11">
        <f>-'OddsRatio_working_3-way'!U253/(3*'OddsRatio_working_3-way'!X253^(1/3))*COS(('OddsRatio_working_3-way'!Y253)/3)</f>
        <v>0.55517835292190787</v>
      </c>
      <c r="AG253" s="11">
        <f>-'OddsRatio_working_3-way'!U253/(3*'OddsRatio_working_3-way'!X253^(1/3))*COS(('OddsRatio_working_3-way'!Y253+2*PI())/3)</f>
        <v>-0.48510025360057268</v>
      </c>
      <c r="AH253" s="11">
        <f>-'OddsRatio_working_3-way'!U253/(3*'OddsRatio_working_3-way'!X253^(1/3))*COS(('OddsRatio_working_3-way'!Y253+4*PI())/3)</f>
        <v>-7.0078099321335144E-2</v>
      </c>
      <c r="AI253" s="11">
        <f>'OddsRatio_working_3-way'!U253/(3*'OddsRatio_working_3-way'!X253^(1/3))*SIN(('OddsRatio_working_3-way'!Y253)/3)</f>
        <v>-0.23961315249277615</v>
      </c>
      <c r="AJ253" s="11">
        <f>'OddsRatio_working_3-way'!U253/(3*'OddsRatio_working_3-way'!X253^(1/3))*SIN(('OddsRatio_working_3-way'!Y253+2*PI())/3)</f>
        <v>-0.36099198101518687</v>
      </c>
      <c r="AK253" s="11">
        <f>'OddsRatio_working_3-way'!U253/(3*'OddsRatio_working_3-way'!X253^(1/3))*SIN(('OddsRatio_working_3-way'!Y253+4*PI())/3)</f>
        <v>0.60060513350796296</v>
      </c>
      <c r="AL253" s="11">
        <f>'OddsRatio_working_3-way'!Z253+'OddsRatio_working_3-way'!AF253</f>
        <v>1.1103567058438157</v>
      </c>
      <c r="AM253" s="11">
        <f>'OddsRatio_working_3-way'!AA253+'OddsRatio_working_3-way'!AG253</f>
        <v>-0.97020050720114537</v>
      </c>
      <c r="AN253" s="11">
        <f>'OddsRatio_working_3-way'!AB253+'OddsRatio_working_3-way'!AH253</f>
        <v>-0.14015619864267029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1.1103567058438157</v>
      </c>
      <c r="AS253" s="11">
        <f>IF(('OddsRatio_working_3-way'!X253=0),IF(Q253&gt;0,-Q253^(1/3),(-Q253)^(1/3)),'OddsRatio_working_3-way'!AM253-'OddsRatio_working_3-way'!R253/3)</f>
        <v>-0.97020050720114537</v>
      </c>
      <c r="AT253" s="11">
        <f>IF(('OddsRatio_working_3-way'!X253=0),IF(Q253&gt;0,-Q253^(1/3),(-Q253)^(1/3)),'OddsRatio_working_3-way'!AN253-'OddsRatio_working_3-way'!R253/3)</f>
        <v>-0.14015619864267029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1.75</v>
      </c>
      <c r="B254" s="4">
        <f>IF('True_Odds_Calculator_3-way'!B255="","",'True_Odds_Calculator_3-way'!B255)</f>
        <v>4.3499999999999996</v>
      </c>
      <c r="C254" s="4">
        <f>IF('True_Odds_Calculator_3-way'!C255="","",'True_Odds_Calculator_3-way'!C255)</f>
        <v>4.13</v>
      </c>
      <c r="D254" s="9">
        <f t="shared" si="52"/>
        <v>0.55360256360953397</v>
      </c>
      <c r="E254" s="9">
        <f t="shared" si="53"/>
        <v>0.2173111476623375</v>
      </c>
      <c r="F254" s="9">
        <f t="shared" si="54"/>
        <v>0.22908628872812881</v>
      </c>
      <c r="G254" s="9">
        <f t="shared" si="55"/>
        <v>1.0751333555488332</v>
      </c>
      <c r="H254" s="9">
        <f t="shared" si="56"/>
        <v>1.8063500166616251</v>
      </c>
      <c r="I254" s="9">
        <f t="shared" si="57"/>
        <v>4.6016967410885909</v>
      </c>
      <c r="J254" s="9">
        <f t="shared" si="58"/>
        <v>4.365167402867848</v>
      </c>
      <c r="K254" s="11">
        <f t="shared" si="59"/>
        <v>0.5714285714285714</v>
      </c>
      <c r="L254" s="11">
        <f t="shared" si="60"/>
        <v>0.22988505747126439</v>
      </c>
      <c r="M254" s="11">
        <f t="shared" si="61"/>
        <v>0.24213075060532688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-0.2501341857608036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0.22996457495914788</v>
      </c>
      <c r="Q254" s="11">
        <f>2*'OddsRatio_working_3-way'!K254*'OddsRatio_working_3-way'!L254*'OddsRatio_working_3-way'!M254</f>
        <v>6.3613990306818233E-2</v>
      </c>
      <c r="R254" s="11">
        <f t="shared" si="62"/>
        <v>0</v>
      </c>
      <c r="S254" s="11">
        <f t="shared" si="63"/>
        <v>-0.91936483715607209</v>
      </c>
      <c r="T254" s="11">
        <f t="shared" si="64"/>
        <v>-0.25431945702795911</v>
      </c>
      <c r="U254" s="11">
        <f>'OddsRatio_working_3-way'!S254-'OddsRatio_working_3-way'!R254^2/3</f>
        <v>-0.91936483715607209</v>
      </c>
      <c r="V254" s="11">
        <f>'OddsRatio_working_3-way'!S254*'OddsRatio_working_3-way'!R254/3-2*'OddsRatio_working_3-way'!R254^3/27-'OddsRatio_working_3-way'!T254</f>
        <v>0.25431945702795911</v>
      </c>
      <c r="W254" s="11">
        <f>'OddsRatio_working_3-way'!V254^2+4*'OddsRatio_working_3-way'!U254^3/27</f>
        <v>-5.0444029735867341E-2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0.16964847181662385</v>
      </c>
      <c r="Y254" s="11">
        <f>IF('OddsRatio_working_3-way'!W254&gt;=0,IF('OddsRatio_working_3-way'!V254+SQRT('OddsRatio_working_3-way'!W254)&gt;0,0,PI()),ACOS('OddsRatio_working_3-way'!V254/(2*'OddsRatio_working_3-way'!X254)))</f>
        <v>0.72341684654609473</v>
      </c>
      <c r="Z254" s="11">
        <f>'OddsRatio_working_3-way'!X254^(1/3)*COS('OddsRatio_working_3-way'!Y254/3)</f>
        <v>0.53756667777441669</v>
      </c>
      <c r="AA254" s="11">
        <f>'OddsRatio_working_3-way'!X254^(1/3)*COS(('OddsRatio_working_3-way'!Y254+2*PI())/3)</f>
        <v>-0.38327246282022814</v>
      </c>
      <c r="AB254" s="11">
        <f>'OddsRatio_working_3-way'!X254^(1/3)*COS(('OddsRatio_working_3-way'!Y254+4*PI())/3)</f>
        <v>-0.15429421495418874</v>
      </c>
      <c r="AC254" s="11">
        <f>'OddsRatio_working_3-way'!X254^(1/3)*SIN('OddsRatio_working_3-way'!Y254/3)</f>
        <v>0.1322006530440267</v>
      </c>
      <c r="AD254" s="11">
        <f>'OddsRatio_working_3-way'!X254^(1/3)*SIN(('OddsRatio_working_3-way'!Y254+2*PI())/3)</f>
        <v>0.39944607265863508</v>
      </c>
      <c r="AE254" s="11">
        <f>'OddsRatio_working_3-way'!X254^(1/3)*SIN(('OddsRatio_working_3-way'!Y254+4*PI())/3)</f>
        <v>-0.5316467257026618</v>
      </c>
      <c r="AF254" s="11">
        <f>-'OddsRatio_working_3-way'!U254/(3*'OddsRatio_working_3-way'!X254^(1/3))*COS(('OddsRatio_working_3-way'!Y254)/3)</f>
        <v>0.53756667777441658</v>
      </c>
      <c r="AG254" s="11">
        <f>-'OddsRatio_working_3-way'!U254/(3*'OddsRatio_working_3-way'!X254^(1/3))*COS(('OddsRatio_working_3-way'!Y254+2*PI())/3)</f>
        <v>-0.38327246282022809</v>
      </c>
      <c r="AH254" s="11">
        <f>-'OddsRatio_working_3-way'!U254/(3*'OddsRatio_working_3-way'!X254^(1/3))*COS(('OddsRatio_working_3-way'!Y254+4*PI())/3)</f>
        <v>-0.15429421495418871</v>
      </c>
      <c r="AI254" s="11">
        <f>'OddsRatio_working_3-way'!U254/(3*'OddsRatio_working_3-way'!X254^(1/3))*SIN(('OddsRatio_working_3-way'!Y254)/3)</f>
        <v>-0.13220065304402667</v>
      </c>
      <c r="AJ254" s="11">
        <f>'OddsRatio_working_3-way'!U254/(3*'OddsRatio_working_3-way'!X254^(1/3))*SIN(('OddsRatio_working_3-way'!Y254+2*PI())/3)</f>
        <v>-0.39944607265863502</v>
      </c>
      <c r="AK254" s="11">
        <f>'OddsRatio_working_3-way'!U254/(3*'OddsRatio_working_3-way'!X254^(1/3))*SIN(('OddsRatio_working_3-way'!Y254+4*PI())/3)</f>
        <v>0.5316467257026618</v>
      </c>
      <c r="AL254" s="11">
        <f>'OddsRatio_working_3-way'!Z254+'OddsRatio_working_3-way'!AF254</f>
        <v>1.0751333555488332</v>
      </c>
      <c r="AM254" s="11">
        <f>'OddsRatio_working_3-way'!AA254+'OddsRatio_working_3-way'!AG254</f>
        <v>-0.76654492564045618</v>
      </c>
      <c r="AN254" s="11">
        <f>'OddsRatio_working_3-way'!AB254+'OddsRatio_working_3-way'!AH254</f>
        <v>-0.30858842990837743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1.0751333555488332</v>
      </c>
      <c r="AS254" s="11">
        <f>IF(('OddsRatio_working_3-way'!X254=0),IF(Q254&gt;0,-Q254^(1/3),(-Q254)^(1/3)),'OddsRatio_working_3-way'!AM254-'OddsRatio_working_3-way'!R254/3)</f>
        <v>-0.76654492564045618</v>
      </c>
      <c r="AT254" s="11">
        <f>IF(('OddsRatio_working_3-way'!X254=0),IF(Q254&gt;0,-Q254^(1/3),(-Q254)^(1/3)),'OddsRatio_working_3-way'!AN254-'OddsRatio_working_3-way'!R254/3)</f>
        <v>-0.30858842990837743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1.59</v>
      </c>
      <c r="B255" s="4">
        <f>IF('True_Odds_Calculator_3-way'!B256="","",'True_Odds_Calculator_3-way'!B256)</f>
        <v>4.24</v>
      </c>
      <c r="C255" s="4">
        <f>IF('True_Odds_Calculator_3-way'!C256="","",'True_Odds_Calculator_3-way'!C256)</f>
        <v>5.59</v>
      </c>
      <c r="D255" s="9">
        <f t="shared" si="52"/>
        <v>0.6103992611270842</v>
      </c>
      <c r="E255" s="9">
        <f t="shared" si="53"/>
        <v>0.22197130830244691</v>
      </c>
      <c r="F255" s="9">
        <f t="shared" si="54"/>
        <v>0.16762943057046875</v>
      </c>
      <c r="G255" s="9">
        <f t="shared" si="55"/>
        <v>1.0818168982683969</v>
      </c>
      <c r="H255" s="9">
        <f t="shared" si="56"/>
        <v>1.6382719699783541</v>
      </c>
      <c r="I255" s="9">
        <f t="shared" si="57"/>
        <v>4.5050867503896068</v>
      </c>
      <c r="J255" s="9">
        <f t="shared" si="58"/>
        <v>5.9655395630519417</v>
      </c>
      <c r="K255" s="11">
        <f t="shared" si="59"/>
        <v>0.62893081761006286</v>
      </c>
      <c r="L255" s="11">
        <f t="shared" si="60"/>
        <v>0.23584905660377356</v>
      </c>
      <c r="M255" s="11">
        <f t="shared" si="61"/>
        <v>0.17889087656529518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-0.23282784507502396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0.22342784808944244</v>
      </c>
      <c r="Q255" s="11">
        <f>2*'OddsRatio_working_3-way'!K255*'OddsRatio_working_3-way'!L255*'OddsRatio_working_3-way'!M255</f>
        <v>5.3070747764713176E-2</v>
      </c>
      <c r="R255" s="11">
        <f t="shared" si="62"/>
        <v>0</v>
      </c>
      <c r="S255" s="11">
        <f t="shared" si="63"/>
        <v>-0.95962683508687474</v>
      </c>
      <c r="T255" s="11">
        <f t="shared" si="64"/>
        <v>-0.22793986581635983</v>
      </c>
      <c r="U255" s="11">
        <f>'OddsRatio_working_3-way'!S255-'OddsRatio_working_3-way'!R255^2/3</f>
        <v>-0.95962683508687474</v>
      </c>
      <c r="V255" s="11">
        <f>'OddsRatio_working_3-way'!S255*'OddsRatio_working_3-way'!R255/3-2*'OddsRatio_working_3-way'!R255^3/27-'OddsRatio_working_3-way'!T255</f>
        <v>0.22793986581635983</v>
      </c>
      <c r="W255" s="11">
        <f>'OddsRatio_working_3-way'!V255^2+4*'OddsRatio_working_3-way'!U255^3/27</f>
        <v>-7.8962628629714413E-2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0.18091379926507439</v>
      </c>
      <c r="Y255" s="11">
        <f>IF('OddsRatio_working_3-way'!W255&gt;=0,IF('OddsRatio_working_3-way'!V255+SQRT('OddsRatio_working_3-way'!W255)&gt;0,0,PI()),ACOS('OddsRatio_working_3-way'!V255/(2*'OddsRatio_working_3-way'!X255)))</f>
        <v>0.88928411640763083</v>
      </c>
      <c r="Z255" s="11">
        <f>'OddsRatio_working_3-way'!X255^(1/3)*COS('OddsRatio_working_3-way'!Y255/3)</f>
        <v>0.54090844913419844</v>
      </c>
      <c r="AA255" s="11">
        <f>'OddsRatio_working_3-way'!X255^(1/3)*COS(('OddsRatio_working_3-way'!Y255+2*PI())/3)</f>
        <v>-0.41352849204083464</v>
      </c>
      <c r="AB255" s="11">
        <f>'OddsRatio_working_3-way'!X255^(1/3)*COS(('OddsRatio_working_3-way'!Y255+4*PI())/3)</f>
        <v>-0.12737995709336383</v>
      </c>
      <c r="AC255" s="11">
        <f>'OddsRatio_working_3-way'!X255^(1/3)*SIN('OddsRatio_working_3-way'!Y255/3)</f>
        <v>0.16520793368013931</v>
      </c>
      <c r="AD255" s="11">
        <f>'OddsRatio_working_3-way'!X255^(1/3)*SIN(('OddsRatio_working_3-way'!Y255+2*PI())/3)</f>
        <v>0.38583649123178893</v>
      </c>
      <c r="AE255" s="11">
        <f>'OddsRatio_working_3-way'!X255^(1/3)*SIN(('OddsRatio_working_3-way'!Y255+4*PI())/3)</f>
        <v>-0.55104442491192829</v>
      </c>
      <c r="AF255" s="11">
        <f>-'OddsRatio_working_3-way'!U255/(3*'OddsRatio_working_3-way'!X255^(1/3))*COS(('OddsRatio_working_3-way'!Y255)/3)</f>
        <v>0.54090844913419833</v>
      </c>
      <c r="AG255" s="11">
        <f>-'OddsRatio_working_3-way'!U255/(3*'OddsRatio_working_3-way'!X255^(1/3))*COS(('OddsRatio_working_3-way'!Y255+2*PI())/3)</f>
        <v>-0.41352849204083458</v>
      </c>
      <c r="AH255" s="11">
        <f>-'OddsRatio_working_3-way'!U255/(3*'OddsRatio_working_3-way'!X255^(1/3))*COS(('OddsRatio_working_3-way'!Y255+4*PI())/3)</f>
        <v>-0.1273799570933638</v>
      </c>
      <c r="AI255" s="11">
        <f>'OddsRatio_working_3-way'!U255/(3*'OddsRatio_working_3-way'!X255^(1/3))*SIN(('OddsRatio_working_3-way'!Y255)/3)</f>
        <v>-0.16520793368013928</v>
      </c>
      <c r="AJ255" s="11">
        <f>'OddsRatio_working_3-way'!U255/(3*'OddsRatio_working_3-way'!X255^(1/3))*SIN(('OddsRatio_working_3-way'!Y255+2*PI())/3)</f>
        <v>-0.38583649123178887</v>
      </c>
      <c r="AK255" s="11">
        <f>'OddsRatio_working_3-way'!U255/(3*'OddsRatio_working_3-way'!X255^(1/3))*SIN(('OddsRatio_working_3-way'!Y255+4*PI())/3)</f>
        <v>0.55104442491192818</v>
      </c>
      <c r="AL255" s="11">
        <f>'OddsRatio_working_3-way'!Z255+'OddsRatio_working_3-way'!AF255</f>
        <v>1.0818168982683969</v>
      </c>
      <c r="AM255" s="11">
        <f>'OddsRatio_working_3-way'!AA255+'OddsRatio_working_3-way'!AG255</f>
        <v>-0.82705698408166928</v>
      </c>
      <c r="AN255" s="11">
        <f>'OddsRatio_working_3-way'!AB255+'OddsRatio_working_3-way'!AH255</f>
        <v>-0.25475991418672761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1.0818168982683969</v>
      </c>
      <c r="AS255" s="11">
        <f>IF(('OddsRatio_working_3-way'!X255=0),IF(Q255&gt;0,-Q255^(1/3),(-Q255)^(1/3)),'OddsRatio_working_3-way'!AM255-'OddsRatio_working_3-way'!R255/3)</f>
        <v>-0.82705698408166928</v>
      </c>
      <c r="AT255" s="11">
        <f>IF(('OddsRatio_working_3-way'!X255=0),IF(Q255&gt;0,-Q255^(1/3),(-Q255)^(1/3)),'OddsRatio_working_3-way'!AN255-'OddsRatio_working_3-way'!R255/3)</f>
        <v>-0.25475991418672761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1.76</v>
      </c>
      <c r="B256" s="4">
        <f>IF('True_Odds_Calculator_3-way'!B257="","",'True_Odds_Calculator_3-way'!B257)</f>
        <v>4.09</v>
      </c>
      <c r="C256" s="4">
        <f>IF('True_Odds_Calculator_3-way'!C257="","",'True_Odds_Calculator_3-way'!C257)</f>
        <v>4.71</v>
      </c>
      <c r="D256" s="9">
        <f t="shared" si="52"/>
        <v>0.5578288671219509</v>
      </c>
      <c r="E256" s="9">
        <f t="shared" si="53"/>
        <v>0.23680931120940649</v>
      </c>
      <c r="F256" s="9">
        <f t="shared" si="54"/>
        <v>0.20536182166864247</v>
      </c>
      <c r="G256" s="9">
        <f t="shared" si="55"/>
        <v>1.0429795883631945</v>
      </c>
      <c r="H256" s="9">
        <f t="shared" si="56"/>
        <v>1.7926644871560276</v>
      </c>
      <c r="I256" s="9">
        <f t="shared" si="57"/>
        <v>4.2228069280422709</v>
      </c>
      <c r="J256" s="9">
        <f t="shared" si="58"/>
        <v>4.8694542728274506</v>
      </c>
      <c r="K256" s="11">
        <f t="shared" si="59"/>
        <v>0.56818181818181823</v>
      </c>
      <c r="L256" s="11">
        <f t="shared" si="60"/>
        <v>0.24449877750611249</v>
      </c>
      <c r="M256" s="11">
        <f t="shared" si="61"/>
        <v>0.21231422505307856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-0.25697394891716907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0.22297948730291098</v>
      </c>
      <c r="Q256" s="11">
        <f>2*'OddsRatio_working_3-way'!K256*'OddsRatio_working_3-way'!L256*'OddsRatio_working_3-way'!M256</f>
        <v>5.8989282355267451E-2</v>
      </c>
      <c r="R256" s="11">
        <f t="shared" si="62"/>
        <v>0</v>
      </c>
      <c r="S256" s="11">
        <f t="shared" si="63"/>
        <v>-0.86771242082124211</v>
      </c>
      <c r="T256" s="11">
        <f t="shared" si="64"/>
        <v>-0.22955355048181006</v>
      </c>
      <c r="U256" s="11">
        <f>'OddsRatio_working_3-way'!S256-'OddsRatio_working_3-way'!R256^2/3</f>
        <v>-0.86771242082124211</v>
      </c>
      <c r="V256" s="11">
        <f>'OddsRatio_working_3-way'!S256*'OddsRatio_working_3-way'!R256/3-2*'OddsRatio_working_3-way'!R256^3/27-'OddsRatio_working_3-way'!T256</f>
        <v>0.22955355048181006</v>
      </c>
      <c r="W256" s="11">
        <f>'OddsRatio_working_3-way'!V256^2+4*'OddsRatio_working_3-way'!U256^3/27</f>
        <v>-4.4093647485807359E-2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0.1555542349348068</v>
      </c>
      <c r="Y256" s="11">
        <f>IF('OddsRatio_working_3-way'!W256&gt;=0,IF('OddsRatio_working_3-way'!V256+SQRT('OddsRatio_working_3-way'!W256)&gt;0,0,PI()),ACOS('OddsRatio_working_3-way'!V256/(2*'OddsRatio_working_3-way'!X256)))</f>
        <v>0.74090657591738118</v>
      </c>
      <c r="Z256" s="11">
        <f>'OddsRatio_working_3-way'!X256^(1/3)*COS('OddsRatio_working_3-way'!Y256/3)</f>
        <v>0.52148979418159724</v>
      </c>
      <c r="AA256" s="11">
        <f>'OddsRatio_working_3-way'!X256^(1/3)*COS(('OddsRatio_working_3-way'!Y256+2*PI())/3)</f>
        <v>-0.37460622120323406</v>
      </c>
      <c r="AB256" s="11">
        <f>'OddsRatio_working_3-way'!X256^(1/3)*COS(('OddsRatio_working_3-way'!Y256+4*PI())/3)</f>
        <v>-0.14688357297836308</v>
      </c>
      <c r="AC256" s="11">
        <f>'OddsRatio_working_3-way'!X256^(1/3)*SIN('OddsRatio_working_3-way'!Y256/3)</f>
        <v>0.13147573225320372</v>
      </c>
      <c r="AD256" s="11">
        <f>'OddsRatio_working_3-way'!X256^(1/3)*SIN(('OddsRatio_working_3-way'!Y256+2*PI())/3)</f>
        <v>0.38588554344897974</v>
      </c>
      <c r="AE256" s="11">
        <f>'OddsRatio_working_3-way'!X256^(1/3)*SIN(('OddsRatio_working_3-way'!Y256+4*PI())/3)</f>
        <v>-0.51736127570218349</v>
      </c>
      <c r="AF256" s="11">
        <f>-'OddsRatio_working_3-way'!U256/(3*'OddsRatio_working_3-way'!X256^(1/3))*COS(('OddsRatio_working_3-way'!Y256)/3)</f>
        <v>0.52148979418159713</v>
      </c>
      <c r="AG256" s="11">
        <f>-'OddsRatio_working_3-way'!U256/(3*'OddsRatio_working_3-way'!X256^(1/3))*COS(('OddsRatio_working_3-way'!Y256+2*PI())/3)</f>
        <v>-0.374606221203234</v>
      </c>
      <c r="AH256" s="11">
        <f>-'OddsRatio_working_3-way'!U256/(3*'OddsRatio_working_3-way'!X256^(1/3))*COS(('OddsRatio_working_3-way'!Y256+4*PI())/3)</f>
        <v>-0.14688357297836302</v>
      </c>
      <c r="AI256" s="11">
        <f>'OddsRatio_working_3-way'!U256/(3*'OddsRatio_working_3-way'!X256^(1/3))*SIN(('OddsRatio_working_3-way'!Y256)/3)</f>
        <v>-0.13147573225320369</v>
      </c>
      <c r="AJ256" s="11">
        <f>'OddsRatio_working_3-way'!U256/(3*'OddsRatio_working_3-way'!X256^(1/3))*SIN(('OddsRatio_working_3-way'!Y256+2*PI())/3)</f>
        <v>-0.38588554344897968</v>
      </c>
      <c r="AK256" s="11">
        <f>'OddsRatio_working_3-way'!U256/(3*'OddsRatio_working_3-way'!X256^(1/3))*SIN(('OddsRatio_working_3-way'!Y256+4*PI())/3)</f>
        <v>0.51736127570218338</v>
      </c>
      <c r="AL256" s="11">
        <f>'OddsRatio_working_3-way'!Z256+'OddsRatio_working_3-way'!AF256</f>
        <v>1.0429795883631945</v>
      </c>
      <c r="AM256" s="11">
        <f>'OddsRatio_working_3-way'!AA256+'OddsRatio_working_3-way'!AG256</f>
        <v>-0.74921244240646812</v>
      </c>
      <c r="AN256" s="11">
        <f>'OddsRatio_working_3-way'!AB256+'OddsRatio_working_3-way'!AH256</f>
        <v>-0.29376714595672609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1.0429795883631945</v>
      </c>
      <c r="AS256" s="11">
        <f>IF(('OddsRatio_working_3-way'!X256=0),IF(Q256&gt;0,-Q256^(1/3),(-Q256)^(1/3)),'OddsRatio_working_3-way'!AM256-'OddsRatio_working_3-way'!R256/3)</f>
        <v>-0.74921244240646812</v>
      </c>
      <c r="AT256" s="11">
        <f>IF(('OddsRatio_working_3-way'!X256=0),IF(Q256&gt;0,-Q256^(1/3),(-Q256)^(1/3)),'OddsRatio_working_3-way'!AN256-'OddsRatio_working_3-way'!R256/3)</f>
        <v>-0.29376714595672609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2.42</v>
      </c>
      <c r="B257" s="4">
        <f>IF('True_Odds_Calculator_3-way'!B258="","",'True_Odds_Calculator_3-way'!B258)</f>
        <v>3.38</v>
      </c>
      <c r="C257" s="4">
        <f>IF('True_Odds_Calculator_3-way'!C258="","",'True_Odds_Calculator_3-way'!C258)</f>
        <v>3.19</v>
      </c>
      <c r="D257" s="9">
        <f t="shared" si="52"/>
        <v>0.40499034878536622</v>
      </c>
      <c r="E257" s="9">
        <f t="shared" si="53"/>
        <v>0.28881258506361113</v>
      </c>
      <c r="F257" s="9">
        <f t="shared" si="54"/>
        <v>0.30619706615102293</v>
      </c>
      <c r="G257" s="9">
        <f t="shared" si="55"/>
        <v>1.0346441153320809</v>
      </c>
      <c r="H257" s="9">
        <f t="shared" si="56"/>
        <v>2.4691946437715546</v>
      </c>
      <c r="I257" s="9">
        <f t="shared" si="57"/>
        <v>3.4624529944903526</v>
      </c>
      <c r="J257" s="9">
        <f t="shared" si="58"/>
        <v>3.2658706125772565</v>
      </c>
      <c r="K257" s="11">
        <f t="shared" si="59"/>
        <v>0.41322314049586778</v>
      </c>
      <c r="L257" s="11">
        <f t="shared" si="60"/>
        <v>0.29585798816568049</v>
      </c>
      <c r="M257" s="11">
        <f t="shared" si="61"/>
        <v>0.31347962382445144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-0.28365253353744502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0.22956415310143086</v>
      </c>
      <c r="Q257" s="11">
        <f>2*'OddsRatio_working_3-way'!K257*'OddsRatio_working_3-way'!L257*'OddsRatio_working_3-way'!M257</f>
        <v>7.6649132922013655E-2</v>
      </c>
      <c r="R257" s="11">
        <f t="shared" si="62"/>
        <v>0</v>
      </c>
      <c r="S257" s="11">
        <f t="shared" si="63"/>
        <v>-0.80931465775582812</v>
      </c>
      <c r="T257" s="11">
        <f t="shared" si="64"/>
        <v>-0.2702219224560361</v>
      </c>
      <c r="U257" s="11">
        <f>'OddsRatio_working_3-way'!S257-'OddsRatio_working_3-way'!R257^2/3</f>
        <v>-0.80931465775582812</v>
      </c>
      <c r="V257" s="11">
        <f>'OddsRatio_working_3-way'!S257*'OddsRatio_working_3-way'!R257/3-2*'OddsRatio_working_3-way'!R257^3/27-'OddsRatio_working_3-way'!T257</f>
        <v>0.2702219224560361</v>
      </c>
      <c r="W257" s="11">
        <f>'OddsRatio_working_3-way'!V257^2+4*'OddsRatio_working_3-way'!U257^3/27</f>
        <v>-5.5124358679114055E-3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0.14011809594387462</v>
      </c>
      <c r="Y257" s="11">
        <f>IF('OddsRatio_working_3-way'!W257&gt;=0,IF('OddsRatio_working_3-way'!V257+SQRT('OddsRatio_working_3-way'!W257)&gt;0,0,PI()),ACOS('OddsRatio_working_3-way'!V257/(2*'OddsRatio_working_3-way'!X257)))</f>
        <v>0.26814171101432382</v>
      </c>
      <c r="Z257" s="11">
        <f>'OddsRatio_working_3-way'!X257^(1/3)*COS('OddsRatio_working_3-way'!Y257/3)</f>
        <v>0.51732205766604045</v>
      </c>
      <c r="AA257" s="11">
        <f>'OddsRatio_working_3-way'!X257^(1/3)*COS(('OddsRatio_working_3-way'!Y257+2*PI())/3)</f>
        <v>-0.29881175644893587</v>
      </c>
      <c r="AB257" s="11">
        <f>'OddsRatio_working_3-way'!X257^(1/3)*COS(('OddsRatio_working_3-way'!Y257+4*PI())/3)</f>
        <v>-0.21851030121710491</v>
      </c>
      <c r="AC257" s="11">
        <f>'OddsRatio_working_3-way'!X257^(1/3)*SIN('OddsRatio_working_3-way'!Y257/3)</f>
        <v>4.6362066794416547E-2</v>
      </c>
      <c r="AD257" s="11">
        <f>'OddsRatio_working_3-way'!X257^(1/3)*SIN(('OddsRatio_working_3-way'!Y257+2*PI())/3)</f>
        <v>0.42483301047962108</v>
      </c>
      <c r="AE257" s="11">
        <f>'OddsRatio_working_3-way'!X257^(1/3)*SIN(('OddsRatio_working_3-way'!Y257+4*PI())/3)</f>
        <v>-0.47119507727403742</v>
      </c>
      <c r="AF257" s="11">
        <f>-'OddsRatio_working_3-way'!U257/(3*'OddsRatio_working_3-way'!X257^(1/3))*COS(('OddsRatio_working_3-way'!Y257)/3)</f>
        <v>0.51732205766604045</v>
      </c>
      <c r="AG257" s="11">
        <f>-'OddsRatio_working_3-way'!U257/(3*'OddsRatio_working_3-way'!X257^(1/3))*COS(('OddsRatio_working_3-way'!Y257+2*PI())/3)</f>
        <v>-0.29881175644893587</v>
      </c>
      <c r="AH257" s="11">
        <f>-'OddsRatio_working_3-way'!U257/(3*'OddsRatio_working_3-way'!X257^(1/3))*COS(('OddsRatio_working_3-way'!Y257+4*PI())/3)</f>
        <v>-0.21851030121710491</v>
      </c>
      <c r="AI257" s="11">
        <f>'OddsRatio_working_3-way'!U257/(3*'OddsRatio_working_3-way'!X257^(1/3))*SIN(('OddsRatio_working_3-way'!Y257)/3)</f>
        <v>-4.6362066794416547E-2</v>
      </c>
      <c r="AJ257" s="11">
        <f>'OddsRatio_working_3-way'!U257/(3*'OddsRatio_working_3-way'!X257^(1/3))*SIN(('OddsRatio_working_3-way'!Y257+2*PI())/3)</f>
        <v>-0.42483301047962108</v>
      </c>
      <c r="AK257" s="11">
        <f>'OddsRatio_working_3-way'!U257/(3*'OddsRatio_working_3-way'!X257^(1/3))*SIN(('OddsRatio_working_3-way'!Y257+4*PI())/3)</f>
        <v>0.47119507727403742</v>
      </c>
      <c r="AL257" s="11">
        <f>'OddsRatio_working_3-way'!Z257+'OddsRatio_working_3-way'!AF257</f>
        <v>1.0346441153320809</v>
      </c>
      <c r="AM257" s="11">
        <f>'OddsRatio_working_3-way'!AA257+'OddsRatio_working_3-way'!AG257</f>
        <v>-0.59762351289787174</v>
      </c>
      <c r="AN257" s="11">
        <f>'OddsRatio_working_3-way'!AB257+'OddsRatio_working_3-way'!AH257</f>
        <v>-0.43702060243420982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1.0346441153320809</v>
      </c>
      <c r="AS257" s="11">
        <f>IF(('OddsRatio_working_3-way'!X257=0),IF(Q257&gt;0,-Q257^(1/3),(-Q257)^(1/3)),'OddsRatio_working_3-way'!AM257-'OddsRatio_working_3-way'!R257/3)</f>
        <v>-0.59762351289787174</v>
      </c>
      <c r="AT257" s="11">
        <f>IF(('OddsRatio_working_3-way'!X257=0),IF(Q257&gt;0,-Q257^(1/3),(-Q257)^(1/3)),'OddsRatio_working_3-way'!AN257-'OddsRatio_working_3-way'!R257/3)</f>
        <v>-0.43702060243420982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1.1399999999999999</v>
      </c>
      <c r="B258" s="4">
        <f>IF('True_Odds_Calculator_3-way'!B259="","",'True_Odds_Calculator_3-way'!B259)</f>
        <v>9.42</v>
      </c>
      <c r="C258" s="4">
        <f>IF('True_Odds_Calculator_3-way'!C259="","",'True_Odds_Calculator_3-way'!C259)</f>
        <v>22.43</v>
      </c>
      <c r="D258" s="9">
        <f t="shared" si="52"/>
        <v>0.86429652544840385</v>
      </c>
      <c r="E258" s="9">
        <f t="shared" si="53"/>
        <v>9.5757472078543487E-2</v>
      </c>
      <c r="F258" s="9">
        <f t="shared" si="54"/>
        <v>3.9946002473052564E-2</v>
      </c>
      <c r="G258" s="9">
        <f t="shared" si="55"/>
        <v>1.1215022899791425</v>
      </c>
      <c r="H258" s="9">
        <f t="shared" si="56"/>
        <v>1.1570103205970799</v>
      </c>
      <c r="I258" s="9">
        <f t="shared" si="57"/>
        <v>10.443049281624377</v>
      </c>
      <c r="J258" s="9">
        <f t="shared" si="58"/>
        <v>25.033794074253027</v>
      </c>
      <c r="K258" s="11">
        <f t="shared" si="59"/>
        <v>0.87719298245614041</v>
      </c>
      <c r="L258" s="11">
        <f t="shared" si="60"/>
        <v>0.10615711252653928</v>
      </c>
      <c r="M258" s="11">
        <f t="shared" si="61"/>
        <v>4.4583147570218459E-2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-0.10487627906695585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0.12450633177178563</v>
      </c>
      <c r="Q258" s="11">
        <f>2*'OddsRatio_working_3-way'!K258*'OddsRatio_working_3-way'!L258*'OddsRatio_working_3-way'!M258</f>
        <v>8.3031898480683992E-3</v>
      </c>
      <c r="R258" s="11">
        <f t="shared" si="62"/>
        <v>0</v>
      </c>
      <c r="S258" s="11">
        <f t="shared" si="63"/>
        <v>-1.1871734283430997</v>
      </c>
      <c r="T258" s="11">
        <f t="shared" si="64"/>
        <v>-7.9171285651423798E-2</v>
      </c>
      <c r="U258" s="11">
        <f>'OddsRatio_working_3-way'!S258-'OddsRatio_working_3-way'!R258^2/3</f>
        <v>-1.1871734283430997</v>
      </c>
      <c r="V258" s="11">
        <f>'OddsRatio_working_3-way'!S258*'OddsRatio_working_3-way'!R258/3-2*'OddsRatio_working_3-way'!R258^3/27-'OddsRatio_working_3-way'!T258</f>
        <v>7.9171285651423798E-2</v>
      </c>
      <c r="W258" s="11">
        <f>'OddsRatio_working_3-way'!V258^2+4*'OddsRatio_working_3-way'!U258^3/27</f>
        <v>-0.24161033354137459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0.24893695286812781</v>
      </c>
      <c r="Y258" s="11">
        <f>IF('OddsRatio_working_3-way'!W258&gt;=0,IF('OddsRatio_working_3-way'!V258+SQRT('OddsRatio_working_3-way'!W258)&gt;0,0,PI()),ACOS('OddsRatio_working_3-way'!V258/(2*'OddsRatio_working_3-way'!X258)))</f>
        <v>1.4110996513603413</v>
      </c>
      <c r="Z258" s="11">
        <f>'OddsRatio_working_3-way'!X258^(1/3)*COS('OddsRatio_working_3-way'!Y258/3)</f>
        <v>0.56075114498957124</v>
      </c>
      <c r="AA258" s="11">
        <f>'OddsRatio_working_3-way'!X258^(1/3)*COS(('OddsRatio_working_3-way'!Y258+2*PI())/3)</f>
        <v>-0.52728035602568157</v>
      </c>
      <c r="AB258" s="11">
        <f>'OddsRatio_working_3-way'!X258^(1/3)*COS(('OddsRatio_working_3-way'!Y258+4*PI())/3)</f>
        <v>-3.3470788963889733E-2</v>
      </c>
      <c r="AC258" s="11">
        <f>'OddsRatio_working_3-way'!X258^(1/3)*SIN('OddsRatio_working_3-way'!Y258/3)</f>
        <v>0.28510108647153809</v>
      </c>
      <c r="AD258" s="11">
        <f>'OddsRatio_working_3-way'!X258^(1/3)*SIN(('OddsRatio_working_3-way'!Y258+2*PI())/3)</f>
        <v>0.34307419352641066</v>
      </c>
      <c r="AE258" s="11">
        <f>'OddsRatio_working_3-way'!X258^(1/3)*SIN(('OddsRatio_working_3-way'!Y258+4*PI())/3)</f>
        <v>-0.62817527999794875</v>
      </c>
      <c r="AF258" s="11">
        <f>-'OddsRatio_working_3-way'!U258/(3*'OddsRatio_working_3-way'!X258^(1/3))*COS(('OddsRatio_working_3-way'!Y258)/3)</f>
        <v>0.56075114498957113</v>
      </c>
      <c r="AG258" s="11">
        <f>-'OddsRatio_working_3-way'!U258/(3*'OddsRatio_working_3-way'!X258^(1/3))*COS(('OddsRatio_working_3-way'!Y258+2*PI())/3)</f>
        <v>-0.52728035602568157</v>
      </c>
      <c r="AH258" s="11">
        <f>-'OddsRatio_working_3-way'!U258/(3*'OddsRatio_working_3-way'!X258^(1/3))*COS(('OddsRatio_working_3-way'!Y258+4*PI())/3)</f>
        <v>-3.3470788963889726E-2</v>
      </c>
      <c r="AI258" s="11">
        <f>'OddsRatio_working_3-way'!U258/(3*'OddsRatio_working_3-way'!X258^(1/3))*SIN(('OddsRatio_working_3-way'!Y258)/3)</f>
        <v>-0.28510108647153803</v>
      </c>
      <c r="AJ258" s="11">
        <f>'OddsRatio_working_3-way'!U258/(3*'OddsRatio_working_3-way'!X258^(1/3))*SIN(('OddsRatio_working_3-way'!Y258+2*PI())/3)</f>
        <v>-0.34307419352641061</v>
      </c>
      <c r="AK258" s="11">
        <f>'OddsRatio_working_3-way'!U258/(3*'OddsRatio_working_3-way'!X258^(1/3))*SIN(('OddsRatio_working_3-way'!Y258+4*PI())/3)</f>
        <v>0.62817527999794864</v>
      </c>
      <c r="AL258" s="11">
        <f>'OddsRatio_working_3-way'!Z258+'OddsRatio_working_3-way'!AF258</f>
        <v>1.1215022899791425</v>
      </c>
      <c r="AM258" s="11">
        <f>'OddsRatio_working_3-way'!AA258+'OddsRatio_working_3-way'!AG258</f>
        <v>-1.0545607120513631</v>
      </c>
      <c r="AN258" s="11">
        <f>'OddsRatio_working_3-way'!AB258+'OddsRatio_working_3-way'!AH258</f>
        <v>-6.6941577927779466E-2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1.1215022899791425</v>
      </c>
      <c r="AS258" s="11">
        <f>IF(('OddsRatio_working_3-way'!X258=0),IF(Q258&gt;0,-Q258^(1/3),(-Q258)^(1/3)),'OddsRatio_working_3-way'!AM258-'OddsRatio_working_3-way'!R258/3)</f>
        <v>-1.0545607120513631</v>
      </c>
      <c r="AT258" s="11">
        <f>IF(('OddsRatio_working_3-way'!X258=0),IF(Q258&gt;0,-Q258^(1/3),(-Q258)^(1/3)),'OddsRatio_working_3-way'!AN258-'OddsRatio_working_3-way'!R258/3)</f>
        <v>-6.6941577927779466E-2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3.76</v>
      </c>
      <c r="B259" s="4">
        <f>IF('True_Odds_Calculator_3-way'!B260="","",'True_Odds_Calculator_3-way'!B260)</f>
        <v>3.37</v>
      </c>
      <c r="C259" s="4">
        <f>IF('True_Odds_Calculator_3-way'!C260="","",'True_Odds_Calculator_3-way'!C260)</f>
        <v>2.17</v>
      </c>
      <c r="D259" s="9">
        <f t="shared" si="52"/>
        <v>0.25893953054343977</v>
      </c>
      <c r="E259" s="9">
        <f t="shared" si="53"/>
        <v>0.28922583281256553</v>
      </c>
      <c r="F259" s="9">
        <f t="shared" si="54"/>
        <v>0.45183463664399459</v>
      </c>
      <c r="G259" s="9">
        <f t="shared" si="55"/>
        <v>1.0369222865641712</v>
      </c>
      <c r="H259" s="9">
        <f t="shared" si="56"/>
        <v>3.8619055109171123</v>
      </c>
      <c r="I259" s="9">
        <f t="shared" si="57"/>
        <v>3.4575058191570869</v>
      </c>
      <c r="J259" s="9">
        <f t="shared" si="58"/>
        <v>2.2131990752800803</v>
      </c>
      <c r="K259" s="11">
        <f t="shared" si="59"/>
        <v>0.26595744680851063</v>
      </c>
      <c r="L259" s="11">
        <f t="shared" si="60"/>
        <v>0.29673590504451036</v>
      </c>
      <c r="M259" s="11">
        <f t="shared" si="61"/>
        <v>0.46082949308755761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-0.27833371107832472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0.22912003649627599</v>
      </c>
      <c r="Q259" s="11">
        <f>2*'OddsRatio_working_3-way'!K259*'OddsRatio_working_3-way'!L259*'OddsRatio_working_3-way'!M259</f>
        <v>7.2736519522627316E-2</v>
      </c>
      <c r="R259" s="11">
        <f t="shared" si="62"/>
        <v>0</v>
      </c>
      <c r="S259" s="11">
        <f t="shared" si="63"/>
        <v>-0.82318464266730629</v>
      </c>
      <c r="T259" s="11">
        <f t="shared" si="64"/>
        <v>-0.26132845798962107</v>
      </c>
      <c r="U259" s="11">
        <f>'OddsRatio_working_3-way'!S259-'OddsRatio_working_3-way'!R259^2/3</f>
        <v>-0.82318464266730629</v>
      </c>
      <c r="V259" s="11">
        <f>'OddsRatio_working_3-way'!S259*'OddsRatio_working_3-way'!R259/3-2*'OddsRatio_working_3-way'!R259^3/27-'OddsRatio_working_3-way'!T259</f>
        <v>0.26132845798962107</v>
      </c>
      <c r="W259" s="11">
        <f>'OddsRatio_working_3-way'!V259^2+4*'OddsRatio_working_3-way'!U259^3/27</f>
        <v>-1.4346998923479862E-2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0.14373548785765558</v>
      </c>
      <c r="Y259" s="11">
        <f>IF('OddsRatio_working_3-way'!W259&gt;=0,IF('OddsRatio_working_3-way'!V259+SQRT('OddsRatio_working_3-way'!W259)&gt;0,0,PI()),ACOS('OddsRatio_working_3-way'!V259/(2*'OddsRatio_working_3-way'!X259)))</f>
        <v>0.42977307942023524</v>
      </c>
      <c r="Z259" s="11">
        <f>'OddsRatio_working_3-way'!X259^(1/3)*COS('OddsRatio_working_3-way'!Y259/3)</f>
        <v>0.51846114328208559</v>
      </c>
      <c r="AA259" s="11">
        <f>'OddsRatio_working_3-way'!X259^(1/3)*COS(('OddsRatio_working_3-way'!Y259+2*PI())/3)</f>
        <v>-0.32399702010628678</v>
      </c>
      <c r="AB259" s="11">
        <f>'OddsRatio_working_3-way'!X259^(1/3)*COS(('OddsRatio_working_3-way'!Y259+4*PI())/3)</f>
        <v>-0.19446412317579867</v>
      </c>
      <c r="AC259" s="11">
        <f>'OddsRatio_working_3-way'!X259^(1/3)*SIN('OddsRatio_working_3-way'!Y259/3)</f>
        <v>7.4785852911729414E-2</v>
      </c>
      <c r="AD259" s="11">
        <f>'OddsRatio_working_3-way'!X259^(1/3)*SIN(('OddsRatio_working_3-way'!Y259+2*PI())/3)</f>
        <v>0.41160759450154522</v>
      </c>
      <c r="AE259" s="11">
        <f>'OddsRatio_working_3-way'!X259^(1/3)*SIN(('OddsRatio_working_3-way'!Y259+4*PI())/3)</f>
        <v>-0.4863934474132745</v>
      </c>
      <c r="AF259" s="11">
        <f>-'OddsRatio_working_3-way'!U259/(3*'OddsRatio_working_3-way'!X259^(1/3))*COS(('OddsRatio_working_3-way'!Y259)/3)</f>
        <v>0.5184611432820857</v>
      </c>
      <c r="AG259" s="11">
        <f>-'OddsRatio_working_3-way'!U259/(3*'OddsRatio_working_3-way'!X259^(1/3))*COS(('OddsRatio_working_3-way'!Y259+2*PI())/3)</f>
        <v>-0.32399702010628684</v>
      </c>
      <c r="AH259" s="11">
        <f>-'OddsRatio_working_3-way'!U259/(3*'OddsRatio_working_3-way'!X259^(1/3))*COS(('OddsRatio_working_3-way'!Y259+4*PI())/3)</f>
        <v>-0.1944641231757987</v>
      </c>
      <c r="AI259" s="11">
        <f>'OddsRatio_working_3-way'!U259/(3*'OddsRatio_working_3-way'!X259^(1/3))*SIN(('OddsRatio_working_3-way'!Y259)/3)</f>
        <v>-7.4785852911729428E-2</v>
      </c>
      <c r="AJ259" s="11">
        <f>'OddsRatio_working_3-way'!U259/(3*'OddsRatio_working_3-way'!X259^(1/3))*SIN(('OddsRatio_working_3-way'!Y259+2*PI())/3)</f>
        <v>-0.41160759450154533</v>
      </c>
      <c r="AK259" s="11">
        <f>'OddsRatio_working_3-way'!U259/(3*'OddsRatio_working_3-way'!X259^(1/3))*SIN(('OddsRatio_working_3-way'!Y259+4*PI())/3)</f>
        <v>0.48639344741327462</v>
      </c>
      <c r="AL259" s="11">
        <f>'OddsRatio_working_3-way'!Z259+'OddsRatio_working_3-way'!AF259</f>
        <v>1.0369222865641712</v>
      </c>
      <c r="AM259" s="11">
        <f>'OddsRatio_working_3-way'!AA259+'OddsRatio_working_3-way'!AG259</f>
        <v>-0.64799404021257367</v>
      </c>
      <c r="AN259" s="11">
        <f>'OddsRatio_working_3-way'!AB259+'OddsRatio_working_3-way'!AH259</f>
        <v>-0.3889282463515974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1.0369222865641712</v>
      </c>
      <c r="AS259" s="11">
        <f>IF(('OddsRatio_working_3-way'!X259=0),IF(Q259&gt;0,-Q259^(1/3),(-Q259)^(1/3)),'OddsRatio_working_3-way'!AM259-'OddsRatio_working_3-way'!R259/3)</f>
        <v>-0.64799404021257367</v>
      </c>
      <c r="AT259" s="11">
        <f>IF(('OddsRatio_working_3-way'!X259=0),IF(Q259&gt;0,-Q259^(1/3),(-Q259)^(1/3)),'OddsRatio_working_3-way'!AN259-'OddsRatio_working_3-way'!R259/3)</f>
        <v>-0.3889282463515974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2.76</v>
      </c>
      <c r="B260" s="4">
        <f>IF('True_Odds_Calculator_3-way'!B261="","",'True_Odds_Calculator_3-way'!B261)</f>
        <v>2.99</v>
      </c>
      <c r="C260" s="4">
        <f>IF('True_Odds_Calculator_3-way'!C261="","",'True_Odds_Calculator_3-way'!C261)</f>
        <v>2.97</v>
      </c>
      <c r="D260" s="9">
        <f t="shared" ref="D260:D323" si="65">(K260/(AR260+K260-(AR260*K260)))</f>
        <v>0.35088677674285368</v>
      </c>
      <c r="E260" s="9">
        <f t="shared" ref="E260:E323" si="66">(L260/(AR260+L260-(AR260*L260)))</f>
        <v>0.32344943565223272</v>
      </c>
      <c r="F260" s="9">
        <f t="shared" ref="F260:F323" si="67">(M260/(AR260+M260-(AR260*M260)))</f>
        <v>0.32566378760491344</v>
      </c>
      <c r="G260" s="9">
        <f t="shared" ref="G260:G323" si="68">AR260</f>
        <v>1.0510921352456388</v>
      </c>
      <c r="H260" s="9">
        <f t="shared" ref="H260:H323" si="69">IF(A260="","",1/D260)</f>
        <v>2.8499221580323244</v>
      </c>
      <c r="I260" s="9">
        <f t="shared" ref="I260:I323" si="70">IF(B260="","",1/E260)</f>
        <v>3.0916733491388211</v>
      </c>
      <c r="J260" s="9">
        <f t="shared" ref="J260:J323" si="71">IF(C260="","",1/F260)</f>
        <v>3.0706515064339088</v>
      </c>
      <c r="K260" s="11">
        <f t="shared" ref="K260:K323" si="72">1/A260</f>
        <v>0.3623188405797102</v>
      </c>
      <c r="L260" s="11">
        <f t="shared" ref="L260:L323" si="73">1/B260</f>
        <v>0.33444816053511706</v>
      </c>
      <c r="M260" s="11">
        <f t="shared" ref="M260:M323" si="74">1/C260</f>
        <v>0.33670033670033667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-0.28151092297280067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0.23337767509160079</v>
      </c>
      <c r="Q260" s="11">
        <f>2*'OddsRatio_working_3-way'!K260*'OddsRatio_working_3-way'!L260*'OddsRatio_working_3-way'!M260</f>
        <v>8.16005856963639E-2</v>
      </c>
      <c r="R260" s="11">
        <f t="shared" ref="R260:R323" si="75">O260/N260</f>
        <v>0</v>
      </c>
      <c r="S260" s="11">
        <f t="shared" ref="S260:S323" si="76">P260/N260</f>
        <v>-0.82901818738361899</v>
      </c>
      <c r="T260" s="11">
        <f t="shared" ref="T260:T323" si="77">Q260/N260</f>
        <v>-0.28986649908518142</v>
      </c>
      <c r="U260" s="11">
        <f>'OddsRatio_working_3-way'!S260-'OddsRatio_working_3-way'!R260^2/3</f>
        <v>-0.82901818738361899</v>
      </c>
      <c r="V260" s="11">
        <f>'OddsRatio_working_3-way'!S260*'OddsRatio_working_3-way'!R260/3-2*'OddsRatio_working_3-way'!R260^3/27-'OddsRatio_working_3-way'!T260</f>
        <v>0.28986649908518142</v>
      </c>
      <c r="W260" s="11">
        <f>'OddsRatio_working_3-way'!V260^2+4*'OddsRatio_working_3-way'!U260^3/27</f>
        <v>-3.8634414065981393E-4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0.14526607607469758</v>
      </c>
      <c r="Y260" s="11">
        <f>IF('OddsRatio_working_3-way'!W260&gt;=0,IF('OddsRatio_working_3-way'!V260+SQRT('OddsRatio_working_3-way'!W260)&gt;0,0,PI()),ACOS('OddsRatio_working_3-way'!V260/(2*'OddsRatio_working_3-way'!X260)))</f>
        <v>6.7705635586229107E-2</v>
      </c>
      <c r="Z260" s="11">
        <f>'OddsRatio_working_3-way'!X260^(1/3)*COS('OddsRatio_working_3-way'!Y260/3)</f>
        <v>0.52554606762281952</v>
      </c>
      <c r="AA260" s="11">
        <f>'OddsRatio_working_3-way'!X260^(1/3)*COS(('OddsRatio_working_3-way'!Y260+2*PI())/3)</f>
        <v>-0.27304654102890474</v>
      </c>
      <c r="AB260" s="11">
        <f>'OddsRatio_working_3-way'!X260^(1/3)*COS(('OddsRatio_working_3-way'!Y260+4*PI())/3)</f>
        <v>-0.25249952659391472</v>
      </c>
      <c r="AC260" s="11">
        <f>'OddsRatio_working_3-way'!X260^(1/3)*SIN('OddsRatio_working_3-way'!Y260/3)</f>
        <v>1.1862824315084598E-2</v>
      </c>
      <c r="AD260" s="11">
        <f>'OddsRatio_working_3-way'!X260^(1/3)*SIN(('OddsRatio_working_3-way'!Y260+2*PI())/3)</f>
        <v>0.44920483326283389</v>
      </c>
      <c r="AE260" s="11">
        <f>'OddsRatio_working_3-way'!X260^(1/3)*SIN(('OddsRatio_working_3-way'!Y260+4*PI())/3)</f>
        <v>-0.46106765757791851</v>
      </c>
      <c r="AF260" s="11">
        <f>-'OddsRatio_working_3-way'!U260/(3*'OddsRatio_working_3-way'!X260^(1/3))*COS(('OddsRatio_working_3-way'!Y260)/3)</f>
        <v>0.52554606762281941</v>
      </c>
      <c r="AG260" s="11">
        <f>-'OddsRatio_working_3-way'!U260/(3*'OddsRatio_working_3-way'!X260^(1/3))*COS(('OddsRatio_working_3-way'!Y260+2*PI())/3)</f>
        <v>-0.27304654102890469</v>
      </c>
      <c r="AH260" s="11">
        <f>-'OddsRatio_working_3-way'!U260/(3*'OddsRatio_working_3-way'!X260^(1/3))*COS(('OddsRatio_working_3-way'!Y260+4*PI())/3)</f>
        <v>-0.25249952659391467</v>
      </c>
      <c r="AI260" s="11">
        <f>'OddsRatio_working_3-way'!U260/(3*'OddsRatio_working_3-way'!X260^(1/3))*SIN(('OddsRatio_working_3-way'!Y260)/3)</f>
        <v>-1.1862824315084597E-2</v>
      </c>
      <c r="AJ260" s="11">
        <f>'OddsRatio_working_3-way'!U260/(3*'OddsRatio_working_3-way'!X260^(1/3))*SIN(('OddsRatio_working_3-way'!Y260+2*PI())/3)</f>
        <v>-0.44920483326283384</v>
      </c>
      <c r="AK260" s="11">
        <f>'OddsRatio_working_3-way'!U260/(3*'OddsRatio_working_3-way'!X260^(1/3))*SIN(('OddsRatio_working_3-way'!Y260+4*PI())/3)</f>
        <v>0.4610676575779184</v>
      </c>
      <c r="AL260" s="11">
        <f>'OddsRatio_working_3-way'!Z260+'OddsRatio_working_3-way'!AF260</f>
        <v>1.0510921352456388</v>
      </c>
      <c r="AM260" s="11">
        <f>'OddsRatio_working_3-way'!AA260+'OddsRatio_working_3-way'!AG260</f>
        <v>-0.54609308205780938</v>
      </c>
      <c r="AN260" s="11">
        <f>'OddsRatio_working_3-way'!AB260+'OddsRatio_working_3-way'!AH260</f>
        <v>-0.50499905318782945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1.0510921352456388</v>
      </c>
      <c r="AS260" s="11">
        <f>IF(('OddsRatio_working_3-way'!X260=0),IF(Q260&gt;0,-Q260^(1/3),(-Q260)^(1/3)),'OddsRatio_working_3-way'!AM260-'OddsRatio_working_3-way'!R260/3)</f>
        <v>-0.54609308205780938</v>
      </c>
      <c r="AT260" s="11">
        <f>IF(('OddsRatio_working_3-way'!X260=0),IF(Q260&gt;0,-Q260^(1/3),(-Q260)^(1/3)),'OddsRatio_working_3-way'!AN260-'OddsRatio_working_3-way'!R260/3)</f>
        <v>-0.50499905318782945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4.5999999999999996</v>
      </c>
      <c r="B261" s="4">
        <f>IF('True_Odds_Calculator_3-way'!B262="","",'True_Odds_Calculator_3-way'!B262)</f>
        <v>3.51</v>
      </c>
      <c r="C261" s="4">
        <f>IF('True_Odds_Calculator_3-way'!C262="","",'True_Odds_Calculator_3-way'!C262)</f>
        <v>1.9</v>
      </c>
      <c r="D261" s="9">
        <f t="shared" si="65"/>
        <v>0.20963337339527496</v>
      </c>
      <c r="E261" s="9">
        <f t="shared" si="66"/>
        <v>0.2755815374579208</v>
      </c>
      <c r="F261" s="9">
        <f t="shared" si="67"/>
        <v>0.51478508914680421</v>
      </c>
      <c r="G261" s="9">
        <f t="shared" si="68"/>
        <v>1.0472868971774494</v>
      </c>
      <c r="H261" s="9">
        <f t="shared" si="69"/>
        <v>4.7702328298388172</v>
      </c>
      <c r="I261" s="9">
        <f t="shared" si="70"/>
        <v>3.6286901119153976</v>
      </c>
      <c r="J261" s="9">
        <f t="shared" si="71"/>
        <v>1.9425582074597041</v>
      </c>
      <c r="K261" s="11">
        <f t="shared" si="72"/>
        <v>0.21739130434782611</v>
      </c>
      <c r="L261" s="11">
        <f t="shared" si="73"/>
        <v>0.28490028490028491</v>
      </c>
      <c r="M261" s="11">
        <f t="shared" si="74"/>
        <v>0.52631578947368418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-0.26509417356099263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0.22850697907906148</v>
      </c>
      <c r="Q261" s="11">
        <f>2*'OddsRatio_working_3-way'!K261*'OddsRatio_working_3-way'!L261*'OddsRatio_working_3-way'!M261</f>
        <v>6.5194573203726527E-2</v>
      </c>
      <c r="R261" s="11">
        <f t="shared" si="75"/>
        <v>0</v>
      </c>
      <c r="S261" s="11">
        <f t="shared" si="76"/>
        <v>-0.86198416211696482</v>
      </c>
      <c r="T261" s="11">
        <f t="shared" si="77"/>
        <v>-0.24592986080369894</v>
      </c>
      <c r="U261" s="11">
        <f>'OddsRatio_working_3-way'!S261-'OddsRatio_working_3-way'!R261^2/3</f>
        <v>-0.86198416211696482</v>
      </c>
      <c r="V261" s="11">
        <f>'OddsRatio_working_3-way'!S261*'OddsRatio_working_3-way'!R261/3-2*'OddsRatio_working_3-way'!R261^3/27-'OddsRatio_working_3-way'!T261</f>
        <v>0.24592986080369894</v>
      </c>
      <c r="W261" s="11">
        <f>'OddsRatio_working_3-way'!V261^2+4*'OddsRatio_working_3-way'!U261^3/27</f>
        <v>-3.4402744145336749E-2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0.15401642816617281</v>
      </c>
      <c r="Y261" s="11">
        <f>IF('OddsRatio_working_3-way'!W261&gt;=0,IF('OddsRatio_working_3-way'!V261+SQRT('OddsRatio_working_3-way'!W261)&gt;0,0,PI()),ACOS('OddsRatio_working_3-way'!V261/(2*'OddsRatio_working_3-way'!X261)))</f>
        <v>0.64618231138674143</v>
      </c>
      <c r="Z261" s="11">
        <f>'OddsRatio_working_3-way'!X261^(1/3)*COS('OddsRatio_working_3-way'!Y261/3)</f>
        <v>0.52364344858872469</v>
      </c>
      <c r="AA261" s="11">
        <f>'OddsRatio_working_3-way'!X261^(1/3)*COS(('OddsRatio_working_3-way'!Y261+2*PI())/3)</f>
        <v>-0.36103963896616897</v>
      </c>
      <c r="AB261" s="11">
        <f>'OddsRatio_working_3-way'!X261^(1/3)*COS(('OddsRatio_working_3-way'!Y261+4*PI())/3)</f>
        <v>-0.1626038096225558</v>
      </c>
      <c r="AC261" s="11">
        <f>'OddsRatio_working_3-way'!X261^(1/3)*SIN('OddsRatio_working_3-way'!Y261/3)</f>
        <v>0.11456697948840168</v>
      </c>
      <c r="AD261" s="11">
        <f>'OddsRatio_working_3-way'!X261^(1/3)*SIN(('OddsRatio_working_3-way'!Y261+2*PI())/3)</f>
        <v>0.39620503925892531</v>
      </c>
      <c r="AE261" s="11">
        <f>'OddsRatio_working_3-way'!X261^(1/3)*SIN(('OddsRatio_working_3-way'!Y261+4*PI())/3)</f>
        <v>-0.51077201874732703</v>
      </c>
      <c r="AF261" s="11">
        <f>-'OddsRatio_working_3-way'!U261/(3*'OddsRatio_working_3-way'!X261^(1/3))*COS(('OddsRatio_working_3-way'!Y261)/3)</f>
        <v>0.5236434485887248</v>
      </c>
      <c r="AG261" s="11">
        <f>-'OddsRatio_working_3-way'!U261/(3*'OddsRatio_working_3-way'!X261^(1/3))*COS(('OddsRatio_working_3-way'!Y261+2*PI())/3)</f>
        <v>-0.36103963896616909</v>
      </c>
      <c r="AH261" s="11">
        <f>-'OddsRatio_working_3-way'!U261/(3*'OddsRatio_working_3-way'!X261^(1/3))*COS(('OddsRatio_working_3-way'!Y261+4*PI())/3)</f>
        <v>-0.16260380962255583</v>
      </c>
      <c r="AI261" s="11">
        <f>'OddsRatio_working_3-way'!U261/(3*'OddsRatio_working_3-way'!X261^(1/3))*SIN(('OddsRatio_working_3-way'!Y261)/3)</f>
        <v>-0.11456697948840171</v>
      </c>
      <c r="AJ261" s="11">
        <f>'OddsRatio_working_3-way'!U261/(3*'OddsRatio_working_3-way'!X261^(1/3))*SIN(('OddsRatio_working_3-way'!Y261+2*PI())/3)</f>
        <v>-0.39620503925892542</v>
      </c>
      <c r="AK261" s="11">
        <f>'OddsRatio_working_3-way'!U261/(3*'OddsRatio_working_3-way'!X261^(1/3))*SIN(('OddsRatio_working_3-way'!Y261+4*PI())/3)</f>
        <v>0.51077201874732714</v>
      </c>
      <c r="AL261" s="11">
        <f>'OddsRatio_working_3-way'!Z261+'OddsRatio_working_3-way'!AF261</f>
        <v>1.0472868971774494</v>
      </c>
      <c r="AM261" s="11">
        <f>'OddsRatio_working_3-way'!AA261+'OddsRatio_working_3-way'!AG261</f>
        <v>-0.72207927793233806</v>
      </c>
      <c r="AN261" s="11">
        <f>'OddsRatio_working_3-way'!AB261+'OddsRatio_working_3-way'!AH261</f>
        <v>-0.32520761924511166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1.0472868971774494</v>
      </c>
      <c r="AS261" s="11">
        <f>IF(('OddsRatio_working_3-way'!X261=0),IF(Q261&gt;0,-Q261^(1/3),(-Q261)^(1/3)),'OddsRatio_working_3-way'!AM261-'OddsRatio_working_3-way'!R261/3)</f>
        <v>-0.72207927793233806</v>
      </c>
      <c r="AT261" s="11">
        <f>IF(('OddsRatio_working_3-way'!X261=0),IF(Q261&gt;0,-Q261^(1/3),(-Q261)^(1/3)),'OddsRatio_working_3-way'!AN261-'OddsRatio_working_3-way'!R261/3)</f>
        <v>-0.32520761924511166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1.92</v>
      </c>
      <c r="B262" s="4">
        <f>IF('True_Odds_Calculator_3-way'!B263="","",'True_Odds_Calculator_3-way'!B263)</f>
        <v>3.48</v>
      </c>
      <c r="C262" s="4">
        <f>IF('True_Odds_Calculator_3-way'!C263="","",'True_Odds_Calculator_3-way'!C263)</f>
        <v>4.41</v>
      </c>
      <c r="D262" s="9">
        <f t="shared" si="65"/>
        <v>0.50686101386657478</v>
      </c>
      <c r="E262" s="9">
        <f t="shared" si="66"/>
        <v>0.27603919434815793</v>
      </c>
      <c r="F262" s="9">
        <f t="shared" si="67"/>
        <v>0.21709979178526706</v>
      </c>
      <c r="G262" s="9">
        <f t="shared" si="68"/>
        <v>1.0575298206751609</v>
      </c>
      <c r="H262" s="9">
        <f t="shared" si="69"/>
        <v>1.9729274350211481</v>
      </c>
      <c r="I262" s="9">
        <f t="shared" si="70"/>
        <v>3.6226739552743994</v>
      </c>
      <c r="J262" s="9">
        <f t="shared" si="71"/>
        <v>4.6061766885022992</v>
      </c>
      <c r="K262" s="11">
        <f t="shared" si="72"/>
        <v>0.52083333333333337</v>
      </c>
      <c r="L262" s="11">
        <f t="shared" si="73"/>
        <v>0.28735632183908044</v>
      </c>
      <c r="M262" s="11">
        <f t="shared" si="74"/>
        <v>0.22675736961451246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-0.26404310127627018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0.23111495556076833</v>
      </c>
      <c r="Q262" s="11">
        <f>2*'OddsRatio_working_3-way'!K262*'OddsRatio_working_3-way'!L262*'OddsRatio_working_3-way'!M262</f>
        <v>6.7875170502428306E-2</v>
      </c>
      <c r="R262" s="11">
        <f t="shared" si="75"/>
        <v>0</v>
      </c>
      <c r="S262" s="11">
        <f t="shared" si="76"/>
        <v>-0.87529253536130491</v>
      </c>
      <c r="T262" s="11">
        <f t="shared" si="77"/>
        <v>-0.25706095017953162</v>
      </c>
      <c r="U262" s="11">
        <f>'OddsRatio_working_3-way'!S262-'OddsRatio_working_3-way'!R262^2/3</f>
        <v>-0.87529253536130491</v>
      </c>
      <c r="V262" s="11">
        <f>'OddsRatio_working_3-way'!S262*'OddsRatio_working_3-way'!R262/3-2*'OddsRatio_working_3-way'!R262^3/27-'OddsRatio_working_3-way'!T262</f>
        <v>0.25706095017953162</v>
      </c>
      <c r="W262" s="11">
        <f>'OddsRatio_working_3-way'!V262^2+4*'OddsRatio_working_3-way'!U262^3/27</f>
        <v>-3.3266929644276771E-2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0.15759700326424389</v>
      </c>
      <c r="Y262" s="11">
        <f>IF('OddsRatio_working_3-way'!W262&gt;=0,IF('OddsRatio_working_3-way'!V262+SQRT('OddsRatio_working_3-way'!W262)&gt;0,0,PI()),ACOS('OddsRatio_working_3-way'!V262/(2*'OddsRatio_working_3-way'!X262)))</f>
        <v>0.61709278741076423</v>
      </c>
      <c r="Z262" s="11">
        <f>'OddsRatio_working_3-way'!X262^(1/3)*COS('OddsRatio_working_3-way'!Y262/3)</f>
        <v>0.52876491033758055</v>
      </c>
      <c r="AA262" s="11">
        <f>'OddsRatio_working_3-way'!X262^(1/3)*COS(('OddsRatio_working_3-way'!Y262+2*PI())/3)</f>
        <v>-0.35992765932417464</v>
      </c>
      <c r="AB262" s="11">
        <f>'OddsRatio_working_3-way'!X262^(1/3)*COS(('OddsRatio_working_3-way'!Y262+4*PI())/3)</f>
        <v>-0.16883725101340605</v>
      </c>
      <c r="AC262" s="11">
        <f>'OddsRatio_working_3-way'!X262^(1/3)*SIN('OddsRatio_working_3-way'!Y262/3)</f>
        <v>0.11032609867777769</v>
      </c>
      <c r="AD262" s="11">
        <f>'OddsRatio_working_3-way'!X262^(1/3)*SIN(('OddsRatio_working_3-way'!Y262+2*PI())/3)</f>
        <v>0.40276079564325679</v>
      </c>
      <c r="AE262" s="11">
        <f>'OddsRatio_working_3-way'!X262^(1/3)*SIN(('OddsRatio_working_3-way'!Y262+4*PI())/3)</f>
        <v>-0.51308689432103449</v>
      </c>
      <c r="AF262" s="11">
        <f>-'OddsRatio_working_3-way'!U262/(3*'OddsRatio_working_3-way'!X262^(1/3))*COS(('OddsRatio_working_3-way'!Y262)/3)</f>
        <v>0.52876491033758044</v>
      </c>
      <c r="AG262" s="11">
        <f>-'OddsRatio_working_3-way'!U262/(3*'OddsRatio_working_3-way'!X262^(1/3))*COS(('OddsRatio_working_3-way'!Y262+2*PI())/3)</f>
        <v>-0.35992765932417453</v>
      </c>
      <c r="AH262" s="11">
        <f>-'OddsRatio_working_3-way'!U262/(3*'OddsRatio_working_3-way'!X262^(1/3))*COS(('OddsRatio_working_3-way'!Y262+4*PI())/3)</f>
        <v>-0.16883725101340602</v>
      </c>
      <c r="AI262" s="11">
        <f>'OddsRatio_working_3-way'!U262/(3*'OddsRatio_working_3-way'!X262^(1/3))*SIN(('OddsRatio_working_3-way'!Y262)/3)</f>
        <v>-0.11032609867777766</v>
      </c>
      <c r="AJ262" s="11">
        <f>'OddsRatio_working_3-way'!U262/(3*'OddsRatio_working_3-way'!X262^(1/3))*SIN(('OddsRatio_working_3-way'!Y262+2*PI())/3)</f>
        <v>-0.40276079564325673</v>
      </c>
      <c r="AK262" s="11">
        <f>'OddsRatio_working_3-way'!U262/(3*'OddsRatio_working_3-way'!X262^(1/3))*SIN(('OddsRatio_working_3-way'!Y262+4*PI())/3)</f>
        <v>0.51308689432103438</v>
      </c>
      <c r="AL262" s="11">
        <f>'OddsRatio_working_3-way'!Z262+'OddsRatio_working_3-way'!AF262</f>
        <v>1.0575298206751609</v>
      </c>
      <c r="AM262" s="11">
        <f>'OddsRatio_working_3-way'!AA262+'OddsRatio_working_3-way'!AG262</f>
        <v>-0.71985531864834917</v>
      </c>
      <c r="AN262" s="11">
        <f>'OddsRatio_working_3-way'!AB262+'OddsRatio_working_3-way'!AH262</f>
        <v>-0.33767450202681204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1.0575298206751609</v>
      </c>
      <c r="AS262" s="11">
        <f>IF(('OddsRatio_working_3-way'!X262=0),IF(Q262&gt;0,-Q262^(1/3),(-Q262)^(1/3)),'OddsRatio_working_3-way'!AM262-'OddsRatio_working_3-way'!R262/3)</f>
        <v>-0.71985531864834917</v>
      </c>
      <c r="AT262" s="11">
        <f>IF(('OddsRatio_working_3-way'!X262=0),IF(Q262&gt;0,-Q262^(1/3),(-Q262)^(1/3)),'OddsRatio_working_3-way'!AN262-'OddsRatio_working_3-way'!R262/3)</f>
        <v>-0.33767450202681204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1.97</v>
      </c>
      <c r="B263" s="4">
        <f>IF('True_Odds_Calculator_3-way'!B264="","",'True_Odds_Calculator_3-way'!B264)</f>
        <v>3.3</v>
      </c>
      <c r="C263" s="4">
        <f>IF('True_Odds_Calculator_3-way'!C264="","",'True_Odds_Calculator_3-way'!C264)</f>
        <v>4.16</v>
      </c>
      <c r="D263" s="9">
        <f t="shared" si="65"/>
        <v>0.48757620773627797</v>
      </c>
      <c r="E263" s="9">
        <f t="shared" si="66"/>
        <v>0.28637126892203457</v>
      </c>
      <c r="F263" s="9">
        <f t="shared" si="67"/>
        <v>0.22605252334168738</v>
      </c>
      <c r="G263" s="9">
        <f t="shared" si="68"/>
        <v>1.0834653996756871</v>
      </c>
      <c r="H263" s="9">
        <f t="shared" si="69"/>
        <v>2.0509614376854164</v>
      </c>
      <c r="I263" s="9">
        <f t="shared" si="70"/>
        <v>3.4919704192540801</v>
      </c>
      <c r="J263" s="9">
        <f t="shared" si="71"/>
        <v>4.4237506629751717</v>
      </c>
      <c r="K263" s="11">
        <f t="shared" si="72"/>
        <v>0.50761421319796951</v>
      </c>
      <c r="L263" s="11">
        <f t="shared" si="73"/>
        <v>0.30303030303030304</v>
      </c>
      <c r="M263" s="11">
        <f t="shared" si="74"/>
        <v>0.24038461538461536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-0.26068326766296301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0.23775927963745219</v>
      </c>
      <c r="Q263" s="11">
        <f>2*'OddsRatio_working_3-way'!K263*'OddsRatio_working_3-way'!L263*'OddsRatio_working_3-way'!M263</f>
        <v>7.3953119638398818E-2</v>
      </c>
      <c r="R263" s="11">
        <f t="shared" si="75"/>
        <v>0</v>
      </c>
      <c r="S263" s="11">
        <f t="shared" si="76"/>
        <v>-0.91206191240801382</v>
      </c>
      <c r="T263" s="11">
        <f t="shared" si="77"/>
        <v>-0.28368955284852687</v>
      </c>
      <c r="U263" s="11">
        <f>'OddsRatio_working_3-way'!S263-'OddsRatio_working_3-way'!R263^2/3</f>
        <v>-0.91206191240801382</v>
      </c>
      <c r="V263" s="11">
        <f>'OddsRatio_working_3-way'!S263*'OddsRatio_working_3-way'!R263/3-2*'OddsRatio_working_3-way'!R263^3/27-'OddsRatio_working_3-way'!T263</f>
        <v>0.28368955284852687</v>
      </c>
      <c r="W263" s="11">
        <f>'OddsRatio_working_3-way'!V263^2+4*'OddsRatio_working_3-way'!U263^3/27</f>
        <v>-3.1920981946736024E-2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0.16763110118809482</v>
      </c>
      <c r="Y263" s="11">
        <f>IF('OddsRatio_working_3-way'!W263&gt;=0,IF('OddsRatio_working_3-way'!V263+SQRT('OddsRatio_working_3-way'!W263)&gt;0,0,PI()),ACOS('OddsRatio_working_3-way'!V263/(2*'OddsRatio_working_3-way'!X263)))</f>
        <v>0.56203537718582042</v>
      </c>
      <c r="Z263" s="11">
        <f>'OddsRatio_working_3-way'!X263^(1/3)*COS('OddsRatio_working_3-way'!Y263/3)</f>
        <v>0.54173269983784367</v>
      </c>
      <c r="AA263" s="11">
        <f>'OddsRatio_working_3-way'!X263^(1/3)*COS(('OddsRatio_working_3-way'!Y263+2*PI())/3)</f>
        <v>-0.35980306644704713</v>
      </c>
      <c r="AB263" s="11">
        <f>'OddsRatio_working_3-way'!X263^(1/3)*COS(('OddsRatio_working_3-way'!Y263+4*PI())/3)</f>
        <v>-0.18192963339079668</v>
      </c>
      <c r="AC263" s="11">
        <f>'OddsRatio_working_3-way'!X263^(1/3)*SIN('OddsRatio_working_3-way'!Y263/3)</f>
        <v>0.10269527445670928</v>
      </c>
      <c r="AD263" s="11">
        <f>'OddsRatio_working_3-way'!X263^(1/3)*SIN(('OddsRatio_working_3-way'!Y263+2*PI())/3)</f>
        <v>0.41780664289194808</v>
      </c>
      <c r="AE263" s="11">
        <f>'OddsRatio_working_3-way'!X263^(1/3)*SIN(('OddsRatio_working_3-way'!Y263+4*PI())/3)</f>
        <v>-0.52050191734865725</v>
      </c>
      <c r="AF263" s="11">
        <f>-'OddsRatio_working_3-way'!U263/(3*'OddsRatio_working_3-way'!X263^(1/3))*COS(('OddsRatio_working_3-way'!Y263)/3)</f>
        <v>0.54173269983784345</v>
      </c>
      <c r="AG263" s="11">
        <f>-'OddsRatio_working_3-way'!U263/(3*'OddsRatio_working_3-way'!X263^(1/3))*COS(('OddsRatio_working_3-way'!Y263+2*PI())/3)</f>
        <v>-0.35980306644704696</v>
      </c>
      <c r="AH263" s="11">
        <f>-'OddsRatio_working_3-way'!U263/(3*'OddsRatio_working_3-way'!X263^(1/3))*COS(('OddsRatio_working_3-way'!Y263+4*PI())/3)</f>
        <v>-0.18192963339079662</v>
      </c>
      <c r="AI263" s="11">
        <f>'OddsRatio_working_3-way'!U263/(3*'OddsRatio_working_3-way'!X263^(1/3))*SIN(('OddsRatio_working_3-way'!Y263)/3)</f>
        <v>-0.10269527445670924</v>
      </c>
      <c r="AJ263" s="11">
        <f>'OddsRatio_working_3-way'!U263/(3*'OddsRatio_working_3-way'!X263^(1/3))*SIN(('OddsRatio_working_3-way'!Y263+2*PI())/3)</f>
        <v>-0.41780664289194791</v>
      </c>
      <c r="AK263" s="11">
        <f>'OddsRatio_working_3-way'!U263/(3*'OddsRatio_working_3-way'!X263^(1/3))*SIN(('OddsRatio_working_3-way'!Y263+4*PI())/3)</f>
        <v>0.52050191734865703</v>
      </c>
      <c r="AL263" s="11">
        <f>'OddsRatio_working_3-way'!Z263+'OddsRatio_working_3-way'!AF263</f>
        <v>1.0834653996756871</v>
      </c>
      <c r="AM263" s="11">
        <f>'OddsRatio_working_3-way'!AA263+'OddsRatio_working_3-way'!AG263</f>
        <v>-0.71960613289409414</v>
      </c>
      <c r="AN263" s="11">
        <f>'OddsRatio_working_3-way'!AB263+'OddsRatio_working_3-way'!AH263</f>
        <v>-0.3638592667815933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1.0834653996756871</v>
      </c>
      <c r="AS263" s="11">
        <f>IF(('OddsRatio_working_3-way'!X263=0),IF(Q263&gt;0,-Q263^(1/3),(-Q263)^(1/3)),'OddsRatio_working_3-way'!AM263-'OddsRatio_working_3-way'!R263/3)</f>
        <v>-0.71960613289409414</v>
      </c>
      <c r="AT263" s="11">
        <f>IF(('OddsRatio_working_3-way'!X263=0),IF(Q263&gt;0,-Q263^(1/3),(-Q263)^(1/3)),'OddsRatio_working_3-way'!AN263-'OddsRatio_working_3-way'!R263/3)</f>
        <v>-0.3638592667815933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2.19</v>
      </c>
      <c r="B264" s="4">
        <f>IF('True_Odds_Calculator_3-way'!B265="","",'True_Odds_Calculator_3-way'!B265)</f>
        <v>3.11</v>
      </c>
      <c r="C264" s="4">
        <f>IF('True_Odds_Calculator_3-way'!C265="","",'True_Odds_Calculator_3-way'!C265)</f>
        <v>3.89</v>
      </c>
      <c r="D264" s="9">
        <f t="shared" si="65"/>
        <v>0.44324657351826363</v>
      </c>
      <c r="E264" s="9">
        <f t="shared" si="66"/>
        <v>0.30986919690665737</v>
      </c>
      <c r="F264" s="9">
        <f t="shared" si="67"/>
        <v>0.24688422957507924</v>
      </c>
      <c r="G264" s="9">
        <f t="shared" si="68"/>
        <v>1.0555299244389587</v>
      </c>
      <c r="H264" s="9">
        <f t="shared" si="69"/>
        <v>2.2560806100823605</v>
      </c>
      <c r="I264" s="9">
        <f t="shared" si="70"/>
        <v>3.2271681405662025</v>
      </c>
      <c r="J264" s="9">
        <f t="shared" si="71"/>
        <v>4.0504814816285899</v>
      </c>
      <c r="K264" s="11">
        <f t="shared" si="72"/>
        <v>0.45662100456621008</v>
      </c>
      <c r="L264" s="11">
        <f t="shared" si="73"/>
        <v>0.32154340836012862</v>
      </c>
      <c r="M264" s="11">
        <f t="shared" si="74"/>
        <v>0.25706940874035988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-0.27388809431849404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0.23363426861396111</v>
      </c>
      <c r="Q264" s="11">
        <f>2*'OddsRatio_working_3-way'!K264*'OddsRatio_working_3-way'!L264*'OddsRatio_working_3-way'!M264</f>
        <v>7.5487647371231384E-2</v>
      </c>
      <c r="R264" s="11">
        <f t="shared" si="75"/>
        <v>0</v>
      </c>
      <c r="S264" s="11">
        <f t="shared" si="76"/>
        <v>-0.8530282018840758</v>
      </c>
      <c r="T264" s="11">
        <f t="shared" si="77"/>
        <v>-0.27561492791084841</v>
      </c>
      <c r="U264" s="11">
        <f>'OddsRatio_working_3-way'!S264-'OddsRatio_working_3-way'!R264^2/3</f>
        <v>-0.8530282018840758</v>
      </c>
      <c r="V264" s="11">
        <f>'OddsRatio_working_3-way'!S264*'OddsRatio_working_3-way'!R264/3-2*'OddsRatio_working_3-way'!R264^3/27-'OddsRatio_working_3-way'!T264</f>
        <v>0.27561492791084841</v>
      </c>
      <c r="W264" s="11">
        <f>'OddsRatio_working_3-way'!V264^2+4*'OddsRatio_working_3-way'!U264^3/27</f>
        <v>-1.5993750604449686E-2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0.15162234259151242</v>
      </c>
      <c r="Y264" s="11">
        <f>IF('OddsRatio_working_3-way'!W264&gt;=0,IF('OddsRatio_working_3-way'!V264+SQRT('OddsRatio_working_3-way'!W264)&gt;0,0,PI()),ACOS('OddsRatio_working_3-way'!V264/(2*'OddsRatio_working_3-way'!X264)))</f>
        <v>0.43019064114961569</v>
      </c>
      <c r="Z264" s="11">
        <f>'OddsRatio_working_3-way'!X264^(1/3)*COS('OddsRatio_working_3-way'!Y264/3)</f>
        <v>0.52776496221947933</v>
      </c>
      <c r="AA264" s="11">
        <f>'OddsRatio_working_3-way'!X264^(1/3)*COS(('OddsRatio_working_3-way'!Y264+2*PI())/3)</f>
        <v>-0.32987610929551675</v>
      </c>
      <c r="AB264" s="11">
        <f>'OddsRatio_working_3-way'!X264^(1/3)*COS(('OddsRatio_working_3-way'!Y264+4*PI())/3)</f>
        <v>-0.19788885292396269</v>
      </c>
      <c r="AC264" s="11">
        <f>'OddsRatio_working_3-way'!X264^(1/3)*SIN('OddsRatio_working_3-way'!Y264/3)</f>
        <v>7.6202877995716928E-2</v>
      </c>
      <c r="AD264" s="11">
        <f>'OddsRatio_working_3-way'!X264^(1/3)*SIN(('OddsRatio_working_3-way'!Y264+2*PI())/3)</f>
        <v>0.41895642551154516</v>
      </c>
      <c r="AE264" s="11">
        <f>'OddsRatio_working_3-way'!X264^(1/3)*SIN(('OddsRatio_working_3-way'!Y264+4*PI())/3)</f>
        <v>-0.49515930350726206</v>
      </c>
      <c r="AF264" s="11">
        <f>-'OddsRatio_working_3-way'!U264/(3*'OddsRatio_working_3-way'!X264^(1/3))*COS(('OddsRatio_working_3-way'!Y264)/3)</f>
        <v>0.52776496221947933</v>
      </c>
      <c r="AG264" s="11">
        <f>-'OddsRatio_working_3-way'!U264/(3*'OddsRatio_working_3-way'!X264^(1/3))*COS(('OddsRatio_working_3-way'!Y264+2*PI())/3)</f>
        <v>-0.32987610929551675</v>
      </c>
      <c r="AH264" s="11">
        <f>-'OddsRatio_working_3-way'!U264/(3*'OddsRatio_working_3-way'!X264^(1/3))*COS(('OddsRatio_working_3-way'!Y264+4*PI())/3)</f>
        <v>-0.19788885292396269</v>
      </c>
      <c r="AI264" s="11">
        <f>'OddsRatio_working_3-way'!U264/(3*'OddsRatio_working_3-way'!X264^(1/3))*SIN(('OddsRatio_working_3-way'!Y264)/3)</f>
        <v>-7.6202877995716928E-2</v>
      </c>
      <c r="AJ264" s="11">
        <f>'OddsRatio_working_3-way'!U264/(3*'OddsRatio_working_3-way'!X264^(1/3))*SIN(('OddsRatio_working_3-way'!Y264+2*PI())/3)</f>
        <v>-0.41895642551154516</v>
      </c>
      <c r="AK264" s="11">
        <f>'OddsRatio_working_3-way'!U264/(3*'OddsRatio_working_3-way'!X264^(1/3))*SIN(('OddsRatio_working_3-way'!Y264+4*PI())/3)</f>
        <v>0.49515930350726206</v>
      </c>
      <c r="AL264" s="11">
        <f>'OddsRatio_working_3-way'!Z264+'OddsRatio_working_3-way'!AF264</f>
        <v>1.0555299244389587</v>
      </c>
      <c r="AM264" s="11">
        <f>'OddsRatio_working_3-way'!AA264+'OddsRatio_working_3-way'!AG264</f>
        <v>-0.6597522185910335</v>
      </c>
      <c r="AN264" s="11">
        <f>'OddsRatio_working_3-way'!AB264+'OddsRatio_working_3-way'!AH264</f>
        <v>-0.39577770584792538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1.0555299244389587</v>
      </c>
      <c r="AS264" s="11">
        <f>IF(('OddsRatio_working_3-way'!X264=0),IF(Q264&gt;0,-Q264^(1/3),(-Q264)^(1/3)),'OddsRatio_working_3-way'!AM264-'OddsRatio_working_3-way'!R264/3)</f>
        <v>-0.6597522185910335</v>
      </c>
      <c r="AT264" s="11">
        <f>IF(('OddsRatio_working_3-way'!X264=0),IF(Q264&gt;0,-Q264^(1/3),(-Q264)^(1/3)),'OddsRatio_working_3-way'!AN264-'OddsRatio_working_3-way'!R264/3)</f>
        <v>-0.39577770584792538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1.67</v>
      </c>
      <c r="B265" s="4">
        <f>IF('True_Odds_Calculator_3-way'!B266="","",'True_Odds_Calculator_3-way'!B266)</f>
        <v>3.98</v>
      </c>
      <c r="C265" s="4">
        <f>IF('True_Odds_Calculator_3-way'!C266="","",'True_Odds_Calculator_3-way'!C266)</f>
        <v>5.32</v>
      </c>
      <c r="D265" s="9">
        <f t="shared" si="65"/>
        <v>0.58285016912790522</v>
      </c>
      <c r="E265" s="9">
        <f t="shared" si="66"/>
        <v>0.23904613274140224</v>
      </c>
      <c r="F265" s="9">
        <f t="shared" si="67"/>
        <v>0.17810369813069246</v>
      </c>
      <c r="G265" s="9">
        <f t="shared" si="68"/>
        <v>1.0682191081807297</v>
      </c>
      <c r="H265" s="9">
        <f t="shared" si="69"/>
        <v>1.7157068024810886</v>
      </c>
      <c r="I265" s="9">
        <f t="shared" si="70"/>
        <v>4.183292942378575</v>
      </c>
      <c r="J265" s="9">
        <f t="shared" si="71"/>
        <v>5.6147065473407531</v>
      </c>
      <c r="K265" s="11">
        <f t="shared" si="72"/>
        <v>0.5988023952095809</v>
      </c>
      <c r="L265" s="11">
        <f t="shared" si="73"/>
        <v>0.25125628140703515</v>
      </c>
      <c r="M265" s="11">
        <f t="shared" si="74"/>
        <v>0.18796992481203006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-0.24392911385073579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0.2253964885432973</v>
      </c>
      <c r="Q265" s="11">
        <f>2*'OddsRatio_working_3-way'!K265*'OddsRatio_working_3-way'!L265*'OddsRatio_working_3-way'!M265</f>
        <v>5.6561226736084637E-2</v>
      </c>
      <c r="R265" s="11">
        <f t="shared" si="75"/>
        <v>0</v>
      </c>
      <c r="S265" s="11">
        <f t="shared" si="76"/>
        <v>-0.92402454543093648</v>
      </c>
      <c r="T265" s="11">
        <f t="shared" si="77"/>
        <v>-0.23187567012068669</v>
      </c>
      <c r="U265" s="11">
        <f>'OddsRatio_working_3-way'!S265-'OddsRatio_working_3-way'!R265^2/3</f>
        <v>-0.92402454543093648</v>
      </c>
      <c r="V265" s="11">
        <f>'OddsRatio_working_3-way'!S265*'OddsRatio_working_3-way'!R265/3-2*'OddsRatio_working_3-way'!R265^3/27-'OddsRatio_working_3-way'!T265</f>
        <v>0.23187567012068669</v>
      </c>
      <c r="W265" s="11">
        <f>'OddsRatio_working_3-way'!V265^2+4*'OddsRatio_working_3-way'!U265^3/27</f>
        <v>-6.3115435764543829E-2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0.17093987404820249</v>
      </c>
      <c r="Y265" s="11">
        <f>IF('OddsRatio_working_3-way'!W265&gt;=0,IF('OddsRatio_working_3-way'!V265+SQRT('OddsRatio_working_3-way'!W265)&gt;0,0,PI()),ACOS('OddsRatio_working_3-way'!V265/(2*'OddsRatio_working_3-way'!X265)))</f>
        <v>0.82543480957904691</v>
      </c>
      <c r="Z265" s="11">
        <f>'OddsRatio_working_3-way'!X265^(1/3)*COS('OddsRatio_working_3-way'!Y265/3)</f>
        <v>0.53410955409036487</v>
      </c>
      <c r="AA265" s="11">
        <f>'OddsRatio_working_3-way'!X265^(1/3)*COS(('OddsRatio_working_3-way'!Y265+2*PI())/3)</f>
        <v>-0.39763568885765926</v>
      </c>
      <c r="AB265" s="11">
        <f>'OddsRatio_working_3-way'!X265^(1/3)*COS(('OddsRatio_working_3-way'!Y265+4*PI())/3)</f>
        <v>-0.13647386523270574</v>
      </c>
      <c r="AC265" s="11">
        <f>'OddsRatio_working_3-way'!X265^(1/3)*SIN('OddsRatio_working_3-way'!Y265/3)</f>
        <v>0.1507818491719207</v>
      </c>
      <c r="AD265" s="11">
        <f>'OddsRatio_working_3-way'!X265^(1/3)*SIN(('OddsRatio_working_3-way'!Y265+2*PI())/3)</f>
        <v>0.38716151766027446</v>
      </c>
      <c r="AE265" s="11">
        <f>'OddsRatio_working_3-way'!X265^(1/3)*SIN(('OddsRatio_working_3-way'!Y265+4*PI())/3)</f>
        <v>-0.53794336683219501</v>
      </c>
      <c r="AF265" s="11">
        <f>-'OddsRatio_working_3-way'!U265/(3*'OddsRatio_working_3-way'!X265^(1/3))*COS(('OddsRatio_working_3-way'!Y265)/3)</f>
        <v>0.53410955409036476</v>
      </c>
      <c r="AG265" s="11">
        <f>-'OddsRatio_working_3-way'!U265/(3*'OddsRatio_working_3-way'!X265^(1/3))*COS(('OddsRatio_working_3-way'!Y265+2*PI())/3)</f>
        <v>-0.39763568885765921</v>
      </c>
      <c r="AH265" s="11">
        <f>-'OddsRatio_working_3-way'!U265/(3*'OddsRatio_working_3-way'!X265^(1/3))*COS(('OddsRatio_working_3-way'!Y265+4*PI())/3)</f>
        <v>-0.13647386523270572</v>
      </c>
      <c r="AI265" s="11">
        <f>'OddsRatio_working_3-way'!U265/(3*'OddsRatio_working_3-way'!X265^(1/3))*SIN(('OddsRatio_working_3-way'!Y265)/3)</f>
        <v>-0.15078184917192067</v>
      </c>
      <c r="AJ265" s="11">
        <f>'OddsRatio_working_3-way'!U265/(3*'OddsRatio_working_3-way'!X265^(1/3))*SIN(('OddsRatio_working_3-way'!Y265+2*PI())/3)</f>
        <v>-0.3871615176602744</v>
      </c>
      <c r="AK265" s="11">
        <f>'OddsRatio_working_3-way'!U265/(3*'OddsRatio_working_3-way'!X265^(1/3))*SIN(('OddsRatio_working_3-way'!Y265+4*PI())/3)</f>
        <v>0.5379433668321949</v>
      </c>
      <c r="AL265" s="11">
        <f>'OddsRatio_working_3-way'!Z265+'OddsRatio_working_3-way'!AF265</f>
        <v>1.0682191081807297</v>
      </c>
      <c r="AM265" s="11">
        <f>'OddsRatio_working_3-way'!AA265+'OddsRatio_working_3-way'!AG265</f>
        <v>-0.79527137771531842</v>
      </c>
      <c r="AN265" s="11">
        <f>'OddsRatio_working_3-way'!AB265+'OddsRatio_working_3-way'!AH265</f>
        <v>-0.27294773046541143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1.0682191081807297</v>
      </c>
      <c r="AS265" s="11">
        <f>IF(('OddsRatio_working_3-way'!X265=0),IF(Q265&gt;0,-Q265^(1/3),(-Q265)^(1/3)),'OddsRatio_working_3-way'!AM265-'OddsRatio_working_3-way'!R265/3)</f>
        <v>-0.79527137771531842</v>
      </c>
      <c r="AT265" s="11">
        <f>IF(('OddsRatio_working_3-way'!X265=0),IF(Q265&gt;0,-Q265^(1/3),(-Q265)^(1/3)),'OddsRatio_working_3-way'!AN265-'OddsRatio_working_3-way'!R265/3)</f>
        <v>-0.27294773046541143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2.08</v>
      </c>
      <c r="B266" s="4">
        <f>IF('True_Odds_Calculator_3-way'!B267="","",'True_Odds_Calculator_3-way'!B267)</f>
        <v>3.25</v>
      </c>
      <c r="C266" s="4">
        <f>IF('True_Odds_Calculator_3-way'!C267="","",'True_Odds_Calculator_3-way'!C267)</f>
        <v>4.07</v>
      </c>
      <c r="D266" s="9">
        <f t="shared" si="65"/>
        <v>0.46752229842262527</v>
      </c>
      <c r="E266" s="9">
        <f t="shared" si="66"/>
        <v>0.29649113636000135</v>
      </c>
      <c r="F266" s="9">
        <f t="shared" si="67"/>
        <v>0.23598656521737357</v>
      </c>
      <c r="G266" s="9">
        <f t="shared" si="68"/>
        <v>1.054569825934274</v>
      </c>
      <c r="H266" s="9">
        <f t="shared" si="69"/>
        <v>2.1389354120090158</v>
      </c>
      <c r="I266" s="9">
        <f t="shared" si="70"/>
        <v>3.3727821083521157</v>
      </c>
      <c r="J266" s="9">
        <f t="shared" si="71"/>
        <v>4.2375293656182214</v>
      </c>
      <c r="K266" s="11">
        <f t="shared" si="72"/>
        <v>0.48076923076923073</v>
      </c>
      <c r="L266" s="11">
        <f t="shared" si="73"/>
        <v>0.30769230769230771</v>
      </c>
      <c r="M266" s="11">
        <f t="shared" si="74"/>
        <v>0.24570024570024568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-0.27114621345390577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0.23261561723100183</v>
      </c>
      <c r="Q266" s="11">
        <f>2*'OddsRatio_working_3-way'!K266*'OddsRatio_working_3-way'!L266*'OddsRatio_working_3-way'!M266</f>
        <v>7.2692380384688074E-2</v>
      </c>
      <c r="R266" s="11">
        <f t="shared" si="75"/>
        <v>0</v>
      </c>
      <c r="S266" s="11">
        <f t="shared" si="76"/>
        <v>-0.85789734722054656</v>
      </c>
      <c r="T266" s="11">
        <f t="shared" si="77"/>
        <v>-0.26809292100642079</v>
      </c>
      <c r="U266" s="11">
        <f>'OddsRatio_working_3-way'!S266-'OddsRatio_working_3-way'!R266^2/3</f>
        <v>-0.85789734722054656</v>
      </c>
      <c r="V266" s="11">
        <f>'OddsRatio_working_3-way'!S266*'OddsRatio_working_3-way'!R266/3-2*'OddsRatio_working_3-way'!R266^3/27-'OddsRatio_working_3-way'!T266</f>
        <v>0.26809292100642079</v>
      </c>
      <c r="W266" s="11">
        <f>'OddsRatio_working_3-way'!V266^2+4*'OddsRatio_working_3-way'!U266^3/27</f>
        <v>-2.16672273774276E-2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0.15292239998703802</v>
      </c>
      <c r="Y266" s="11">
        <f>IF('OddsRatio_working_3-way'!W266&gt;=0,IF('OddsRatio_working_3-way'!V266+SQRT('OddsRatio_working_3-way'!W266)&gt;0,0,PI()),ACOS('OddsRatio_working_3-way'!V266/(2*'OddsRatio_working_3-way'!X266)))</f>
        <v>0.50211785308713086</v>
      </c>
      <c r="Z266" s="11">
        <f>'OddsRatio_working_3-way'!X266^(1/3)*COS('OddsRatio_working_3-way'!Y266/3)</f>
        <v>0.52728491296713698</v>
      </c>
      <c r="AA266" s="11">
        <f>'OddsRatio_working_3-way'!X266^(1/3)*COS(('OddsRatio_working_3-way'!Y266+2*PI())/3)</f>
        <v>-0.34079362123864959</v>
      </c>
      <c r="AB266" s="11">
        <f>'OddsRatio_working_3-way'!X266^(1/3)*COS(('OddsRatio_working_3-way'!Y266+4*PI())/3)</f>
        <v>-0.18649129172848733</v>
      </c>
      <c r="AC266" s="11">
        <f>'OddsRatio_working_3-way'!X266^(1/3)*SIN('OddsRatio_working_3-way'!Y266/3)</f>
        <v>8.908649147927851E-2</v>
      </c>
      <c r="AD266" s="11">
        <f>'OddsRatio_working_3-way'!X266^(1/3)*SIN(('OddsRatio_working_3-way'!Y266+2*PI())/3)</f>
        <v>0.41209888392216826</v>
      </c>
      <c r="AE266" s="11">
        <f>'OddsRatio_working_3-way'!X266^(1/3)*SIN(('OddsRatio_working_3-way'!Y266+4*PI())/3)</f>
        <v>-0.5011853754014467</v>
      </c>
      <c r="AF266" s="11">
        <f>-'OddsRatio_working_3-way'!U266/(3*'OddsRatio_working_3-way'!X266^(1/3))*COS(('OddsRatio_working_3-way'!Y266)/3)</f>
        <v>0.52728491296713698</v>
      </c>
      <c r="AG266" s="11">
        <f>-'OddsRatio_working_3-way'!U266/(3*'OddsRatio_working_3-way'!X266^(1/3))*COS(('OddsRatio_working_3-way'!Y266+2*PI())/3)</f>
        <v>-0.34079362123864959</v>
      </c>
      <c r="AH266" s="11">
        <f>-'OddsRatio_working_3-way'!U266/(3*'OddsRatio_working_3-way'!X266^(1/3))*COS(('OddsRatio_working_3-way'!Y266+4*PI())/3)</f>
        <v>-0.18649129172848733</v>
      </c>
      <c r="AI266" s="11">
        <f>'OddsRatio_working_3-way'!U266/(3*'OddsRatio_working_3-way'!X266^(1/3))*SIN(('OddsRatio_working_3-way'!Y266)/3)</f>
        <v>-8.908649147927851E-2</v>
      </c>
      <c r="AJ266" s="11">
        <f>'OddsRatio_working_3-way'!U266/(3*'OddsRatio_working_3-way'!X266^(1/3))*SIN(('OddsRatio_working_3-way'!Y266+2*PI())/3)</f>
        <v>-0.41209888392216826</v>
      </c>
      <c r="AK266" s="11">
        <f>'OddsRatio_working_3-way'!U266/(3*'OddsRatio_working_3-way'!X266^(1/3))*SIN(('OddsRatio_working_3-way'!Y266+4*PI())/3)</f>
        <v>0.5011853754014467</v>
      </c>
      <c r="AL266" s="11">
        <f>'OddsRatio_working_3-way'!Z266+'OddsRatio_working_3-way'!AF266</f>
        <v>1.054569825934274</v>
      </c>
      <c r="AM266" s="11">
        <f>'OddsRatio_working_3-way'!AA266+'OddsRatio_working_3-way'!AG266</f>
        <v>-0.68158724247729918</v>
      </c>
      <c r="AN266" s="11">
        <f>'OddsRatio_working_3-way'!AB266+'OddsRatio_working_3-way'!AH266</f>
        <v>-0.37298258345697466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1.054569825934274</v>
      </c>
      <c r="AS266" s="11">
        <f>IF(('OddsRatio_working_3-way'!X266=0),IF(Q266&gt;0,-Q266^(1/3),(-Q266)^(1/3)),'OddsRatio_working_3-way'!AM266-'OddsRatio_working_3-way'!R266/3)</f>
        <v>-0.68158724247729918</v>
      </c>
      <c r="AT266" s="11">
        <f>IF(('OddsRatio_working_3-way'!X266=0),IF(Q266&gt;0,-Q266^(1/3),(-Q266)^(1/3)),'OddsRatio_working_3-way'!AN266-'OddsRatio_working_3-way'!R266/3)</f>
        <v>-0.37298258345697466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2.85</v>
      </c>
      <c r="B267" s="4">
        <f>IF('True_Odds_Calculator_3-way'!B268="","",'True_Odds_Calculator_3-way'!B268)</f>
        <v>2.96</v>
      </c>
      <c r="C267" s="4">
        <f>IF('True_Odds_Calculator_3-way'!C268="","",'True_Odds_Calculator_3-way'!C268)</f>
        <v>2.91</v>
      </c>
      <c r="D267" s="9">
        <f t="shared" si="65"/>
        <v>0.33998794223002354</v>
      </c>
      <c r="E267" s="9">
        <f t="shared" si="66"/>
        <v>0.32714930781729035</v>
      </c>
      <c r="F267" s="9">
        <f t="shared" si="67"/>
        <v>0.33286274995268594</v>
      </c>
      <c r="G267" s="9">
        <f t="shared" si="68"/>
        <v>1.0493409623006109</v>
      </c>
      <c r="H267" s="9">
        <f t="shared" si="69"/>
        <v>2.9412807802561307</v>
      </c>
      <c r="I267" s="9">
        <f t="shared" si="70"/>
        <v>3.0567082861091981</v>
      </c>
      <c r="J267" s="9">
        <f t="shared" si="71"/>
        <v>3.004241237994167</v>
      </c>
      <c r="K267" s="11">
        <f t="shared" si="72"/>
        <v>0.35087719298245612</v>
      </c>
      <c r="L267" s="11">
        <f t="shared" si="73"/>
        <v>0.33783783783783783</v>
      </c>
      <c r="M267" s="11">
        <f t="shared" si="74"/>
        <v>0.3436426116838488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-0.28211852655694214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0.23300565894163289</v>
      </c>
      <c r="Q267" s="11">
        <f>2*'OddsRatio_working_3-way'!K267*'OddsRatio_working_3-way'!L267*'OddsRatio_working_3-way'!M267</f>
        <v>8.1470510119452055E-2</v>
      </c>
      <c r="R267" s="11">
        <f t="shared" si="75"/>
        <v>0</v>
      </c>
      <c r="S267" s="11">
        <f t="shared" si="76"/>
        <v>-0.82591406450793148</v>
      </c>
      <c r="T267" s="11">
        <f t="shared" si="77"/>
        <v>-0.28878114143633965</v>
      </c>
      <c r="U267" s="11">
        <f>'OddsRatio_working_3-way'!S267-'OddsRatio_working_3-way'!R267^2/3</f>
        <v>-0.82591406450793148</v>
      </c>
      <c r="V267" s="11">
        <f>'OddsRatio_working_3-way'!S267*'OddsRatio_working_3-way'!R267/3-2*'OddsRatio_working_3-way'!R267^3/27-'OddsRatio_working_3-way'!T267</f>
        <v>0.28878114143633965</v>
      </c>
      <c r="W267" s="11">
        <f>'OddsRatio_working_3-way'!V267^2+4*'OddsRatio_working_3-way'!U267^3/27</f>
        <v>-6.9763332622541085E-5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0.14445095273301051</v>
      </c>
      <c r="Y267" s="11">
        <f>IF('OddsRatio_working_3-way'!W267&gt;=0,IF('OddsRatio_working_3-way'!V267+SQRT('OddsRatio_working_3-way'!W267)&gt;0,0,PI()),ACOS('OddsRatio_working_3-way'!V267/(2*'OddsRatio_working_3-way'!X267)))</f>
        <v>2.8915034996685129E-2</v>
      </c>
      <c r="Z267" s="11">
        <f>'OddsRatio_working_3-way'!X267^(1/3)*COS('OddsRatio_working_3-way'!Y267/3)</f>
        <v>0.52467048115030557</v>
      </c>
      <c r="AA267" s="11">
        <f>'OddsRatio_working_3-way'!X267^(1/3)*COS(('OddsRatio_working_3-way'!Y267+2*PI())/3)</f>
        <v>-0.26671482778322375</v>
      </c>
      <c r="AB267" s="11">
        <f>'OddsRatio_working_3-way'!X267^(1/3)*COS(('OddsRatio_working_3-way'!Y267+4*PI())/3)</f>
        <v>-0.25795565336708148</v>
      </c>
      <c r="AC267" s="11">
        <f>'OddsRatio_working_3-way'!X267^(1/3)*SIN('OddsRatio_working_3-way'!Y267/3)</f>
        <v>5.0571117070385817E-3</v>
      </c>
      <c r="AD267" s="11">
        <f>'OddsRatio_working_3-way'!X267^(1/3)*SIN(('OddsRatio_working_3-way'!Y267+2*PI())/3)</f>
        <v>0.45184940943844981</v>
      </c>
      <c r="AE267" s="11">
        <f>'OddsRatio_working_3-way'!X267^(1/3)*SIN(('OddsRatio_working_3-way'!Y267+4*PI())/3)</f>
        <v>-0.45690652114548846</v>
      </c>
      <c r="AF267" s="11">
        <f>-'OddsRatio_working_3-way'!U267/(3*'OddsRatio_working_3-way'!X267^(1/3))*COS(('OddsRatio_working_3-way'!Y267)/3)</f>
        <v>0.52467048115030535</v>
      </c>
      <c r="AG267" s="11">
        <f>-'OddsRatio_working_3-way'!U267/(3*'OddsRatio_working_3-way'!X267^(1/3))*COS(('OddsRatio_working_3-way'!Y267+2*PI())/3)</f>
        <v>-0.26671482778322364</v>
      </c>
      <c r="AH267" s="11">
        <f>-'OddsRatio_working_3-way'!U267/(3*'OddsRatio_working_3-way'!X267^(1/3))*COS(('OddsRatio_working_3-way'!Y267+4*PI())/3)</f>
        <v>-0.25795565336708137</v>
      </c>
      <c r="AI267" s="11">
        <f>'OddsRatio_working_3-way'!U267/(3*'OddsRatio_working_3-way'!X267^(1/3))*SIN(('OddsRatio_working_3-way'!Y267)/3)</f>
        <v>-5.05711170703858E-3</v>
      </c>
      <c r="AJ267" s="11">
        <f>'OddsRatio_working_3-way'!U267/(3*'OddsRatio_working_3-way'!X267^(1/3))*SIN(('OddsRatio_working_3-way'!Y267+2*PI())/3)</f>
        <v>-0.45184940943844965</v>
      </c>
      <c r="AK267" s="11">
        <f>'OddsRatio_working_3-way'!U267/(3*'OddsRatio_working_3-way'!X267^(1/3))*SIN(('OddsRatio_working_3-way'!Y267+4*PI())/3)</f>
        <v>0.45690652114548824</v>
      </c>
      <c r="AL267" s="11">
        <f>'OddsRatio_working_3-way'!Z267+'OddsRatio_working_3-way'!AF267</f>
        <v>1.0493409623006109</v>
      </c>
      <c r="AM267" s="11">
        <f>'OddsRatio_working_3-way'!AA267+'OddsRatio_working_3-way'!AG267</f>
        <v>-0.53342965556644739</v>
      </c>
      <c r="AN267" s="11">
        <f>'OddsRatio_working_3-way'!AB267+'OddsRatio_working_3-way'!AH267</f>
        <v>-0.51591130673416286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1.0493409623006109</v>
      </c>
      <c r="AS267" s="11">
        <f>IF(('OddsRatio_working_3-way'!X267=0),IF(Q267&gt;0,-Q267^(1/3),(-Q267)^(1/3)),'OddsRatio_working_3-way'!AM267-'OddsRatio_working_3-way'!R267/3)</f>
        <v>-0.53342965556644739</v>
      </c>
      <c r="AT267" s="11">
        <f>IF(('OddsRatio_working_3-way'!X267=0),IF(Q267&gt;0,-Q267^(1/3),(-Q267)^(1/3)),'OddsRatio_working_3-way'!AN267-'OddsRatio_working_3-way'!R267/3)</f>
        <v>-0.51591130673416286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3.29</v>
      </c>
      <c r="C268" s="4">
        <f>IF('True_Odds_Calculator_3-way'!C269="","",'True_Odds_Calculator_3-way'!C269)</f>
        <v>2.97</v>
      </c>
      <c r="D268" s="9">
        <f t="shared" si="65"/>
        <v>0.37664747698094164</v>
      </c>
      <c r="E268" s="9">
        <f t="shared" si="66"/>
        <v>0.29554146329473813</v>
      </c>
      <c r="F268" s="9">
        <f t="shared" si="67"/>
        <v>0.32781105972432001</v>
      </c>
      <c r="G268" s="9">
        <f t="shared" si="68"/>
        <v>1.0408820871552245</v>
      </c>
      <c r="H268" s="9">
        <f t="shared" si="69"/>
        <v>2.6550025185768069</v>
      </c>
      <c r="I268" s="9">
        <f t="shared" si="70"/>
        <v>3.3836199795854642</v>
      </c>
      <c r="J268" s="9">
        <f t="shared" si="71"/>
        <v>3.0505377116957928</v>
      </c>
      <c r="K268" s="11">
        <f t="shared" si="72"/>
        <v>0.38610038610038611</v>
      </c>
      <c r="L268" s="11">
        <f t="shared" si="73"/>
        <v>0.303951367781155</v>
      </c>
      <c r="M268" s="11">
        <f t="shared" si="74"/>
        <v>0.33670033670033667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-0.28343059042147178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0.23115524635281476</v>
      </c>
      <c r="Q268" s="11">
        <f>2*'OddsRatio_working_3-way'!K268*'OddsRatio_working_3-way'!L268*'OddsRatio_working_3-way'!M268</f>
        <v>7.9027434650534953E-2</v>
      </c>
      <c r="R268" s="11">
        <f t="shared" si="75"/>
        <v>0</v>
      </c>
      <c r="S268" s="11">
        <f t="shared" si="76"/>
        <v>-0.81556209585238615</v>
      </c>
      <c r="T268" s="11">
        <f t="shared" si="77"/>
        <v>-0.2788246481546619</v>
      </c>
      <c r="U268" s="11">
        <f>'OddsRatio_working_3-way'!S268-'OddsRatio_working_3-way'!R268^2/3</f>
        <v>-0.81556209585238615</v>
      </c>
      <c r="V268" s="11">
        <f>'OddsRatio_working_3-way'!S268*'OddsRatio_working_3-way'!R268/3-2*'OddsRatio_working_3-way'!R268^3/27-'OddsRatio_working_3-way'!T268</f>
        <v>0.2788246481546619</v>
      </c>
      <c r="W268" s="11">
        <f>'OddsRatio_working_3-way'!V268^2+4*'OddsRatio_working_3-way'!U268^3/27</f>
        <v>-2.6218855121357826E-3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0.14174366822781431</v>
      </c>
      <c r="Y268" s="11">
        <f>IF('OddsRatio_working_3-way'!W268&gt;=0,IF('OddsRatio_working_3-way'!V268+SQRT('OddsRatio_working_3-way'!W268)&gt;0,0,PI()),ACOS('OddsRatio_working_3-way'!V268/(2*'OddsRatio_working_3-way'!X268)))</f>
        <v>0.18161989487389674</v>
      </c>
      <c r="Z268" s="11">
        <f>'OddsRatio_working_3-way'!X268^(1/3)*COS('OddsRatio_working_3-way'!Y268/3)</f>
        <v>0.52044104357761223</v>
      </c>
      <c r="AA268" s="11">
        <f>'OddsRatio_working_3-way'!X268^(1/3)*COS(('OddsRatio_working_3-way'!Y268+2*PI())/3)</f>
        <v>-0.28754018655580121</v>
      </c>
      <c r="AB268" s="11">
        <f>'OddsRatio_working_3-way'!X268^(1/3)*COS(('OddsRatio_working_3-way'!Y268+4*PI())/3)</f>
        <v>-0.23290085702181096</v>
      </c>
      <c r="AC268" s="11">
        <f>'OddsRatio_working_3-way'!X268^(1/3)*SIN('OddsRatio_working_3-way'!Y268/3)</f>
        <v>3.1546031614789874E-2</v>
      </c>
      <c r="AD268" s="11">
        <f>'OddsRatio_working_3-way'!X268^(1/3)*SIN(('OddsRatio_working_3-way'!Y268+2*PI())/3)</f>
        <v>0.43494214910290135</v>
      </c>
      <c r="AE268" s="11">
        <f>'OddsRatio_working_3-way'!X268^(1/3)*SIN(('OddsRatio_working_3-way'!Y268+4*PI())/3)</f>
        <v>-0.46648818071769127</v>
      </c>
      <c r="AF268" s="11">
        <f>-'OddsRatio_working_3-way'!U268/(3*'OddsRatio_working_3-way'!X268^(1/3))*COS(('OddsRatio_working_3-way'!Y268)/3)</f>
        <v>0.52044104357761223</v>
      </c>
      <c r="AG268" s="11">
        <f>-'OddsRatio_working_3-way'!U268/(3*'OddsRatio_working_3-way'!X268^(1/3))*COS(('OddsRatio_working_3-way'!Y268+2*PI())/3)</f>
        <v>-0.28754018655580121</v>
      </c>
      <c r="AH268" s="11">
        <f>-'OddsRatio_working_3-way'!U268/(3*'OddsRatio_working_3-way'!X268^(1/3))*COS(('OddsRatio_working_3-way'!Y268+4*PI())/3)</f>
        <v>-0.23290085702181096</v>
      </c>
      <c r="AI268" s="11">
        <f>'OddsRatio_working_3-way'!U268/(3*'OddsRatio_working_3-way'!X268^(1/3))*SIN(('OddsRatio_working_3-way'!Y268)/3)</f>
        <v>-3.1546031614789874E-2</v>
      </c>
      <c r="AJ268" s="11">
        <f>'OddsRatio_working_3-way'!U268/(3*'OddsRatio_working_3-way'!X268^(1/3))*SIN(('OddsRatio_working_3-way'!Y268+2*PI())/3)</f>
        <v>-0.43494214910290135</v>
      </c>
      <c r="AK268" s="11">
        <f>'OddsRatio_working_3-way'!U268/(3*'OddsRatio_working_3-way'!X268^(1/3))*SIN(('OddsRatio_working_3-way'!Y268+4*PI())/3)</f>
        <v>0.46648818071769127</v>
      </c>
      <c r="AL268" s="11">
        <f>'OddsRatio_working_3-way'!Z268+'OddsRatio_working_3-way'!AF268</f>
        <v>1.0408820871552245</v>
      </c>
      <c r="AM268" s="11">
        <f>'OddsRatio_working_3-way'!AA268+'OddsRatio_working_3-way'!AG268</f>
        <v>-0.57508037311160243</v>
      </c>
      <c r="AN268" s="11">
        <f>'OddsRatio_working_3-way'!AB268+'OddsRatio_working_3-way'!AH268</f>
        <v>-0.46580171404362192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1.0408820871552245</v>
      </c>
      <c r="AS268" s="11">
        <f>IF(('OddsRatio_working_3-way'!X268=0),IF(Q268&gt;0,-Q268^(1/3),(-Q268)^(1/3)),'OddsRatio_working_3-way'!AM268-'OddsRatio_working_3-way'!R268/3)</f>
        <v>-0.57508037311160243</v>
      </c>
      <c r="AT268" s="11">
        <f>IF(('OddsRatio_working_3-way'!X268=0),IF(Q268&gt;0,-Q268^(1/3),(-Q268)^(1/3)),'OddsRatio_working_3-way'!AN268-'OddsRatio_working_3-way'!R268/3)</f>
        <v>-0.46580171404362192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3.56</v>
      </c>
      <c r="B269" s="4">
        <f>IF('True_Odds_Calculator_3-way'!B270="","",'True_Odds_Calculator_3-way'!B270)</f>
        <v>2.96</v>
      </c>
      <c r="C269" s="4">
        <f>IF('True_Odds_Calculator_3-way'!C270="","",'True_Odds_Calculator_3-way'!C270)</f>
        <v>2.41</v>
      </c>
      <c r="D269" s="9">
        <f t="shared" si="65"/>
        <v>0.27075787055227396</v>
      </c>
      <c r="E269" s="9">
        <f t="shared" si="66"/>
        <v>0.32657476332520141</v>
      </c>
      <c r="F269" s="9">
        <f t="shared" si="67"/>
        <v>0.40266736612252452</v>
      </c>
      <c r="G269" s="9">
        <f t="shared" si="68"/>
        <v>1.0520846771119856</v>
      </c>
      <c r="H269" s="9">
        <f t="shared" si="69"/>
        <v>3.6933367734066835</v>
      </c>
      <c r="I269" s="9">
        <f t="shared" si="70"/>
        <v>3.0620859671394918</v>
      </c>
      <c r="J269" s="9">
        <f t="shared" si="71"/>
        <v>2.4834393947278999</v>
      </c>
      <c r="K269" s="11">
        <f t="shared" si="72"/>
        <v>0.2808988764044944</v>
      </c>
      <c r="L269" s="11">
        <f t="shared" si="73"/>
        <v>0.33783783783783783</v>
      </c>
      <c r="M269" s="11">
        <f t="shared" si="74"/>
        <v>0.41493775933609955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-0.27858414617704086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0.2335048695018857</v>
      </c>
      <c r="Q269" s="11">
        <f>2*'OddsRatio_working_3-way'!K269*'OddsRatio_working_3-way'!L269*'OddsRatio_working_3-way'!M269</f>
        <v>7.8753750253587065E-2</v>
      </c>
      <c r="R269" s="11">
        <f t="shared" si="75"/>
        <v>0</v>
      </c>
      <c r="S269" s="11">
        <f t="shared" si="76"/>
        <v>-0.83818434288609101</v>
      </c>
      <c r="T269" s="11">
        <f t="shared" si="77"/>
        <v>-0.28269286437979452</v>
      </c>
      <c r="U269" s="11">
        <f>'OddsRatio_working_3-way'!S269-'OddsRatio_working_3-way'!R269^2/3</f>
        <v>-0.83818434288609101</v>
      </c>
      <c r="V269" s="11">
        <f>'OddsRatio_working_3-way'!S269*'OddsRatio_working_3-way'!R269/3-2*'OddsRatio_working_3-way'!R269^3/27-'OddsRatio_working_3-way'!T269</f>
        <v>0.28269286437979452</v>
      </c>
      <c r="W269" s="11">
        <f>'OddsRatio_working_3-way'!V269^2+4*'OddsRatio_working_3-way'!U269^3/27</f>
        <v>-7.3245842057642896E-3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0.14768195537794823</v>
      </c>
      <c r="Y269" s="11">
        <f>IF('OddsRatio_working_3-way'!W269&gt;=0,IF('OddsRatio_working_3-way'!V269+SQRT('OddsRatio_working_3-way'!W269)&gt;0,0,PI()),ACOS('OddsRatio_working_3-way'!V269/(2*'OddsRatio_working_3-way'!X269)))</f>
        <v>0.29397302107012435</v>
      </c>
      <c r="Z269" s="11">
        <f>'OddsRatio_working_3-way'!X269^(1/3)*COS('OddsRatio_working_3-way'!Y269/3)</f>
        <v>0.52604233855599281</v>
      </c>
      <c r="AA269" s="11">
        <f>'OddsRatio_working_3-way'!X269^(1/3)*COS(('OddsRatio_working_3-way'!Y269+2*PI())/3)</f>
        <v>-0.30780597983279706</v>
      </c>
      <c r="AB269" s="11">
        <f>'OddsRatio_working_3-way'!X269^(1/3)*COS(('OddsRatio_working_3-way'!Y269+4*PI())/3)</f>
        <v>-0.21823635872319586</v>
      </c>
      <c r="AC269" s="11">
        <f>'OddsRatio_working_3-way'!X269^(1/3)*SIN('OddsRatio_working_3-way'!Y269/3)</f>
        <v>5.1713044858841047E-2</v>
      </c>
      <c r="AD269" s="11">
        <f>'OddsRatio_working_3-way'!X269^(1/3)*SIN(('OddsRatio_working_3-way'!Y269+2*PI())/3)</f>
        <v>0.42970950622624349</v>
      </c>
      <c r="AE269" s="11">
        <f>'OddsRatio_working_3-way'!X269^(1/3)*SIN(('OddsRatio_working_3-way'!Y269+4*PI())/3)</f>
        <v>-0.48142255108508458</v>
      </c>
      <c r="AF269" s="11">
        <f>-'OddsRatio_working_3-way'!U269/(3*'OddsRatio_working_3-way'!X269^(1/3))*COS(('OddsRatio_working_3-way'!Y269)/3)</f>
        <v>0.52604233855599281</v>
      </c>
      <c r="AG269" s="11">
        <f>-'OddsRatio_working_3-way'!U269/(3*'OddsRatio_working_3-way'!X269^(1/3))*COS(('OddsRatio_working_3-way'!Y269+2*PI())/3)</f>
        <v>-0.30780597983279706</v>
      </c>
      <c r="AH269" s="11">
        <f>-'OddsRatio_working_3-way'!U269/(3*'OddsRatio_working_3-way'!X269^(1/3))*COS(('OddsRatio_working_3-way'!Y269+4*PI())/3)</f>
        <v>-0.21823635872319586</v>
      </c>
      <c r="AI269" s="11">
        <f>'OddsRatio_working_3-way'!U269/(3*'OddsRatio_working_3-way'!X269^(1/3))*SIN(('OddsRatio_working_3-way'!Y269)/3)</f>
        <v>-5.1713044858841047E-2</v>
      </c>
      <c r="AJ269" s="11">
        <f>'OddsRatio_working_3-way'!U269/(3*'OddsRatio_working_3-way'!X269^(1/3))*SIN(('OddsRatio_working_3-way'!Y269+2*PI())/3)</f>
        <v>-0.42970950622624349</v>
      </c>
      <c r="AK269" s="11">
        <f>'OddsRatio_working_3-way'!U269/(3*'OddsRatio_working_3-way'!X269^(1/3))*SIN(('OddsRatio_working_3-way'!Y269+4*PI())/3)</f>
        <v>0.48142255108508458</v>
      </c>
      <c r="AL269" s="11">
        <f>'OddsRatio_working_3-way'!Z269+'OddsRatio_working_3-way'!AF269</f>
        <v>1.0520846771119856</v>
      </c>
      <c r="AM269" s="11">
        <f>'OddsRatio_working_3-way'!AA269+'OddsRatio_working_3-way'!AG269</f>
        <v>-0.61561195966559412</v>
      </c>
      <c r="AN269" s="11">
        <f>'OddsRatio_working_3-way'!AB269+'OddsRatio_working_3-way'!AH269</f>
        <v>-0.43647271744639171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1.0520846771119856</v>
      </c>
      <c r="AS269" s="11">
        <f>IF(('OddsRatio_working_3-way'!X269=0),IF(Q269&gt;0,-Q269^(1/3),(-Q269)^(1/3)),'OddsRatio_working_3-way'!AM269-'OddsRatio_working_3-way'!R269/3)</f>
        <v>-0.61561195966559412</v>
      </c>
      <c r="AT269" s="11">
        <f>IF(('OddsRatio_working_3-way'!X269=0),IF(Q269&gt;0,-Q269^(1/3),(-Q269)^(1/3)),'OddsRatio_working_3-way'!AN269-'OddsRatio_working_3-way'!R269/3)</f>
        <v>-0.43647271744639171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2.88</v>
      </c>
      <c r="B270" s="4">
        <f>IF('True_Odds_Calculator_3-way'!B271="","",'True_Odds_Calculator_3-way'!B271)</f>
        <v>3.71</v>
      </c>
      <c r="C270" s="4">
        <f>IF('True_Odds_Calculator_3-way'!C271="","",'True_Odds_Calculator_3-way'!C271)</f>
        <v>2.4300000000000002</v>
      </c>
      <c r="D270" s="9">
        <f t="shared" si="65"/>
        <v>0.33759164146997034</v>
      </c>
      <c r="E270" s="9">
        <f t="shared" si="66"/>
        <v>0.26120362312598455</v>
      </c>
      <c r="F270" s="9">
        <f t="shared" si="67"/>
        <v>0.40120473540404533</v>
      </c>
      <c r="G270" s="9">
        <f t="shared" si="68"/>
        <v>1.0437014080808287</v>
      </c>
      <c r="H270" s="9">
        <f t="shared" si="69"/>
        <v>2.9621586471919583</v>
      </c>
      <c r="I270" s="9">
        <f t="shared" si="70"/>
        <v>3.8284308158990461</v>
      </c>
      <c r="J270" s="9">
        <f t="shared" si="71"/>
        <v>2.4924930135555847</v>
      </c>
      <c r="K270" s="11">
        <f t="shared" si="72"/>
        <v>0.34722222222222221</v>
      </c>
      <c r="L270" s="11">
        <f t="shared" si="73"/>
        <v>0.26954177897574122</v>
      </c>
      <c r="M270" s="11">
        <f t="shared" si="74"/>
        <v>0.41152263374485593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-0.28060183490535251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0.23185892624513638</v>
      </c>
      <c r="Q270" s="11">
        <f>2*'OddsRatio_working_3-way'!K270*'OddsRatio_working_3-way'!L270*'OddsRatio_working_3-way'!M270</f>
        <v>7.7029543603035322E-2</v>
      </c>
      <c r="R270" s="11">
        <f t="shared" si="75"/>
        <v>0</v>
      </c>
      <c r="S270" s="11">
        <f t="shared" si="76"/>
        <v>-0.82629155409244848</v>
      </c>
      <c r="T270" s="11">
        <f t="shared" si="77"/>
        <v>-0.27451546647589642</v>
      </c>
      <c r="U270" s="11">
        <f>'OddsRatio_working_3-way'!S270-'OddsRatio_working_3-way'!R270^2/3</f>
        <v>-0.82629155409244848</v>
      </c>
      <c r="V270" s="11">
        <f>'OddsRatio_working_3-way'!S270*'OddsRatio_working_3-way'!R270/3-2*'OddsRatio_working_3-way'!R270^3/27-'OddsRatio_working_3-way'!T270</f>
        <v>0.27451546647589642</v>
      </c>
      <c r="W270" s="11">
        <f>'OddsRatio_working_3-way'!V270^2+4*'OddsRatio_working_3-way'!U270^3/27</f>
        <v>-8.2200657387224846E-3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0.14454999746904312</v>
      </c>
      <c r="Y270" s="11">
        <f>IF('OddsRatio_working_3-way'!W270&gt;=0,IF('OddsRatio_working_3-way'!V270+SQRT('OddsRatio_working_3-way'!W270)&gt;0,0,PI()),ACOS('OddsRatio_working_3-way'!V270/(2*'OddsRatio_working_3-way'!X270)))</f>
        <v>0.31899219164863535</v>
      </c>
      <c r="Z270" s="11">
        <f>'OddsRatio_working_3-way'!X270^(1/3)*COS('OddsRatio_working_3-way'!Y270/3)</f>
        <v>0.52185070404041445</v>
      </c>
      <c r="AA270" s="11">
        <f>'OddsRatio_working_3-way'!X270^(1/3)*COS(('OddsRatio_working_3-way'!Y270+2*PI())/3)</f>
        <v>-0.30916196200168283</v>
      </c>
      <c r="AB270" s="11">
        <f>'OddsRatio_working_3-way'!X270^(1/3)*COS(('OddsRatio_working_3-way'!Y270+4*PI())/3)</f>
        <v>-0.21268874203873125</v>
      </c>
      <c r="AC270" s="11">
        <f>'OddsRatio_working_3-way'!X270^(1/3)*SIN('OddsRatio_working_3-way'!Y270/3)</f>
        <v>5.5698839515200022E-2</v>
      </c>
      <c r="AD270" s="11">
        <f>'OddsRatio_working_3-way'!X270^(1/3)*SIN(('OddsRatio_working_3-way'!Y270+2*PI())/3)</f>
        <v>0.42408654692419351</v>
      </c>
      <c r="AE270" s="11">
        <f>'OddsRatio_working_3-way'!X270^(1/3)*SIN(('OddsRatio_working_3-way'!Y270+4*PI())/3)</f>
        <v>-0.47978538643939361</v>
      </c>
      <c r="AF270" s="11">
        <f>-'OddsRatio_working_3-way'!U270/(3*'OddsRatio_working_3-way'!X270^(1/3))*COS(('OddsRatio_working_3-way'!Y270)/3)</f>
        <v>0.52185070404041423</v>
      </c>
      <c r="AG270" s="11">
        <f>-'OddsRatio_working_3-way'!U270/(3*'OddsRatio_working_3-way'!X270^(1/3))*COS(('OddsRatio_working_3-way'!Y270+2*PI())/3)</f>
        <v>-0.30916196200168272</v>
      </c>
      <c r="AH270" s="11">
        <f>-'OddsRatio_working_3-way'!U270/(3*'OddsRatio_working_3-way'!X270^(1/3))*COS(('OddsRatio_working_3-way'!Y270+4*PI())/3)</f>
        <v>-0.21268874203873117</v>
      </c>
      <c r="AI270" s="11">
        <f>'OddsRatio_working_3-way'!U270/(3*'OddsRatio_working_3-way'!X270^(1/3))*SIN(('OddsRatio_working_3-way'!Y270)/3)</f>
        <v>-5.5698839515199994E-2</v>
      </c>
      <c r="AJ270" s="11">
        <f>'OddsRatio_working_3-way'!U270/(3*'OddsRatio_working_3-way'!X270^(1/3))*SIN(('OddsRatio_working_3-way'!Y270+2*PI())/3)</f>
        <v>-0.42408654692419334</v>
      </c>
      <c r="AK270" s="11">
        <f>'OddsRatio_working_3-way'!U270/(3*'OddsRatio_working_3-way'!X270^(1/3))*SIN(('OddsRatio_working_3-way'!Y270+4*PI())/3)</f>
        <v>0.47978538643939339</v>
      </c>
      <c r="AL270" s="11">
        <f>'OddsRatio_working_3-way'!Z270+'OddsRatio_working_3-way'!AF270</f>
        <v>1.0437014080808287</v>
      </c>
      <c r="AM270" s="11">
        <f>'OddsRatio_working_3-way'!AA270+'OddsRatio_working_3-way'!AG270</f>
        <v>-0.61832392400336555</v>
      </c>
      <c r="AN270" s="11">
        <f>'OddsRatio_working_3-way'!AB270+'OddsRatio_working_3-way'!AH270</f>
        <v>-0.42537748407746245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1.0437014080808287</v>
      </c>
      <c r="AS270" s="11">
        <f>IF(('OddsRatio_working_3-way'!X270=0),IF(Q270&gt;0,-Q270^(1/3),(-Q270)^(1/3)),'OddsRatio_working_3-way'!AM270-'OddsRatio_working_3-way'!R270/3)</f>
        <v>-0.61832392400336555</v>
      </c>
      <c r="AT270" s="11">
        <f>IF(('OddsRatio_working_3-way'!X270=0),IF(Q270&gt;0,-Q270^(1/3),(-Q270)^(1/3)),'OddsRatio_working_3-way'!AN270-'OddsRatio_working_3-way'!R270/3)</f>
        <v>-0.42537748407746245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2.5499999999999998</v>
      </c>
      <c r="B271" s="4">
        <f>IF('True_Odds_Calculator_3-way'!B272="","",'True_Odds_Calculator_3-way'!B272)</f>
        <v>3.03</v>
      </c>
      <c r="C271" s="4">
        <f>IF('True_Odds_Calculator_3-way'!C272="","",'True_Odds_Calculator_3-way'!C272)</f>
        <v>3.22</v>
      </c>
      <c r="D271" s="9">
        <f t="shared" si="65"/>
        <v>0.38054162607337577</v>
      </c>
      <c r="E271" s="9">
        <f t="shared" si="66"/>
        <v>0.31929125888705523</v>
      </c>
      <c r="F271" s="9">
        <f t="shared" si="67"/>
        <v>0.300167115039569</v>
      </c>
      <c r="G271" s="9">
        <f t="shared" si="68"/>
        <v>1.0502151051053958</v>
      </c>
      <c r="H271" s="9">
        <f t="shared" si="69"/>
        <v>2.6278334129133634</v>
      </c>
      <c r="I271" s="9">
        <f t="shared" si="70"/>
        <v>3.1319366633639536</v>
      </c>
      <c r="J271" s="9">
        <f t="shared" si="71"/>
        <v>3.3314775333339788</v>
      </c>
      <c r="K271" s="11">
        <f t="shared" si="72"/>
        <v>0.39215686274509809</v>
      </c>
      <c r="L271" s="11">
        <f t="shared" si="73"/>
        <v>0.33003300330033003</v>
      </c>
      <c r="M271" s="11">
        <f t="shared" si="74"/>
        <v>0.3105590062111801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-0.28076439357490723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0.23312524895163977</v>
      </c>
      <c r="Q271" s="11">
        <f>2*'OddsRatio_working_3-way'!K271*'OddsRatio_working_3-way'!L271*'OddsRatio_working_3-way'!M271</f>
        <v>8.038801687987579E-2</v>
      </c>
      <c r="R271" s="11">
        <f t="shared" si="75"/>
        <v>0</v>
      </c>
      <c r="S271" s="11">
        <f t="shared" si="76"/>
        <v>-0.83032341096857265</v>
      </c>
      <c r="T271" s="11">
        <f t="shared" si="77"/>
        <v>-0.28631841757536991</v>
      </c>
      <c r="U271" s="11">
        <f>'OddsRatio_working_3-way'!S271-'OddsRatio_working_3-way'!R271^2/3</f>
        <v>-0.83032341096857265</v>
      </c>
      <c r="V271" s="11">
        <f>'OddsRatio_working_3-way'!S271*'OddsRatio_working_3-way'!R271/3-2*'OddsRatio_working_3-way'!R271^3/27-'OddsRatio_working_3-way'!T271</f>
        <v>0.28631841757536991</v>
      </c>
      <c r="W271" s="11">
        <f>'OddsRatio_working_3-way'!V271^2+4*'OddsRatio_working_3-way'!U271^3/27</f>
        <v>-2.8300087828051629E-3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0.1456092759971605</v>
      </c>
      <c r="Y271" s="11">
        <f>IF('OddsRatio_working_3-way'!W271&gt;=0,IF('OddsRatio_working_3-way'!V271+SQRT('OddsRatio_working_3-way'!W271)&gt;0,0,PI()),ACOS('OddsRatio_working_3-way'!V271/(2*'OddsRatio_working_3-way'!X271)))</f>
        <v>0.18370472528614146</v>
      </c>
      <c r="Z271" s="11">
        <f>'OddsRatio_working_3-way'!X271^(1/3)*COS('OddsRatio_working_3-way'!Y271/3)</f>
        <v>0.52510755255269792</v>
      </c>
      <c r="AA271" s="11">
        <f>'OddsRatio_working_3-way'!X271^(1/3)*COS(('OddsRatio_working_3-way'!Y271+2*PI())/3)</f>
        <v>-0.29043560604467256</v>
      </c>
      <c r="AB271" s="11">
        <f>'OddsRatio_working_3-way'!X271^(1/3)*COS(('OddsRatio_working_3-way'!Y271+4*PI())/3)</f>
        <v>-0.23467194650802534</v>
      </c>
      <c r="AC271" s="11">
        <f>'OddsRatio_working_3-way'!X271^(1/3)*SIN('OddsRatio_working_3-way'!Y271/3)</f>
        <v>3.2195163844481969E-2</v>
      </c>
      <c r="AD271" s="11">
        <f>'OddsRatio_working_3-way'!X271^(1/3)*SIN(('OddsRatio_working_3-way'!Y271+2*PI())/3)</f>
        <v>0.43865889830746768</v>
      </c>
      <c r="AE271" s="11">
        <f>'OddsRatio_working_3-way'!X271^(1/3)*SIN(('OddsRatio_working_3-way'!Y271+4*PI())/3)</f>
        <v>-0.47085406215194958</v>
      </c>
      <c r="AF271" s="11">
        <f>-'OddsRatio_working_3-way'!U271/(3*'OddsRatio_working_3-way'!X271^(1/3))*COS(('OddsRatio_working_3-way'!Y271)/3)</f>
        <v>0.52510755255269792</v>
      </c>
      <c r="AG271" s="11">
        <f>-'OddsRatio_working_3-way'!U271/(3*'OddsRatio_working_3-way'!X271^(1/3))*COS(('OddsRatio_working_3-way'!Y271+2*PI())/3)</f>
        <v>-0.29043560604467256</v>
      </c>
      <c r="AH271" s="11">
        <f>-'OddsRatio_working_3-way'!U271/(3*'OddsRatio_working_3-way'!X271^(1/3))*COS(('OddsRatio_working_3-way'!Y271+4*PI())/3)</f>
        <v>-0.23467194650802534</v>
      </c>
      <c r="AI271" s="11">
        <f>'OddsRatio_working_3-way'!U271/(3*'OddsRatio_working_3-way'!X271^(1/3))*SIN(('OddsRatio_working_3-way'!Y271)/3)</f>
        <v>-3.2195163844481969E-2</v>
      </c>
      <c r="AJ271" s="11">
        <f>'OddsRatio_working_3-way'!U271/(3*'OddsRatio_working_3-way'!X271^(1/3))*SIN(('OddsRatio_working_3-way'!Y271+2*PI())/3)</f>
        <v>-0.43865889830746768</v>
      </c>
      <c r="AK271" s="11">
        <f>'OddsRatio_working_3-way'!U271/(3*'OddsRatio_working_3-way'!X271^(1/3))*SIN(('OddsRatio_working_3-way'!Y271+4*PI())/3)</f>
        <v>0.47085406215194958</v>
      </c>
      <c r="AL271" s="11">
        <f>'OddsRatio_working_3-way'!Z271+'OddsRatio_working_3-way'!AF271</f>
        <v>1.0502151051053958</v>
      </c>
      <c r="AM271" s="11">
        <f>'OddsRatio_working_3-way'!AA271+'OddsRatio_working_3-way'!AG271</f>
        <v>-0.58087121208934511</v>
      </c>
      <c r="AN271" s="11">
        <f>'OddsRatio_working_3-way'!AB271+'OddsRatio_working_3-way'!AH271</f>
        <v>-0.46934389301605067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1.0502151051053958</v>
      </c>
      <c r="AS271" s="11">
        <f>IF(('OddsRatio_working_3-way'!X271=0),IF(Q271&gt;0,-Q271^(1/3),(-Q271)^(1/3)),'OddsRatio_working_3-way'!AM271-'OddsRatio_working_3-way'!R271/3)</f>
        <v>-0.58087121208934511</v>
      </c>
      <c r="AT271" s="11">
        <f>IF(('OddsRatio_working_3-way'!X271=0),IF(Q271&gt;0,-Q271^(1/3),(-Q271)^(1/3)),'OddsRatio_working_3-way'!AN271-'OddsRatio_working_3-way'!R271/3)</f>
        <v>-0.46934389301605067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2.1</v>
      </c>
      <c r="B272" s="4">
        <f>IF('True_Odds_Calculator_3-way'!B273="","",'True_Odds_Calculator_3-way'!B273)</f>
        <v>3.33</v>
      </c>
      <c r="C272" s="4">
        <f>IF('True_Odds_Calculator_3-way'!C273="","",'True_Odds_Calculator_3-way'!C273)</f>
        <v>3.89</v>
      </c>
      <c r="D272" s="9">
        <f t="shared" si="65"/>
        <v>0.46324203401611819</v>
      </c>
      <c r="E272" s="9">
        <f t="shared" si="66"/>
        <v>0.2894913516684004</v>
      </c>
      <c r="F272" s="9">
        <f t="shared" si="67"/>
        <v>0.24726661431548136</v>
      </c>
      <c r="G272" s="9">
        <f t="shared" si="68"/>
        <v>1.0533625004355622</v>
      </c>
      <c r="H272" s="9">
        <f t="shared" si="69"/>
        <v>2.1586987504791191</v>
      </c>
      <c r="I272" s="9">
        <f t="shared" si="70"/>
        <v>3.4543346260148593</v>
      </c>
      <c r="J272" s="9">
        <f t="shared" si="71"/>
        <v>4.0442176262587743</v>
      </c>
      <c r="K272" s="11">
        <f t="shared" si="72"/>
        <v>0.47619047619047616</v>
      </c>
      <c r="L272" s="11">
        <f t="shared" si="73"/>
        <v>0.3003003003003003</v>
      </c>
      <c r="M272" s="11">
        <f t="shared" si="74"/>
        <v>0.25706940874035988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-0.2722910203629999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0.23232928117246882</v>
      </c>
      <c r="Q272" s="11">
        <f>2*'OddsRatio_working_3-way'!K272*'OddsRatio_working_3-way'!L272*'OddsRatio_working_3-way'!M272</f>
        <v>7.3521924421667342E-2</v>
      </c>
      <c r="R272" s="11">
        <f t="shared" si="75"/>
        <v>0</v>
      </c>
      <c r="S272" s="11">
        <f t="shared" si="76"/>
        <v>-0.85323886503030177</v>
      </c>
      <c r="T272" s="11">
        <f t="shared" si="77"/>
        <v>-0.27001229906022206</v>
      </c>
      <c r="U272" s="11">
        <f>'OddsRatio_working_3-way'!S272-'OddsRatio_working_3-way'!R272^2/3</f>
        <v>-0.85323886503030177</v>
      </c>
      <c r="V272" s="11">
        <f>'OddsRatio_working_3-way'!S272*'OddsRatio_working_3-way'!R272/3-2*'OddsRatio_working_3-way'!R272^3/27-'OddsRatio_working_3-way'!T272</f>
        <v>0.27001229906022206</v>
      </c>
      <c r="W272" s="11">
        <f>'OddsRatio_working_3-way'!V272^2+4*'OddsRatio_working_3-way'!U272^3/27</f>
        <v>-1.9118843401949165E-2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0.15167851285344933</v>
      </c>
      <c r="Y272" s="11">
        <f>IF('OddsRatio_working_3-way'!W272&gt;=0,IF('OddsRatio_working_3-way'!V272+SQRT('OddsRatio_working_3-way'!W272)&gt;0,0,PI()),ACOS('OddsRatio_working_3-way'!V272/(2*'OddsRatio_working_3-way'!X272)))</f>
        <v>0.4732736656448453</v>
      </c>
      <c r="Z272" s="11">
        <f>'OddsRatio_working_3-way'!X272^(1/3)*COS('OddsRatio_working_3-way'!Y272/3)</f>
        <v>0.52668125021778112</v>
      </c>
      <c r="AA272" s="11">
        <f>'OddsRatio_working_3-way'!X272^(1/3)*COS(('OddsRatio_working_3-way'!Y272+2*PI())/3)</f>
        <v>-0.33589999224609585</v>
      </c>
      <c r="AB272" s="11">
        <f>'OddsRatio_working_3-way'!X272^(1/3)*COS(('OddsRatio_working_3-way'!Y272+4*PI())/3)</f>
        <v>-0.19078125797168516</v>
      </c>
      <c r="AC272" s="11">
        <f>'OddsRatio_working_3-way'!X272^(1/3)*SIN('OddsRatio_working_3-way'!Y272/3)</f>
        <v>8.3784340297788862E-2</v>
      </c>
      <c r="AD272" s="11">
        <f>'OddsRatio_working_3-way'!X272^(1/3)*SIN(('OddsRatio_working_3-way'!Y272+2*PI())/3)</f>
        <v>0.41422717223665245</v>
      </c>
      <c r="AE272" s="11">
        <f>'OddsRatio_working_3-way'!X272^(1/3)*SIN(('OddsRatio_working_3-way'!Y272+4*PI())/3)</f>
        <v>-0.49801151253444126</v>
      </c>
      <c r="AF272" s="11">
        <f>-'OddsRatio_working_3-way'!U272/(3*'OddsRatio_working_3-way'!X272^(1/3))*COS(('OddsRatio_working_3-way'!Y272)/3)</f>
        <v>0.52668125021778112</v>
      </c>
      <c r="AG272" s="11">
        <f>-'OddsRatio_working_3-way'!U272/(3*'OddsRatio_working_3-way'!X272^(1/3))*COS(('OddsRatio_working_3-way'!Y272+2*PI())/3)</f>
        <v>-0.33589999224609585</v>
      </c>
      <c r="AH272" s="11">
        <f>-'OddsRatio_working_3-way'!U272/(3*'OddsRatio_working_3-way'!X272^(1/3))*COS(('OddsRatio_working_3-way'!Y272+4*PI())/3)</f>
        <v>-0.19078125797168516</v>
      </c>
      <c r="AI272" s="11">
        <f>'OddsRatio_working_3-way'!U272/(3*'OddsRatio_working_3-way'!X272^(1/3))*SIN(('OddsRatio_working_3-way'!Y272)/3)</f>
        <v>-8.3784340297788862E-2</v>
      </c>
      <c r="AJ272" s="11">
        <f>'OddsRatio_working_3-way'!U272/(3*'OddsRatio_working_3-way'!X272^(1/3))*SIN(('OddsRatio_working_3-way'!Y272+2*PI())/3)</f>
        <v>-0.41422717223665245</v>
      </c>
      <c r="AK272" s="11">
        <f>'OddsRatio_working_3-way'!U272/(3*'OddsRatio_working_3-way'!X272^(1/3))*SIN(('OddsRatio_working_3-way'!Y272+4*PI())/3)</f>
        <v>0.49801151253444126</v>
      </c>
      <c r="AL272" s="11">
        <f>'OddsRatio_working_3-way'!Z272+'OddsRatio_working_3-way'!AF272</f>
        <v>1.0533625004355622</v>
      </c>
      <c r="AM272" s="11">
        <f>'OddsRatio_working_3-way'!AA272+'OddsRatio_working_3-way'!AG272</f>
        <v>-0.67179998449219169</v>
      </c>
      <c r="AN272" s="11">
        <f>'OddsRatio_working_3-way'!AB272+'OddsRatio_working_3-way'!AH272</f>
        <v>-0.38156251594337032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1.0533625004355622</v>
      </c>
      <c r="AS272" s="11">
        <f>IF(('OddsRatio_working_3-way'!X272=0),IF(Q272&gt;0,-Q272^(1/3),(-Q272)^(1/3)),'OddsRatio_working_3-way'!AM272-'OddsRatio_working_3-way'!R272/3)</f>
        <v>-0.67179998449219169</v>
      </c>
      <c r="AT272" s="11">
        <f>IF(('OddsRatio_working_3-way'!X272=0),IF(Q272&gt;0,-Q272^(1/3),(-Q272)^(1/3)),'OddsRatio_working_3-way'!AN272-'OddsRatio_working_3-way'!R272/3)</f>
        <v>-0.38156251594337032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2.87</v>
      </c>
      <c r="B273" s="4">
        <f>IF('True_Odds_Calculator_3-way'!B274="","",'True_Odds_Calculator_3-way'!B274)</f>
        <v>3.31</v>
      </c>
      <c r="C273" s="4">
        <f>IF('True_Odds_Calculator_3-way'!C274="","",'True_Odds_Calculator_3-way'!C274)</f>
        <v>2.62</v>
      </c>
      <c r="D273" s="9">
        <f t="shared" si="65"/>
        <v>0.3375735440130973</v>
      </c>
      <c r="E273" s="9">
        <f t="shared" si="66"/>
        <v>0.2920527309487092</v>
      </c>
      <c r="F273" s="9">
        <f t="shared" si="67"/>
        <v>0.37037372503819332</v>
      </c>
      <c r="G273" s="9">
        <f t="shared" si="68"/>
        <v>1.0493676201809117</v>
      </c>
      <c r="H273" s="9">
        <f t="shared" si="69"/>
        <v>2.9623174497383054</v>
      </c>
      <c r="I273" s="9">
        <f t="shared" si="70"/>
        <v>3.4240392026179056</v>
      </c>
      <c r="J273" s="9">
        <f t="shared" si="71"/>
        <v>2.6999755446930771</v>
      </c>
      <c r="K273" s="11">
        <f t="shared" si="72"/>
        <v>0.34843205574912889</v>
      </c>
      <c r="L273" s="11">
        <f t="shared" si="73"/>
        <v>0.30211480362537763</v>
      </c>
      <c r="M273" s="11">
        <f t="shared" si="74"/>
        <v>0.38167938931297707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-0.28116251481465027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0.23303267029645852</v>
      </c>
      <c r="Q273" s="11">
        <f>2*'OddsRatio_working_3-way'!K273*'OddsRatio_working_3-way'!L273*'OddsRatio_working_3-way'!M273</f>
        <v>8.0356093205675341E-2</v>
      </c>
      <c r="R273" s="11">
        <f t="shared" si="75"/>
        <v>0</v>
      </c>
      <c r="S273" s="11">
        <f t="shared" si="76"/>
        <v>-0.82881841645953336</v>
      </c>
      <c r="T273" s="11">
        <f t="shared" si="77"/>
        <v>-0.2857994539515632</v>
      </c>
      <c r="U273" s="11">
        <f>'OddsRatio_working_3-way'!S273-'OddsRatio_working_3-way'!R273^2/3</f>
        <v>-0.82881841645953336</v>
      </c>
      <c r="V273" s="11">
        <f>'OddsRatio_working_3-way'!S273*'OddsRatio_working_3-way'!R273/3-2*'OddsRatio_working_3-way'!R273^3/27-'OddsRatio_working_3-way'!T273</f>
        <v>0.2857994539515632</v>
      </c>
      <c r="W273" s="11">
        <f>'OddsRatio_working_3-way'!V273^2+4*'OddsRatio_working_3-way'!U273^3/27</f>
        <v>-2.6665974595102282E-3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0.1452135714547042</v>
      </c>
      <c r="Y273" s="11">
        <f>IF('OddsRatio_working_3-way'!W273&gt;=0,IF('OddsRatio_working_3-way'!V273+SQRT('OddsRatio_working_3-way'!W273)&gt;0,0,PI()),ACOS('OddsRatio_working_3-way'!V273/(2*'OddsRatio_working_3-way'!X273)))</f>
        <v>0.17875444196748758</v>
      </c>
      <c r="Z273" s="11">
        <f>'OddsRatio_working_3-way'!X273^(1/3)*COS('OddsRatio_working_3-way'!Y273/3)</f>
        <v>0.52468381009045584</v>
      </c>
      <c r="AA273" s="11">
        <f>'OddsRatio_working_3-way'!X273^(1/3)*COS(('OddsRatio_working_3-way'!Y273+2*PI())/3)</f>
        <v>-0.28944870652761046</v>
      </c>
      <c r="AB273" s="11">
        <f>'OddsRatio_working_3-way'!X273^(1/3)*COS(('OddsRatio_working_3-way'!Y273+4*PI())/3)</f>
        <v>-0.23523510356284522</v>
      </c>
      <c r="AC273" s="11">
        <f>'OddsRatio_working_3-way'!X273^(1/3)*SIN('OddsRatio_working_3-way'!Y273/3)</f>
        <v>3.130023826544661E-2</v>
      </c>
      <c r="AD273" s="11">
        <f>'OddsRatio_working_3-way'!X273^(1/3)*SIN(('OddsRatio_working_3-way'!Y273+2*PI())/3)</f>
        <v>0.43873938936002138</v>
      </c>
      <c r="AE273" s="11">
        <f>'OddsRatio_working_3-way'!X273^(1/3)*SIN(('OddsRatio_working_3-way'!Y273+4*PI())/3)</f>
        <v>-0.47003962762546808</v>
      </c>
      <c r="AF273" s="11">
        <f>-'OddsRatio_working_3-way'!U273/(3*'OddsRatio_working_3-way'!X273^(1/3))*COS(('OddsRatio_working_3-way'!Y273)/3)</f>
        <v>0.52468381009045573</v>
      </c>
      <c r="AG273" s="11">
        <f>-'OddsRatio_working_3-way'!U273/(3*'OddsRatio_working_3-way'!X273^(1/3))*COS(('OddsRatio_working_3-way'!Y273+2*PI())/3)</f>
        <v>-0.2894487065276104</v>
      </c>
      <c r="AH273" s="11">
        <f>-'OddsRatio_working_3-way'!U273/(3*'OddsRatio_working_3-way'!X273^(1/3))*COS(('OddsRatio_working_3-way'!Y273+4*PI())/3)</f>
        <v>-0.23523510356284516</v>
      </c>
      <c r="AI273" s="11">
        <f>'OddsRatio_working_3-way'!U273/(3*'OddsRatio_working_3-way'!X273^(1/3))*SIN(('OddsRatio_working_3-way'!Y273)/3)</f>
        <v>-3.1300238265446603E-2</v>
      </c>
      <c r="AJ273" s="11">
        <f>'OddsRatio_working_3-way'!U273/(3*'OddsRatio_working_3-way'!X273^(1/3))*SIN(('OddsRatio_working_3-way'!Y273+2*PI())/3)</f>
        <v>-0.43873938936002127</v>
      </c>
      <c r="AK273" s="11">
        <f>'OddsRatio_working_3-way'!U273/(3*'OddsRatio_working_3-way'!X273^(1/3))*SIN(('OddsRatio_working_3-way'!Y273+4*PI())/3)</f>
        <v>0.47003962762546797</v>
      </c>
      <c r="AL273" s="11">
        <f>'OddsRatio_working_3-way'!Z273+'OddsRatio_working_3-way'!AF273</f>
        <v>1.0493676201809117</v>
      </c>
      <c r="AM273" s="11">
        <f>'OddsRatio_working_3-way'!AA273+'OddsRatio_working_3-way'!AG273</f>
        <v>-0.57889741305522091</v>
      </c>
      <c r="AN273" s="11">
        <f>'OddsRatio_working_3-way'!AB273+'OddsRatio_working_3-way'!AH273</f>
        <v>-0.47047020712569038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1.0493676201809117</v>
      </c>
      <c r="AS273" s="11">
        <f>IF(('OddsRatio_working_3-way'!X273=0),IF(Q273&gt;0,-Q273^(1/3),(-Q273)^(1/3)),'OddsRatio_working_3-way'!AM273-'OddsRatio_working_3-way'!R273/3)</f>
        <v>-0.57889741305522091</v>
      </c>
      <c r="AT273" s="11">
        <f>IF(('OddsRatio_working_3-way'!X273=0),IF(Q273&gt;0,-Q273^(1/3),(-Q273)^(1/3)),'OddsRatio_working_3-way'!AN273-'OddsRatio_working_3-way'!R273/3)</f>
        <v>-0.47047020712569038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7.4</v>
      </c>
      <c r="B274" s="4">
        <f>IF('True_Odds_Calculator_3-way'!B275="","",'True_Odds_Calculator_3-way'!B275)</f>
        <v>4.3499999999999996</v>
      </c>
      <c r="C274" s="4">
        <f>IF('True_Odds_Calculator_3-way'!C275="","",'True_Odds_Calculator_3-way'!C275)</f>
        <v>1.49</v>
      </c>
      <c r="D274" s="9">
        <f t="shared" si="65"/>
        <v>0.12707371274702842</v>
      </c>
      <c r="E274" s="9">
        <f t="shared" si="66"/>
        <v>0.21759343957081234</v>
      </c>
      <c r="F274" s="9">
        <f t="shared" si="67"/>
        <v>0.65533284768215938</v>
      </c>
      <c r="G274" s="9">
        <f t="shared" si="68"/>
        <v>1.0733512811953809</v>
      </c>
      <c r="H274" s="9">
        <f t="shared" si="69"/>
        <v>7.8694481996504404</v>
      </c>
      <c r="I274" s="9">
        <f t="shared" si="70"/>
        <v>4.5957267920045259</v>
      </c>
      <c r="J274" s="9">
        <f t="shared" si="71"/>
        <v>1.5259421277857361</v>
      </c>
      <c r="K274" s="11">
        <f t="shared" si="72"/>
        <v>0.13513513513513511</v>
      </c>
      <c r="L274" s="11">
        <f t="shared" si="73"/>
        <v>0.22988505747126439</v>
      </c>
      <c r="M274" s="11">
        <f t="shared" si="74"/>
        <v>0.67114093959731547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-0.21903504986124744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0.21349745950532806</v>
      </c>
      <c r="Q274" s="11">
        <f>2*'OddsRatio_working_3-way'!K274*'OddsRatio_working_3-way'!L274*'OddsRatio_working_3-way'!M274</f>
        <v>4.1698722559634388E-2</v>
      </c>
      <c r="R274" s="11">
        <f t="shared" si="75"/>
        <v>0</v>
      </c>
      <c r="S274" s="11">
        <f t="shared" si="76"/>
        <v>-0.97471824550715835</v>
      </c>
      <c r="T274" s="11">
        <f t="shared" si="77"/>
        <v>-0.19037465732561687</v>
      </c>
      <c r="U274" s="11">
        <f>'OddsRatio_working_3-way'!S274-'OddsRatio_working_3-way'!R274^2/3</f>
        <v>-0.97471824550715835</v>
      </c>
      <c r="V274" s="11">
        <f>'OddsRatio_working_3-way'!S274*'OddsRatio_working_3-way'!R274/3-2*'OddsRatio_working_3-way'!R274^3/27-'OddsRatio_working_3-way'!T274</f>
        <v>0.19037465732561687</v>
      </c>
      <c r="W274" s="11">
        <f>'OddsRatio_working_3-way'!V274^2+4*'OddsRatio_working_3-way'!U274^3/27</f>
        <v>-0.10095098297203889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0.18519819999387477</v>
      </c>
      <c r="Y274" s="11">
        <f>IF('OddsRatio_working_3-way'!W274&gt;=0,IF('OddsRatio_working_3-way'!V274+SQRT('OddsRatio_working_3-way'!W274)&gt;0,0,PI()),ACOS('OddsRatio_working_3-way'!V274/(2*'OddsRatio_working_3-way'!X274)))</f>
        <v>1.0309834883000044</v>
      </c>
      <c r="Z274" s="11">
        <f>'OddsRatio_working_3-way'!X274^(1/3)*COS('OddsRatio_working_3-way'!Y274/3)</f>
        <v>0.53667564059769046</v>
      </c>
      <c r="AA274" s="11">
        <f>'OddsRatio_working_3-way'!X274^(1/3)*COS(('OddsRatio_working_3-way'!Y274+2*PI())/3)</f>
        <v>-0.43466281531938777</v>
      </c>
      <c r="AB274" s="11">
        <f>'OddsRatio_working_3-way'!X274^(1/3)*COS(('OddsRatio_working_3-way'!Y274+4*PI())/3)</f>
        <v>-0.10201282527830263</v>
      </c>
      <c r="AC274" s="11">
        <f>'OddsRatio_working_3-way'!X274^(1/3)*SIN('OddsRatio_working_3-way'!Y274/3)</f>
        <v>0.19205556129614687</v>
      </c>
      <c r="AD274" s="11">
        <f>'OddsRatio_working_3-way'!X274^(1/3)*SIN(('OddsRatio_working_3-way'!Y274+2*PI())/3)</f>
        <v>0.36874695770181382</v>
      </c>
      <c r="AE274" s="11">
        <f>'OddsRatio_working_3-way'!X274^(1/3)*SIN(('OddsRatio_working_3-way'!Y274+4*PI())/3)</f>
        <v>-0.56080251899796063</v>
      </c>
      <c r="AF274" s="11">
        <f>-'OddsRatio_working_3-way'!U274/(3*'OddsRatio_working_3-way'!X274^(1/3))*COS(('OddsRatio_working_3-way'!Y274)/3)</f>
        <v>0.53667564059769046</v>
      </c>
      <c r="AG274" s="11">
        <f>-'OddsRatio_working_3-way'!U274/(3*'OddsRatio_working_3-way'!X274^(1/3))*COS(('OddsRatio_working_3-way'!Y274+2*PI())/3)</f>
        <v>-0.43466281531938777</v>
      </c>
      <c r="AH274" s="11">
        <f>-'OddsRatio_working_3-way'!U274/(3*'OddsRatio_working_3-way'!X274^(1/3))*COS(('OddsRatio_working_3-way'!Y274+4*PI())/3)</f>
        <v>-0.10201282527830263</v>
      </c>
      <c r="AI274" s="11">
        <f>'OddsRatio_working_3-way'!U274/(3*'OddsRatio_working_3-way'!X274^(1/3))*SIN(('OddsRatio_working_3-way'!Y274)/3)</f>
        <v>-0.19205556129614687</v>
      </c>
      <c r="AJ274" s="11">
        <f>'OddsRatio_working_3-way'!U274/(3*'OddsRatio_working_3-way'!X274^(1/3))*SIN(('OddsRatio_working_3-way'!Y274+2*PI())/3)</f>
        <v>-0.36874695770181382</v>
      </c>
      <c r="AK274" s="11">
        <f>'OddsRatio_working_3-way'!U274/(3*'OddsRatio_working_3-way'!X274^(1/3))*SIN(('OddsRatio_working_3-way'!Y274+4*PI())/3)</f>
        <v>0.56080251899796063</v>
      </c>
      <c r="AL274" s="11">
        <f>'OddsRatio_working_3-way'!Z274+'OddsRatio_working_3-way'!AF274</f>
        <v>1.0733512811953809</v>
      </c>
      <c r="AM274" s="11">
        <f>'OddsRatio_working_3-way'!AA274+'OddsRatio_working_3-way'!AG274</f>
        <v>-0.86932563063877555</v>
      </c>
      <c r="AN274" s="11">
        <f>'OddsRatio_working_3-way'!AB274+'OddsRatio_working_3-way'!AH274</f>
        <v>-0.20402565055660526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1.0733512811953809</v>
      </c>
      <c r="AS274" s="11">
        <f>IF(('OddsRatio_working_3-way'!X274=0),IF(Q274&gt;0,-Q274^(1/3),(-Q274)^(1/3)),'OddsRatio_working_3-way'!AM274-'OddsRatio_working_3-way'!R274/3)</f>
        <v>-0.86932563063877555</v>
      </c>
      <c r="AT274" s="11">
        <f>IF(('OddsRatio_working_3-way'!X274=0),IF(Q274&gt;0,-Q274^(1/3),(-Q274)^(1/3)),'OddsRatio_working_3-way'!AN274-'OddsRatio_working_3-way'!R274/3)</f>
        <v>-0.20402565055660526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2.99</v>
      </c>
      <c r="B275" s="4">
        <f>IF('True_Odds_Calculator_3-way'!B276="","",'True_Odds_Calculator_3-way'!B276)</f>
        <v>3.66</v>
      </c>
      <c r="C275" s="4">
        <f>IF('True_Odds_Calculator_3-way'!C276="","",'True_Odds_Calculator_3-way'!C276)</f>
        <v>2.3199999999999998</v>
      </c>
      <c r="D275" s="9">
        <f t="shared" si="65"/>
        <v>0.32153259552855817</v>
      </c>
      <c r="E275" s="9">
        <f t="shared" si="66"/>
        <v>0.26174298045601135</v>
      </c>
      <c r="F275" s="9">
        <f t="shared" si="67"/>
        <v>0.41672442401543047</v>
      </c>
      <c r="G275" s="9">
        <f t="shared" si="68"/>
        <v>1.0603540634699753</v>
      </c>
      <c r="H275" s="9">
        <f t="shared" si="69"/>
        <v>3.1101045863052508</v>
      </c>
      <c r="I275" s="9">
        <f t="shared" si="70"/>
        <v>3.8205418088301339</v>
      </c>
      <c r="J275" s="9">
        <f t="shared" si="71"/>
        <v>2.3996673637803672</v>
      </c>
      <c r="K275" s="11">
        <f t="shared" si="72"/>
        <v>0.33444816053511706</v>
      </c>
      <c r="L275" s="11">
        <f t="shared" si="73"/>
        <v>0.27322404371584696</v>
      </c>
      <c r="M275" s="11">
        <f t="shared" si="74"/>
        <v>0.43103448275862072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-0.27521264588386762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0.23514409251868396</v>
      </c>
      <c r="Q275" s="11">
        <f>2*'OddsRatio_working_3-way'!K275*'OddsRatio_working_3-way'!L275*'OddsRatio_working_3-way'!M275</f>
        <v>7.8775240374768477E-2</v>
      </c>
      <c r="R275" s="11">
        <f t="shared" si="75"/>
        <v>0</v>
      </c>
      <c r="S275" s="11">
        <f t="shared" si="76"/>
        <v>-0.85440874914559151</v>
      </c>
      <c r="T275" s="11">
        <f t="shared" si="77"/>
        <v>-0.28623408681594348</v>
      </c>
      <c r="U275" s="11">
        <f>'OddsRatio_working_3-way'!S275-'OddsRatio_working_3-way'!R275^2/3</f>
        <v>-0.85440874914559151</v>
      </c>
      <c r="V275" s="11">
        <f>'OddsRatio_working_3-way'!S275*'OddsRatio_working_3-way'!R275/3-2*'OddsRatio_working_3-way'!R275^3/27-'OddsRatio_working_3-way'!T275</f>
        <v>0.28623408681594348</v>
      </c>
      <c r="W275" s="11">
        <f>'OddsRatio_working_3-way'!V275^2+4*'OddsRatio_working_3-way'!U275^3/27</f>
        <v>-1.0474582950902839E-2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0.15199057158773033</v>
      </c>
      <c r="Y275" s="11">
        <f>IF('OddsRatio_working_3-way'!W275&gt;=0,IF('OddsRatio_working_3-way'!V275+SQRT('OddsRatio_working_3-way'!W275)&gt;0,0,PI()),ACOS('OddsRatio_working_3-way'!V275/(2*'OddsRatio_working_3-way'!X275)))</f>
        <v>0.34339245214163716</v>
      </c>
      <c r="Z275" s="11">
        <f>'OddsRatio_working_3-way'!X275^(1/3)*COS('OddsRatio_working_3-way'!Y275/3)</f>
        <v>0.53017703173498776</v>
      </c>
      <c r="AA275" s="11">
        <f>'OddsRatio_working_3-way'!X275^(1/3)*COS(('OddsRatio_working_3-way'!Y275+2*PI())/3)</f>
        <v>-0.31787510082907566</v>
      </c>
      <c r="AB275" s="11">
        <f>'OddsRatio_working_3-way'!X275^(1/3)*COS(('OddsRatio_working_3-way'!Y275+4*PI())/3)</f>
        <v>-0.21230193090591215</v>
      </c>
      <c r="AC275" s="11">
        <f>'OddsRatio_working_3-way'!X275^(1/3)*SIN('OddsRatio_working_3-way'!Y275/3)</f>
        <v>6.0952698074340519E-2</v>
      </c>
      <c r="AD275" s="11">
        <f>'OddsRatio_working_3-way'!X275^(1/3)*SIN(('OddsRatio_working_3-way'!Y275+2*PI())/3)</f>
        <v>0.42867042894835755</v>
      </c>
      <c r="AE275" s="11">
        <f>'OddsRatio_working_3-way'!X275^(1/3)*SIN(('OddsRatio_working_3-way'!Y275+4*PI())/3)</f>
        <v>-0.48962312702269811</v>
      </c>
      <c r="AF275" s="11">
        <f>-'OddsRatio_working_3-way'!U275/(3*'OddsRatio_working_3-way'!X275^(1/3))*COS(('OddsRatio_working_3-way'!Y275)/3)</f>
        <v>0.53017703173498765</v>
      </c>
      <c r="AG275" s="11">
        <f>-'OddsRatio_working_3-way'!U275/(3*'OddsRatio_working_3-way'!X275^(1/3))*COS(('OddsRatio_working_3-way'!Y275+2*PI())/3)</f>
        <v>-0.31787510082907561</v>
      </c>
      <c r="AH275" s="11">
        <f>-'OddsRatio_working_3-way'!U275/(3*'OddsRatio_working_3-way'!X275^(1/3))*COS(('OddsRatio_working_3-way'!Y275+4*PI())/3)</f>
        <v>-0.21230193090591212</v>
      </c>
      <c r="AI275" s="11">
        <f>'OddsRatio_working_3-way'!U275/(3*'OddsRatio_working_3-way'!X275^(1/3))*SIN(('OddsRatio_working_3-way'!Y275)/3)</f>
        <v>-6.0952698074340506E-2</v>
      </c>
      <c r="AJ275" s="11">
        <f>'OddsRatio_working_3-way'!U275/(3*'OddsRatio_working_3-way'!X275^(1/3))*SIN(('OddsRatio_working_3-way'!Y275+2*PI())/3)</f>
        <v>-0.4286704289483575</v>
      </c>
      <c r="AK275" s="11">
        <f>'OddsRatio_working_3-way'!U275/(3*'OddsRatio_working_3-way'!X275^(1/3))*SIN(('OddsRatio_working_3-way'!Y275+4*PI())/3)</f>
        <v>0.48962312702269806</v>
      </c>
      <c r="AL275" s="11">
        <f>'OddsRatio_working_3-way'!Z275+'OddsRatio_working_3-way'!AF275</f>
        <v>1.0603540634699753</v>
      </c>
      <c r="AM275" s="11">
        <f>'OddsRatio_working_3-way'!AA275+'OddsRatio_working_3-way'!AG275</f>
        <v>-0.63575020165815133</v>
      </c>
      <c r="AN275" s="11">
        <f>'OddsRatio_working_3-way'!AB275+'OddsRatio_working_3-way'!AH275</f>
        <v>-0.4246038618118243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1.0603540634699753</v>
      </c>
      <c r="AS275" s="11">
        <f>IF(('OddsRatio_working_3-way'!X275=0),IF(Q275&gt;0,-Q275^(1/3),(-Q275)^(1/3)),'OddsRatio_working_3-way'!AM275-'OddsRatio_working_3-way'!R275/3)</f>
        <v>-0.63575020165815133</v>
      </c>
      <c r="AT275" s="11">
        <f>IF(('OddsRatio_working_3-way'!X275=0),IF(Q275&gt;0,-Q275^(1/3),(-Q275)^(1/3)),'OddsRatio_working_3-way'!AN275-'OddsRatio_working_3-way'!R275/3)</f>
        <v>-0.4246038618118243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2.2400000000000002</v>
      </c>
      <c r="B276" s="4">
        <f>IF('True_Odds_Calculator_3-way'!B277="","",'True_Odds_Calculator_3-way'!B277)</f>
        <v>3.09</v>
      </c>
      <c r="C276" s="4">
        <f>IF('True_Odds_Calculator_3-way'!C277="","",'True_Odds_Calculator_3-way'!C277)</f>
        <v>3.44</v>
      </c>
      <c r="D276" s="9">
        <f t="shared" si="65"/>
        <v>0.42391670027743517</v>
      </c>
      <c r="E276" s="9">
        <f t="shared" si="66"/>
        <v>0.30390563735952442</v>
      </c>
      <c r="F276" s="9">
        <f t="shared" si="67"/>
        <v>0.27217766236304047</v>
      </c>
      <c r="G276" s="9">
        <f t="shared" si="68"/>
        <v>1.0959306531774407</v>
      </c>
      <c r="H276" s="9">
        <f t="shared" si="69"/>
        <v>2.3589540099400264</v>
      </c>
      <c r="I276" s="9">
        <f t="shared" si="70"/>
        <v>3.2904950651408504</v>
      </c>
      <c r="J276" s="9">
        <f t="shared" si="71"/>
        <v>3.6740707937529553</v>
      </c>
      <c r="K276" s="11">
        <f t="shared" si="72"/>
        <v>0.4464285714285714</v>
      </c>
      <c r="L276" s="11">
        <f t="shared" si="73"/>
        <v>0.3236245954692557</v>
      </c>
      <c r="M276" s="11">
        <f t="shared" si="74"/>
        <v>0.29069767441860467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-0.26557846552484166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0.24233205926308207</v>
      </c>
      <c r="Q276" s="11">
        <f>2*'OddsRatio_working_3-way'!K276*'OddsRatio_working_3-way'!L276*'OddsRatio_working_3-way'!M276</f>
        <v>8.3997247578191367E-2</v>
      </c>
      <c r="R276" s="11">
        <f t="shared" si="75"/>
        <v>0</v>
      </c>
      <c r="S276" s="11">
        <f t="shared" si="76"/>
        <v>-0.91246878313036583</v>
      </c>
      <c r="T276" s="11">
        <f t="shared" si="77"/>
        <v>-0.31628034077309042</v>
      </c>
      <c r="U276" s="11">
        <f>'OddsRatio_working_3-way'!S276-'OddsRatio_working_3-way'!R276^2/3</f>
        <v>-0.91246878313036583</v>
      </c>
      <c r="V276" s="11">
        <f>'OddsRatio_working_3-way'!S276*'OddsRatio_working_3-way'!R276/3-2*'OddsRatio_working_3-way'!R276^3/27-'OddsRatio_working_3-way'!T276</f>
        <v>0.31628034077309042</v>
      </c>
      <c r="W276" s="11">
        <f>'OddsRatio_working_3-way'!V276^2+4*'OddsRatio_working_3-way'!U276^3/27</f>
        <v>-1.2517983377913364E-2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0.16774328402163793</v>
      </c>
      <c r="Y276" s="11">
        <f>IF('OddsRatio_working_3-way'!W276&gt;=0,IF('OddsRatio_working_3-way'!V276+SQRT('OddsRatio_working_3-way'!W276)&gt;0,0,PI()),ACOS('OddsRatio_working_3-way'!V276/(2*'OddsRatio_working_3-way'!X276)))</f>
        <v>0.3400106046599054</v>
      </c>
      <c r="Z276" s="11">
        <f>'OddsRatio_working_3-way'!X276^(1/3)*COS('OddsRatio_working_3-way'!Y276/3)</f>
        <v>0.54796532658872033</v>
      </c>
      <c r="AA276" s="11">
        <f>'OddsRatio_working_3-way'!X276^(1/3)*COS(('OddsRatio_working_3-way'!Y276+2*PI())/3)</f>
        <v>-0.32799836864918458</v>
      </c>
      <c r="AB276" s="11">
        <f>'OddsRatio_working_3-way'!X276^(1/3)*COS(('OddsRatio_working_3-way'!Y276+4*PI())/3)</f>
        <v>-0.21996695793953569</v>
      </c>
      <c r="AC276" s="11">
        <f>'OddsRatio_working_3-way'!X276^(1/3)*SIN('OddsRatio_working_3-way'!Y276/3)</f>
        <v>6.2371964054150748E-2</v>
      </c>
      <c r="AD276" s="11">
        <f>'OddsRatio_working_3-way'!X276^(1/3)*SIN(('OddsRatio_working_3-way'!Y276+2*PI())/3)</f>
        <v>0.44336591119179292</v>
      </c>
      <c r="AE276" s="11">
        <f>'OddsRatio_working_3-way'!X276^(1/3)*SIN(('OddsRatio_working_3-way'!Y276+4*PI())/3)</f>
        <v>-0.50573787524594371</v>
      </c>
      <c r="AF276" s="11">
        <f>-'OddsRatio_working_3-way'!U276/(3*'OddsRatio_working_3-way'!X276^(1/3))*COS(('OddsRatio_working_3-way'!Y276)/3)</f>
        <v>0.54796532658872044</v>
      </c>
      <c r="AG276" s="11">
        <f>-'OddsRatio_working_3-way'!U276/(3*'OddsRatio_working_3-way'!X276^(1/3))*COS(('OddsRatio_working_3-way'!Y276+2*PI())/3)</f>
        <v>-0.32799836864918464</v>
      </c>
      <c r="AH276" s="11">
        <f>-'OddsRatio_working_3-way'!U276/(3*'OddsRatio_working_3-way'!X276^(1/3))*COS(('OddsRatio_working_3-way'!Y276+4*PI())/3)</f>
        <v>-0.21996695793953572</v>
      </c>
      <c r="AI276" s="11">
        <f>'OddsRatio_working_3-way'!U276/(3*'OddsRatio_working_3-way'!X276^(1/3))*SIN(('OddsRatio_working_3-way'!Y276)/3)</f>
        <v>-6.2371964054150762E-2</v>
      </c>
      <c r="AJ276" s="11">
        <f>'OddsRatio_working_3-way'!U276/(3*'OddsRatio_working_3-way'!X276^(1/3))*SIN(('OddsRatio_working_3-way'!Y276+2*PI())/3)</f>
        <v>-0.44336591119179303</v>
      </c>
      <c r="AK276" s="11">
        <f>'OddsRatio_working_3-way'!U276/(3*'OddsRatio_working_3-way'!X276^(1/3))*SIN(('OddsRatio_working_3-way'!Y276+4*PI())/3)</f>
        <v>0.50573787524594382</v>
      </c>
      <c r="AL276" s="11">
        <f>'OddsRatio_working_3-way'!Z276+'OddsRatio_working_3-way'!AF276</f>
        <v>1.0959306531774407</v>
      </c>
      <c r="AM276" s="11">
        <f>'OddsRatio_working_3-way'!AA276+'OddsRatio_working_3-way'!AG276</f>
        <v>-0.65599673729836927</v>
      </c>
      <c r="AN276" s="11">
        <f>'OddsRatio_working_3-way'!AB276+'OddsRatio_working_3-way'!AH276</f>
        <v>-0.43993391587907138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1.0959306531774407</v>
      </c>
      <c r="AS276" s="11">
        <f>IF(('OddsRatio_working_3-way'!X276=0),IF(Q276&gt;0,-Q276^(1/3),(-Q276)^(1/3)),'OddsRatio_working_3-way'!AM276-'OddsRatio_working_3-way'!R276/3)</f>
        <v>-0.65599673729836927</v>
      </c>
      <c r="AT276" s="11">
        <f>IF(('OddsRatio_working_3-way'!X276=0),IF(Q276&gt;0,-Q276^(1/3),(-Q276)^(1/3)),'OddsRatio_working_3-way'!AN276-'OddsRatio_working_3-way'!R276/3)</f>
        <v>-0.43993391587907138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1.83</v>
      </c>
      <c r="B277" s="4">
        <f>IF('True_Odds_Calculator_3-way'!B278="","",'True_Odds_Calculator_3-way'!B278)</f>
        <v>3.69</v>
      </c>
      <c r="C277" s="4">
        <f>IF('True_Odds_Calculator_3-way'!C278="","",'True_Odds_Calculator_3-way'!C278)</f>
        <v>4.4400000000000004</v>
      </c>
      <c r="D277" s="9">
        <f t="shared" si="65"/>
        <v>0.52917566857321241</v>
      </c>
      <c r="E277" s="9">
        <f t="shared" si="66"/>
        <v>0.25749383923538238</v>
      </c>
      <c r="F277" s="9">
        <f t="shared" si="67"/>
        <v>0.21333049219140482</v>
      </c>
      <c r="G277" s="9">
        <f t="shared" si="68"/>
        <v>1.0719658221704544</v>
      </c>
      <c r="H277" s="9">
        <f t="shared" si="69"/>
        <v>1.8897316324014777</v>
      </c>
      <c r="I277" s="9">
        <f t="shared" si="70"/>
        <v>3.8835880616385223</v>
      </c>
      <c r="J277" s="9">
        <f t="shared" si="71"/>
        <v>4.6875624282663635</v>
      </c>
      <c r="K277" s="11">
        <f t="shared" si="72"/>
        <v>0.54644808743169393</v>
      </c>
      <c r="L277" s="11">
        <f t="shared" si="73"/>
        <v>0.2710027100271003</v>
      </c>
      <c r="M277" s="11">
        <f t="shared" si="74"/>
        <v>0.2252252252252252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-0.25617007117740143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0.23213937648163957</v>
      </c>
      <c r="Q277" s="11">
        <f>2*'OddsRatio_working_3-way'!K277*'OddsRatio_working_3-way'!L277*'OddsRatio_working_3-way'!M277</f>
        <v>6.6706717379781483E-2</v>
      </c>
      <c r="R277" s="11">
        <f t="shared" si="75"/>
        <v>0</v>
      </c>
      <c r="S277" s="11">
        <f t="shared" si="76"/>
        <v>-0.90619241902337511</v>
      </c>
      <c r="T277" s="11">
        <f t="shared" si="77"/>
        <v>-0.26040012040901583</v>
      </c>
      <c r="U277" s="11">
        <f>'OddsRatio_working_3-way'!S277-'OddsRatio_working_3-way'!R277^2/3</f>
        <v>-0.90619241902337511</v>
      </c>
      <c r="V277" s="11">
        <f>'OddsRatio_working_3-way'!S277*'OddsRatio_working_3-way'!R277/3-2*'OddsRatio_working_3-way'!R277^3/27-'OddsRatio_working_3-way'!T277</f>
        <v>0.26040012040901583</v>
      </c>
      <c r="W277" s="11">
        <f>'OddsRatio_working_3-way'!V277^2+4*'OddsRatio_working_3-way'!U277^3/27</f>
        <v>-4.2436421739222893E-2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0.16601554479042982</v>
      </c>
      <c r="Y277" s="11">
        <f>IF('OddsRatio_working_3-way'!W277&gt;=0,IF('OddsRatio_working_3-way'!V277+SQRT('OddsRatio_working_3-way'!W277)&gt;0,0,PI()),ACOS('OddsRatio_working_3-way'!V277/(2*'OddsRatio_working_3-way'!X277)))</f>
        <v>0.66928693334954659</v>
      </c>
      <c r="Z277" s="11">
        <f>'OddsRatio_working_3-way'!X277^(1/3)*COS('OddsRatio_working_3-way'!Y277/3)</f>
        <v>0.53598291108522722</v>
      </c>
      <c r="AA277" s="11">
        <f>'OddsRatio_working_3-way'!X277^(1/3)*COS(('OddsRatio_working_3-way'!Y277+2*PI())/3)</f>
        <v>-0.37329978391363033</v>
      </c>
      <c r="AB277" s="11">
        <f>'OddsRatio_working_3-way'!X277^(1/3)*COS(('OddsRatio_working_3-way'!Y277+4*PI())/3)</f>
        <v>-0.16268312717159703</v>
      </c>
      <c r="AC277" s="11">
        <f>'OddsRatio_working_3-way'!X277^(1/3)*SIN('OddsRatio_working_3-way'!Y277/3)</f>
        <v>0.12159958346583211</v>
      </c>
      <c r="AD277" s="11">
        <f>'OddsRatio_working_3-way'!X277^(1/3)*SIN(('OddsRatio_working_3-way'!Y277+2*PI())/3)</f>
        <v>0.40337502526122682</v>
      </c>
      <c r="AE277" s="11">
        <f>'OddsRatio_working_3-way'!X277^(1/3)*SIN(('OddsRatio_working_3-way'!Y277+4*PI())/3)</f>
        <v>-0.52497460872705881</v>
      </c>
      <c r="AF277" s="11">
        <f>-'OddsRatio_working_3-way'!U277/(3*'OddsRatio_working_3-way'!X277^(1/3))*COS(('OddsRatio_working_3-way'!Y277)/3)</f>
        <v>0.53598291108522711</v>
      </c>
      <c r="AG277" s="11">
        <f>-'OddsRatio_working_3-way'!U277/(3*'OddsRatio_working_3-way'!X277^(1/3))*COS(('OddsRatio_working_3-way'!Y277+2*PI())/3)</f>
        <v>-0.37329978391363022</v>
      </c>
      <c r="AH277" s="11">
        <f>-'OddsRatio_working_3-way'!U277/(3*'OddsRatio_working_3-way'!X277^(1/3))*COS(('OddsRatio_working_3-way'!Y277+4*PI())/3)</f>
        <v>-0.162683127171597</v>
      </c>
      <c r="AI277" s="11">
        <f>'OddsRatio_working_3-way'!U277/(3*'OddsRatio_working_3-way'!X277^(1/3))*SIN(('OddsRatio_working_3-way'!Y277)/3)</f>
        <v>-0.12159958346583208</v>
      </c>
      <c r="AJ277" s="11">
        <f>'OddsRatio_working_3-way'!U277/(3*'OddsRatio_working_3-way'!X277^(1/3))*SIN(('OddsRatio_working_3-way'!Y277+2*PI())/3)</f>
        <v>-0.40337502526122671</v>
      </c>
      <c r="AK277" s="11">
        <f>'OddsRatio_working_3-way'!U277/(3*'OddsRatio_working_3-way'!X277^(1/3))*SIN(('OddsRatio_working_3-way'!Y277+4*PI())/3)</f>
        <v>0.5249746087270587</v>
      </c>
      <c r="AL277" s="11">
        <f>'OddsRatio_working_3-way'!Z277+'OddsRatio_working_3-way'!AF277</f>
        <v>1.0719658221704544</v>
      </c>
      <c r="AM277" s="11">
        <f>'OddsRatio_working_3-way'!AA277+'OddsRatio_working_3-way'!AG277</f>
        <v>-0.74659956782726056</v>
      </c>
      <c r="AN277" s="11">
        <f>'OddsRatio_working_3-way'!AB277+'OddsRatio_working_3-way'!AH277</f>
        <v>-0.32536625434319399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1.0719658221704544</v>
      </c>
      <c r="AS277" s="11">
        <f>IF(('OddsRatio_working_3-way'!X277=0),IF(Q277&gt;0,-Q277^(1/3),(-Q277)^(1/3)),'OddsRatio_working_3-way'!AM277-'OddsRatio_working_3-way'!R277/3)</f>
        <v>-0.74659956782726056</v>
      </c>
      <c r="AT277" s="11">
        <f>IF(('OddsRatio_working_3-way'!X277=0),IF(Q277&gt;0,-Q277^(1/3),(-Q277)^(1/3)),'OddsRatio_working_3-way'!AN277-'OddsRatio_working_3-way'!R277/3)</f>
        <v>-0.32536625434319399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1.59</v>
      </c>
      <c r="B278" s="4">
        <f>IF('True_Odds_Calculator_3-way'!B279="","",'True_Odds_Calculator_3-way'!B279)</f>
        <v>4.13</v>
      </c>
      <c r="C278" s="4">
        <f>IF('True_Odds_Calculator_3-way'!C279="","",'True_Odds_Calculator_3-way'!C279)</f>
        <v>5.0599999999999996</v>
      </c>
      <c r="D278" s="9">
        <f t="shared" si="65"/>
        <v>0.60026104873716313</v>
      </c>
      <c r="E278" s="9">
        <f t="shared" si="66"/>
        <v>0.22061039696225274</v>
      </c>
      <c r="F278" s="9">
        <f t="shared" si="67"/>
        <v>0.17912855430058391</v>
      </c>
      <c r="G278" s="9">
        <f t="shared" si="68"/>
        <v>1.1287149943071941</v>
      </c>
      <c r="H278" s="9">
        <f t="shared" si="69"/>
        <v>1.6659418466412452</v>
      </c>
      <c r="I278" s="9">
        <f t="shared" si="70"/>
        <v>4.5328779321815178</v>
      </c>
      <c r="J278" s="9">
        <f t="shared" si="71"/>
        <v>5.5825828768872068</v>
      </c>
      <c r="K278" s="11">
        <f t="shared" si="72"/>
        <v>0.62893081761006286</v>
      </c>
      <c r="L278" s="11">
        <f t="shared" si="73"/>
        <v>0.24213075060532688</v>
      </c>
      <c r="M278" s="11">
        <f t="shared" si="74"/>
        <v>0.19762845849802374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-0.22564446764610835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0.2341433912185153</v>
      </c>
      <c r="Q278" s="11">
        <f>2*'OddsRatio_working_3-way'!K278*'OddsRatio_working_3-way'!L278*'OddsRatio_working_3-way'!M278</f>
        <v>6.0191103141006508E-2</v>
      </c>
      <c r="R278" s="11">
        <f t="shared" si="75"/>
        <v>0</v>
      </c>
      <c r="S278" s="11">
        <f t="shared" si="76"/>
        <v>-1.0376651094576639</v>
      </c>
      <c r="T278" s="11">
        <f t="shared" si="77"/>
        <v>-0.2667519561587825</v>
      </c>
      <c r="U278" s="11">
        <f>'OddsRatio_working_3-way'!S278-'OddsRatio_working_3-way'!R278^2/3</f>
        <v>-1.0376651094576639</v>
      </c>
      <c r="V278" s="11">
        <f>'OddsRatio_working_3-way'!S278*'OddsRatio_working_3-way'!R278/3-2*'OddsRatio_working_3-way'!R278^3/27-'OddsRatio_working_3-way'!T278</f>
        <v>0.2667519561587825</v>
      </c>
      <c r="W278" s="11">
        <f>'OddsRatio_working_3-way'!V278^2+4*'OddsRatio_working_3-way'!U278^3/27</f>
        <v>-9.4370022594539762E-2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0.20342481947213126</v>
      </c>
      <c r="Y278" s="11">
        <f>IF('OddsRatio_working_3-way'!W278&gt;=0,IF('OddsRatio_working_3-way'!V278+SQRT('OddsRatio_working_3-way'!W278)&gt;0,0,PI()),ACOS('OddsRatio_working_3-way'!V278/(2*'OddsRatio_working_3-way'!X278)))</f>
        <v>0.85574995068711512</v>
      </c>
      <c r="Z278" s="11">
        <f>'OddsRatio_working_3-way'!X278^(1/3)*COS('OddsRatio_working_3-way'!Y278/3)</f>
        <v>0.56435749715359707</v>
      </c>
      <c r="AA278" s="11">
        <f>'OddsRatio_working_3-way'!X278^(1/3)*COS(('OddsRatio_working_3-way'!Y278+2*PI())/3)</f>
        <v>-0.42550264372101987</v>
      </c>
      <c r="AB278" s="11">
        <f>'OddsRatio_working_3-way'!X278^(1/3)*COS(('OddsRatio_working_3-way'!Y278+4*PI())/3)</f>
        <v>-0.13885485343257711</v>
      </c>
      <c r="AC278" s="11">
        <f>'OddsRatio_working_3-way'!X278^(1/3)*SIN('OddsRatio_working_3-way'!Y278/3)</f>
        <v>0.1654961788856438</v>
      </c>
      <c r="AD278" s="11">
        <f>'OddsRatio_working_3-way'!X278^(1/3)*SIN(('OddsRatio_working_3-way'!Y278+2*PI())/3)</f>
        <v>0.40599983990839728</v>
      </c>
      <c r="AE278" s="11">
        <f>'OddsRatio_working_3-way'!X278^(1/3)*SIN(('OddsRatio_working_3-way'!Y278+4*PI())/3)</f>
        <v>-0.57149601879404111</v>
      </c>
      <c r="AF278" s="11">
        <f>-'OddsRatio_working_3-way'!U278/(3*'OddsRatio_working_3-way'!X278^(1/3))*COS(('OddsRatio_working_3-way'!Y278)/3)</f>
        <v>0.56435749715359707</v>
      </c>
      <c r="AG278" s="11">
        <f>-'OddsRatio_working_3-way'!U278/(3*'OddsRatio_working_3-way'!X278^(1/3))*COS(('OddsRatio_working_3-way'!Y278+2*PI())/3)</f>
        <v>-0.42550264372101981</v>
      </c>
      <c r="AH278" s="11">
        <f>-'OddsRatio_working_3-way'!U278/(3*'OddsRatio_working_3-way'!X278^(1/3))*COS(('OddsRatio_working_3-way'!Y278+4*PI())/3)</f>
        <v>-0.13885485343257709</v>
      </c>
      <c r="AI278" s="11">
        <f>'OddsRatio_working_3-way'!U278/(3*'OddsRatio_working_3-way'!X278^(1/3))*SIN(('OddsRatio_working_3-way'!Y278)/3)</f>
        <v>-0.16549617888564377</v>
      </c>
      <c r="AJ278" s="11">
        <f>'OddsRatio_working_3-way'!U278/(3*'OddsRatio_working_3-way'!X278^(1/3))*SIN(('OddsRatio_working_3-way'!Y278+2*PI())/3)</f>
        <v>-0.40599983990839716</v>
      </c>
      <c r="AK278" s="11">
        <f>'OddsRatio_working_3-way'!U278/(3*'OddsRatio_working_3-way'!X278^(1/3))*SIN(('OddsRatio_working_3-way'!Y278+4*PI())/3)</f>
        <v>0.57149601879404099</v>
      </c>
      <c r="AL278" s="11">
        <f>'OddsRatio_working_3-way'!Z278+'OddsRatio_working_3-way'!AF278</f>
        <v>1.1287149943071941</v>
      </c>
      <c r="AM278" s="11">
        <f>'OddsRatio_working_3-way'!AA278+'OddsRatio_working_3-way'!AG278</f>
        <v>-0.85100528744203974</v>
      </c>
      <c r="AN278" s="11">
        <f>'OddsRatio_working_3-way'!AB278+'OddsRatio_working_3-way'!AH278</f>
        <v>-0.27770970686515417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1.1287149943071941</v>
      </c>
      <c r="AS278" s="11">
        <f>IF(('OddsRatio_working_3-way'!X278=0),IF(Q278&gt;0,-Q278^(1/3),(-Q278)^(1/3)),'OddsRatio_working_3-way'!AM278-'OddsRatio_working_3-way'!R278/3)</f>
        <v>-0.85100528744203974</v>
      </c>
      <c r="AT278" s="11">
        <f>IF(('OddsRatio_working_3-way'!X278=0),IF(Q278&gt;0,-Q278^(1/3),(-Q278)^(1/3)),'OddsRatio_working_3-way'!AN278-'OddsRatio_working_3-way'!R278/3)</f>
        <v>-0.27770970686515417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1.9</v>
      </c>
      <c r="B279" s="4">
        <f>IF('True_Odds_Calculator_3-way'!B280="","",'True_Odds_Calculator_3-way'!B280)</f>
        <v>3.45</v>
      </c>
      <c r="C279" s="4">
        <f>IF('True_Odds_Calculator_3-way'!C280="","",'True_Odds_Calculator_3-way'!C280)</f>
        <v>4.5599999999999996</v>
      </c>
      <c r="D279" s="9">
        <f t="shared" si="65"/>
        <v>0.51206843566907112</v>
      </c>
      <c r="E279" s="9">
        <f t="shared" si="66"/>
        <v>0.27824867629218542</v>
      </c>
      <c r="F279" s="9">
        <f t="shared" si="67"/>
        <v>0.20968288803874338</v>
      </c>
      <c r="G279" s="9">
        <f t="shared" si="68"/>
        <v>1.0587377483666809</v>
      </c>
      <c r="H279" s="9">
        <f t="shared" si="69"/>
        <v>1.9528639735300128</v>
      </c>
      <c r="I279" s="9">
        <f t="shared" si="70"/>
        <v>3.5939074834983677</v>
      </c>
      <c r="J279" s="9">
        <f t="shared" si="71"/>
        <v>4.7691063841853829</v>
      </c>
      <c r="K279" s="11">
        <f t="shared" si="72"/>
        <v>0.52631578947368418</v>
      </c>
      <c r="L279" s="11">
        <f t="shared" si="73"/>
        <v>0.28985507246376813</v>
      </c>
      <c r="M279" s="11">
        <f t="shared" si="74"/>
        <v>0.2192982456140351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-0.26261592195591954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0.23117480964042447</v>
      </c>
      <c r="Q279" s="11">
        <f>2*'OddsRatio_working_3-way'!K279*'OddsRatio_working_3-way'!L279*'OddsRatio_working_3-way'!M279</f>
        <v>6.6910219866982493E-2</v>
      </c>
      <c r="R279" s="11">
        <f t="shared" si="75"/>
        <v>0</v>
      </c>
      <c r="S279" s="11">
        <f t="shared" si="76"/>
        <v>-0.88027720451476466</v>
      </c>
      <c r="T279" s="11">
        <f t="shared" si="77"/>
        <v>-0.25478356136462083</v>
      </c>
      <c r="U279" s="11">
        <f>'OddsRatio_working_3-way'!S279-'OddsRatio_working_3-way'!R279^2/3</f>
        <v>-0.88027720451476466</v>
      </c>
      <c r="V279" s="11">
        <f>'OddsRatio_working_3-way'!S279*'OddsRatio_working_3-way'!R279/3-2*'OddsRatio_working_3-way'!R279^3/27-'OddsRatio_working_3-way'!T279</f>
        <v>0.25478356136462083</v>
      </c>
      <c r="W279" s="11">
        <f>'OddsRatio_working_3-way'!V279^2+4*'OddsRatio_working_3-way'!U279^3/27</f>
        <v>-3.6139589364106842E-2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0.1589451576061271</v>
      </c>
      <c r="Y279" s="11">
        <f>IF('OddsRatio_working_3-way'!W279&gt;=0,IF('OddsRatio_working_3-way'!V279+SQRT('OddsRatio_working_3-way'!W279)&gt;0,0,PI()),ACOS('OddsRatio_working_3-way'!V279/(2*'OddsRatio_working_3-way'!X279)))</f>
        <v>0.64102599586032993</v>
      </c>
      <c r="Z279" s="11">
        <f>'OddsRatio_working_3-way'!X279^(1/3)*COS('OddsRatio_working_3-way'!Y279/3)</f>
        <v>0.52936887418334044</v>
      </c>
      <c r="AA279" s="11">
        <f>'OddsRatio_working_3-way'!X279^(1/3)*COS(('OddsRatio_working_3-way'!Y279+2*PI())/3)</f>
        <v>-0.3641618084536451</v>
      </c>
      <c r="AB279" s="11">
        <f>'OddsRatio_working_3-way'!X279^(1/3)*COS(('OddsRatio_working_3-way'!Y279+4*PI())/3)</f>
        <v>-0.16520706572969537</v>
      </c>
      <c r="AC279" s="11">
        <f>'OddsRatio_working_3-way'!X279^(1/3)*SIN('OddsRatio_working_3-way'!Y279/3)</f>
        <v>0.11486657426822512</v>
      </c>
      <c r="AD279" s="11">
        <f>'OddsRatio_working_3-way'!X279^(1/3)*SIN(('OddsRatio_working_3-way'!Y279+2*PI())/3)</f>
        <v>0.40101360588142843</v>
      </c>
      <c r="AE279" s="11">
        <f>'OddsRatio_working_3-way'!X279^(1/3)*SIN(('OddsRatio_working_3-way'!Y279+4*PI())/3)</f>
        <v>-0.51588018014965364</v>
      </c>
      <c r="AF279" s="11">
        <f>-'OddsRatio_working_3-way'!U279/(3*'OddsRatio_working_3-way'!X279^(1/3))*COS(('OddsRatio_working_3-way'!Y279)/3)</f>
        <v>0.52936887418334033</v>
      </c>
      <c r="AG279" s="11">
        <f>-'OddsRatio_working_3-way'!U279/(3*'OddsRatio_working_3-way'!X279^(1/3))*COS(('OddsRatio_working_3-way'!Y279+2*PI())/3)</f>
        <v>-0.36416180845364504</v>
      </c>
      <c r="AH279" s="11">
        <f>-'OddsRatio_working_3-way'!U279/(3*'OddsRatio_working_3-way'!X279^(1/3))*COS(('OddsRatio_working_3-way'!Y279+4*PI())/3)</f>
        <v>-0.16520706572969532</v>
      </c>
      <c r="AI279" s="11">
        <f>'OddsRatio_working_3-way'!U279/(3*'OddsRatio_working_3-way'!X279^(1/3))*SIN(('OddsRatio_working_3-way'!Y279)/3)</f>
        <v>-0.11486657426822511</v>
      </c>
      <c r="AJ279" s="11">
        <f>'OddsRatio_working_3-way'!U279/(3*'OddsRatio_working_3-way'!X279^(1/3))*SIN(('OddsRatio_working_3-way'!Y279+2*PI())/3)</f>
        <v>-0.40101360588142837</v>
      </c>
      <c r="AK279" s="11">
        <f>'OddsRatio_working_3-way'!U279/(3*'OddsRatio_working_3-way'!X279^(1/3))*SIN(('OddsRatio_working_3-way'!Y279+4*PI())/3)</f>
        <v>0.51588018014965353</v>
      </c>
      <c r="AL279" s="11">
        <f>'OddsRatio_working_3-way'!Z279+'OddsRatio_working_3-way'!AF279</f>
        <v>1.0587377483666809</v>
      </c>
      <c r="AM279" s="11">
        <f>'OddsRatio_working_3-way'!AA279+'OddsRatio_working_3-way'!AG279</f>
        <v>-0.72832361690729019</v>
      </c>
      <c r="AN279" s="11">
        <f>'OddsRatio_working_3-way'!AB279+'OddsRatio_working_3-way'!AH279</f>
        <v>-0.33041413145939069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1.0587377483666809</v>
      </c>
      <c r="AS279" s="11">
        <f>IF(('OddsRatio_working_3-way'!X279=0),IF(Q279&gt;0,-Q279^(1/3),(-Q279)^(1/3)),'OddsRatio_working_3-way'!AM279-'OddsRatio_working_3-way'!R279/3)</f>
        <v>-0.72832361690729019</v>
      </c>
      <c r="AT279" s="11">
        <f>IF(('OddsRatio_working_3-way'!X279=0),IF(Q279&gt;0,-Q279^(1/3),(-Q279)^(1/3)),'OddsRatio_working_3-way'!AN279-'OddsRatio_working_3-way'!R279/3)</f>
        <v>-0.33041413145939069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4.6399999999999997</v>
      </c>
      <c r="B280" s="4">
        <f>IF('True_Odds_Calculator_3-way'!B281="","",'True_Odds_Calculator_3-way'!B281)</f>
        <v>3.72</v>
      </c>
      <c r="C280" s="4">
        <f>IF('True_Odds_Calculator_3-way'!C281="","",'True_Odds_Calculator_3-way'!C281)</f>
        <v>1.81</v>
      </c>
      <c r="D280" s="9">
        <f t="shared" si="65"/>
        <v>0.20545307544463492</v>
      </c>
      <c r="E280" s="9">
        <f t="shared" si="66"/>
        <v>0.25707970715672646</v>
      </c>
      <c r="F280" s="9">
        <f t="shared" si="67"/>
        <v>0.53746721739863856</v>
      </c>
      <c r="G280" s="9">
        <f t="shared" si="68"/>
        <v>1.0624427094030873</v>
      </c>
      <c r="H280" s="9">
        <f t="shared" si="69"/>
        <v>4.8672914622272367</v>
      </c>
      <c r="I280" s="9">
        <f t="shared" si="70"/>
        <v>3.889844169576397</v>
      </c>
      <c r="J280" s="9">
        <f t="shared" si="71"/>
        <v>1.8605785946165003</v>
      </c>
      <c r="K280" s="11">
        <f t="shared" si="72"/>
        <v>0.21551724137931036</v>
      </c>
      <c r="L280" s="11">
        <f t="shared" si="73"/>
        <v>0.26881720430107525</v>
      </c>
      <c r="M280" s="11">
        <f t="shared" si="74"/>
        <v>0.5524861878453039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-0.25669405539611223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0.22949839908062367</v>
      </c>
      <c r="Q280" s="11">
        <f>2*'OddsRatio_working_3-way'!K280*'OddsRatio_working_3-way'!L280*'OddsRatio_working_3-way'!M280</f>
        <v>6.4016289841178159E-2</v>
      </c>
      <c r="R280" s="11">
        <f t="shared" si="75"/>
        <v>0</v>
      </c>
      <c r="S280" s="11">
        <f t="shared" si="76"/>
        <v>-0.89405420287773263</v>
      </c>
      <c r="T280" s="11">
        <f t="shared" si="77"/>
        <v>-0.24938750428946521</v>
      </c>
      <c r="U280" s="11">
        <f>'OddsRatio_working_3-way'!S280-'OddsRatio_working_3-way'!R280^2/3</f>
        <v>-0.89405420287773263</v>
      </c>
      <c r="V280" s="11">
        <f>'OddsRatio_working_3-way'!S280*'OddsRatio_working_3-way'!R280/3-2*'OddsRatio_working_3-way'!R280^3/27-'OddsRatio_working_3-way'!T280</f>
        <v>0.24938750428946521</v>
      </c>
      <c r="W280" s="11">
        <f>'OddsRatio_working_3-way'!V280^2+4*'OddsRatio_working_3-way'!U280^3/27</f>
        <v>-4.367949560105848E-2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0.16269113597303519</v>
      </c>
      <c r="Y280" s="11">
        <f>IF('OddsRatio_working_3-way'!W280&gt;=0,IF('OddsRatio_working_3-way'!V280+SQRT('OddsRatio_working_3-way'!W280)&gt;0,0,PI()),ACOS('OddsRatio_working_3-way'!V280/(2*'OddsRatio_working_3-way'!X280)))</f>
        <v>0.69750884505122857</v>
      </c>
      <c r="Z280" s="11">
        <f>'OddsRatio_working_3-way'!X280^(1/3)*COS('OddsRatio_working_3-way'!Y280/3)</f>
        <v>0.53122135470154364</v>
      </c>
      <c r="AA280" s="11">
        <f>'OddsRatio_working_3-way'!X280^(1/3)*COS(('OddsRatio_working_3-way'!Y280+2*PI())/3)</f>
        <v>-0.37454393651079948</v>
      </c>
      <c r="AB280" s="11">
        <f>'OddsRatio_working_3-way'!X280^(1/3)*COS(('OddsRatio_working_3-way'!Y280+4*PI())/3)</f>
        <v>-0.15667741819074402</v>
      </c>
      <c r="AC280" s="11">
        <f>'OddsRatio_working_3-way'!X280^(1/3)*SIN('OddsRatio_working_3-way'!Y280/3)</f>
        <v>0.12578529299949062</v>
      </c>
      <c r="AD280" s="11">
        <f>'OddsRatio_working_3-way'!X280^(1/3)*SIN(('OddsRatio_working_3-way'!Y280+2*PI())/3)</f>
        <v>0.3971585417045756</v>
      </c>
      <c r="AE280" s="11">
        <f>'OddsRatio_working_3-way'!X280^(1/3)*SIN(('OddsRatio_working_3-way'!Y280+4*PI())/3)</f>
        <v>-0.52294383470406614</v>
      </c>
      <c r="AF280" s="11">
        <f>-'OddsRatio_working_3-way'!U280/(3*'OddsRatio_working_3-way'!X280^(1/3))*COS(('OddsRatio_working_3-way'!Y280)/3)</f>
        <v>0.53122135470154364</v>
      </c>
      <c r="AG280" s="11">
        <f>-'OddsRatio_working_3-way'!U280/(3*'OddsRatio_working_3-way'!X280^(1/3))*COS(('OddsRatio_working_3-way'!Y280+2*PI())/3)</f>
        <v>-0.37454393651079948</v>
      </c>
      <c r="AH280" s="11">
        <f>-'OddsRatio_working_3-way'!U280/(3*'OddsRatio_working_3-way'!X280^(1/3))*COS(('OddsRatio_working_3-way'!Y280+4*PI())/3)</f>
        <v>-0.15667741819074402</v>
      </c>
      <c r="AI280" s="11">
        <f>'OddsRatio_working_3-way'!U280/(3*'OddsRatio_working_3-way'!X280^(1/3))*SIN(('OddsRatio_working_3-way'!Y280)/3)</f>
        <v>-0.12578529299949062</v>
      </c>
      <c r="AJ280" s="11">
        <f>'OddsRatio_working_3-way'!U280/(3*'OddsRatio_working_3-way'!X280^(1/3))*SIN(('OddsRatio_working_3-way'!Y280+2*PI())/3)</f>
        <v>-0.3971585417045756</v>
      </c>
      <c r="AK280" s="11">
        <f>'OddsRatio_working_3-way'!U280/(3*'OddsRatio_working_3-way'!X280^(1/3))*SIN(('OddsRatio_working_3-way'!Y280+4*PI())/3)</f>
        <v>0.52294383470406614</v>
      </c>
      <c r="AL280" s="11">
        <f>'OddsRatio_working_3-way'!Z280+'OddsRatio_working_3-way'!AF280</f>
        <v>1.0624427094030873</v>
      </c>
      <c r="AM280" s="11">
        <f>'OddsRatio_working_3-way'!AA280+'OddsRatio_working_3-way'!AG280</f>
        <v>-0.74908787302159896</v>
      </c>
      <c r="AN280" s="11">
        <f>'OddsRatio_working_3-way'!AB280+'OddsRatio_working_3-way'!AH280</f>
        <v>-0.31335483638148803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1.0624427094030873</v>
      </c>
      <c r="AS280" s="11">
        <f>IF(('OddsRatio_working_3-way'!X280=0),IF(Q280&gt;0,-Q280^(1/3),(-Q280)^(1/3)),'OddsRatio_working_3-way'!AM280-'OddsRatio_working_3-way'!R280/3)</f>
        <v>-0.74908787302159896</v>
      </c>
      <c r="AT280" s="11">
        <f>IF(('OddsRatio_working_3-way'!X280=0),IF(Q280&gt;0,-Q280^(1/3),(-Q280)^(1/3)),'OddsRatio_working_3-way'!AN280-'OddsRatio_working_3-way'!R280/3)</f>
        <v>-0.31335483638148803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3.13</v>
      </c>
      <c r="C281" s="4">
        <f>IF('True_Odds_Calculator_3-way'!C282="","",'True_Odds_Calculator_3-way'!C282)</f>
        <v>3.35</v>
      </c>
      <c r="D281" s="9">
        <f t="shared" si="65"/>
        <v>0.40624397592421391</v>
      </c>
      <c r="E281" s="9">
        <f t="shared" si="66"/>
        <v>0.30713387385837537</v>
      </c>
      <c r="F281" s="9">
        <f t="shared" si="67"/>
        <v>0.28662215021741083</v>
      </c>
      <c r="G281" s="9">
        <f t="shared" si="68"/>
        <v>1.059112292020745</v>
      </c>
      <c r="H281" s="9">
        <f t="shared" si="69"/>
        <v>2.4615749629886281</v>
      </c>
      <c r="I281" s="9">
        <f t="shared" si="70"/>
        <v>3.2559091820041868</v>
      </c>
      <c r="J281" s="9">
        <f t="shared" si="71"/>
        <v>3.4889138862487505</v>
      </c>
      <c r="K281" s="11">
        <f t="shared" si="72"/>
        <v>0.42016806722689076</v>
      </c>
      <c r="L281" s="11">
        <f t="shared" si="73"/>
        <v>0.31948881789137379</v>
      </c>
      <c r="M281" s="11">
        <f t="shared" si="74"/>
        <v>0.29850746268656714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-0.27679640832538255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0.23481807009199179</v>
      </c>
      <c r="Q281" s="11">
        <f>2*'OddsRatio_working_3-way'!K281*'OddsRatio_working_3-way'!L281*'OddsRatio_working_3-way'!M281</f>
        <v>8.0142686038222444E-2</v>
      </c>
      <c r="R281" s="11">
        <f t="shared" si="75"/>
        <v>0</v>
      </c>
      <c r="S281" s="11">
        <f t="shared" si="76"/>
        <v>-0.84834218591433475</v>
      </c>
      <c r="T281" s="11">
        <f t="shared" si="77"/>
        <v>-0.2895365822233224</v>
      </c>
      <c r="U281" s="11">
        <f>'OddsRatio_working_3-way'!S281-'OddsRatio_working_3-way'!R281^2/3</f>
        <v>-0.84834218591433475</v>
      </c>
      <c r="V281" s="11">
        <f>'OddsRatio_working_3-way'!S281*'OddsRatio_working_3-way'!R281/3-2*'OddsRatio_working_3-way'!R281^3/27-'OddsRatio_working_3-way'!T281</f>
        <v>0.2895365822233224</v>
      </c>
      <c r="W281" s="11">
        <f>'OddsRatio_working_3-way'!V281^2+4*'OddsRatio_working_3-way'!U281^3/27</f>
        <v>-6.6187441024824489E-3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0.15037467917509018</v>
      </c>
      <c r="Y281" s="11">
        <f>IF('OddsRatio_working_3-way'!W281&gt;=0,IF('OddsRatio_working_3-way'!V281+SQRT('OddsRatio_working_3-way'!W281)&gt;0,0,PI()),ACOS('OddsRatio_working_3-way'!V281/(2*'OddsRatio_working_3-way'!X281)))</f>
        <v>0.27392258830354455</v>
      </c>
      <c r="Z281" s="11">
        <f>'OddsRatio_working_3-way'!X281^(1/3)*COS('OddsRatio_working_3-way'!Y281/3)</f>
        <v>0.5295561460103726</v>
      </c>
      <c r="AA281" s="11">
        <f>'OddsRatio_working_3-way'!X281^(1/3)*COS(('OddsRatio_working_3-way'!Y281+2*PI())/3)</f>
        <v>-0.30676929405869263</v>
      </c>
      <c r="AB281" s="11">
        <f>'OddsRatio_working_3-way'!X281^(1/3)*COS(('OddsRatio_working_3-way'!Y281+4*PI())/3)</f>
        <v>-0.22278685195167991</v>
      </c>
      <c r="AC281" s="11">
        <f>'OddsRatio_working_3-way'!X281^(1/3)*SIN('OddsRatio_working_3-way'!Y281/3)</f>
        <v>4.8487285557685965E-2</v>
      </c>
      <c r="AD281" s="11">
        <f>'OddsRatio_working_3-way'!X281^(1/3)*SIN(('OddsRatio_working_3-way'!Y281+2*PI())/3)</f>
        <v>0.43436543239632119</v>
      </c>
      <c r="AE281" s="11">
        <f>'OddsRatio_working_3-way'!X281^(1/3)*SIN(('OddsRatio_working_3-way'!Y281+4*PI())/3)</f>
        <v>-0.48285271795400708</v>
      </c>
      <c r="AF281" s="11">
        <f>-'OddsRatio_working_3-way'!U281/(3*'OddsRatio_working_3-way'!X281^(1/3))*COS(('OddsRatio_working_3-way'!Y281)/3)</f>
        <v>0.52955614601037237</v>
      </c>
      <c r="AG281" s="11">
        <f>-'OddsRatio_working_3-way'!U281/(3*'OddsRatio_working_3-way'!X281^(1/3))*COS(('OddsRatio_working_3-way'!Y281+2*PI())/3)</f>
        <v>-0.30676929405869247</v>
      </c>
      <c r="AH281" s="11">
        <f>-'OddsRatio_working_3-way'!U281/(3*'OddsRatio_working_3-way'!X281^(1/3))*COS(('OddsRatio_working_3-way'!Y281+4*PI())/3)</f>
        <v>-0.2227868519516798</v>
      </c>
      <c r="AI281" s="11">
        <f>'OddsRatio_working_3-way'!U281/(3*'OddsRatio_working_3-way'!X281^(1/3))*SIN(('OddsRatio_working_3-way'!Y281)/3)</f>
        <v>-4.8487285557685944E-2</v>
      </c>
      <c r="AJ281" s="11">
        <f>'OddsRatio_working_3-way'!U281/(3*'OddsRatio_working_3-way'!X281^(1/3))*SIN(('OddsRatio_working_3-way'!Y281+2*PI())/3)</f>
        <v>-0.43436543239632103</v>
      </c>
      <c r="AK281" s="11">
        <f>'OddsRatio_working_3-way'!U281/(3*'OddsRatio_working_3-way'!X281^(1/3))*SIN(('OddsRatio_working_3-way'!Y281+4*PI())/3)</f>
        <v>0.48285271795400692</v>
      </c>
      <c r="AL281" s="11">
        <f>'OddsRatio_working_3-way'!Z281+'OddsRatio_working_3-way'!AF281</f>
        <v>1.059112292020745</v>
      </c>
      <c r="AM281" s="11">
        <f>'OddsRatio_working_3-way'!AA281+'OddsRatio_working_3-way'!AG281</f>
        <v>-0.61353858811738515</v>
      </c>
      <c r="AN281" s="11">
        <f>'OddsRatio_working_3-way'!AB281+'OddsRatio_working_3-way'!AH281</f>
        <v>-0.44557370390335971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1.059112292020745</v>
      </c>
      <c r="AS281" s="11">
        <f>IF(('OddsRatio_working_3-way'!X281=0),IF(Q281&gt;0,-Q281^(1/3),(-Q281)^(1/3)),'OddsRatio_working_3-way'!AM281-'OddsRatio_working_3-way'!R281/3)</f>
        <v>-0.61353858811738515</v>
      </c>
      <c r="AT281" s="11">
        <f>IF(('OddsRatio_working_3-way'!X281=0),IF(Q281&gt;0,-Q281^(1/3),(-Q281)^(1/3)),'OddsRatio_working_3-way'!AN281-'OddsRatio_working_3-way'!R281/3)</f>
        <v>-0.44557370390335971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2.1</v>
      </c>
      <c r="B282" s="4">
        <f>IF('True_Odds_Calculator_3-way'!B283="","",'True_Odds_Calculator_3-way'!B283)</f>
        <v>3.43</v>
      </c>
      <c r="C282" s="4">
        <f>IF('True_Odds_Calculator_3-way'!C283="","",'True_Odds_Calculator_3-way'!C283)</f>
        <v>3.68</v>
      </c>
      <c r="D282" s="9">
        <f t="shared" si="65"/>
        <v>0.46102252752759965</v>
      </c>
      <c r="E282" s="9">
        <f t="shared" si="66"/>
        <v>0.27912461722839765</v>
      </c>
      <c r="F282" s="9">
        <f t="shared" si="67"/>
        <v>0.2598528552440032</v>
      </c>
      <c r="G282" s="9">
        <f t="shared" si="68"/>
        <v>1.0628103642942304</v>
      </c>
      <c r="H282" s="9">
        <f t="shared" si="69"/>
        <v>2.1690914007236528</v>
      </c>
      <c r="I282" s="9">
        <f t="shared" si="70"/>
        <v>3.5826291852349801</v>
      </c>
      <c r="J282" s="9">
        <f t="shared" si="71"/>
        <v>3.848331776308537</v>
      </c>
      <c r="K282" s="11">
        <f t="shared" si="72"/>
        <v>0.47619047619047616</v>
      </c>
      <c r="L282" s="11">
        <f t="shared" si="73"/>
        <v>0.29154518950437314</v>
      </c>
      <c r="M282" s="11">
        <f t="shared" si="74"/>
        <v>0.27173913043478259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-0.27025424189196556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0.23427738442315699</v>
      </c>
      <c r="Q282" s="11">
        <f>2*'OddsRatio_working_3-way'!K282*'OddsRatio_working_3-way'!L282*'OddsRatio_working_3-way'!M282</f>
        <v>7.5451653598440235E-2</v>
      </c>
      <c r="R282" s="11">
        <f t="shared" si="75"/>
        <v>0</v>
      </c>
      <c r="S282" s="11">
        <f t="shared" si="76"/>
        <v>-0.86687773254937339</v>
      </c>
      <c r="T282" s="11">
        <f t="shared" si="77"/>
        <v>-0.27918767553925061</v>
      </c>
      <c r="U282" s="11">
        <f>'OddsRatio_working_3-way'!S282-'OddsRatio_working_3-way'!R282^2/3</f>
        <v>-0.86687773254937339</v>
      </c>
      <c r="V282" s="11">
        <f>'OddsRatio_working_3-way'!S282*'OddsRatio_working_3-way'!R282/3-2*'OddsRatio_working_3-way'!R282^3/27-'OddsRatio_working_3-way'!T282</f>
        <v>0.27918767553925061</v>
      </c>
      <c r="W282" s="11">
        <f>'OddsRatio_working_3-way'!V282^2+4*'OddsRatio_working_3-way'!U282^3/27</f>
        <v>-1.8563675988219161E-2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0.15532983789442148</v>
      </c>
      <c r="Y282" s="11">
        <f>IF('OddsRatio_working_3-way'!W282&gt;=0,IF('OddsRatio_working_3-way'!V282+SQRT('OddsRatio_working_3-way'!W282)&gt;0,0,PI()),ACOS('OddsRatio_working_3-way'!V282/(2*'OddsRatio_working_3-way'!X282)))</f>
        <v>0.45401605855174809</v>
      </c>
      <c r="Z282" s="11">
        <f>'OddsRatio_working_3-way'!X282^(1/3)*COS('OddsRatio_working_3-way'!Y282/3)</f>
        <v>0.53140518214711518</v>
      </c>
      <c r="AA282" s="11">
        <f>'OddsRatio_working_3-way'!X282^(1/3)*COS(('OddsRatio_working_3-way'!Y282+2*PI())/3)</f>
        <v>-0.33588686586311967</v>
      </c>
      <c r="AB282" s="11">
        <f>'OddsRatio_working_3-way'!X282^(1/3)*COS(('OddsRatio_working_3-way'!Y282+4*PI())/3)</f>
        <v>-0.19551831628399571</v>
      </c>
      <c r="AC282" s="11">
        <f>'OddsRatio_working_3-way'!X282^(1/3)*SIN('OddsRatio_working_3-way'!Y282/3)</f>
        <v>8.1041819885264793E-2</v>
      </c>
      <c r="AD282" s="11">
        <f>'OddsRatio_working_3-way'!X282^(1/3)*SIN(('OddsRatio_working_3-way'!Y282+2*PI())/3)</f>
        <v>0.41968947749946639</v>
      </c>
      <c r="AE282" s="11">
        <f>'OddsRatio_working_3-way'!X282^(1/3)*SIN(('OddsRatio_working_3-way'!Y282+4*PI())/3)</f>
        <v>-0.50073129738473088</v>
      </c>
      <c r="AF282" s="11">
        <f>-'OddsRatio_working_3-way'!U282/(3*'OddsRatio_working_3-way'!X282^(1/3))*COS(('OddsRatio_working_3-way'!Y282)/3)</f>
        <v>0.53140518214711518</v>
      </c>
      <c r="AG282" s="11">
        <f>-'OddsRatio_working_3-way'!U282/(3*'OddsRatio_working_3-way'!X282^(1/3))*COS(('OddsRatio_working_3-way'!Y282+2*PI())/3)</f>
        <v>-0.33588686586311967</v>
      </c>
      <c r="AH282" s="11">
        <f>-'OddsRatio_working_3-way'!U282/(3*'OddsRatio_working_3-way'!X282^(1/3))*COS(('OddsRatio_working_3-way'!Y282+4*PI())/3)</f>
        <v>-0.19551831628399571</v>
      </c>
      <c r="AI282" s="11">
        <f>'OddsRatio_working_3-way'!U282/(3*'OddsRatio_working_3-way'!X282^(1/3))*SIN(('OddsRatio_working_3-way'!Y282)/3)</f>
        <v>-8.1041819885264793E-2</v>
      </c>
      <c r="AJ282" s="11">
        <f>'OddsRatio_working_3-way'!U282/(3*'OddsRatio_working_3-way'!X282^(1/3))*SIN(('OddsRatio_working_3-way'!Y282+2*PI())/3)</f>
        <v>-0.41968947749946639</v>
      </c>
      <c r="AK282" s="11">
        <f>'OddsRatio_working_3-way'!U282/(3*'OddsRatio_working_3-way'!X282^(1/3))*SIN(('OddsRatio_working_3-way'!Y282+4*PI())/3)</f>
        <v>0.50073129738473088</v>
      </c>
      <c r="AL282" s="11">
        <f>'OddsRatio_working_3-way'!Z282+'OddsRatio_working_3-way'!AF282</f>
        <v>1.0628103642942304</v>
      </c>
      <c r="AM282" s="11">
        <f>'OddsRatio_working_3-way'!AA282+'OddsRatio_working_3-way'!AG282</f>
        <v>-0.67177373172623933</v>
      </c>
      <c r="AN282" s="11">
        <f>'OddsRatio_working_3-way'!AB282+'OddsRatio_working_3-way'!AH282</f>
        <v>-0.39103663256799143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1.0628103642942304</v>
      </c>
      <c r="AS282" s="11">
        <f>IF(('OddsRatio_working_3-way'!X282=0),IF(Q282&gt;0,-Q282^(1/3),(-Q282)^(1/3)),'OddsRatio_working_3-way'!AM282-'OddsRatio_working_3-way'!R282/3)</f>
        <v>-0.67177373172623933</v>
      </c>
      <c r="AT282" s="11">
        <f>IF(('OddsRatio_working_3-way'!X282=0),IF(Q282&gt;0,-Q282^(1/3),(-Q282)^(1/3)),'OddsRatio_working_3-way'!AN282-'OddsRatio_working_3-way'!R282/3)</f>
        <v>-0.39103663256799143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2.4300000000000002</v>
      </c>
      <c r="B283" s="4">
        <f>IF('True_Odds_Calculator_3-way'!B284="","",'True_Odds_Calculator_3-way'!B284)</f>
        <v>3.21</v>
      </c>
      <c r="C283" s="4">
        <f>IF('True_Odds_Calculator_3-way'!C284="","",'True_Odds_Calculator_3-way'!C284)</f>
        <v>3.17</v>
      </c>
      <c r="D283" s="9">
        <f t="shared" si="65"/>
        <v>0.3976082335600562</v>
      </c>
      <c r="E283" s="9">
        <f t="shared" si="66"/>
        <v>0.29927368579536684</v>
      </c>
      <c r="F283" s="9">
        <f t="shared" si="67"/>
        <v>0.3031180806445769</v>
      </c>
      <c r="G283" s="9">
        <f t="shared" si="68"/>
        <v>1.0594674555722161</v>
      </c>
      <c r="H283" s="9">
        <f t="shared" si="69"/>
        <v>2.515038461468269</v>
      </c>
      <c r="I283" s="9">
        <f t="shared" si="70"/>
        <v>3.3414230768145985</v>
      </c>
      <c r="J283" s="9">
        <f t="shared" si="71"/>
        <v>3.2990443785917098</v>
      </c>
      <c r="K283" s="11">
        <f t="shared" si="72"/>
        <v>0.41152263374485593</v>
      </c>
      <c r="L283" s="11">
        <f t="shared" si="73"/>
        <v>0.3115264797507788</v>
      </c>
      <c r="M283" s="11">
        <f t="shared" si="74"/>
        <v>0.31545741324921134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-0.27734317102015527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0.23496629244745942</v>
      </c>
      <c r="Q283" s="11">
        <f>2*'OddsRatio_working_3-way'!K283*'OddsRatio_working_3-way'!L283*'OddsRatio_working_3-way'!M283</f>
        <v>8.0883405317541957E-2</v>
      </c>
      <c r="R283" s="11">
        <f t="shared" si="75"/>
        <v>0</v>
      </c>
      <c r="S283" s="11">
        <f t="shared" si="76"/>
        <v>-0.84720417518549174</v>
      </c>
      <c r="T283" s="11">
        <f t="shared" si="77"/>
        <v>-0.29163654911720882</v>
      </c>
      <c r="U283" s="11">
        <f>'OddsRatio_working_3-way'!S283-'OddsRatio_working_3-way'!R283^2/3</f>
        <v>-0.84720417518549174</v>
      </c>
      <c r="V283" s="11">
        <f>'OddsRatio_working_3-way'!S283*'OddsRatio_working_3-way'!R283/3-2*'OddsRatio_working_3-way'!R283^3/27-'OddsRatio_working_3-way'!T283</f>
        <v>0.29163654911720882</v>
      </c>
      <c r="W283" s="11">
        <f>'OddsRatio_working_3-way'!V283^2+4*'OddsRatio_working_3-way'!U283^3/27</f>
        <v>-5.0347840017333223E-3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0.15007219994283374</v>
      </c>
      <c r="Y283" s="11">
        <f>IF('OddsRatio_working_3-way'!W283&gt;=0,IF('OddsRatio_working_3-way'!V283+SQRT('OddsRatio_working_3-way'!W283)&gt;0,0,PI()),ACOS('OddsRatio_working_3-way'!V283/(2*'OddsRatio_working_3-way'!X283)))</f>
        <v>0.23866627305582289</v>
      </c>
      <c r="Z283" s="11">
        <f>'OddsRatio_working_3-way'!X283^(1/3)*COS('OddsRatio_working_3-way'!Y283/3)</f>
        <v>0.52973372778610817</v>
      </c>
      <c r="AA283" s="11">
        <f>'OddsRatio_working_3-way'!X283^(1/3)*COS(('OddsRatio_working_3-way'!Y283+2*PI())/3)</f>
        <v>-0.30144113122335137</v>
      </c>
      <c r="AB283" s="11">
        <f>'OddsRatio_working_3-way'!X283^(1/3)*COS(('OddsRatio_working_3-way'!Y283+4*PI())/3)</f>
        <v>-0.22829259656275697</v>
      </c>
      <c r="AC283" s="11">
        <f>'OddsRatio_working_3-way'!X283^(1/3)*SIN('OddsRatio_working_3-way'!Y283/3)</f>
        <v>4.2232326177120909E-2</v>
      </c>
      <c r="AD283" s="11">
        <f>'OddsRatio_working_3-way'!X283^(1/3)*SIN(('OddsRatio_working_3-way'!Y283+2*PI())/3)</f>
        <v>0.43764670241563974</v>
      </c>
      <c r="AE283" s="11">
        <f>'OddsRatio_working_3-way'!X283^(1/3)*SIN(('OddsRatio_working_3-way'!Y283+4*PI())/3)</f>
        <v>-0.4798790285927606</v>
      </c>
      <c r="AF283" s="11">
        <f>-'OddsRatio_working_3-way'!U283/(3*'OddsRatio_working_3-way'!X283^(1/3))*COS(('OddsRatio_working_3-way'!Y283)/3)</f>
        <v>0.52973372778610806</v>
      </c>
      <c r="AG283" s="11">
        <f>-'OddsRatio_working_3-way'!U283/(3*'OddsRatio_working_3-way'!X283^(1/3))*COS(('OddsRatio_working_3-way'!Y283+2*PI())/3)</f>
        <v>-0.30144113122335131</v>
      </c>
      <c r="AH283" s="11">
        <f>-'OddsRatio_working_3-way'!U283/(3*'OddsRatio_working_3-way'!X283^(1/3))*COS(('OddsRatio_working_3-way'!Y283+4*PI())/3)</f>
        <v>-0.22829259656275691</v>
      </c>
      <c r="AI283" s="11">
        <f>'OddsRatio_working_3-way'!U283/(3*'OddsRatio_working_3-way'!X283^(1/3))*SIN(('OddsRatio_working_3-way'!Y283)/3)</f>
        <v>-4.2232326177120902E-2</v>
      </c>
      <c r="AJ283" s="11">
        <f>'OddsRatio_working_3-way'!U283/(3*'OddsRatio_working_3-way'!X283^(1/3))*SIN(('OddsRatio_working_3-way'!Y283+2*PI())/3)</f>
        <v>-0.43764670241563969</v>
      </c>
      <c r="AK283" s="11">
        <f>'OddsRatio_working_3-way'!U283/(3*'OddsRatio_working_3-way'!X283^(1/3))*SIN(('OddsRatio_working_3-way'!Y283+4*PI())/3)</f>
        <v>0.47987902859276049</v>
      </c>
      <c r="AL283" s="11">
        <f>'OddsRatio_working_3-way'!Z283+'OddsRatio_working_3-way'!AF283</f>
        <v>1.0594674555722161</v>
      </c>
      <c r="AM283" s="11">
        <f>'OddsRatio_working_3-way'!AA283+'OddsRatio_working_3-way'!AG283</f>
        <v>-0.60288226244670273</v>
      </c>
      <c r="AN283" s="11">
        <f>'OddsRatio_working_3-way'!AB283+'OddsRatio_working_3-way'!AH283</f>
        <v>-0.45658519312551388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1.0594674555722161</v>
      </c>
      <c r="AS283" s="11">
        <f>IF(('OddsRatio_working_3-way'!X283=0),IF(Q283&gt;0,-Q283^(1/3),(-Q283)^(1/3)),'OddsRatio_working_3-way'!AM283-'OddsRatio_working_3-way'!R283/3)</f>
        <v>-0.60288226244670273</v>
      </c>
      <c r="AT283" s="11">
        <f>IF(('OddsRatio_working_3-way'!X283=0),IF(Q283&gt;0,-Q283^(1/3),(-Q283)^(1/3)),'OddsRatio_working_3-way'!AN283-'OddsRatio_working_3-way'!R283/3)</f>
        <v>-0.45658519312551388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1.83</v>
      </c>
      <c r="B284" s="4">
        <f>IF('True_Odds_Calculator_3-way'!B285="","",'True_Odds_Calculator_3-way'!B285)</f>
        <v>3.88</v>
      </c>
      <c r="C284" s="4">
        <f>IF('True_Odds_Calculator_3-way'!C285="","",'True_Odds_Calculator_3-way'!C285)</f>
        <v>4.24</v>
      </c>
      <c r="D284" s="9">
        <f t="shared" si="65"/>
        <v>0.53024384038883832</v>
      </c>
      <c r="E284" s="9">
        <f t="shared" si="66"/>
        <v>0.24545585962077154</v>
      </c>
      <c r="F284" s="9">
        <f t="shared" si="67"/>
        <v>0.22430029999039</v>
      </c>
      <c r="G284" s="9">
        <f t="shared" si="68"/>
        <v>1.0673792574844729</v>
      </c>
      <c r="H284" s="9">
        <f t="shared" si="69"/>
        <v>1.8859247837121129</v>
      </c>
      <c r="I284" s="9">
        <f t="shared" si="70"/>
        <v>4.0740522615552814</v>
      </c>
      <c r="J284" s="9">
        <f t="shared" si="71"/>
        <v>4.4583087942496924</v>
      </c>
      <c r="K284" s="11">
        <f t="shared" si="72"/>
        <v>0.54644808743169393</v>
      </c>
      <c r="L284" s="11">
        <f t="shared" si="73"/>
        <v>0.25773195876288663</v>
      </c>
      <c r="M284" s="11">
        <f t="shared" si="74"/>
        <v>0.23584905660377356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-0.25725683272693645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0.23085332423472288</v>
      </c>
      <c r="Q284" s="11">
        <f>2*'OddsRatio_working_3-way'!K284*'OddsRatio_working_3-way'!L284*'OddsRatio_working_3-way'!M284</f>
        <v>6.6432611290567739E-2</v>
      </c>
      <c r="R284" s="11">
        <f t="shared" si="75"/>
        <v>0</v>
      </c>
      <c r="S284" s="11">
        <f t="shared" si="76"/>
        <v>-0.89736518088816164</v>
      </c>
      <c r="T284" s="11">
        <f t="shared" si="77"/>
        <v>-0.25823458442824798</v>
      </c>
      <c r="U284" s="11">
        <f>'OddsRatio_working_3-way'!S284-'OddsRatio_working_3-way'!R284^2/3</f>
        <v>-0.89736518088816164</v>
      </c>
      <c r="V284" s="11">
        <f>'OddsRatio_working_3-way'!S284*'OddsRatio_working_3-way'!R284/3-2*'OddsRatio_working_3-way'!R284^3/27-'OddsRatio_working_3-way'!T284</f>
        <v>0.25823458442824798</v>
      </c>
      <c r="W284" s="11">
        <f>'OddsRatio_working_3-way'!V284^2+4*'OddsRatio_working_3-way'!U284^3/27</f>
        <v>-4.036913872373793E-2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0.16359572069477235</v>
      </c>
      <c r="Y284" s="11">
        <f>IF('OddsRatio_working_3-way'!W284&gt;=0,IF('OddsRatio_working_3-way'!V284+SQRT('OddsRatio_working_3-way'!W284)&gt;0,0,PI()),ACOS('OddsRatio_working_3-way'!V284/(2*'OddsRatio_working_3-way'!X284)))</f>
        <v>0.66121591953190229</v>
      </c>
      <c r="Z284" s="11">
        <f>'OddsRatio_working_3-way'!X284^(1/3)*COS('OddsRatio_working_3-way'!Y284/3)</f>
        <v>0.53368962874223647</v>
      </c>
      <c r="AA284" s="11">
        <f>'OddsRatio_working_3-way'!X284^(1/3)*COS(('OddsRatio_working_3-way'!Y284+2*PI())/3)</f>
        <v>-0.37039591456696741</v>
      </c>
      <c r="AB284" s="11">
        <f>'OddsRatio_working_3-way'!X284^(1/3)*COS(('OddsRatio_working_3-way'!Y284+4*PI())/3)</f>
        <v>-0.16329371417526914</v>
      </c>
      <c r="AC284" s="11">
        <f>'OddsRatio_working_3-way'!X284^(1/3)*SIN('OddsRatio_working_3-way'!Y284/3)</f>
        <v>0.11957051114591097</v>
      </c>
      <c r="AD284" s="11">
        <f>'OddsRatio_working_3-way'!X284^(1/3)*SIN(('OddsRatio_working_3-way'!Y284+2*PI())/3)</f>
        <v>0.40240352065410701</v>
      </c>
      <c r="AE284" s="11">
        <f>'OddsRatio_working_3-way'!X284^(1/3)*SIN(('OddsRatio_working_3-way'!Y284+4*PI())/3)</f>
        <v>-0.52197403180001789</v>
      </c>
      <c r="AF284" s="11">
        <f>-'OddsRatio_working_3-way'!U284/(3*'OddsRatio_working_3-way'!X284^(1/3))*COS(('OddsRatio_working_3-way'!Y284)/3)</f>
        <v>0.53368962874223647</v>
      </c>
      <c r="AG284" s="11">
        <f>-'OddsRatio_working_3-way'!U284/(3*'OddsRatio_working_3-way'!X284^(1/3))*COS(('OddsRatio_working_3-way'!Y284+2*PI())/3)</f>
        <v>-0.37039591456696741</v>
      </c>
      <c r="AH284" s="11">
        <f>-'OddsRatio_working_3-way'!U284/(3*'OddsRatio_working_3-way'!X284^(1/3))*COS(('OddsRatio_working_3-way'!Y284+4*PI())/3)</f>
        <v>-0.16329371417526914</v>
      </c>
      <c r="AI284" s="11">
        <f>'OddsRatio_working_3-way'!U284/(3*'OddsRatio_working_3-way'!X284^(1/3))*SIN(('OddsRatio_working_3-way'!Y284)/3)</f>
        <v>-0.11957051114591097</v>
      </c>
      <c r="AJ284" s="11">
        <f>'OddsRatio_working_3-way'!U284/(3*'OddsRatio_working_3-way'!X284^(1/3))*SIN(('OddsRatio_working_3-way'!Y284+2*PI())/3)</f>
        <v>-0.40240352065410701</v>
      </c>
      <c r="AK284" s="11">
        <f>'OddsRatio_working_3-way'!U284/(3*'OddsRatio_working_3-way'!X284^(1/3))*SIN(('OddsRatio_working_3-way'!Y284+4*PI())/3)</f>
        <v>0.52197403180001789</v>
      </c>
      <c r="AL284" s="11">
        <f>'OddsRatio_working_3-way'!Z284+'OddsRatio_working_3-way'!AF284</f>
        <v>1.0673792574844729</v>
      </c>
      <c r="AM284" s="11">
        <f>'OddsRatio_working_3-way'!AA284+'OddsRatio_working_3-way'!AG284</f>
        <v>-0.74079182913393482</v>
      </c>
      <c r="AN284" s="11">
        <f>'OddsRatio_working_3-way'!AB284+'OddsRatio_working_3-way'!AH284</f>
        <v>-0.32658742835053828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1.0673792574844729</v>
      </c>
      <c r="AS284" s="11">
        <f>IF(('OddsRatio_working_3-way'!X284=0),IF(Q284&gt;0,-Q284^(1/3),(-Q284)^(1/3)),'OddsRatio_working_3-way'!AM284-'OddsRatio_working_3-way'!R284/3)</f>
        <v>-0.74079182913393482</v>
      </c>
      <c r="AT284" s="11">
        <f>IF(('OddsRatio_working_3-way'!X284=0),IF(Q284&gt;0,-Q284^(1/3),(-Q284)^(1/3)),'OddsRatio_working_3-way'!AN284-'OddsRatio_working_3-way'!R284/3)</f>
        <v>-0.32658742835053828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1.22</v>
      </c>
      <c r="B285" s="4">
        <f>IF('True_Odds_Calculator_3-way'!B286="","",'True_Odds_Calculator_3-way'!B286)</f>
        <v>6.8</v>
      </c>
      <c r="C285" s="4">
        <f>IF('True_Odds_Calculator_3-way'!C286="","",'True_Odds_Calculator_3-way'!C286)</f>
        <v>13.19</v>
      </c>
      <c r="D285" s="9">
        <f t="shared" si="65"/>
        <v>0.8004426243851257</v>
      </c>
      <c r="E285" s="9">
        <f t="shared" si="66"/>
        <v>0.13205353968301231</v>
      </c>
      <c r="F285" s="9">
        <f t="shared" si="67"/>
        <v>6.7503835931861933E-2</v>
      </c>
      <c r="G285" s="9">
        <f t="shared" si="68"/>
        <v>1.1332217356170895</v>
      </c>
      <c r="H285" s="9">
        <f t="shared" si="69"/>
        <v>1.2493087818357598</v>
      </c>
      <c r="I285" s="9">
        <f t="shared" si="70"/>
        <v>7.5726860665791182</v>
      </c>
      <c r="J285" s="9">
        <f t="shared" si="71"/>
        <v>14.813972957172323</v>
      </c>
      <c r="K285" s="11">
        <f t="shared" si="72"/>
        <v>0.81967213114754101</v>
      </c>
      <c r="L285" s="11">
        <f t="shared" si="73"/>
        <v>0.14705882352941177</v>
      </c>
      <c r="M285" s="11">
        <f t="shared" si="74"/>
        <v>7.5815011372251703E-2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-0.14214802862692943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0.16641650881011374</v>
      </c>
      <c r="Q285" s="11">
        <f>2*'OddsRatio_working_3-way'!K285*'OddsRatio_working_3-way'!L285*'OddsRatio_working_3-way'!M285</f>
        <v>1.8277485866020179E-2</v>
      </c>
      <c r="R285" s="11">
        <f t="shared" si="75"/>
        <v>0</v>
      </c>
      <c r="S285" s="11">
        <f t="shared" si="76"/>
        <v>-1.1707268149801602</v>
      </c>
      <c r="T285" s="11">
        <f t="shared" si="77"/>
        <v>-0.12858064964087426</v>
      </c>
      <c r="U285" s="11">
        <f>'OddsRatio_working_3-way'!S285-'OddsRatio_working_3-way'!R285^2/3</f>
        <v>-1.1707268149801602</v>
      </c>
      <c r="V285" s="11">
        <f>'OddsRatio_working_3-way'!S285*'OddsRatio_working_3-way'!R285/3-2*'OddsRatio_working_3-way'!R285^3/27-'OddsRatio_working_3-way'!T285</f>
        <v>0.12858064964087426</v>
      </c>
      <c r="W285" s="11">
        <f>'OddsRatio_working_3-way'!V285^2+4*'OddsRatio_working_3-way'!U285^3/27</f>
        <v>-0.22118548552394923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0.2437819050842466</v>
      </c>
      <c r="Y285" s="11">
        <f>IF('OddsRatio_working_3-way'!W285&gt;=0,IF('OddsRatio_working_3-way'!V285+SQRT('OddsRatio_working_3-way'!W285)&gt;0,0,PI()),ACOS('OddsRatio_working_3-way'!V285/(2*'OddsRatio_working_3-way'!X285)))</f>
        <v>1.3039189377072957</v>
      </c>
      <c r="Z285" s="11">
        <f>'OddsRatio_working_3-way'!X285^(1/3)*COS('OddsRatio_working_3-way'!Y285/3)</f>
        <v>0.56661086780854475</v>
      </c>
      <c r="AA285" s="11">
        <f>'OddsRatio_working_3-way'!X285^(1/3)*COS(('OddsRatio_working_3-way'!Y285+2*PI())/3)</f>
        <v>-0.51111192438682185</v>
      </c>
      <c r="AB285" s="11">
        <f>'OddsRatio_working_3-way'!X285^(1/3)*COS(('OddsRatio_working_3-way'!Y285+4*PI())/3)</f>
        <v>-5.5498943421722735E-2</v>
      </c>
      <c r="AC285" s="11">
        <f>'OddsRatio_working_3-way'!X285^(1/3)*SIN('OddsRatio_working_3-way'!Y285/3)</f>
        <v>0.26304827720648771</v>
      </c>
      <c r="AD285" s="11">
        <f>'OddsRatio_working_3-way'!X285^(1/3)*SIN(('OddsRatio_working_3-way'!Y285+2*PI())/3)</f>
        <v>0.3591752669793023</v>
      </c>
      <c r="AE285" s="11">
        <f>'OddsRatio_working_3-way'!X285^(1/3)*SIN(('OddsRatio_working_3-way'!Y285+4*PI())/3)</f>
        <v>-0.62222354418578996</v>
      </c>
      <c r="AF285" s="11">
        <f>-'OddsRatio_working_3-way'!U285/(3*'OddsRatio_working_3-way'!X285^(1/3))*COS(('OddsRatio_working_3-way'!Y285)/3)</f>
        <v>0.56661086780854475</v>
      </c>
      <c r="AG285" s="11">
        <f>-'OddsRatio_working_3-way'!U285/(3*'OddsRatio_working_3-way'!X285^(1/3))*COS(('OddsRatio_working_3-way'!Y285+2*PI())/3)</f>
        <v>-0.51111192438682185</v>
      </c>
      <c r="AH285" s="11">
        <f>-'OddsRatio_working_3-way'!U285/(3*'OddsRatio_working_3-way'!X285^(1/3))*COS(('OddsRatio_working_3-way'!Y285+4*PI())/3)</f>
        <v>-5.5498943421722735E-2</v>
      </c>
      <c r="AI285" s="11">
        <f>'OddsRatio_working_3-way'!U285/(3*'OddsRatio_working_3-way'!X285^(1/3))*SIN(('OddsRatio_working_3-way'!Y285)/3)</f>
        <v>-0.26304827720648771</v>
      </c>
      <c r="AJ285" s="11">
        <f>'OddsRatio_working_3-way'!U285/(3*'OddsRatio_working_3-way'!X285^(1/3))*SIN(('OddsRatio_working_3-way'!Y285+2*PI())/3)</f>
        <v>-0.3591752669793023</v>
      </c>
      <c r="AK285" s="11">
        <f>'OddsRatio_working_3-way'!U285/(3*'OddsRatio_working_3-way'!X285^(1/3))*SIN(('OddsRatio_working_3-way'!Y285+4*PI())/3)</f>
        <v>0.62222354418578996</v>
      </c>
      <c r="AL285" s="11">
        <f>'OddsRatio_working_3-way'!Z285+'OddsRatio_working_3-way'!AF285</f>
        <v>1.1332217356170895</v>
      </c>
      <c r="AM285" s="11">
        <f>'OddsRatio_working_3-way'!AA285+'OddsRatio_working_3-way'!AG285</f>
        <v>-1.0222238487736437</v>
      </c>
      <c r="AN285" s="11">
        <f>'OddsRatio_working_3-way'!AB285+'OddsRatio_working_3-way'!AH285</f>
        <v>-0.11099788684344547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1.1332217356170895</v>
      </c>
      <c r="AS285" s="11">
        <f>IF(('OddsRatio_working_3-way'!X285=0),IF(Q285&gt;0,-Q285^(1/3),(-Q285)^(1/3)),'OddsRatio_working_3-way'!AM285-'OddsRatio_working_3-way'!R285/3)</f>
        <v>-1.0222238487736437</v>
      </c>
      <c r="AT285" s="11">
        <f>IF(('OddsRatio_working_3-way'!X285=0),IF(Q285&gt;0,-Q285^(1/3),(-Q285)^(1/3)),'OddsRatio_working_3-way'!AN285-'OddsRatio_working_3-way'!R285/3)</f>
        <v>-0.11099788684344547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2.81</v>
      </c>
      <c r="B286" s="4">
        <f>IF('True_Odds_Calculator_3-way'!B287="","",'True_Odds_Calculator_3-way'!B287)</f>
        <v>3.02</v>
      </c>
      <c r="C286" s="4">
        <f>IF('True_Odds_Calculator_3-way'!C287="","",'True_Odds_Calculator_3-way'!C287)</f>
        <v>2.89</v>
      </c>
      <c r="D286" s="9">
        <f t="shared" si="65"/>
        <v>0.3446858527953286</v>
      </c>
      <c r="E286" s="9">
        <f t="shared" si="66"/>
        <v>0.32033080590681795</v>
      </c>
      <c r="F286" s="9">
        <f t="shared" si="67"/>
        <v>0.33498334129785345</v>
      </c>
      <c r="G286" s="9">
        <f t="shared" si="68"/>
        <v>1.0503825790761088</v>
      </c>
      <c r="H286" s="9">
        <f t="shared" si="69"/>
        <v>2.9011924681277566</v>
      </c>
      <c r="I286" s="9">
        <f t="shared" si="70"/>
        <v>3.1217728097337387</v>
      </c>
      <c r="J286" s="9">
        <f t="shared" si="71"/>
        <v>2.9852230744538457</v>
      </c>
      <c r="K286" s="11">
        <f t="shared" si="72"/>
        <v>0.35587188612099646</v>
      </c>
      <c r="L286" s="11">
        <f t="shared" si="73"/>
        <v>0.33112582781456956</v>
      </c>
      <c r="M286" s="11">
        <f t="shared" si="74"/>
        <v>0.34602076124567471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-0.28176084616595931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0.23323027436606014</v>
      </c>
      <c r="Q286" s="11">
        <f>2*'OddsRatio_working_3-way'!K286*'OddsRatio_working_3-way'!L286*'OddsRatio_working_3-way'!M286</f>
        <v>8.1549046981139905E-2</v>
      </c>
      <c r="R286" s="11">
        <f t="shared" si="75"/>
        <v>0</v>
      </c>
      <c r="S286" s="11">
        <f t="shared" si="76"/>
        <v>-0.82775970309475044</v>
      </c>
      <c r="T286" s="11">
        <f t="shared" si="77"/>
        <v>-0.28942646961354912</v>
      </c>
      <c r="U286" s="11">
        <f>'OddsRatio_working_3-way'!S286-'OddsRatio_working_3-way'!R286^2/3</f>
        <v>-0.82775970309475044</v>
      </c>
      <c r="V286" s="11">
        <f>'OddsRatio_working_3-way'!S286*'OddsRatio_working_3-way'!R286/3-2*'OddsRatio_working_3-way'!R286^3/27-'OddsRatio_working_3-way'!T286</f>
        <v>0.28942646961354912</v>
      </c>
      <c r="W286" s="11">
        <f>'OddsRatio_working_3-way'!V286^2+4*'OddsRatio_working_3-way'!U286^3/27</f>
        <v>-2.5742450604235301E-4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0.14493542167031237</v>
      </c>
      <c r="Y286" s="11">
        <f>IF('OddsRatio_working_3-way'!W286&gt;=0,IF('OddsRatio_working_3-way'!V286+SQRT('OddsRatio_working_3-way'!W286)&gt;0,0,PI()),ACOS('OddsRatio_working_3-way'!V286/(2*'OddsRatio_working_3-way'!X286)))</f>
        <v>5.5378656412466087E-2</v>
      </c>
      <c r="Z286" s="11">
        <f>'OddsRatio_working_3-way'!X286^(1/3)*COS('OddsRatio_working_3-way'!Y286/3)</f>
        <v>0.52519128953805438</v>
      </c>
      <c r="AA286" s="11">
        <f>'OddsRatio_working_3-way'!X286^(1/3)*COS(('OddsRatio_working_3-way'!Y286+2*PI())/3)</f>
        <v>-0.27099253816505786</v>
      </c>
      <c r="AB286" s="11">
        <f>'OddsRatio_working_3-way'!X286^(1/3)*COS(('OddsRatio_working_3-way'!Y286+4*PI())/3)</f>
        <v>-0.25419875137299619</v>
      </c>
      <c r="AC286" s="11">
        <f>'OddsRatio_working_3-way'!X286^(1/3)*SIN('OddsRatio_working_3-way'!Y286/3)</f>
        <v>9.6958973251100103E-3</v>
      </c>
      <c r="AD286" s="11">
        <f>'OddsRatio_working_3-way'!X286^(1/3)*SIN(('OddsRatio_working_3-way'!Y286+2*PI())/3)</f>
        <v>0.44998104992370869</v>
      </c>
      <c r="AE286" s="11">
        <f>'OddsRatio_working_3-way'!X286^(1/3)*SIN(('OddsRatio_working_3-way'!Y286+4*PI())/3)</f>
        <v>-0.45967694724881863</v>
      </c>
      <c r="AF286" s="11">
        <f>-'OddsRatio_working_3-way'!U286/(3*'OddsRatio_working_3-way'!X286^(1/3))*COS(('OddsRatio_working_3-way'!Y286)/3)</f>
        <v>0.52519128953805427</v>
      </c>
      <c r="AG286" s="11">
        <f>-'OddsRatio_working_3-way'!U286/(3*'OddsRatio_working_3-way'!X286^(1/3))*COS(('OddsRatio_working_3-way'!Y286+2*PI())/3)</f>
        <v>-0.27099253816505781</v>
      </c>
      <c r="AH286" s="11">
        <f>-'OddsRatio_working_3-way'!U286/(3*'OddsRatio_working_3-way'!X286^(1/3))*COS(('OddsRatio_working_3-way'!Y286+4*PI())/3)</f>
        <v>-0.25419875137299613</v>
      </c>
      <c r="AI286" s="11">
        <f>'OddsRatio_working_3-way'!U286/(3*'OddsRatio_working_3-way'!X286^(1/3))*SIN(('OddsRatio_working_3-way'!Y286)/3)</f>
        <v>-9.6958973251100086E-3</v>
      </c>
      <c r="AJ286" s="11">
        <f>'OddsRatio_working_3-way'!U286/(3*'OddsRatio_working_3-way'!X286^(1/3))*SIN(('OddsRatio_working_3-way'!Y286+2*PI())/3)</f>
        <v>-0.44998104992370858</v>
      </c>
      <c r="AK286" s="11">
        <f>'OddsRatio_working_3-way'!U286/(3*'OddsRatio_working_3-way'!X286^(1/3))*SIN(('OddsRatio_working_3-way'!Y286+4*PI())/3)</f>
        <v>0.45967694724881858</v>
      </c>
      <c r="AL286" s="11">
        <f>'OddsRatio_working_3-way'!Z286+'OddsRatio_working_3-way'!AF286</f>
        <v>1.0503825790761088</v>
      </c>
      <c r="AM286" s="11">
        <f>'OddsRatio_working_3-way'!AA286+'OddsRatio_working_3-way'!AG286</f>
        <v>-0.54198507633011572</v>
      </c>
      <c r="AN286" s="11">
        <f>'OddsRatio_working_3-way'!AB286+'OddsRatio_working_3-way'!AH286</f>
        <v>-0.50839750274599238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1.0503825790761088</v>
      </c>
      <c r="AS286" s="11">
        <f>IF(('OddsRatio_working_3-way'!X286=0),IF(Q286&gt;0,-Q286^(1/3),(-Q286)^(1/3)),'OddsRatio_working_3-way'!AM286-'OddsRatio_working_3-way'!R286/3)</f>
        <v>-0.54198507633011572</v>
      </c>
      <c r="AT286" s="11">
        <f>IF(('OddsRatio_working_3-way'!X286=0),IF(Q286&gt;0,-Q286^(1/3),(-Q286)^(1/3)),'OddsRatio_working_3-way'!AN286-'OddsRatio_working_3-way'!R286/3)</f>
        <v>-0.50839750274599238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4.8600000000000003</v>
      </c>
      <c r="B287" s="4">
        <f>IF('True_Odds_Calculator_3-way'!B288="","",'True_Odds_Calculator_3-way'!B288)</f>
        <v>3.84</v>
      </c>
      <c r="C287" s="4">
        <f>IF('True_Odds_Calculator_3-way'!C288="","",'True_Odds_Calculator_3-way'!C288)</f>
        <v>1.75</v>
      </c>
      <c r="D287" s="9">
        <f t="shared" si="65"/>
        <v>0.19564060859467827</v>
      </c>
      <c r="E287" s="9">
        <f t="shared" si="66"/>
        <v>0.24844858590608501</v>
      </c>
      <c r="F287" s="9">
        <f t="shared" si="67"/>
        <v>0.55591080549923666</v>
      </c>
      <c r="G287" s="9">
        <f t="shared" si="68"/>
        <v>1.0651329676336554</v>
      </c>
      <c r="H287" s="9">
        <f t="shared" si="69"/>
        <v>5.1114132550659095</v>
      </c>
      <c r="I287" s="9">
        <f t="shared" si="70"/>
        <v>4.024977628079581</v>
      </c>
      <c r="J287" s="9">
        <f t="shared" si="71"/>
        <v>1.7988497257252416</v>
      </c>
      <c r="K287" s="11">
        <f t="shared" si="72"/>
        <v>0.20576131687242796</v>
      </c>
      <c r="L287" s="11">
        <f t="shared" si="73"/>
        <v>0.26041666666666669</v>
      </c>
      <c r="M287" s="11">
        <f t="shared" si="74"/>
        <v>0.5714285714285714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-0.25174529688418568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0.22811336468743876</v>
      </c>
      <c r="Q287" s="11">
        <f>2*'OddsRatio_working_3-way'!K287*'OddsRatio_working_3-way'!L287*'OddsRatio_working_3-way'!M287</f>
        <v>6.1238487164413082E-2</v>
      </c>
      <c r="R287" s="11">
        <f t="shared" si="75"/>
        <v>0</v>
      </c>
      <c r="S287" s="11">
        <f t="shared" si="76"/>
        <v>-0.90612761195845226</v>
      </c>
      <c r="T287" s="11">
        <f t="shared" si="77"/>
        <v>-0.24325573475394688</v>
      </c>
      <c r="U287" s="11">
        <f>'OddsRatio_working_3-way'!S287-'OddsRatio_working_3-way'!R287^2/3</f>
        <v>-0.90612761195845226</v>
      </c>
      <c r="V287" s="11">
        <f>'OddsRatio_working_3-way'!S287*'OddsRatio_working_3-way'!R287/3-2*'OddsRatio_working_3-way'!R287^3/27-'OddsRatio_working_3-way'!T287</f>
        <v>0.24325573475394688</v>
      </c>
      <c r="W287" s="11">
        <f>'OddsRatio_working_3-way'!V287^2+4*'OddsRatio_working_3-way'!U287^3/27</f>
        <v>-5.1047640951210976E-2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0.16599773601008352</v>
      </c>
      <c r="Y287" s="11">
        <f>IF('OddsRatio_working_3-way'!W287&gt;=0,IF('OddsRatio_working_3-way'!V287+SQRT('OddsRatio_working_3-way'!W287)&gt;0,0,PI()),ACOS('OddsRatio_working_3-way'!V287/(2*'OddsRatio_working_3-way'!X287)))</f>
        <v>0.74850369441025222</v>
      </c>
      <c r="Z287" s="11">
        <f>'OddsRatio_working_3-way'!X287^(1/3)*COS('OddsRatio_working_3-way'!Y287/3)</f>
        <v>0.5325664838168277</v>
      </c>
      <c r="AA287" s="11">
        <f>'OddsRatio_working_3-way'!X287^(1/3)*COS(('OddsRatio_working_3-way'!Y287+2*PI())/3)</f>
        <v>-0.38380604065762897</v>
      </c>
      <c r="AB287" s="11">
        <f>'OddsRatio_working_3-way'!X287^(1/3)*COS(('OddsRatio_working_3-way'!Y287+4*PI())/3)</f>
        <v>-0.14876044315919881</v>
      </c>
      <c r="AC287" s="11">
        <f>'OddsRatio_working_3-way'!X287^(1/3)*SIN('OddsRatio_working_3-way'!Y287/3)</f>
        <v>0.13570363898755508</v>
      </c>
      <c r="AD287" s="11">
        <f>'OddsRatio_working_3-way'!X287^(1/3)*SIN(('OddsRatio_working_3-way'!Y287+2*PI())/3)</f>
        <v>0.3933642846957493</v>
      </c>
      <c r="AE287" s="11">
        <f>'OddsRatio_working_3-way'!X287^(1/3)*SIN(('OddsRatio_working_3-way'!Y287+4*PI())/3)</f>
        <v>-0.52906792368330446</v>
      </c>
      <c r="AF287" s="11">
        <f>-'OddsRatio_working_3-way'!U287/(3*'OddsRatio_working_3-way'!X287^(1/3))*COS(('OddsRatio_working_3-way'!Y287)/3)</f>
        <v>0.5325664838168277</v>
      </c>
      <c r="AG287" s="11">
        <f>-'OddsRatio_working_3-way'!U287/(3*'OddsRatio_working_3-way'!X287^(1/3))*COS(('OddsRatio_working_3-way'!Y287+2*PI())/3)</f>
        <v>-0.38380604065762897</v>
      </c>
      <c r="AH287" s="11">
        <f>-'OddsRatio_working_3-way'!U287/(3*'OddsRatio_working_3-way'!X287^(1/3))*COS(('OddsRatio_working_3-way'!Y287+4*PI())/3)</f>
        <v>-0.14876044315919881</v>
      </c>
      <c r="AI287" s="11">
        <f>'OddsRatio_working_3-way'!U287/(3*'OddsRatio_working_3-way'!X287^(1/3))*SIN(('OddsRatio_working_3-way'!Y287)/3)</f>
        <v>-0.13570363898755508</v>
      </c>
      <c r="AJ287" s="11">
        <f>'OddsRatio_working_3-way'!U287/(3*'OddsRatio_working_3-way'!X287^(1/3))*SIN(('OddsRatio_working_3-way'!Y287+2*PI())/3)</f>
        <v>-0.3933642846957493</v>
      </c>
      <c r="AK287" s="11">
        <f>'OddsRatio_working_3-way'!U287/(3*'OddsRatio_working_3-way'!X287^(1/3))*SIN(('OddsRatio_working_3-way'!Y287+4*PI())/3)</f>
        <v>0.52906792368330446</v>
      </c>
      <c r="AL287" s="11">
        <f>'OddsRatio_working_3-way'!Z287+'OddsRatio_working_3-way'!AF287</f>
        <v>1.0651329676336554</v>
      </c>
      <c r="AM287" s="11">
        <f>'OddsRatio_working_3-way'!AA287+'OddsRatio_working_3-way'!AG287</f>
        <v>-0.76761208131525793</v>
      </c>
      <c r="AN287" s="11">
        <f>'OddsRatio_working_3-way'!AB287+'OddsRatio_working_3-way'!AH287</f>
        <v>-0.29752088631839763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1.0651329676336554</v>
      </c>
      <c r="AS287" s="11">
        <f>IF(('OddsRatio_working_3-way'!X287=0),IF(Q287&gt;0,-Q287^(1/3),(-Q287)^(1/3)),'OddsRatio_working_3-way'!AM287-'OddsRatio_working_3-way'!R287/3)</f>
        <v>-0.76761208131525793</v>
      </c>
      <c r="AT287" s="11">
        <f>IF(('OddsRatio_working_3-way'!X287=0),IF(Q287&gt;0,-Q287^(1/3),(-Q287)^(1/3)),'OddsRatio_working_3-way'!AN287-'OddsRatio_working_3-way'!R287/3)</f>
        <v>-0.29752088631839763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3.95</v>
      </c>
      <c r="B288" s="4">
        <f>IF('True_Odds_Calculator_3-way'!B289="","",'True_Odds_Calculator_3-way'!B289)</f>
        <v>3.58</v>
      </c>
      <c r="C288" s="4">
        <f>IF('True_Odds_Calculator_3-way'!C289="","",'True_Odds_Calculator_3-way'!C289)</f>
        <v>2.04</v>
      </c>
      <c r="D288" s="9">
        <f t="shared" si="65"/>
        <v>0.24648815692031409</v>
      </c>
      <c r="E288" s="9">
        <f t="shared" si="66"/>
        <v>0.27221469551878236</v>
      </c>
      <c r="F288" s="9">
        <f t="shared" si="67"/>
        <v>0.48129714756090358</v>
      </c>
      <c r="G288" s="9">
        <f t="shared" si="68"/>
        <v>1.0362678134650443</v>
      </c>
      <c r="H288" s="9">
        <f t="shared" si="69"/>
        <v>4.0569900497218816</v>
      </c>
      <c r="I288" s="9">
        <f t="shared" si="70"/>
        <v>3.6735709587398144</v>
      </c>
      <c r="J288" s="9">
        <f t="shared" si="71"/>
        <v>2.0777185260036464</v>
      </c>
      <c r="K288" s="11">
        <f t="shared" si="72"/>
        <v>0.25316455696202528</v>
      </c>
      <c r="L288" s="11">
        <f t="shared" si="73"/>
        <v>0.27932960893854747</v>
      </c>
      <c r="M288" s="11">
        <f t="shared" si="74"/>
        <v>0.49019607843137253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-0.27438778354139204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0.22774826640931456</v>
      </c>
      <c r="Q288" s="11">
        <f>2*'OddsRatio_working_3-way'!K288*'OddsRatio_working_3-way'!L288*'OddsRatio_working_3-way'!M288</f>
        <v>6.9329761464022685E-2</v>
      </c>
      <c r="R288" s="11">
        <f t="shared" si="75"/>
        <v>0</v>
      </c>
      <c r="S288" s="11">
        <f t="shared" si="76"/>
        <v>-0.83002334677541578</v>
      </c>
      <c r="T288" s="11">
        <f t="shared" si="77"/>
        <v>-0.25267072961199866</v>
      </c>
      <c r="U288" s="11">
        <f>'OddsRatio_working_3-way'!S288-'OddsRatio_working_3-way'!R288^2/3</f>
        <v>-0.83002334677541578</v>
      </c>
      <c r="V288" s="11">
        <f>'OddsRatio_working_3-way'!S288*'OddsRatio_working_3-way'!R288/3-2*'OddsRatio_working_3-way'!R288^3/27-'OddsRatio_working_3-way'!T288</f>
        <v>0.25267072961199866</v>
      </c>
      <c r="W288" s="11">
        <f>'OddsRatio_working_3-way'!V288^2+4*'OddsRatio_working_3-way'!U288^3/27</f>
        <v>-2.0873836047413385E-2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0.14553035220364954</v>
      </c>
      <c r="Y288" s="11">
        <f>IF('OddsRatio_working_3-way'!W288&gt;=0,IF('OddsRatio_working_3-way'!V288+SQRT('OddsRatio_working_3-way'!W288)&gt;0,0,PI()),ACOS('OddsRatio_working_3-way'!V288/(2*'OddsRatio_working_3-way'!X288)))</f>
        <v>0.51942810204392265</v>
      </c>
      <c r="Z288" s="11">
        <f>'OddsRatio_working_3-way'!X288^(1/3)*COS('OddsRatio_working_3-way'!Y288/3)</f>
        <v>0.51813390673252213</v>
      </c>
      <c r="AA288" s="11">
        <f>'OddsRatio_working_3-way'!X288^(1/3)*COS(('OddsRatio_working_3-way'!Y288+2*PI())/3)</f>
        <v>-0.33754483378121936</v>
      </c>
      <c r="AB288" s="11">
        <f>'OddsRatio_working_3-way'!X288^(1/3)*COS(('OddsRatio_working_3-way'!Y288+4*PI())/3)</f>
        <v>-0.18058907295130289</v>
      </c>
      <c r="AC288" s="11">
        <f>'OddsRatio_working_3-way'!X288^(1/3)*SIN('OddsRatio_working_3-way'!Y288/3)</f>
        <v>9.0618450766014713E-2</v>
      </c>
      <c r="AD288" s="11">
        <f>'OddsRatio_working_3-way'!X288^(1/3)*SIN(('OddsRatio_working_3-way'!Y288+2*PI())/3)</f>
        <v>0.4034079004094337</v>
      </c>
      <c r="AE288" s="11">
        <f>'OddsRatio_working_3-way'!X288^(1/3)*SIN(('OddsRatio_working_3-way'!Y288+4*PI())/3)</f>
        <v>-0.49402635117544846</v>
      </c>
      <c r="AF288" s="11">
        <f>-'OddsRatio_working_3-way'!U288/(3*'OddsRatio_working_3-way'!X288^(1/3))*COS(('OddsRatio_working_3-way'!Y288)/3)</f>
        <v>0.51813390673252224</v>
      </c>
      <c r="AG288" s="11">
        <f>-'OddsRatio_working_3-way'!U288/(3*'OddsRatio_working_3-way'!X288^(1/3))*COS(('OddsRatio_working_3-way'!Y288+2*PI())/3)</f>
        <v>-0.33754483378121941</v>
      </c>
      <c r="AH288" s="11">
        <f>-'OddsRatio_working_3-way'!U288/(3*'OddsRatio_working_3-way'!X288^(1/3))*COS(('OddsRatio_working_3-way'!Y288+4*PI())/3)</f>
        <v>-0.18058907295130294</v>
      </c>
      <c r="AI288" s="11">
        <f>'OddsRatio_working_3-way'!U288/(3*'OddsRatio_working_3-way'!X288^(1/3))*SIN(('OddsRatio_working_3-way'!Y288)/3)</f>
        <v>-9.0618450766014741E-2</v>
      </c>
      <c r="AJ288" s="11">
        <f>'OddsRatio_working_3-way'!U288/(3*'OddsRatio_working_3-way'!X288^(1/3))*SIN(('OddsRatio_working_3-way'!Y288+2*PI())/3)</f>
        <v>-0.40340790040943381</v>
      </c>
      <c r="AK288" s="11">
        <f>'OddsRatio_working_3-way'!U288/(3*'OddsRatio_working_3-way'!X288^(1/3))*SIN(('OddsRatio_working_3-way'!Y288+4*PI())/3)</f>
        <v>0.49402635117544857</v>
      </c>
      <c r="AL288" s="11">
        <f>'OddsRatio_working_3-way'!Z288+'OddsRatio_working_3-way'!AF288</f>
        <v>1.0362678134650443</v>
      </c>
      <c r="AM288" s="11">
        <f>'OddsRatio_working_3-way'!AA288+'OddsRatio_working_3-way'!AG288</f>
        <v>-0.67508966756243871</v>
      </c>
      <c r="AN288" s="11">
        <f>'OddsRatio_working_3-way'!AB288+'OddsRatio_working_3-way'!AH288</f>
        <v>-0.36117814590260583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1.0362678134650443</v>
      </c>
      <c r="AS288" s="11">
        <f>IF(('OddsRatio_working_3-way'!X288=0),IF(Q288&gt;0,-Q288^(1/3),(-Q288)^(1/3)),'OddsRatio_working_3-way'!AM288-'OddsRatio_working_3-way'!R288/3)</f>
        <v>-0.67508966756243871</v>
      </c>
      <c r="AT288" s="11">
        <f>IF(('OddsRatio_working_3-way'!X288=0),IF(Q288&gt;0,-Q288^(1/3),(-Q288)^(1/3)),'OddsRatio_working_3-way'!AN288-'OddsRatio_working_3-way'!R288/3)</f>
        <v>-0.36117814590260583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1.71</v>
      </c>
      <c r="B289" s="4">
        <f>IF('True_Odds_Calculator_3-way'!B290="","",'True_Odds_Calculator_3-way'!B290)</f>
        <v>4.25</v>
      </c>
      <c r="C289" s="4">
        <f>IF('True_Odds_Calculator_3-way'!C290="","",'True_Odds_Calculator_3-way'!C290)</f>
        <v>4.8899999999999997</v>
      </c>
      <c r="D289" s="9">
        <f t="shared" si="65"/>
        <v>0.57450547396649987</v>
      </c>
      <c r="E289" s="9">
        <f t="shared" si="66"/>
        <v>0.22778025851697109</v>
      </c>
      <c r="F289" s="9">
        <f t="shared" si="67"/>
        <v>0.1977142675165289</v>
      </c>
      <c r="G289" s="9">
        <f t="shared" si="68"/>
        <v>1.0431372580287386</v>
      </c>
      <c r="H289" s="9">
        <f t="shared" si="69"/>
        <v>1.7406274532004047</v>
      </c>
      <c r="I289" s="9">
        <f t="shared" si="70"/>
        <v>4.3901960885933997</v>
      </c>
      <c r="J289" s="9">
        <f t="shared" si="71"/>
        <v>5.057803933731793</v>
      </c>
      <c r="K289" s="11">
        <f t="shared" si="72"/>
        <v>0.58479532163742687</v>
      </c>
      <c r="L289" s="11">
        <f t="shared" si="73"/>
        <v>0.23529411764705882</v>
      </c>
      <c r="M289" s="11">
        <f t="shared" si="74"/>
        <v>0.20449897750511248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-0.25257910002159645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0.22088984842313492</v>
      </c>
      <c r="Q289" s="11">
        <f>2*'OddsRatio_working_3-way'!K289*'OddsRatio_working_3-way'!L289*'OddsRatio_working_3-way'!M289</f>
        <v>5.6277668388059851E-2</v>
      </c>
      <c r="R289" s="11">
        <f t="shared" si="75"/>
        <v>0</v>
      </c>
      <c r="S289" s="11">
        <f t="shared" si="76"/>
        <v>-0.87453731684152813</v>
      </c>
      <c r="T289" s="11">
        <f t="shared" si="77"/>
        <v>-0.2228120552462492</v>
      </c>
      <c r="U289" s="11">
        <f>'OddsRatio_working_3-way'!S289-'OddsRatio_working_3-way'!R289^2/3</f>
        <v>-0.87453731684152813</v>
      </c>
      <c r="V289" s="11">
        <f>'OddsRatio_working_3-way'!S289*'OddsRatio_working_3-way'!R289/3-2*'OddsRatio_working_3-way'!R289^3/27-'OddsRatio_working_3-way'!T289</f>
        <v>0.2228120552462492</v>
      </c>
      <c r="W289" s="11">
        <f>'OddsRatio_working_3-way'!V289^2+4*'OddsRatio_working_3-way'!U289^3/27</f>
        <v>-4.9445115662136725E-2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0.15739308087174159</v>
      </c>
      <c r="Y289" s="11">
        <f>IF('OddsRatio_working_3-way'!W289&gt;=0,IF('OddsRatio_working_3-way'!V289+SQRT('OddsRatio_working_3-way'!W289)&gt;0,0,PI()),ACOS('OddsRatio_working_3-way'!V289/(2*'OddsRatio_working_3-way'!X289)))</f>
        <v>0.7843884965525324</v>
      </c>
      <c r="Z289" s="11">
        <f>'OddsRatio_working_3-way'!X289^(1/3)*COS('OddsRatio_working_3-way'!Y289/3)</f>
        <v>0.5215686290143694</v>
      </c>
      <c r="AA289" s="11">
        <f>'OddsRatio_working_3-way'!X289^(1/3)*COS(('OddsRatio_working_3-way'!Y289+2*PI())/3)</f>
        <v>-0.38165181688658939</v>
      </c>
      <c r="AB289" s="11">
        <f>'OddsRatio_working_3-way'!X289^(1/3)*COS(('OddsRatio_working_3-way'!Y289+4*PI())/3)</f>
        <v>-0.13991681212778018</v>
      </c>
      <c r="AC289" s="11">
        <f>'OddsRatio_working_3-way'!X289^(1/3)*SIN('OddsRatio_working_3-way'!Y289/3)</f>
        <v>0.13956577007005416</v>
      </c>
      <c r="AD289" s="11">
        <f>'OddsRatio_working_3-way'!X289^(1/3)*SIN(('OddsRatio_working_3-way'!Y289+2*PI())/3)</f>
        <v>0.38190879750843842</v>
      </c>
      <c r="AE289" s="11">
        <f>'OddsRatio_working_3-way'!X289^(1/3)*SIN(('OddsRatio_working_3-way'!Y289+4*PI())/3)</f>
        <v>-0.52147456757849242</v>
      </c>
      <c r="AF289" s="11">
        <f>-'OddsRatio_working_3-way'!U289/(3*'OddsRatio_working_3-way'!X289^(1/3))*COS(('OddsRatio_working_3-way'!Y289)/3)</f>
        <v>0.52156862901436929</v>
      </c>
      <c r="AG289" s="11">
        <f>-'OddsRatio_working_3-way'!U289/(3*'OddsRatio_working_3-way'!X289^(1/3))*COS(('OddsRatio_working_3-way'!Y289+2*PI())/3)</f>
        <v>-0.38165181688658933</v>
      </c>
      <c r="AH289" s="11">
        <f>-'OddsRatio_working_3-way'!U289/(3*'OddsRatio_working_3-way'!X289^(1/3))*COS(('OddsRatio_working_3-way'!Y289+4*PI())/3)</f>
        <v>-0.13991681212778015</v>
      </c>
      <c r="AI289" s="11">
        <f>'OddsRatio_working_3-way'!U289/(3*'OddsRatio_working_3-way'!X289^(1/3))*SIN(('OddsRatio_working_3-way'!Y289)/3)</f>
        <v>-0.13956577007005413</v>
      </c>
      <c r="AJ289" s="11">
        <f>'OddsRatio_working_3-way'!U289/(3*'OddsRatio_working_3-way'!X289^(1/3))*SIN(('OddsRatio_working_3-way'!Y289+2*PI())/3)</f>
        <v>-0.38190879750843831</v>
      </c>
      <c r="AK289" s="11">
        <f>'OddsRatio_working_3-way'!U289/(3*'OddsRatio_working_3-way'!X289^(1/3))*SIN(('OddsRatio_working_3-way'!Y289+4*PI())/3)</f>
        <v>0.52147456757849231</v>
      </c>
      <c r="AL289" s="11">
        <f>'OddsRatio_working_3-way'!Z289+'OddsRatio_working_3-way'!AF289</f>
        <v>1.0431372580287386</v>
      </c>
      <c r="AM289" s="11">
        <f>'OddsRatio_working_3-way'!AA289+'OddsRatio_working_3-way'!AG289</f>
        <v>-0.76330363377317867</v>
      </c>
      <c r="AN289" s="11">
        <f>'OddsRatio_working_3-way'!AB289+'OddsRatio_working_3-way'!AH289</f>
        <v>-0.27983362425556035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1.0431372580287386</v>
      </c>
      <c r="AS289" s="11">
        <f>IF(('OddsRatio_working_3-way'!X289=0),IF(Q289&gt;0,-Q289^(1/3),(-Q289)^(1/3)),'OddsRatio_working_3-way'!AM289-'OddsRatio_working_3-way'!R289/3)</f>
        <v>-0.76330363377317867</v>
      </c>
      <c r="AT289" s="11">
        <f>IF(('OddsRatio_working_3-way'!X289=0),IF(Q289&gt;0,-Q289^(1/3),(-Q289)^(1/3)),'OddsRatio_working_3-way'!AN289-'OddsRatio_working_3-way'!R289/3)</f>
        <v>-0.27983362425556035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6.3</v>
      </c>
      <c r="B290" s="4">
        <f>IF('True_Odds_Calculator_3-way'!B291="","",'True_Odds_Calculator_3-way'!B291)</f>
        <v>4.75</v>
      </c>
      <c r="C290" s="4">
        <f>IF('True_Odds_Calculator_3-way'!C291="","",'True_Odds_Calculator_3-way'!C291)</f>
        <v>1.52</v>
      </c>
      <c r="D290" s="9">
        <f t="shared" si="65"/>
        <v>0.15190407003038517</v>
      </c>
      <c r="E290" s="9">
        <f t="shared" si="66"/>
        <v>0.20200762945829059</v>
      </c>
      <c r="F290" s="9">
        <f t="shared" si="67"/>
        <v>0.64608830051132415</v>
      </c>
      <c r="G290" s="9">
        <f t="shared" si="68"/>
        <v>1.0534154875656638</v>
      </c>
      <c r="H290" s="9">
        <f t="shared" si="69"/>
        <v>6.5831020840980186</v>
      </c>
      <c r="I290" s="9">
        <f t="shared" si="70"/>
        <v>4.9503080783712399</v>
      </c>
      <c r="J290" s="9">
        <f t="shared" si="71"/>
        <v>1.5477760535341449</v>
      </c>
      <c r="K290" s="11">
        <f t="shared" si="72"/>
        <v>0.15873015873015872</v>
      </c>
      <c r="L290" s="11">
        <f t="shared" si="73"/>
        <v>0.21052631578947367</v>
      </c>
      <c r="M290" s="11">
        <f t="shared" si="74"/>
        <v>0.65789473684210531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-0.22721276876401519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0.21039440707030735</v>
      </c>
      <c r="Q290" s="11">
        <f>2*'OddsRatio_working_3-way'!K290*'OddsRatio_working_3-way'!L290*'OddsRatio_working_3-way'!M290</f>
        <v>4.3969573055445632E-2</v>
      </c>
      <c r="R290" s="11">
        <f t="shared" si="75"/>
        <v>0</v>
      </c>
      <c r="S290" s="11">
        <f t="shared" si="76"/>
        <v>-0.92597968069666226</v>
      </c>
      <c r="T290" s="11">
        <f t="shared" si="77"/>
        <v>-0.19351717464925022</v>
      </c>
      <c r="U290" s="11">
        <f>'OddsRatio_working_3-way'!S290-'OddsRatio_working_3-way'!R290^2/3</f>
        <v>-0.92597968069666226</v>
      </c>
      <c r="V290" s="11">
        <f>'OddsRatio_working_3-way'!S290*'OddsRatio_working_3-way'!R290/3-2*'OddsRatio_working_3-way'!R290^3/27-'OddsRatio_working_3-way'!T290</f>
        <v>0.19351717464925022</v>
      </c>
      <c r="W290" s="11">
        <f>'OddsRatio_working_3-way'!V290^2+4*'OddsRatio_working_3-way'!U290^3/27</f>
        <v>-8.0176363442009985E-2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0.17148269615783279</v>
      </c>
      <c r="Y290" s="11">
        <f>IF('OddsRatio_working_3-way'!W290&gt;=0,IF('OddsRatio_working_3-way'!V290+SQRT('OddsRatio_working_3-way'!W290)&gt;0,0,PI()),ACOS('OddsRatio_working_3-way'!V290/(2*'OddsRatio_working_3-way'!X290)))</f>
        <v>0.97127548240664263</v>
      </c>
      <c r="Z290" s="11">
        <f>'OddsRatio_working_3-way'!X290^(1/3)*COS('OddsRatio_working_3-way'!Y290/3)</f>
        <v>0.52670774378283192</v>
      </c>
      <c r="AA290" s="11">
        <f>'OddsRatio_working_3-way'!X290^(1/3)*COS(('OddsRatio_working_3-way'!Y290+2*PI())/3)</f>
        <v>-0.41641965727000607</v>
      </c>
      <c r="AB290" s="11">
        <f>'OddsRatio_working_3-way'!X290^(1/3)*COS(('OddsRatio_working_3-way'!Y290+4*PI())/3)</f>
        <v>-0.11028808651282576</v>
      </c>
      <c r="AC290" s="11">
        <f>'OddsRatio_working_3-way'!X290^(1/3)*SIN('OddsRatio_working_3-way'!Y290/3)</f>
        <v>0.17674514478410092</v>
      </c>
      <c r="AD290" s="11">
        <f>'OddsRatio_working_3-way'!X290^(1/3)*SIN(('OddsRatio_working_3-way'!Y290+2*PI())/3)</f>
        <v>0.36776971409386716</v>
      </c>
      <c r="AE290" s="11">
        <f>'OddsRatio_working_3-way'!X290^(1/3)*SIN(('OddsRatio_working_3-way'!Y290+4*PI())/3)</f>
        <v>-0.54451485887796813</v>
      </c>
      <c r="AF290" s="11">
        <f>-'OddsRatio_working_3-way'!U290/(3*'OddsRatio_working_3-way'!X290^(1/3))*COS(('OddsRatio_working_3-way'!Y290)/3)</f>
        <v>0.52670774378283192</v>
      </c>
      <c r="AG290" s="11">
        <f>-'OddsRatio_working_3-way'!U290/(3*'OddsRatio_working_3-way'!X290^(1/3))*COS(('OddsRatio_working_3-way'!Y290+2*PI())/3)</f>
        <v>-0.41641965727000607</v>
      </c>
      <c r="AH290" s="11">
        <f>-'OddsRatio_working_3-way'!U290/(3*'OddsRatio_working_3-way'!X290^(1/3))*COS(('OddsRatio_working_3-way'!Y290+4*PI())/3)</f>
        <v>-0.11028808651282576</v>
      </c>
      <c r="AI290" s="11">
        <f>'OddsRatio_working_3-way'!U290/(3*'OddsRatio_working_3-way'!X290^(1/3))*SIN(('OddsRatio_working_3-way'!Y290)/3)</f>
        <v>-0.17674514478410092</v>
      </c>
      <c r="AJ290" s="11">
        <f>'OddsRatio_working_3-way'!U290/(3*'OddsRatio_working_3-way'!X290^(1/3))*SIN(('OddsRatio_working_3-way'!Y290+2*PI())/3)</f>
        <v>-0.36776971409386716</v>
      </c>
      <c r="AK290" s="11">
        <f>'OddsRatio_working_3-way'!U290/(3*'OddsRatio_working_3-way'!X290^(1/3))*SIN(('OddsRatio_working_3-way'!Y290+4*PI())/3)</f>
        <v>0.54451485887796813</v>
      </c>
      <c r="AL290" s="11">
        <f>'OddsRatio_working_3-way'!Z290+'OddsRatio_working_3-way'!AF290</f>
        <v>1.0534154875656638</v>
      </c>
      <c r="AM290" s="11">
        <f>'OddsRatio_working_3-way'!AA290+'OddsRatio_working_3-way'!AG290</f>
        <v>-0.83283931454001214</v>
      </c>
      <c r="AN290" s="11">
        <f>'OddsRatio_working_3-way'!AB290+'OddsRatio_working_3-way'!AH290</f>
        <v>-0.22057617302565152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1.0534154875656638</v>
      </c>
      <c r="AS290" s="11">
        <f>IF(('OddsRatio_working_3-way'!X290=0),IF(Q290&gt;0,-Q290^(1/3),(-Q290)^(1/3)),'OddsRatio_working_3-way'!AM290-'OddsRatio_working_3-way'!R290/3)</f>
        <v>-0.83283931454001214</v>
      </c>
      <c r="AT290" s="11">
        <f>IF(('OddsRatio_working_3-way'!X290=0),IF(Q290&gt;0,-Q290^(1/3),(-Q290)^(1/3)),'OddsRatio_working_3-way'!AN290-'OddsRatio_working_3-way'!R290/3)</f>
        <v>-0.22057617302565152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3.54</v>
      </c>
      <c r="C291" s="4">
        <f>IF('True_Odds_Calculator_3-way'!C292="","",'True_Odds_Calculator_3-way'!C292)</f>
        <v>2.78</v>
      </c>
      <c r="D291" s="9">
        <f t="shared" si="65"/>
        <v>0.38289532601504406</v>
      </c>
      <c r="E291" s="9">
        <f t="shared" si="66"/>
        <v>0.2707677642230501</v>
      </c>
      <c r="F291" s="9">
        <f t="shared" si="67"/>
        <v>0.34633690976190579</v>
      </c>
      <c r="G291" s="9">
        <f t="shared" si="68"/>
        <v>1.0603156777093026</v>
      </c>
      <c r="H291" s="9">
        <f t="shared" si="69"/>
        <v>2.6116798301181396</v>
      </c>
      <c r="I291" s="9">
        <f t="shared" si="70"/>
        <v>3.6932018213816287</v>
      </c>
      <c r="J291" s="9">
        <f t="shared" si="71"/>
        <v>2.8873619063225577</v>
      </c>
      <c r="K291" s="11">
        <f t="shared" si="72"/>
        <v>0.3968253968253968</v>
      </c>
      <c r="L291" s="11">
        <f t="shared" si="73"/>
        <v>0.2824858757062147</v>
      </c>
      <c r="M291" s="11">
        <f t="shared" si="74"/>
        <v>0.35971223021582738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-0.27710777302290523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0.23548554215546047</v>
      </c>
      <c r="Q291" s="11">
        <f>2*'OddsRatio_working_3-way'!K291*'OddsRatio_working_3-way'!L291*'OddsRatio_working_3-way'!M291</f>
        <v>8.0645733614883724E-2</v>
      </c>
      <c r="R291" s="11">
        <f t="shared" si="75"/>
        <v>0</v>
      </c>
      <c r="S291" s="11">
        <f t="shared" si="76"/>
        <v>-0.84979767830617892</v>
      </c>
      <c r="T291" s="11">
        <f t="shared" si="77"/>
        <v>-0.29102660215965032</v>
      </c>
      <c r="U291" s="11">
        <f>'OddsRatio_working_3-way'!S291-'OddsRatio_working_3-way'!R291^2/3</f>
        <v>-0.84979767830617892</v>
      </c>
      <c r="V291" s="11">
        <f>'OddsRatio_working_3-way'!S291*'OddsRatio_working_3-way'!R291/3-2*'OddsRatio_working_3-way'!R291^3/27-'OddsRatio_working_3-way'!T291</f>
        <v>0.29102660215965032</v>
      </c>
      <c r="W291" s="11">
        <f>'OddsRatio_working_3-way'!V291^2+4*'OddsRatio_working_3-way'!U291^3/27</f>
        <v>-6.2200460357395432E-3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0.15076183966800993</v>
      </c>
      <c r="Y291" s="11">
        <f>IF('OddsRatio_working_3-way'!W291&gt;=0,IF('OddsRatio_working_3-way'!V291+SQRT('OddsRatio_working_3-way'!W291)&gt;0,0,PI()),ACOS('OddsRatio_working_3-way'!V291/(2*'OddsRatio_working_3-way'!X291)))</f>
        <v>0.26464064175007995</v>
      </c>
      <c r="Z291" s="11">
        <f>'OddsRatio_working_3-way'!X291^(1/3)*COS('OddsRatio_working_3-way'!Y291/3)</f>
        <v>0.53015783885465129</v>
      </c>
      <c r="AA291" s="11">
        <f>'OddsRatio_working_3-way'!X291^(1/3)*COS(('OddsRatio_working_3-way'!Y291+2*PI())/3)</f>
        <v>-0.30568580310816179</v>
      </c>
      <c r="AB291" s="11">
        <f>'OddsRatio_working_3-way'!X291^(1/3)*COS(('OddsRatio_working_3-way'!Y291+4*PI())/3)</f>
        <v>-0.22447203574648938</v>
      </c>
      <c r="AC291" s="11">
        <f>'OddsRatio_working_3-way'!X291^(1/3)*SIN('OddsRatio_working_3-way'!Y291/3)</f>
        <v>4.6888790448165213E-2</v>
      </c>
      <c r="AD291" s="11">
        <f>'OddsRatio_working_3-way'!X291^(1/3)*SIN(('OddsRatio_working_3-way'!Y291+2*PI())/3)</f>
        <v>0.4356857612395022</v>
      </c>
      <c r="AE291" s="11">
        <f>'OddsRatio_working_3-way'!X291^(1/3)*SIN(('OddsRatio_working_3-way'!Y291+4*PI())/3)</f>
        <v>-0.48257455168766733</v>
      </c>
      <c r="AF291" s="11">
        <f>-'OddsRatio_working_3-way'!U291/(3*'OddsRatio_working_3-way'!X291^(1/3))*COS(('OddsRatio_working_3-way'!Y291)/3)</f>
        <v>0.53015783885465129</v>
      </c>
      <c r="AG291" s="11">
        <f>-'OddsRatio_working_3-way'!U291/(3*'OddsRatio_working_3-way'!X291^(1/3))*COS(('OddsRatio_working_3-way'!Y291+2*PI())/3)</f>
        <v>-0.30568580310816179</v>
      </c>
      <c r="AH291" s="11">
        <f>-'OddsRatio_working_3-way'!U291/(3*'OddsRatio_working_3-way'!X291^(1/3))*COS(('OddsRatio_working_3-way'!Y291+4*PI())/3)</f>
        <v>-0.22447203574648938</v>
      </c>
      <c r="AI291" s="11">
        <f>'OddsRatio_working_3-way'!U291/(3*'OddsRatio_working_3-way'!X291^(1/3))*SIN(('OddsRatio_working_3-way'!Y291)/3)</f>
        <v>-4.6888790448165213E-2</v>
      </c>
      <c r="AJ291" s="11">
        <f>'OddsRatio_working_3-way'!U291/(3*'OddsRatio_working_3-way'!X291^(1/3))*SIN(('OddsRatio_working_3-way'!Y291+2*PI())/3)</f>
        <v>-0.4356857612395022</v>
      </c>
      <c r="AK291" s="11">
        <f>'OddsRatio_working_3-way'!U291/(3*'OddsRatio_working_3-way'!X291^(1/3))*SIN(('OddsRatio_working_3-way'!Y291+4*PI())/3)</f>
        <v>0.48257455168766733</v>
      </c>
      <c r="AL291" s="11">
        <f>'OddsRatio_working_3-way'!Z291+'OddsRatio_working_3-way'!AF291</f>
        <v>1.0603156777093026</v>
      </c>
      <c r="AM291" s="11">
        <f>'OddsRatio_working_3-way'!AA291+'OddsRatio_working_3-way'!AG291</f>
        <v>-0.61137160621632358</v>
      </c>
      <c r="AN291" s="11">
        <f>'OddsRatio_working_3-way'!AB291+'OddsRatio_working_3-way'!AH291</f>
        <v>-0.44894407149297877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1.0603156777093026</v>
      </c>
      <c r="AS291" s="11">
        <f>IF(('OddsRatio_working_3-way'!X291=0),IF(Q291&gt;0,-Q291^(1/3),(-Q291)^(1/3)),'OddsRatio_working_3-way'!AM291-'OddsRatio_working_3-way'!R291/3)</f>
        <v>-0.61137160621632358</v>
      </c>
      <c r="AT291" s="11">
        <f>IF(('OddsRatio_working_3-way'!X291=0),IF(Q291&gt;0,-Q291^(1/3),(-Q291)^(1/3)),'OddsRatio_working_3-way'!AN291-'OddsRatio_working_3-way'!R291/3)</f>
        <v>-0.44894407149297877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1.98</v>
      </c>
      <c r="B292" s="4">
        <f>IF('True_Odds_Calculator_3-way'!B293="","",'True_Odds_Calculator_3-way'!B293)</f>
        <v>3.74</v>
      </c>
      <c r="C292" s="4">
        <f>IF('True_Odds_Calculator_3-way'!C293="","",'True_Odds_Calculator_3-way'!C293)</f>
        <v>3.74</v>
      </c>
      <c r="D292" s="9">
        <f t="shared" si="65"/>
        <v>0.48940374761567701</v>
      </c>
      <c r="E292" s="9">
        <f t="shared" si="66"/>
        <v>0.25529812619216136</v>
      </c>
      <c r="F292" s="9">
        <f t="shared" si="67"/>
        <v>0.25529812619216136</v>
      </c>
      <c r="G292" s="9">
        <f t="shared" si="68"/>
        <v>1.0645945941443502</v>
      </c>
      <c r="H292" s="9">
        <f t="shared" si="69"/>
        <v>2.0433027022614634</v>
      </c>
      <c r="I292" s="9">
        <f t="shared" si="70"/>
        <v>3.9169891879555201</v>
      </c>
      <c r="J292" s="9">
        <f t="shared" si="71"/>
        <v>3.9169891879555201</v>
      </c>
      <c r="K292" s="11">
        <f t="shared" si="72"/>
        <v>0.50505050505050508</v>
      </c>
      <c r="L292" s="11">
        <f t="shared" si="73"/>
        <v>0.26737967914438499</v>
      </c>
      <c r="M292" s="11">
        <f t="shared" si="74"/>
        <v>0.26737967914438499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-0.26565549688887491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0.23325132707728721</v>
      </c>
      <c r="Q292" s="11">
        <f>2*'OddsRatio_working_3-way'!K292*'OddsRatio_working_3-way'!L292*'OddsRatio_working_3-way'!M292</f>
        <v>7.2214033150862902E-2</v>
      </c>
      <c r="R292" s="11">
        <f t="shared" si="75"/>
        <v>0</v>
      </c>
      <c r="S292" s="11">
        <f t="shared" si="76"/>
        <v>-0.87802183583220739</v>
      </c>
      <c r="T292" s="11">
        <f t="shared" si="77"/>
        <v>-0.27183338570656573</v>
      </c>
      <c r="U292" s="11">
        <f>'OddsRatio_working_3-way'!S292-'OddsRatio_working_3-way'!R292^2/3</f>
        <v>-0.87802183583220739</v>
      </c>
      <c r="V292" s="11">
        <f>'OddsRatio_working_3-way'!S292*'OddsRatio_working_3-way'!R292/3-2*'OddsRatio_working_3-way'!R292^3/27-'OddsRatio_working_3-way'!T292</f>
        <v>0.27183338570656573</v>
      </c>
      <c r="W292" s="11">
        <f>'OddsRatio_working_3-way'!V292^2+4*'OddsRatio_working_3-way'!U292^3/27</f>
        <v>-2.6386114405962807E-2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0.15833469612711024</v>
      </c>
      <c r="Y292" s="11">
        <f>IF('OddsRatio_working_3-way'!W292&gt;=0,IF('OddsRatio_working_3-way'!V292+SQRT('OddsRatio_working_3-way'!W292)&gt;0,0,PI()),ACOS('OddsRatio_working_3-way'!V292/(2*'OddsRatio_working_3-way'!X292)))</f>
        <v>0.53862690615572784</v>
      </c>
      <c r="Z292" s="11">
        <f>'OddsRatio_working_3-way'!X292^(1/3)*COS('OddsRatio_working_3-way'!Y292/3)</f>
        <v>0.5322972970721751</v>
      </c>
      <c r="AA292" s="11">
        <f>'OddsRatio_working_3-way'!X292^(1/3)*COS(('OddsRatio_working_3-way'!Y292+2*PI())/3)</f>
        <v>-0.34981554524735753</v>
      </c>
      <c r="AB292" s="11">
        <f>'OddsRatio_working_3-way'!X292^(1/3)*COS(('OddsRatio_working_3-way'!Y292+4*PI())/3)</f>
        <v>-0.18248175182481768</v>
      </c>
      <c r="AC292" s="11">
        <f>'OddsRatio_working_3-way'!X292^(1/3)*SIN('OddsRatio_working_3-way'!Y292/3)</f>
        <v>9.6610210677024744E-2</v>
      </c>
      <c r="AD292" s="11">
        <f>'OddsRatio_working_3-way'!X292^(1/3)*SIN(('OddsRatio_working_3-way'!Y292+2*PI())/3)</f>
        <v>0.41267787629178337</v>
      </c>
      <c r="AE292" s="11">
        <f>'OddsRatio_working_3-way'!X292^(1/3)*SIN(('OddsRatio_working_3-way'!Y292+4*PI())/3)</f>
        <v>-0.50928808696880801</v>
      </c>
      <c r="AF292" s="11">
        <f>-'OddsRatio_working_3-way'!U292/(3*'OddsRatio_working_3-way'!X292^(1/3))*COS(('OddsRatio_working_3-way'!Y292)/3)</f>
        <v>0.53229729707217499</v>
      </c>
      <c r="AG292" s="11">
        <f>-'OddsRatio_working_3-way'!U292/(3*'OddsRatio_working_3-way'!X292^(1/3))*COS(('OddsRatio_working_3-way'!Y292+2*PI())/3)</f>
        <v>-0.34981554524735747</v>
      </c>
      <c r="AH292" s="11">
        <f>-'OddsRatio_working_3-way'!U292/(3*'OddsRatio_working_3-way'!X292^(1/3))*COS(('OddsRatio_working_3-way'!Y292+4*PI())/3)</f>
        <v>-0.18248175182481766</v>
      </c>
      <c r="AI292" s="11">
        <f>'OddsRatio_working_3-way'!U292/(3*'OddsRatio_working_3-way'!X292^(1/3))*SIN(('OddsRatio_working_3-way'!Y292)/3)</f>
        <v>-9.6610210677024716E-2</v>
      </c>
      <c r="AJ292" s="11">
        <f>'OddsRatio_working_3-way'!U292/(3*'OddsRatio_working_3-way'!X292^(1/3))*SIN(('OddsRatio_working_3-way'!Y292+2*PI())/3)</f>
        <v>-0.41267787629178326</v>
      </c>
      <c r="AK292" s="11">
        <f>'OddsRatio_working_3-way'!U292/(3*'OddsRatio_working_3-way'!X292^(1/3))*SIN(('OddsRatio_working_3-way'!Y292+4*PI())/3)</f>
        <v>0.5092880869688079</v>
      </c>
      <c r="AL292" s="11">
        <f>'OddsRatio_working_3-way'!Z292+'OddsRatio_working_3-way'!AF292</f>
        <v>1.0645945941443502</v>
      </c>
      <c r="AM292" s="11">
        <f>'OddsRatio_working_3-way'!AA292+'OddsRatio_working_3-way'!AG292</f>
        <v>-0.69963109049471495</v>
      </c>
      <c r="AN292" s="11">
        <f>'OddsRatio_working_3-way'!AB292+'OddsRatio_working_3-way'!AH292</f>
        <v>-0.36496350364963537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1.0645945941443502</v>
      </c>
      <c r="AS292" s="11">
        <f>IF(('OddsRatio_working_3-way'!X292=0),IF(Q292&gt;0,-Q292^(1/3),(-Q292)^(1/3)),'OddsRatio_working_3-way'!AM292-'OddsRatio_working_3-way'!R292/3)</f>
        <v>-0.69963109049471495</v>
      </c>
      <c r="AT292" s="11">
        <f>IF(('OddsRatio_working_3-way'!X292=0),IF(Q292&gt;0,-Q292^(1/3),(-Q292)^(1/3)),'OddsRatio_working_3-way'!AN292-'OddsRatio_working_3-way'!R292/3)</f>
        <v>-0.36496350364963537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2.17</v>
      </c>
      <c r="B293" s="4">
        <f>IF('True_Odds_Calculator_3-way'!B294="","",'True_Odds_Calculator_3-way'!B294)</f>
        <v>3.83</v>
      </c>
      <c r="C293" s="4">
        <f>IF('True_Odds_Calculator_3-way'!C294="","",'True_Odds_Calculator_3-way'!C294)</f>
        <v>3.14</v>
      </c>
      <c r="D293" s="9">
        <f t="shared" si="65"/>
        <v>0.44548642818504347</v>
      </c>
      <c r="E293" s="9">
        <f t="shared" si="66"/>
        <v>0.24932838251891057</v>
      </c>
      <c r="F293" s="9">
        <f t="shared" si="67"/>
        <v>0.30518518929604604</v>
      </c>
      <c r="G293" s="9">
        <f t="shared" si="68"/>
        <v>1.0638780303686457</v>
      </c>
      <c r="H293" s="9">
        <f t="shared" si="69"/>
        <v>2.2447372955313152</v>
      </c>
      <c r="I293" s="9">
        <f t="shared" si="70"/>
        <v>4.0107748259432681</v>
      </c>
      <c r="J293" s="9">
        <f t="shared" si="71"/>
        <v>3.2766989849889021</v>
      </c>
      <c r="K293" s="11">
        <f t="shared" si="72"/>
        <v>0.46082949308755761</v>
      </c>
      <c r="L293" s="11">
        <f t="shared" si="73"/>
        <v>0.2610966057441253</v>
      </c>
      <c r="M293" s="11">
        <f t="shared" si="74"/>
        <v>0.31847133757961782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-0.27151755533444766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0.23527740163622785</v>
      </c>
      <c r="Q293" s="11">
        <f>2*'OddsRatio_working_3-way'!K293*'OddsRatio_working_3-way'!L293*'OddsRatio_working_3-way'!M293</f>
        <v>7.6637590109520468E-2</v>
      </c>
      <c r="R293" s="11">
        <f t="shared" si="75"/>
        <v>0</v>
      </c>
      <c r="S293" s="11">
        <f t="shared" si="76"/>
        <v>-0.86652740131819395</v>
      </c>
      <c r="T293" s="11">
        <f t="shared" si="77"/>
        <v>-0.28225648251406965</v>
      </c>
      <c r="U293" s="11">
        <f>'OddsRatio_working_3-way'!S293-'OddsRatio_working_3-way'!R293^2/3</f>
        <v>-0.86652740131819395</v>
      </c>
      <c r="V293" s="11">
        <f>'OddsRatio_working_3-way'!S293*'OddsRatio_working_3-way'!R293/3-2*'OddsRatio_working_3-way'!R293^3/27-'OddsRatio_working_3-way'!T293</f>
        <v>0.28225648251406965</v>
      </c>
      <c r="W293" s="11">
        <f>'OddsRatio_working_3-way'!V293^2+4*'OddsRatio_working_3-way'!U293^3/27</f>
        <v>-1.6723752469147216E-2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0.1552356872551883</v>
      </c>
      <c r="Y293" s="11">
        <f>IF('OddsRatio_working_3-way'!W293&gt;=0,IF('OddsRatio_working_3-way'!V293+SQRT('OddsRatio_working_3-way'!W293)&gt;0,0,PI()),ACOS('OddsRatio_working_3-way'!V293/(2*'OddsRatio_working_3-way'!X293)))</f>
        <v>0.42962405850647323</v>
      </c>
      <c r="Z293" s="11">
        <f>'OddsRatio_working_3-way'!X293^(1/3)*COS('OddsRatio_working_3-way'!Y293/3)</f>
        <v>0.53193901518432296</v>
      </c>
      <c r="AA293" s="11">
        <f>'OddsRatio_working_3-way'!X293^(1/3)*COS(('OddsRatio_working_3-way'!Y293+2*PI())/3)</f>
        <v>-0.3323962599070085</v>
      </c>
      <c r="AB293" s="11">
        <f>'OddsRatio_working_3-way'!X293^(1/3)*COS(('OddsRatio_working_3-way'!Y293+4*PI())/3)</f>
        <v>-0.1995427552773146</v>
      </c>
      <c r="AC293" s="11">
        <f>'OddsRatio_working_3-way'!X293^(1/3)*SIN('OddsRatio_working_3-way'!Y293/3)</f>
        <v>7.6703006660739176E-2</v>
      </c>
      <c r="AD293" s="11">
        <f>'OddsRatio_working_3-way'!X293^(1/3)*SIN(('OddsRatio_working_3-way'!Y293+2*PI())/3)</f>
        <v>0.42232119708333038</v>
      </c>
      <c r="AE293" s="11">
        <f>'OddsRatio_working_3-way'!X293^(1/3)*SIN(('OddsRatio_working_3-way'!Y293+4*PI())/3)</f>
        <v>-0.49902420374406936</v>
      </c>
      <c r="AF293" s="11">
        <f>-'OddsRatio_working_3-way'!U293/(3*'OddsRatio_working_3-way'!X293^(1/3))*COS(('OddsRatio_working_3-way'!Y293)/3)</f>
        <v>0.53193901518432285</v>
      </c>
      <c r="AG293" s="11">
        <f>-'OddsRatio_working_3-way'!U293/(3*'OddsRatio_working_3-way'!X293^(1/3))*COS(('OddsRatio_working_3-way'!Y293+2*PI())/3)</f>
        <v>-0.33239625990700838</v>
      </c>
      <c r="AH293" s="11">
        <f>-'OddsRatio_working_3-way'!U293/(3*'OddsRatio_working_3-way'!X293^(1/3))*COS(('OddsRatio_working_3-way'!Y293+4*PI())/3)</f>
        <v>-0.19954275527731455</v>
      </c>
      <c r="AI293" s="11">
        <f>'OddsRatio_working_3-way'!U293/(3*'OddsRatio_working_3-way'!X293^(1/3))*SIN(('OddsRatio_working_3-way'!Y293)/3)</f>
        <v>-7.6703006660739162E-2</v>
      </c>
      <c r="AJ293" s="11">
        <f>'OddsRatio_working_3-way'!U293/(3*'OddsRatio_working_3-way'!X293^(1/3))*SIN(('OddsRatio_working_3-way'!Y293+2*PI())/3)</f>
        <v>-0.42232119708333032</v>
      </c>
      <c r="AK293" s="11">
        <f>'OddsRatio_working_3-way'!U293/(3*'OddsRatio_working_3-way'!X293^(1/3))*SIN(('OddsRatio_working_3-way'!Y293+4*PI())/3)</f>
        <v>0.49902420374406931</v>
      </c>
      <c r="AL293" s="11">
        <f>'OddsRatio_working_3-way'!Z293+'OddsRatio_working_3-way'!AF293</f>
        <v>1.0638780303686457</v>
      </c>
      <c r="AM293" s="11">
        <f>'OddsRatio_working_3-way'!AA293+'OddsRatio_working_3-way'!AG293</f>
        <v>-0.66479251981401688</v>
      </c>
      <c r="AN293" s="11">
        <f>'OddsRatio_working_3-way'!AB293+'OddsRatio_working_3-way'!AH293</f>
        <v>-0.39908551055462915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1.0638780303686457</v>
      </c>
      <c r="AS293" s="11">
        <f>IF(('OddsRatio_working_3-way'!X293=0),IF(Q293&gt;0,-Q293^(1/3),(-Q293)^(1/3)),'OddsRatio_working_3-way'!AM293-'OddsRatio_working_3-way'!R293/3)</f>
        <v>-0.66479251981401688</v>
      </c>
      <c r="AT293" s="11">
        <f>IF(('OddsRatio_working_3-way'!X293=0),IF(Q293&gt;0,-Q293^(1/3),(-Q293)^(1/3)),'OddsRatio_working_3-way'!AN293-'OddsRatio_working_3-way'!R293/3)</f>
        <v>-0.39908551055462915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2.0699999999999998</v>
      </c>
      <c r="B294" s="4">
        <f>IF('True_Odds_Calculator_3-way'!B295="","",'True_Odds_Calculator_3-way'!B295)</f>
        <v>3.53</v>
      </c>
      <c r="C294" s="4">
        <f>IF('True_Odds_Calculator_3-way'!C295="","",'True_Odds_Calculator_3-way'!C295)</f>
        <v>3.66</v>
      </c>
      <c r="D294" s="9">
        <f t="shared" si="65"/>
        <v>0.46779166090258639</v>
      </c>
      <c r="E294" s="9">
        <f t="shared" si="66"/>
        <v>0.27099649474998605</v>
      </c>
      <c r="F294" s="9">
        <f t="shared" si="67"/>
        <v>0.26121184434742778</v>
      </c>
      <c r="G294" s="9">
        <f t="shared" si="68"/>
        <v>1.0632745572235751</v>
      </c>
      <c r="H294" s="9">
        <f t="shared" si="69"/>
        <v>2.137703776229225</v>
      </c>
      <c r="I294" s="9">
        <f t="shared" si="70"/>
        <v>3.6900846297756456</v>
      </c>
      <c r="J294" s="9">
        <f t="shared" si="71"/>
        <v>3.8283103222147101</v>
      </c>
      <c r="K294" s="11">
        <f t="shared" si="72"/>
        <v>0.48309178743961356</v>
      </c>
      <c r="L294" s="11">
        <f t="shared" si="73"/>
        <v>0.28328611898016998</v>
      </c>
      <c r="M294" s="11">
        <f t="shared" si="74"/>
        <v>0.27322404371584696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-0.26925253400895455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0.23407131607083548</v>
      </c>
      <c r="Q294" s="11">
        <f>2*'OddsRatio_working_3-way'!K294*'OddsRatio_working_3-way'!L294*'OddsRatio_working_3-way'!M294</f>
        <v>7.4783168073749351E-2</v>
      </c>
      <c r="R294" s="11">
        <f t="shared" si="75"/>
        <v>0</v>
      </c>
      <c r="S294" s="11">
        <f t="shared" si="76"/>
        <v>-0.86933746763939812</v>
      </c>
      <c r="T294" s="11">
        <f t="shared" si="77"/>
        <v>-0.27774359988479175</v>
      </c>
      <c r="U294" s="11">
        <f>'OddsRatio_working_3-way'!S294-'OddsRatio_working_3-way'!R294^2/3</f>
        <v>-0.86933746763939812</v>
      </c>
      <c r="V294" s="11">
        <f>'OddsRatio_working_3-way'!S294*'OddsRatio_working_3-way'!R294/3-2*'OddsRatio_working_3-way'!R294^3/27-'OddsRatio_working_3-way'!T294</f>
        <v>0.27774359988479175</v>
      </c>
      <c r="W294" s="11">
        <f>'OddsRatio_working_3-way'!V294^2+4*'OddsRatio_working_3-way'!U294^3/27</f>
        <v>-2.0191786520842581E-2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0.15599142107645364</v>
      </c>
      <c r="Y294" s="11">
        <f>IF('OddsRatio_working_3-way'!W294&gt;=0,IF('OddsRatio_working_3-way'!V294+SQRT('OddsRatio_working_3-way'!W294)&gt;0,0,PI()),ACOS('OddsRatio_working_3-way'!V294/(2*'OddsRatio_working_3-way'!X294)))</f>
        <v>0.47289641516431491</v>
      </c>
      <c r="Z294" s="11">
        <f>'OddsRatio_working_3-way'!X294^(1/3)*COS('OddsRatio_working_3-way'!Y294/3)</f>
        <v>0.53163727861178756</v>
      </c>
      <c r="AA294" s="11">
        <f>'OddsRatio_working_3-way'!X294^(1/3)*COS(('OddsRatio_working_3-way'!Y294+2*PI())/3)</f>
        <v>-0.33900142350094176</v>
      </c>
      <c r="AB294" s="11">
        <f>'OddsRatio_working_3-way'!X294^(1/3)*COS(('OddsRatio_working_3-way'!Y294+4*PI())/3)</f>
        <v>-0.19263585511084597</v>
      </c>
      <c r="AC294" s="11">
        <f>'OddsRatio_working_3-way'!X294^(1/3)*SIN('OddsRatio_working_3-way'!Y294/3)</f>
        <v>8.4504200310114547E-2</v>
      </c>
      <c r="AD294" s="11">
        <f>'OddsRatio_working_3-way'!X294^(1/3)*SIN(('OddsRatio_working_3-way'!Y294+2*PI())/3)</f>
        <v>0.41815928872157621</v>
      </c>
      <c r="AE294" s="11">
        <f>'OddsRatio_working_3-way'!X294^(1/3)*SIN(('OddsRatio_working_3-way'!Y294+4*PI())/3)</f>
        <v>-0.50266348903169056</v>
      </c>
      <c r="AF294" s="11">
        <f>-'OddsRatio_working_3-way'!U294/(3*'OddsRatio_working_3-way'!X294^(1/3))*COS(('OddsRatio_working_3-way'!Y294)/3)</f>
        <v>0.53163727861178744</v>
      </c>
      <c r="AG294" s="11">
        <f>-'OddsRatio_working_3-way'!U294/(3*'OddsRatio_working_3-way'!X294^(1/3))*COS(('OddsRatio_working_3-way'!Y294+2*PI())/3)</f>
        <v>-0.33900142350094165</v>
      </c>
      <c r="AH294" s="11">
        <f>-'OddsRatio_working_3-way'!U294/(3*'OddsRatio_working_3-way'!X294^(1/3))*COS(('OddsRatio_working_3-way'!Y294+4*PI())/3)</f>
        <v>-0.19263585511084591</v>
      </c>
      <c r="AI294" s="11">
        <f>'OddsRatio_working_3-way'!U294/(3*'OddsRatio_working_3-way'!X294^(1/3))*SIN(('OddsRatio_working_3-way'!Y294)/3)</f>
        <v>-8.4504200310114533E-2</v>
      </c>
      <c r="AJ294" s="11">
        <f>'OddsRatio_working_3-way'!U294/(3*'OddsRatio_working_3-way'!X294^(1/3))*SIN(('OddsRatio_working_3-way'!Y294+2*PI())/3)</f>
        <v>-0.41815928872157615</v>
      </c>
      <c r="AK294" s="11">
        <f>'OddsRatio_working_3-way'!U294/(3*'OddsRatio_working_3-way'!X294^(1/3))*SIN(('OddsRatio_working_3-way'!Y294+4*PI())/3)</f>
        <v>0.50266348903169045</v>
      </c>
      <c r="AL294" s="11">
        <f>'OddsRatio_working_3-way'!Z294+'OddsRatio_working_3-way'!AF294</f>
        <v>1.0632745572235751</v>
      </c>
      <c r="AM294" s="11">
        <f>'OddsRatio_working_3-way'!AA294+'OddsRatio_working_3-way'!AG294</f>
        <v>-0.6780028470018834</v>
      </c>
      <c r="AN294" s="11">
        <f>'OddsRatio_working_3-way'!AB294+'OddsRatio_working_3-way'!AH294</f>
        <v>-0.38527171022169188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1.0632745572235751</v>
      </c>
      <c r="AS294" s="11">
        <f>IF(('OddsRatio_working_3-way'!X294=0),IF(Q294&gt;0,-Q294^(1/3),(-Q294)^(1/3)),'OddsRatio_working_3-way'!AM294-'OddsRatio_working_3-way'!R294/3)</f>
        <v>-0.6780028470018834</v>
      </c>
      <c r="AT294" s="11">
        <f>IF(('OddsRatio_working_3-way'!X294=0),IF(Q294&gt;0,-Q294^(1/3),(-Q294)^(1/3)),'OddsRatio_working_3-way'!AN294-'OddsRatio_working_3-way'!R294/3)</f>
        <v>-0.38527171022169188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4.62</v>
      </c>
      <c r="B295" s="4">
        <f>IF('True_Odds_Calculator_3-way'!B296="","",'True_Odds_Calculator_3-way'!B296)</f>
        <v>4.09</v>
      </c>
      <c r="C295" s="4">
        <f>IF('True_Odds_Calculator_3-way'!C296="","",'True_Odds_Calculator_3-way'!C296)</f>
        <v>1.72</v>
      </c>
      <c r="D295" s="9">
        <f t="shared" si="65"/>
        <v>0.20456888873135662</v>
      </c>
      <c r="E295" s="9">
        <f t="shared" si="66"/>
        <v>0.23153276535136344</v>
      </c>
      <c r="F295" s="9">
        <f t="shared" si="67"/>
        <v>0.56389834591727994</v>
      </c>
      <c r="G295" s="9">
        <f t="shared" si="68"/>
        <v>1.0741239909052815</v>
      </c>
      <c r="H295" s="9">
        <f t="shared" si="69"/>
        <v>4.8883288470771191</v>
      </c>
      <c r="I295" s="9">
        <f t="shared" si="70"/>
        <v>4.3190431318973195</v>
      </c>
      <c r="J295" s="9">
        <f t="shared" si="71"/>
        <v>1.7733692734518027</v>
      </c>
      <c r="K295" s="11">
        <f t="shared" si="72"/>
        <v>0.21645021645021645</v>
      </c>
      <c r="L295" s="11">
        <f t="shared" si="73"/>
        <v>0.24449877750611249</v>
      </c>
      <c r="M295" s="11">
        <f t="shared" si="74"/>
        <v>0.58139534883720934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-0.24780257554465779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0.22860992611376421</v>
      </c>
      <c r="Q295" s="11">
        <f>2*'OddsRatio_working_3-way'!K295*'OddsRatio_working_3-way'!L295*'OddsRatio_working_3-way'!M295</f>
        <v>6.1536992224431812E-2</v>
      </c>
      <c r="R295" s="11">
        <f t="shared" si="75"/>
        <v>0</v>
      </c>
      <c r="S295" s="11">
        <f t="shared" si="76"/>
        <v>-0.92254862812176552</v>
      </c>
      <c r="T295" s="11">
        <f t="shared" si="77"/>
        <v>-0.24833072089414951</v>
      </c>
      <c r="U295" s="11">
        <f>'OddsRatio_working_3-way'!S295-'OddsRatio_working_3-way'!R295^2/3</f>
        <v>-0.92254862812176552</v>
      </c>
      <c r="V295" s="11">
        <f>'OddsRatio_working_3-way'!S295*'OddsRatio_working_3-way'!R295/3-2*'OddsRatio_working_3-way'!R295^3/27-'OddsRatio_working_3-way'!T295</f>
        <v>0.24833072089414951</v>
      </c>
      <c r="W295" s="11">
        <f>'OddsRatio_working_3-way'!V295^2+4*'OddsRatio_working_3-way'!U295^3/27</f>
        <v>-5.4654433901088463E-2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0.17053048176271629</v>
      </c>
      <c r="Y295" s="11">
        <f>IF('OddsRatio_working_3-way'!W295&gt;=0,IF('OddsRatio_working_3-way'!V295+SQRT('OddsRatio_working_3-way'!W295)&gt;0,0,PI()),ACOS('OddsRatio_working_3-way'!V295/(2*'OddsRatio_working_3-way'!X295)))</f>
        <v>0.75523218135752457</v>
      </c>
      <c r="Z295" s="11">
        <f>'OddsRatio_working_3-way'!X295^(1/3)*COS('OddsRatio_working_3-way'!Y295/3)</f>
        <v>0.53706199545264077</v>
      </c>
      <c r="AA295" s="11">
        <f>'OddsRatio_working_3-way'!X295^(1/3)*COS(('OddsRatio_working_3-way'!Y295+2*PI())/3)</f>
        <v>-0.38815736108641813</v>
      </c>
      <c r="AB295" s="11">
        <f>'OddsRatio_working_3-way'!X295^(1/3)*COS(('OddsRatio_working_3-way'!Y295+4*PI())/3)</f>
        <v>-0.14890463436622278</v>
      </c>
      <c r="AC295" s="11">
        <f>'OddsRatio_working_3-way'!X295^(1/3)*SIN('OddsRatio_working_3-way'!Y295/3)</f>
        <v>0.13813262617625688</v>
      </c>
      <c r="AD295" s="11">
        <f>'OddsRatio_working_3-way'!X295^(1/3)*SIN(('OddsRatio_working_3-way'!Y295+2*PI())/3)</f>
        <v>0.39604301838102118</v>
      </c>
      <c r="AE295" s="11">
        <f>'OddsRatio_working_3-way'!X295^(1/3)*SIN(('OddsRatio_working_3-way'!Y295+4*PI())/3)</f>
        <v>-0.53417564455727795</v>
      </c>
      <c r="AF295" s="11">
        <f>-'OddsRatio_working_3-way'!U295/(3*'OddsRatio_working_3-way'!X295^(1/3))*COS(('OddsRatio_working_3-way'!Y295)/3)</f>
        <v>0.53706199545264066</v>
      </c>
      <c r="AG295" s="11">
        <f>-'OddsRatio_working_3-way'!U295/(3*'OddsRatio_working_3-way'!X295^(1/3))*COS(('OddsRatio_working_3-way'!Y295+2*PI())/3)</f>
        <v>-0.38815736108641807</v>
      </c>
      <c r="AH295" s="11">
        <f>-'OddsRatio_working_3-way'!U295/(3*'OddsRatio_working_3-way'!X295^(1/3))*COS(('OddsRatio_working_3-way'!Y295+4*PI())/3)</f>
        <v>-0.14890463436622275</v>
      </c>
      <c r="AI295" s="11">
        <f>'OddsRatio_working_3-way'!U295/(3*'OddsRatio_working_3-way'!X295^(1/3))*SIN(('OddsRatio_working_3-way'!Y295)/3)</f>
        <v>-0.13813262617625685</v>
      </c>
      <c r="AJ295" s="11">
        <f>'OddsRatio_working_3-way'!U295/(3*'OddsRatio_working_3-way'!X295^(1/3))*SIN(('OddsRatio_working_3-way'!Y295+2*PI())/3)</f>
        <v>-0.39604301838102113</v>
      </c>
      <c r="AK295" s="11">
        <f>'OddsRatio_working_3-way'!U295/(3*'OddsRatio_working_3-way'!X295^(1/3))*SIN(('OddsRatio_working_3-way'!Y295+4*PI())/3)</f>
        <v>0.53417564455727784</v>
      </c>
      <c r="AL295" s="11">
        <f>'OddsRatio_working_3-way'!Z295+'OddsRatio_working_3-way'!AF295</f>
        <v>1.0741239909052815</v>
      </c>
      <c r="AM295" s="11">
        <f>'OddsRatio_working_3-way'!AA295+'OddsRatio_working_3-way'!AG295</f>
        <v>-0.77631472217283615</v>
      </c>
      <c r="AN295" s="11">
        <f>'OddsRatio_working_3-way'!AB295+'OddsRatio_working_3-way'!AH295</f>
        <v>-0.29780926873244551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1.0741239909052815</v>
      </c>
      <c r="AS295" s="11">
        <f>IF(('OddsRatio_working_3-way'!X295=0),IF(Q295&gt;0,-Q295^(1/3),(-Q295)^(1/3)),'OddsRatio_working_3-way'!AM295-'OddsRatio_working_3-way'!R295/3)</f>
        <v>-0.77631472217283615</v>
      </c>
      <c r="AT295" s="11">
        <f>IF(('OddsRatio_working_3-way'!X295=0),IF(Q295&gt;0,-Q295^(1/3),(-Q295)^(1/3)),'OddsRatio_working_3-way'!AN295-'OddsRatio_working_3-way'!R295/3)</f>
        <v>-0.29780926873244551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2.06</v>
      </c>
      <c r="B296" s="4">
        <f>IF('True_Odds_Calculator_3-way'!B297="","",'True_Odds_Calculator_3-way'!B297)</f>
        <v>3.56</v>
      </c>
      <c r="C296" s="4">
        <f>IF('True_Odds_Calculator_3-way'!C297="","",'True_Odds_Calculator_3-way'!C297)</f>
        <v>3.67</v>
      </c>
      <c r="D296" s="9">
        <f t="shared" si="65"/>
        <v>0.47040618932604528</v>
      </c>
      <c r="E296" s="9">
        <f t="shared" si="66"/>
        <v>0.2688918556269716</v>
      </c>
      <c r="F296" s="9">
        <f t="shared" si="67"/>
        <v>0.26070195504698318</v>
      </c>
      <c r="G296" s="9">
        <f t="shared" si="68"/>
        <v>1.0620965749587687</v>
      </c>
      <c r="H296" s="9">
        <f t="shared" si="69"/>
        <v>2.1258223694562948</v>
      </c>
      <c r="I296" s="9">
        <f t="shared" si="70"/>
        <v>3.7189672318944478</v>
      </c>
      <c r="J296" s="9">
        <f t="shared" si="71"/>
        <v>3.8357978551399126</v>
      </c>
      <c r="K296" s="11">
        <f t="shared" si="72"/>
        <v>0.4854368932038835</v>
      </c>
      <c r="L296" s="11">
        <f t="shared" si="73"/>
        <v>0.2808988764044944</v>
      </c>
      <c r="M296" s="11">
        <f t="shared" si="74"/>
        <v>0.27247956403269757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-0.2691992275336631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0.23370465498059173</v>
      </c>
      <c r="Q296" s="11">
        <f>2*'OddsRatio_working_3-way'!K296*'OddsRatio_working_3-way'!L296*'OddsRatio_working_3-way'!M296</f>
        <v>7.4309906194146819E-2</v>
      </c>
      <c r="R296" s="11">
        <f t="shared" si="75"/>
        <v>0</v>
      </c>
      <c r="S296" s="11">
        <f t="shared" si="76"/>
        <v>-0.86814756907639046</v>
      </c>
      <c r="T296" s="11">
        <f t="shared" si="77"/>
        <v>-0.27604056250441666</v>
      </c>
      <c r="U296" s="11">
        <f>'OddsRatio_working_3-way'!S296-'OddsRatio_working_3-way'!R296^2/3</f>
        <v>-0.86814756907639046</v>
      </c>
      <c r="V296" s="11">
        <f>'OddsRatio_working_3-way'!S296*'OddsRatio_working_3-way'!R296/3-2*'OddsRatio_working_3-way'!R296^3/27-'OddsRatio_working_3-way'!T296</f>
        <v>0.27604056250441666</v>
      </c>
      <c r="W296" s="11">
        <f>'OddsRatio_working_3-way'!V296^2+4*'OddsRatio_working_3-way'!U296^3/27</f>
        <v>-2.0735775994614916E-2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0.15567126271599527</v>
      </c>
      <c r="Y296" s="11">
        <f>IF('OddsRatio_working_3-way'!W296&gt;=0,IF('OddsRatio_working_3-way'!V296+SQRT('OddsRatio_working_3-way'!W296)&gt;0,0,PI()),ACOS('OddsRatio_working_3-way'!V296/(2*'OddsRatio_working_3-way'!X296)))</f>
        <v>0.48082480103317637</v>
      </c>
      <c r="Z296" s="11">
        <f>'OddsRatio_working_3-way'!X296^(1/3)*COS('OddsRatio_working_3-way'!Y296/3)</f>
        <v>0.53104828747938437</v>
      </c>
      <c r="AA296" s="11">
        <f>'OddsRatio_working_3-way'!X296^(1/3)*COS(('OddsRatio_working_3-way'!Y296+2*PI())/3)</f>
        <v>-0.33987250984821826</v>
      </c>
      <c r="AB296" s="11">
        <f>'OddsRatio_working_3-way'!X296^(1/3)*COS(('OddsRatio_working_3-way'!Y296+4*PI())/3)</f>
        <v>-0.19117577763116628</v>
      </c>
      <c r="AC296" s="11">
        <f>'OddsRatio_working_3-way'!X296^(1/3)*SIN('OddsRatio_working_3-way'!Y296/3)</f>
        <v>8.585009837313276E-2</v>
      </c>
      <c r="AD296" s="11">
        <f>'OddsRatio_working_3-way'!X296^(1/3)*SIN(('OddsRatio_working_3-way'!Y296+2*PI())/3)</f>
        <v>0.41697625840680219</v>
      </c>
      <c r="AE296" s="11">
        <f>'OddsRatio_working_3-way'!X296^(1/3)*SIN(('OddsRatio_working_3-way'!Y296+4*PI())/3)</f>
        <v>-0.50282635677993481</v>
      </c>
      <c r="AF296" s="11">
        <f>-'OddsRatio_working_3-way'!U296/(3*'OddsRatio_working_3-way'!X296^(1/3))*COS(('OddsRatio_working_3-way'!Y296)/3)</f>
        <v>0.53104828747938437</v>
      </c>
      <c r="AG296" s="11">
        <f>-'OddsRatio_working_3-way'!U296/(3*'OddsRatio_working_3-way'!X296^(1/3))*COS(('OddsRatio_working_3-way'!Y296+2*PI())/3)</f>
        <v>-0.33987250984821826</v>
      </c>
      <c r="AH296" s="11">
        <f>-'OddsRatio_working_3-way'!U296/(3*'OddsRatio_working_3-way'!X296^(1/3))*COS(('OddsRatio_working_3-way'!Y296+4*PI())/3)</f>
        <v>-0.19117577763116628</v>
      </c>
      <c r="AI296" s="11">
        <f>'OddsRatio_working_3-way'!U296/(3*'OddsRatio_working_3-way'!X296^(1/3))*SIN(('OddsRatio_working_3-way'!Y296)/3)</f>
        <v>-8.585009837313276E-2</v>
      </c>
      <c r="AJ296" s="11">
        <f>'OddsRatio_working_3-way'!U296/(3*'OddsRatio_working_3-way'!X296^(1/3))*SIN(('OddsRatio_working_3-way'!Y296+2*PI())/3)</f>
        <v>-0.41697625840680219</v>
      </c>
      <c r="AK296" s="11">
        <f>'OddsRatio_working_3-way'!U296/(3*'OddsRatio_working_3-way'!X296^(1/3))*SIN(('OddsRatio_working_3-way'!Y296+4*PI())/3)</f>
        <v>0.50282635677993481</v>
      </c>
      <c r="AL296" s="11">
        <f>'OddsRatio_working_3-way'!Z296+'OddsRatio_working_3-way'!AF296</f>
        <v>1.0620965749587687</v>
      </c>
      <c r="AM296" s="11">
        <f>'OddsRatio_working_3-way'!AA296+'OddsRatio_working_3-way'!AG296</f>
        <v>-0.67974501969643653</v>
      </c>
      <c r="AN296" s="11">
        <f>'OddsRatio_working_3-way'!AB296+'OddsRatio_working_3-way'!AH296</f>
        <v>-0.38235155526233255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1.0620965749587687</v>
      </c>
      <c r="AS296" s="11">
        <f>IF(('OddsRatio_working_3-way'!X296=0),IF(Q296&gt;0,-Q296^(1/3),(-Q296)^(1/3)),'OddsRatio_working_3-way'!AM296-'OddsRatio_working_3-way'!R296/3)</f>
        <v>-0.67974501969643653</v>
      </c>
      <c r="AT296" s="11">
        <f>IF(('OddsRatio_working_3-way'!X296=0),IF(Q296&gt;0,-Q296^(1/3),(-Q296)^(1/3)),'OddsRatio_working_3-way'!AN296-'OddsRatio_working_3-way'!R296/3)</f>
        <v>-0.38235155526233255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 t="e">
        <f>IF('True_Odds_Calculator_3-way'!#REF!="","",'True_Odds_Calculator_3-way'!#REF!)</f>
        <v>#REF!</v>
      </c>
      <c r="B297" s="4" t="e">
        <f>IF('True_Odds_Calculator_3-way'!#REF!="","",'True_Odds_Calculator_3-way'!#REF!)</f>
        <v>#REF!</v>
      </c>
      <c r="C297" s="4" t="e">
        <f>IF('True_Odds_Calculator_3-way'!#REF!="","",'True_Odds_Calculator_3-way'!#REF!)</f>
        <v>#REF!</v>
      </c>
      <c r="D297" s="9" t="e">
        <f t="shared" si="65"/>
        <v>#REF!</v>
      </c>
      <c r="E297" s="9" t="e">
        <f t="shared" si="66"/>
        <v>#REF!</v>
      </c>
      <c r="F297" s="9" t="e">
        <f t="shared" si="67"/>
        <v>#REF!</v>
      </c>
      <c r="G297" s="9" t="e">
        <f t="shared" si="68"/>
        <v>#REF!</v>
      </c>
      <c r="H297" s="9" t="e">
        <f t="shared" si="69"/>
        <v>#REF!</v>
      </c>
      <c r="I297" s="9" t="e">
        <f t="shared" si="70"/>
        <v>#REF!</v>
      </c>
      <c r="J297" s="9" t="e">
        <f t="shared" si="71"/>
        <v>#REF!</v>
      </c>
      <c r="K297" s="11" t="e">
        <f t="shared" si="72"/>
        <v>#REF!</v>
      </c>
      <c r="L297" s="11" t="e">
        <f t="shared" si="73"/>
        <v>#REF!</v>
      </c>
      <c r="M297" s="11" t="e">
        <f t="shared" si="74"/>
        <v>#REF!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#REF!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#REF!</v>
      </c>
      <c r="Q297" s="11" t="e">
        <f>2*'OddsRatio_working_3-way'!K297*'OddsRatio_working_3-way'!L297*'OddsRatio_working_3-way'!M297</f>
        <v>#REF!</v>
      </c>
      <c r="R297" s="11" t="e">
        <f t="shared" si="75"/>
        <v>#REF!</v>
      </c>
      <c r="S297" s="11" t="e">
        <f t="shared" si="76"/>
        <v>#REF!</v>
      </c>
      <c r="T297" s="11" t="e">
        <f t="shared" si="77"/>
        <v>#REF!</v>
      </c>
      <c r="U297" s="11" t="e">
        <f>'OddsRatio_working_3-way'!S297-'OddsRatio_working_3-way'!R297^2/3</f>
        <v>#REF!</v>
      </c>
      <c r="V297" s="11" t="e">
        <f>'OddsRatio_working_3-way'!S297*'OddsRatio_working_3-way'!R297/3-2*'OddsRatio_working_3-way'!R297^3/27-'OddsRatio_working_3-way'!T297</f>
        <v>#REF!</v>
      </c>
      <c r="W297" s="11" t="e">
        <f>'OddsRatio_working_3-way'!V297^2+4*'OddsRatio_working_3-way'!U297^3/27</f>
        <v>#REF!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#REF!</v>
      </c>
      <c r="Y297" s="11" t="e">
        <f>IF('OddsRatio_working_3-way'!W297&gt;=0,IF('OddsRatio_working_3-way'!V297+SQRT('OddsRatio_working_3-way'!W297)&gt;0,0,PI()),ACOS('OddsRatio_working_3-way'!V297/(2*'OddsRatio_working_3-way'!X297)))</f>
        <v>#REF!</v>
      </c>
      <c r="Z297" s="11" t="e">
        <f>'OddsRatio_working_3-way'!X297^(1/3)*COS('OddsRatio_working_3-way'!Y297/3)</f>
        <v>#REF!</v>
      </c>
      <c r="AA297" s="11" t="e">
        <f>'OddsRatio_working_3-way'!X297^(1/3)*COS(('OddsRatio_working_3-way'!Y297+2*PI())/3)</f>
        <v>#REF!</v>
      </c>
      <c r="AB297" s="11" t="e">
        <f>'OddsRatio_working_3-way'!X297^(1/3)*COS(('OddsRatio_working_3-way'!Y297+4*PI())/3)</f>
        <v>#REF!</v>
      </c>
      <c r="AC297" s="11" t="e">
        <f>'OddsRatio_working_3-way'!X297^(1/3)*SIN('OddsRatio_working_3-way'!Y297/3)</f>
        <v>#REF!</v>
      </c>
      <c r="AD297" s="11" t="e">
        <f>'OddsRatio_working_3-way'!X297^(1/3)*SIN(('OddsRatio_working_3-way'!Y297+2*PI())/3)</f>
        <v>#REF!</v>
      </c>
      <c r="AE297" s="11" t="e">
        <f>'OddsRatio_working_3-way'!X297^(1/3)*SIN(('OddsRatio_working_3-way'!Y297+4*PI())/3)</f>
        <v>#REF!</v>
      </c>
      <c r="AF297" s="11" t="e">
        <f>-'OddsRatio_working_3-way'!U297/(3*'OddsRatio_working_3-way'!X297^(1/3))*COS(('OddsRatio_working_3-way'!Y297)/3)</f>
        <v>#REF!</v>
      </c>
      <c r="AG297" s="11" t="e">
        <f>-'OddsRatio_working_3-way'!U297/(3*'OddsRatio_working_3-way'!X297^(1/3))*COS(('OddsRatio_working_3-way'!Y297+2*PI())/3)</f>
        <v>#REF!</v>
      </c>
      <c r="AH297" s="11" t="e">
        <f>-'OddsRatio_working_3-way'!U297/(3*'OddsRatio_working_3-way'!X297^(1/3))*COS(('OddsRatio_working_3-way'!Y297+4*PI())/3)</f>
        <v>#REF!</v>
      </c>
      <c r="AI297" s="11" t="e">
        <f>'OddsRatio_working_3-way'!U297/(3*'OddsRatio_working_3-way'!X297^(1/3))*SIN(('OddsRatio_working_3-way'!Y297)/3)</f>
        <v>#REF!</v>
      </c>
      <c r="AJ297" s="11" t="e">
        <f>'OddsRatio_working_3-way'!U297/(3*'OddsRatio_working_3-way'!X297^(1/3))*SIN(('OddsRatio_working_3-way'!Y297+2*PI())/3)</f>
        <v>#REF!</v>
      </c>
      <c r="AK297" s="11" t="e">
        <f>'OddsRatio_working_3-way'!U297/(3*'OddsRatio_working_3-way'!X297^(1/3))*SIN(('OddsRatio_working_3-way'!Y297+4*PI())/3)</f>
        <v>#REF!</v>
      </c>
      <c r="AL297" s="11" t="e">
        <f>'OddsRatio_working_3-way'!Z297+'OddsRatio_working_3-way'!AF297</f>
        <v>#REF!</v>
      </c>
      <c r="AM297" s="11" t="e">
        <f>'OddsRatio_working_3-way'!AA297+'OddsRatio_working_3-way'!AG297</f>
        <v>#REF!</v>
      </c>
      <c r="AN297" s="11" t="e">
        <f>'OddsRatio_working_3-way'!AB297+'OddsRatio_working_3-way'!AH297</f>
        <v>#REF!</v>
      </c>
      <c r="AO297" s="11" t="e">
        <f>'OddsRatio_working_3-way'!AC297+'OddsRatio_working_3-way'!AI297</f>
        <v>#REF!</v>
      </c>
      <c r="AP297" s="11" t="e">
        <f>'OddsRatio_working_3-way'!AD297+'OddsRatio_working_3-way'!AJ297</f>
        <v>#REF!</v>
      </c>
      <c r="AQ297" s="11" t="e">
        <f>'OddsRatio_working_3-way'!AE297+'OddsRatio_working_3-way'!AK297</f>
        <v>#REF!</v>
      </c>
      <c r="AR297" s="10" t="e">
        <f>IF(A297="","",IF(('OddsRatio_working_3-way'!X297=0),IF(Q297&gt;0,-Q297^(1/3),(-Q297)^(1/3)),'OddsRatio_working_3-way'!AL297-'OddsRatio_working_3-way'!R297/3))</f>
        <v>#REF!</v>
      </c>
      <c r="AS297" s="11" t="e">
        <f>IF(('OddsRatio_working_3-way'!X297=0),IF(Q297&gt;0,-Q297^(1/3),(-Q297)^(1/3)),'OddsRatio_working_3-way'!AM297-'OddsRatio_working_3-way'!R297/3)</f>
        <v>#REF!</v>
      </c>
      <c r="AT297" s="11" t="e">
        <f>IF(('OddsRatio_working_3-way'!X297=0),IF(Q297&gt;0,-Q297^(1/3),(-Q297)^(1/3)),'OddsRatio_working_3-way'!AN297-'OddsRatio_working_3-way'!R297/3)</f>
        <v>#REF!</v>
      </c>
      <c r="AU297" s="11" t="e">
        <f>IF(('OddsRatio_working_3-way'!X297=0),0,'OddsRatio_working_3-way'!AO297)</f>
        <v>#REF!</v>
      </c>
      <c r="AV297" s="11" t="e">
        <f>IF(('OddsRatio_working_3-way'!X297=0),0,'OddsRatio_working_3-way'!AP297)</f>
        <v>#REF!</v>
      </c>
      <c r="AW297" s="11" t="e">
        <f>IF(('OddsRatio_working_3-way'!X297=0),0,'OddsRatio_working_3-way'!AQ297)</f>
        <v>#REF!</v>
      </c>
    </row>
    <row r="298" spans="1:49" x14ac:dyDescent="0.2">
      <c r="A298" s="4" t="e">
        <f>IF('True_Odds_Calculator_3-way'!#REF!="","",'True_Odds_Calculator_3-way'!#REF!)</f>
        <v>#REF!</v>
      </c>
      <c r="B298" s="4" t="e">
        <f>IF('True_Odds_Calculator_3-way'!#REF!="","",'True_Odds_Calculator_3-way'!#REF!)</f>
        <v>#REF!</v>
      </c>
      <c r="C298" s="4" t="e">
        <f>IF('True_Odds_Calculator_3-way'!#REF!="","",'True_Odds_Calculator_3-way'!#REF!)</f>
        <v>#REF!</v>
      </c>
      <c r="D298" s="9" t="e">
        <f t="shared" si="65"/>
        <v>#REF!</v>
      </c>
      <c r="E298" s="9" t="e">
        <f t="shared" si="66"/>
        <v>#REF!</v>
      </c>
      <c r="F298" s="9" t="e">
        <f t="shared" si="67"/>
        <v>#REF!</v>
      </c>
      <c r="G298" s="9" t="e">
        <f t="shared" si="68"/>
        <v>#REF!</v>
      </c>
      <c r="H298" s="9" t="e">
        <f t="shared" si="69"/>
        <v>#REF!</v>
      </c>
      <c r="I298" s="9" t="e">
        <f t="shared" si="70"/>
        <v>#REF!</v>
      </c>
      <c r="J298" s="9" t="e">
        <f t="shared" si="71"/>
        <v>#REF!</v>
      </c>
      <c r="K298" s="11" t="e">
        <f t="shared" si="72"/>
        <v>#REF!</v>
      </c>
      <c r="L298" s="11" t="e">
        <f t="shared" si="73"/>
        <v>#REF!</v>
      </c>
      <c r="M298" s="11" t="e">
        <f t="shared" si="74"/>
        <v>#REF!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#REF!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#REF!</v>
      </c>
      <c r="Q298" s="11" t="e">
        <f>2*'OddsRatio_working_3-way'!K298*'OddsRatio_working_3-way'!L298*'OddsRatio_working_3-way'!M298</f>
        <v>#REF!</v>
      </c>
      <c r="R298" s="11" t="e">
        <f t="shared" si="75"/>
        <v>#REF!</v>
      </c>
      <c r="S298" s="11" t="e">
        <f t="shared" si="76"/>
        <v>#REF!</v>
      </c>
      <c r="T298" s="11" t="e">
        <f t="shared" si="77"/>
        <v>#REF!</v>
      </c>
      <c r="U298" s="11" t="e">
        <f>'OddsRatio_working_3-way'!S298-'OddsRatio_working_3-way'!R298^2/3</f>
        <v>#REF!</v>
      </c>
      <c r="V298" s="11" t="e">
        <f>'OddsRatio_working_3-way'!S298*'OddsRatio_working_3-way'!R298/3-2*'OddsRatio_working_3-way'!R298^3/27-'OddsRatio_working_3-way'!T298</f>
        <v>#REF!</v>
      </c>
      <c r="W298" s="11" t="e">
        <f>'OddsRatio_working_3-way'!V298^2+4*'OddsRatio_working_3-way'!U298^3/27</f>
        <v>#REF!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#REF!</v>
      </c>
      <c r="Y298" s="11" t="e">
        <f>IF('OddsRatio_working_3-way'!W298&gt;=0,IF('OddsRatio_working_3-way'!V298+SQRT('OddsRatio_working_3-way'!W298)&gt;0,0,PI()),ACOS('OddsRatio_working_3-way'!V298/(2*'OddsRatio_working_3-way'!X298)))</f>
        <v>#REF!</v>
      </c>
      <c r="Z298" s="11" t="e">
        <f>'OddsRatio_working_3-way'!X298^(1/3)*COS('OddsRatio_working_3-way'!Y298/3)</f>
        <v>#REF!</v>
      </c>
      <c r="AA298" s="11" t="e">
        <f>'OddsRatio_working_3-way'!X298^(1/3)*COS(('OddsRatio_working_3-way'!Y298+2*PI())/3)</f>
        <v>#REF!</v>
      </c>
      <c r="AB298" s="11" t="e">
        <f>'OddsRatio_working_3-way'!X298^(1/3)*COS(('OddsRatio_working_3-way'!Y298+4*PI())/3)</f>
        <v>#REF!</v>
      </c>
      <c r="AC298" s="11" t="e">
        <f>'OddsRatio_working_3-way'!X298^(1/3)*SIN('OddsRatio_working_3-way'!Y298/3)</f>
        <v>#REF!</v>
      </c>
      <c r="AD298" s="11" t="e">
        <f>'OddsRatio_working_3-way'!X298^(1/3)*SIN(('OddsRatio_working_3-way'!Y298+2*PI())/3)</f>
        <v>#REF!</v>
      </c>
      <c r="AE298" s="11" t="e">
        <f>'OddsRatio_working_3-way'!X298^(1/3)*SIN(('OddsRatio_working_3-way'!Y298+4*PI())/3)</f>
        <v>#REF!</v>
      </c>
      <c r="AF298" s="11" t="e">
        <f>-'OddsRatio_working_3-way'!U298/(3*'OddsRatio_working_3-way'!X298^(1/3))*COS(('OddsRatio_working_3-way'!Y298)/3)</f>
        <v>#REF!</v>
      </c>
      <c r="AG298" s="11" t="e">
        <f>-'OddsRatio_working_3-way'!U298/(3*'OddsRatio_working_3-way'!X298^(1/3))*COS(('OddsRatio_working_3-way'!Y298+2*PI())/3)</f>
        <v>#REF!</v>
      </c>
      <c r="AH298" s="11" t="e">
        <f>-'OddsRatio_working_3-way'!U298/(3*'OddsRatio_working_3-way'!X298^(1/3))*COS(('OddsRatio_working_3-way'!Y298+4*PI())/3)</f>
        <v>#REF!</v>
      </c>
      <c r="AI298" s="11" t="e">
        <f>'OddsRatio_working_3-way'!U298/(3*'OddsRatio_working_3-way'!X298^(1/3))*SIN(('OddsRatio_working_3-way'!Y298)/3)</f>
        <v>#REF!</v>
      </c>
      <c r="AJ298" s="11" t="e">
        <f>'OddsRatio_working_3-way'!U298/(3*'OddsRatio_working_3-way'!X298^(1/3))*SIN(('OddsRatio_working_3-way'!Y298+2*PI())/3)</f>
        <v>#REF!</v>
      </c>
      <c r="AK298" s="11" t="e">
        <f>'OddsRatio_working_3-way'!U298/(3*'OddsRatio_working_3-way'!X298^(1/3))*SIN(('OddsRatio_working_3-way'!Y298+4*PI())/3)</f>
        <v>#REF!</v>
      </c>
      <c r="AL298" s="11" t="e">
        <f>'OddsRatio_working_3-way'!Z298+'OddsRatio_working_3-way'!AF298</f>
        <v>#REF!</v>
      </c>
      <c r="AM298" s="11" t="e">
        <f>'OddsRatio_working_3-way'!AA298+'OddsRatio_working_3-way'!AG298</f>
        <v>#REF!</v>
      </c>
      <c r="AN298" s="11" t="e">
        <f>'OddsRatio_working_3-way'!AB298+'OddsRatio_working_3-way'!AH298</f>
        <v>#REF!</v>
      </c>
      <c r="AO298" s="11" t="e">
        <f>'OddsRatio_working_3-way'!AC298+'OddsRatio_working_3-way'!AI298</f>
        <v>#REF!</v>
      </c>
      <c r="AP298" s="11" t="e">
        <f>'OddsRatio_working_3-way'!AD298+'OddsRatio_working_3-way'!AJ298</f>
        <v>#REF!</v>
      </c>
      <c r="AQ298" s="11" t="e">
        <f>'OddsRatio_working_3-way'!AE298+'OddsRatio_working_3-way'!AK298</f>
        <v>#REF!</v>
      </c>
      <c r="AR298" s="10" t="e">
        <f>IF(A298="","",IF(('OddsRatio_working_3-way'!X298=0),IF(Q298&gt;0,-Q298^(1/3),(-Q298)^(1/3)),'OddsRatio_working_3-way'!AL298-'OddsRatio_working_3-way'!R298/3))</f>
        <v>#REF!</v>
      </c>
      <c r="AS298" s="11" t="e">
        <f>IF(('OddsRatio_working_3-way'!X298=0),IF(Q298&gt;0,-Q298^(1/3),(-Q298)^(1/3)),'OddsRatio_working_3-way'!AM298-'OddsRatio_working_3-way'!R298/3)</f>
        <v>#REF!</v>
      </c>
      <c r="AT298" s="11" t="e">
        <f>IF(('OddsRatio_working_3-way'!X298=0),IF(Q298&gt;0,-Q298^(1/3),(-Q298)^(1/3)),'OddsRatio_working_3-way'!AN298-'OddsRatio_working_3-way'!R298/3)</f>
        <v>#REF!</v>
      </c>
      <c r="AU298" s="11" t="e">
        <f>IF(('OddsRatio_working_3-way'!X298=0),0,'OddsRatio_working_3-way'!AO298)</f>
        <v>#REF!</v>
      </c>
      <c r="AV298" s="11" t="e">
        <f>IF(('OddsRatio_working_3-way'!X298=0),0,'OddsRatio_working_3-way'!AP298)</f>
        <v>#REF!</v>
      </c>
      <c r="AW298" s="11" t="e">
        <f>IF(('OddsRatio_working_3-way'!X298=0),0,'OddsRatio_working_3-way'!AQ298)</f>
        <v>#REF!</v>
      </c>
    </row>
    <row r="299" spans="1:49" x14ac:dyDescent="0.2">
      <c r="A299" s="4" t="e">
        <f>IF('True_Odds_Calculator_3-way'!#REF!="","",'True_Odds_Calculator_3-way'!#REF!)</f>
        <v>#REF!</v>
      </c>
      <c r="B299" s="4" t="e">
        <f>IF('True_Odds_Calculator_3-way'!#REF!="","",'True_Odds_Calculator_3-way'!#REF!)</f>
        <v>#REF!</v>
      </c>
      <c r="C299" s="4" t="e">
        <f>IF('True_Odds_Calculator_3-way'!#REF!="","",'True_Odds_Calculator_3-way'!#REF!)</f>
        <v>#REF!</v>
      </c>
      <c r="D299" s="9" t="e">
        <f t="shared" si="65"/>
        <v>#REF!</v>
      </c>
      <c r="E299" s="9" t="e">
        <f t="shared" si="66"/>
        <v>#REF!</v>
      </c>
      <c r="F299" s="9" t="e">
        <f t="shared" si="67"/>
        <v>#REF!</v>
      </c>
      <c r="G299" s="9" t="e">
        <f t="shared" si="68"/>
        <v>#REF!</v>
      </c>
      <c r="H299" s="9" t="e">
        <f t="shared" si="69"/>
        <v>#REF!</v>
      </c>
      <c r="I299" s="9" t="e">
        <f t="shared" si="70"/>
        <v>#REF!</v>
      </c>
      <c r="J299" s="9" t="e">
        <f t="shared" si="71"/>
        <v>#REF!</v>
      </c>
      <c r="K299" s="11" t="e">
        <f t="shared" si="72"/>
        <v>#REF!</v>
      </c>
      <c r="L299" s="11" t="e">
        <f t="shared" si="73"/>
        <v>#REF!</v>
      </c>
      <c r="M299" s="11" t="e">
        <f t="shared" si="74"/>
        <v>#REF!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#REF!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#REF!</v>
      </c>
      <c r="Q299" s="11" t="e">
        <f>2*'OddsRatio_working_3-way'!K299*'OddsRatio_working_3-way'!L299*'OddsRatio_working_3-way'!M299</f>
        <v>#REF!</v>
      </c>
      <c r="R299" s="11" t="e">
        <f t="shared" si="75"/>
        <v>#REF!</v>
      </c>
      <c r="S299" s="11" t="e">
        <f t="shared" si="76"/>
        <v>#REF!</v>
      </c>
      <c r="T299" s="11" t="e">
        <f t="shared" si="77"/>
        <v>#REF!</v>
      </c>
      <c r="U299" s="11" t="e">
        <f>'OddsRatio_working_3-way'!S299-'OddsRatio_working_3-way'!R299^2/3</f>
        <v>#REF!</v>
      </c>
      <c r="V299" s="11" t="e">
        <f>'OddsRatio_working_3-way'!S299*'OddsRatio_working_3-way'!R299/3-2*'OddsRatio_working_3-way'!R299^3/27-'OddsRatio_working_3-way'!T299</f>
        <v>#REF!</v>
      </c>
      <c r="W299" s="11" t="e">
        <f>'OddsRatio_working_3-way'!V299^2+4*'OddsRatio_working_3-way'!U299^3/27</f>
        <v>#REF!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#REF!</v>
      </c>
      <c r="Y299" s="11" t="e">
        <f>IF('OddsRatio_working_3-way'!W299&gt;=0,IF('OddsRatio_working_3-way'!V299+SQRT('OddsRatio_working_3-way'!W299)&gt;0,0,PI()),ACOS('OddsRatio_working_3-way'!V299/(2*'OddsRatio_working_3-way'!X299)))</f>
        <v>#REF!</v>
      </c>
      <c r="Z299" s="11" t="e">
        <f>'OddsRatio_working_3-way'!X299^(1/3)*COS('OddsRatio_working_3-way'!Y299/3)</f>
        <v>#REF!</v>
      </c>
      <c r="AA299" s="11" t="e">
        <f>'OddsRatio_working_3-way'!X299^(1/3)*COS(('OddsRatio_working_3-way'!Y299+2*PI())/3)</f>
        <v>#REF!</v>
      </c>
      <c r="AB299" s="11" t="e">
        <f>'OddsRatio_working_3-way'!X299^(1/3)*COS(('OddsRatio_working_3-way'!Y299+4*PI())/3)</f>
        <v>#REF!</v>
      </c>
      <c r="AC299" s="11" t="e">
        <f>'OddsRatio_working_3-way'!X299^(1/3)*SIN('OddsRatio_working_3-way'!Y299/3)</f>
        <v>#REF!</v>
      </c>
      <c r="AD299" s="11" t="e">
        <f>'OddsRatio_working_3-way'!X299^(1/3)*SIN(('OddsRatio_working_3-way'!Y299+2*PI())/3)</f>
        <v>#REF!</v>
      </c>
      <c r="AE299" s="11" t="e">
        <f>'OddsRatio_working_3-way'!X299^(1/3)*SIN(('OddsRatio_working_3-way'!Y299+4*PI())/3)</f>
        <v>#REF!</v>
      </c>
      <c r="AF299" s="11" t="e">
        <f>-'OddsRatio_working_3-way'!U299/(3*'OddsRatio_working_3-way'!X299^(1/3))*COS(('OddsRatio_working_3-way'!Y299)/3)</f>
        <v>#REF!</v>
      </c>
      <c r="AG299" s="11" t="e">
        <f>-'OddsRatio_working_3-way'!U299/(3*'OddsRatio_working_3-way'!X299^(1/3))*COS(('OddsRatio_working_3-way'!Y299+2*PI())/3)</f>
        <v>#REF!</v>
      </c>
      <c r="AH299" s="11" t="e">
        <f>-'OddsRatio_working_3-way'!U299/(3*'OddsRatio_working_3-way'!X299^(1/3))*COS(('OddsRatio_working_3-way'!Y299+4*PI())/3)</f>
        <v>#REF!</v>
      </c>
      <c r="AI299" s="11" t="e">
        <f>'OddsRatio_working_3-way'!U299/(3*'OddsRatio_working_3-way'!X299^(1/3))*SIN(('OddsRatio_working_3-way'!Y299)/3)</f>
        <v>#REF!</v>
      </c>
      <c r="AJ299" s="11" t="e">
        <f>'OddsRatio_working_3-way'!U299/(3*'OddsRatio_working_3-way'!X299^(1/3))*SIN(('OddsRatio_working_3-way'!Y299+2*PI())/3)</f>
        <v>#REF!</v>
      </c>
      <c r="AK299" s="11" t="e">
        <f>'OddsRatio_working_3-way'!U299/(3*'OddsRatio_working_3-way'!X299^(1/3))*SIN(('OddsRatio_working_3-way'!Y299+4*PI())/3)</f>
        <v>#REF!</v>
      </c>
      <c r="AL299" s="11" t="e">
        <f>'OddsRatio_working_3-way'!Z299+'OddsRatio_working_3-way'!AF299</f>
        <v>#REF!</v>
      </c>
      <c r="AM299" s="11" t="e">
        <f>'OddsRatio_working_3-way'!AA299+'OddsRatio_working_3-way'!AG299</f>
        <v>#REF!</v>
      </c>
      <c r="AN299" s="11" t="e">
        <f>'OddsRatio_working_3-way'!AB299+'OddsRatio_working_3-way'!AH299</f>
        <v>#REF!</v>
      </c>
      <c r="AO299" s="11" t="e">
        <f>'OddsRatio_working_3-way'!AC299+'OddsRatio_working_3-way'!AI299</f>
        <v>#REF!</v>
      </c>
      <c r="AP299" s="11" t="e">
        <f>'OddsRatio_working_3-way'!AD299+'OddsRatio_working_3-way'!AJ299</f>
        <v>#REF!</v>
      </c>
      <c r="AQ299" s="11" t="e">
        <f>'OddsRatio_working_3-way'!AE299+'OddsRatio_working_3-way'!AK299</f>
        <v>#REF!</v>
      </c>
      <c r="AR299" s="10" t="e">
        <f>IF(A299="","",IF(('OddsRatio_working_3-way'!X299=0),IF(Q299&gt;0,-Q299^(1/3),(-Q299)^(1/3)),'OddsRatio_working_3-way'!AL299-'OddsRatio_working_3-way'!R299/3))</f>
        <v>#REF!</v>
      </c>
      <c r="AS299" s="11" t="e">
        <f>IF(('OddsRatio_working_3-way'!X299=0),IF(Q299&gt;0,-Q299^(1/3),(-Q299)^(1/3)),'OddsRatio_working_3-way'!AM299-'OddsRatio_working_3-way'!R299/3)</f>
        <v>#REF!</v>
      </c>
      <c r="AT299" s="11" t="e">
        <f>IF(('OddsRatio_working_3-way'!X299=0),IF(Q299&gt;0,-Q299^(1/3),(-Q299)^(1/3)),'OddsRatio_working_3-way'!AN299-'OddsRatio_working_3-way'!R299/3)</f>
        <v>#REF!</v>
      </c>
      <c r="AU299" s="11" t="e">
        <f>IF(('OddsRatio_working_3-way'!X299=0),0,'OddsRatio_working_3-way'!AO299)</f>
        <v>#REF!</v>
      </c>
      <c r="AV299" s="11" t="e">
        <f>IF(('OddsRatio_working_3-way'!X299=0),0,'OddsRatio_working_3-way'!AP299)</f>
        <v>#REF!</v>
      </c>
      <c r="AW299" s="11" t="e">
        <f>IF(('OddsRatio_working_3-way'!X299=0),0,'OddsRatio_working_3-way'!AQ299)</f>
        <v>#REF!</v>
      </c>
    </row>
    <row r="300" spans="1:49" x14ac:dyDescent="0.2">
      <c r="A300" s="4" t="e">
        <f>IF('True_Odds_Calculator_3-way'!#REF!="","",'True_Odds_Calculator_3-way'!#REF!)</f>
        <v>#REF!</v>
      </c>
      <c r="B300" s="4" t="e">
        <f>IF('True_Odds_Calculator_3-way'!#REF!="","",'True_Odds_Calculator_3-way'!#REF!)</f>
        <v>#REF!</v>
      </c>
      <c r="C300" s="4" t="e">
        <f>IF('True_Odds_Calculator_3-way'!#REF!="","",'True_Odds_Calculator_3-way'!#REF!)</f>
        <v>#REF!</v>
      </c>
      <c r="D300" s="9" t="e">
        <f t="shared" si="65"/>
        <v>#REF!</v>
      </c>
      <c r="E300" s="9" t="e">
        <f t="shared" si="66"/>
        <v>#REF!</v>
      </c>
      <c r="F300" s="9" t="e">
        <f t="shared" si="67"/>
        <v>#REF!</v>
      </c>
      <c r="G300" s="9" t="e">
        <f t="shared" si="68"/>
        <v>#REF!</v>
      </c>
      <c r="H300" s="9" t="e">
        <f t="shared" si="69"/>
        <v>#REF!</v>
      </c>
      <c r="I300" s="9" t="e">
        <f t="shared" si="70"/>
        <v>#REF!</v>
      </c>
      <c r="J300" s="9" t="e">
        <f t="shared" si="71"/>
        <v>#REF!</v>
      </c>
      <c r="K300" s="11" t="e">
        <f t="shared" si="72"/>
        <v>#REF!</v>
      </c>
      <c r="L300" s="11" t="e">
        <f t="shared" si="73"/>
        <v>#REF!</v>
      </c>
      <c r="M300" s="11" t="e">
        <f t="shared" si="74"/>
        <v>#REF!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#REF!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#REF!</v>
      </c>
      <c r="Q300" s="11" t="e">
        <f>2*'OddsRatio_working_3-way'!K300*'OddsRatio_working_3-way'!L300*'OddsRatio_working_3-way'!M300</f>
        <v>#REF!</v>
      </c>
      <c r="R300" s="11" t="e">
        <f t="shared" si="75"/>
        <v>#REF!</v>
      </c>
      <c r="S300" s="11" t="e">
        <f t="shared" si="76"/>
        <v>#REF!</v>
      </c>
      <c r="T300" s="11" t="e">
        <f t="shared" si="77"/>
        <v>#REF!</v>
      </c>
      <c r="U300" s="11" t="e">
        <f>'OddsRatio_working_3-way'!S300-'OddsRatio_working_3-way'!R300^2/3</f>
        <v>#REF!</v>
      </c>
      <c r="V300" s="11" t="e">
        <f>'OddsRatio_working_3-way'!S300*'OddsRatio_working_3-way'!R300/3-2*'OddsRatio_working_3-way'!R300^3/27-'OddsRatio_working_3-way'!T300</f>
        <v>#REF!</v>
      </c>
      <c r="W300" s="11" t="e">
        <f>'OddsRatio_working_3-way'!V300^2+4*'OddsRatio_working_3-way'!U300^3/27</f>
        <v>#REF!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#REF!</v>
      </c>
      <c r="Y300" s="11" t="e">
        <f>IF('OddsRatio_working_3-way'!W300&gt;=0,IF('OddsRatio_working_3-way'!V300+SQRT('OddsRatio_working_3-way'!W300)&gt;0,0,PI()),ACOS('OddsRatio_working_3-way'!V300/(2*'OddsRatio_working_3-way'!X300)))</f>
        <v>#REF!</v>
      </c>
      <c r="Z300" s="11" t="e">
        <f>'OddsRatio_working_3-way'!X300^(1/3)*COS('OddsRatio_working_3-way'!Y300/3)</f>
        <v>#REF!</v>
      </c>
      <c r="AA300" s="11" t="e">
        <f>'OddsRatio_working_3-way'!X300^(1/3)*COS(('OddsRatio_working_3-way'!Y300+2*PI())/3)</f>
        <v>#REF!</v>
      </c>
      <c r="AB300" s="11" t="e">
        <f>'OddsRatio_working_3-way'!X300^(1/3)*COS(('OddsRatio_working_3-way'!Y300+4*PI())/3)</f>
        <v>#REF!</v>
      </c>
      <c r="AC300" s="11" t="e">
        <f>'OddsRatio_working_3-way'!X300^(1/3)*SIN('OddsRatio_working_3-way'!Y300/3)</f>
        <v>#REF!</v>
      </c>
      <c r="AD300" s="11" t="e">
        <f>'OddsRatio_working_3-way'!X300^(1/3)*SIN(('OddsRatio_working_3-way'!Y300+2*PI())/3)</f>
        <v>#REF!</v>
      </c>
      <c r="AE300" s="11" t="e">
        <f>'OddsRatio_working_3-way'!X300^(1/3)*SIN(('OddsRatio_working_3-way'!Y300+4*PI())/3)</f>
        <v>#REF!</v>
      </c>
      <c r="AF300" s="11" t="e">
        <f>-'OddsRatio_working_3-way'!U300/(3*'OddsRatio_working_3-way'!X300^(1/3))*COS(('OddsRatio_working_3-way'!Y300)/3)</f>
        <v>#REF!</v>
      </c>
      <c r="AG300" s="11" t="e">
        <f>-'OddsRatio_working_3-way'!U300/(3*'OddsRatio_working_3-way'!X300^(1/3))*COS(('OddsRatio_working_3-way'!Y300+2*PI())/3)</f>
        <v>#REF!</v>
      </c>
      <c r="AH300" s="11" t="e">
        <f>-'OddsRatio_working_3-way'!U300/(3*'OddsRatio_working_3-way'!X300^(1/3))*COS(('OddsRatio_working_3-way'!Y300+4*PI())/3)</f>
        <v>#REF!</v>
      </c>
      <c r="AI300" s="11" t="e">
        <f>'OddsRatio_working_3-way'!U300/(3*'OddsRatio_working_3-way'!X300^(1/3))*SIN(('OddsRatio_working_3-way'!Y300)/3)</f>
        <v>#REF!</v>
      </c>
      <c r="AJ300" s="11" t="e">
        <f>'OddsRatio_working_3-way'!U300/(3*'OddsRatio_working_3-way'!X300^(1/3))*SIN(('OddsRatio_working_3-way'!Y300+2*PI())/3)</f>
        <v>#REF!</v>
      </c>
      <c r="AK300" s="11" t="e">
        <f>'OddsRatio_working_3-way'!U300/(3*'OddsRatio_working_3-way'!X300^(1/3))*SIN(('OddsRatio_working_3-way'!Y300+4*PI())/3)</f>
        <v>#REF!</v>
      </c>
      <c r="AL300" s="11" t="e">
        <f>'OddsRatio_working_3-way'!Z300+'OddsRatio_working_3-way'!AF300</f>
        <v>#REF!</v>
      </c>
      <c r="AM300" s="11" t="e">
        <f>'OddsRatio_working_3-way'!AA300+'OddsRatio_working_3-way'!AG300</f>
        <v>#REF!</v>
      </c>
      <c r="AN300" s="11" t="e">
        <f>'OddsRatio_working_3-way'!AB300+'OddsRatio_working_3-way'!AH300</f>
        <v>#REF!</v>
      </c>
      <c r="AO300" s="11" t="e">
        <f>'OddsRatio_working_3-way'!AC300+'OddsRatio_working_3-way'!AI300</f>
        <v>#REF!</v>
      </c>
      <c r="AP300" s="11" t="e">
        <f>'OddsRatio_working_3-way'!AD300+'OddsRatio_working_3-way'!AJ300</f>
        <v>#REF!</v>
      </c>
      <c r="AQ300" s="11" t="e">
        <f>'OddsRatio_working_3-way'!AE300+'OddsRatio_working_3-way'!AK300</f>
        <v>#REF!</v>
      </c>
      <c r="AR300" s="10" t="e">
        <f>IF(A300="","",IF(('OddsRatio_working_3-way'!X300=0),IF(Q300&gt;0,-Q300^(1/3),(-Q300)^(1/3)),'OddsRatio_working_3-way'!AL300-'OddsRatio_working_3-way'!R300/3))</f>
        <v>#REF!</v>
      </c>
      <c r="AS300" s="11" t="e">
        <f>IF(('OddsRatio_working_3-way'!X300=0),IF(Q300&gt;0,-Q300^(1/3),(-Q300)^(1/3)),'OddsRatio_working_3-way'!AM300-'OddsRatio_working_3-way'!R300/3)</f>
        <v>#REF!</v>
      </c>
      <c r="AT300" s="11" t="e">
        <f>IF(('OddsRatio_working_3-way'!X300=0),IF(Q300&gt;0,-Q300^(1/3),(-Q300)^(1/3)),'OddsRatio_working_3-way'!AN300-'OddsRatio_working_3-way'!R300/3)</f>
        <v>#REF!</v>
      </c>
      <c r="AU300" s="11" t="e">
        <f>IF(('OddsRatio_working_3-way'!X300=0),0,'OddsRatio_working_3-way'!AO300)</f>
        <v>#REF!</v>
      </c>
      <c r="AV300" s="11" t="e">
        <f>IF(('OddsRatio_working_3-way'!X300=0),0,'OddsRatio_working_3-way'!AP300)</f>
        <v>#REF!</v>
      </c>
      <c r="AW300" s="11" t="e">
        <f>IF(('OddsRatio_working_3-way'!X300=0),0,'OddsRatio_working_3-way'!AQ300)</f>
        <v>#REF!</v>
      </c>
    </row>
    <row r="301" spans="1:49" x14ac:dyDescent="0.2">
      <c r="A301" s="4" t="e">
        <f>IF('True_Odds_Calculator_3-way'!#REF!="","",'True_Odds_Calculator_3-way'!#REF!)</f>
        <v>#REF!</v>
      </c>
      <c r="B301" s="4" t="e">
        <f>IF('True_Odds_Calculator_3-way'!#REF!="","",'True_Odds_Calculator_3-way'!#REF!)</f>
        <v>#REF!</v>
      </c>
      <c r="C301" s="4" t="e">
        <f>IF('True_Odds_Calculator_3-way'!#REF!="","",'True_Odds_Calculator_3-way'!#REF!)</f>
        <v>#REF!</v>
      </c>
      <c r="D301" s="9" t="e">
        <f t="shared" si="65"/>
        <v>#REF!</v>
      </c>
      <c r="E301" s="9" t="e">
        <f t="shared" si="66"/>
        <v>#REF!</v>
      </c>
      <c r="F301" s="9" t="e">
        <f t="shared" si="67"/>
        <v>#REF!</v>
      </c>
      <c r="G301" s="9" t="e">
        <f t="shared" si="68"/>
        <v>#REF!</v>
      </c>
      <c r="H301" s="9" t="e">
        <f t="shared" si="69"/>
        <v>#REF!</v>
      </c>
      <c r="I301" s="9" t="e">
        <f t="shared" si="70"/>
        <v>#REF!</v>
      </c>
      <c r="J301" s="9" t="e">
        <f t="shared" si="71"/>
        <v>#REF!</v>
      </c>
      <c r="K301" s="11" t="e">
        <f t="shared" si="72"/>
        <v>#REF!</v>
      </c>
      <c r="L301" s="11" t="e">
        <f t="shared" si="73"/>
        <v>#REF!</v>
      </c>
      <c r="M301" s="11" t="e">
        <f t="shared" si="74"/>
        <v>#REF!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#REF!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#REF!</v>
      </c>
      <c r="Q301" s="11" t="e">
        <f>2*'OddsRatio_working_3-way'!K301*'OddsRatio_working_3-way'!L301*'OddsRatio_working_3-way'!M301</f>
        <v>#REF!</v>
      </c>
      <c r="R301" s="11" t="e">
        <f t="shared" si="75"/>
        <v>#REF!</v>
      </c>
      <c r="S301" s="11" t="e">
        <f t="shared" si="76"/>
        <v>#REF!</v>
      </c>
      <c r="T301" s="11" t="e">
        <f t="shared" si="77"/>
        <v>#REF!</v>
      </c>
      <c r="U301" s="11" t="e">
        <f>'OddsRatio_working_3-way'!S301-'OddsRatio_working_3-way'!R301^2/3</f>
        <v>#REF!</v>
      </c>
      <c r="V301" s="11" t="e">
        <f>'OddsRatio_working_3-way'!S301*'OddsRatio_working_3-way'!R301/3-2*'OddsRatio_working_3-way'!R301^3/27-'OddsRatio_working_3-way'!T301</f>
        <v>#REF!</v>
      </c>
      <c r="W301" s="11" t="e">
        <f>'OddsRatio_working_3-way'!V301^2+4*'OddsRatio_working_3-way'!U301^3/27</f>
        <v>#REF!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#REF!</v>
      </c>
      <c r="Y301" s="11" t="e">
        <f>IF('OddsRatio_working_3-way'!W301&gt;=0,IF('OddsRatio_working_3-way'!V301+SQRT('OddsRatio_working_3-way'!W301)&gt;0,0,PI()),ACOS('OddsRatio_working_3-way'!V301/(2*'OddsRatio_working_3-way'!X301)))</f>
        <v>#REF!</v>
      </c>
      <c r="Z301" s="11" t="e">
        <f>'OddsRatio_working_3-way'!X301^(1/3)*COS('OddsRatio_working_3-way'!Y301/3)</f>
        <v>#REF!</v>
      </c>
      <c r="AA301" s="11" t="e">
        <f>'OddsRatio_working_3-way'!X301^(1/3)*COS(('OddsRatio_working_3-way'!Y301+2*PI())/3)</f>
        <v>#REF!</v>
      </c>
      <c r="AB301" s="11" t="e">
        <f>'OddsRatio_working_3-way'!X301^(1/3)*COS(('OddsRatio_working_3-way'!Y301+4*PI())/3)</f>
        <v>#REF!</v>
      </c>
      <c r="AC301" s="11" t="e">
        <f>'OddsRatio_working_3-way'!X301^(1/3)*SIN('OddsRatio_working_3-way'!Y301/3)</f>
        <v>#REF!</v>
      </c>
      <c r="AD301" s="11" t="e">
        <f>'OddsRatio_working_3-way'!X301^(1/3)*SIN(('OddsRatio_working_3-way'!Y301+2*PI())/3)</f>
        <v>#REF!</v>
      </c>
      <c r="AE301" s="11" t="e">
        <f>'OddsRatio_working_3-way'!X301^(1/3)*SIN(('OddsRatio_working_3-way'!Y301+4*PI())/3)</f>
        <v>#REF!</v>
      </c>
      <c r="AF301" s="11" t="e">
        <f>-'OddsRatio_working_3-way'!U301/(3*'OddsRatio_working_3-way'!X301^(1/3))*COS(('OddsRatio_working_3-way'!Y301)/3)</f>
        <v>#REF!</v>
      </c>
      <c r="AG301" s="11" t="e">
        <f>-'OddsRatio_working_3-way'!U301/(3*'OddsRatio_working_3-way'!X301^(1/3))*COS(('OddsRatio_working_3-way'!Y301+2*PI())/3)</f>
        <v>#REF!</v>
      </c>
      <c r="AH301" s="11" t="e">
        <f>-'OddsRatio_working_3-way'!U301/(3*'OddsRatio_working_3-way'!X301^(1/3))*COS(('OddsRatio_working_3-way'!Y301+4*PI())/3)</f>
        <v>#REF!</v>
      </c>
      <c r="AI301" s="11" t="e">
        <f>'OddsRatio_working_3-way'!U301/(3*'OddsRatio_working_3-way'!X301^(1/3))*SIN(('OddsRatio_working_3-way'!Y301)/3)</f>
        <v>#REF!</v>
      </c>
      <c r="AJ301" s="11" t="e">
        <f>'OddsRatio_working_3-way'!U301/(3*'OddsRatio_working_3-way'!X301^(1/3))*SIN(('OddsRatio_working_3-way'!Y301+2*PI())/3)</f>
        <v>#REF!</v>
      </c>
      <c r="AK301" s="11" t="e">
        <f>'OddsRatio_working_3-way'!U301/(3*'OddsRatio_working_3-way'!X301^(1/3))*SIN(('OddsRatio_working_3-way'!Y301+4*PI())/3)</f>
        <v>#REF!</v>
      </c>
      <c r="AL301" s="11" t="e">
        <f>'OddsRatio_working_3-way'!Z301+'OddsRatio_working_3-way'!AF301</f>
        <v>#REF!</v>
      </c>
      <c r="AM301" s="11" t="e">
        <f>'OddsRatio_working_3-way'!AA301+'OddsRatio_working_3-way'!AG301</f>
        <v>#REF!</v>
      </c>
      <c r="AN301" s="11" t="e">
        <f>'OddsRatio_working_3-way'!AB301+'OddsRatio_working_3-way'!AH301</f>
        <v>#REF!</v>
      </c>
      <c r="AO301" s="11" t="e">
        <f>'OddsRatio_working_3-way'!AC301+'OddsRatio_working_3-way'!AI301</f>
        <v>#REF!</v>
      </c>
      <c r="AP301" s="11" t="e">
        <f>'OddsRatio_working_3-way'!AD301+'OddsRatio_working_3-way'!AJ301</f>
        <v>#REF!</v>
      </c>
      <c r="AQ301" s="11" t="e">
        <f>'OddsRatio_working_3-way'!AE301+'OddsRatio_working_3-way'!AK301</f>
        <v>#REF!</v>
      </c>
      <c r="AR301" s="10" t="e">
        <f>IF(A301="","",IF(('OddsRatio_working_3-way'!X301=0),IF(Q301&gt;0,-Q301^(1/3),(-Q301)^(1/3)),'OddsRatio_working_3-way'!AL301-'OddsRatio_working_3-way'!R301/3))</f>
        <v>#REF!</v>
      </c>
      <c r="AS301" s="11" t="e">
        <f>IF(('OddsRatio_working_3-way'!X301=0),IF(Q301&gt;0,-Q301^(1/3),(-Q301)^(1/3)),'OddsRatio_working_3-way'!AM301-'OddsRatio_working_3-way'!R301/3)</f>
        <v>#REF!</v>
      </c>
      <c r="AT301" s="11" t="e">
        <f>IF(('OddsRatio_working_3-way'!X301=0),IF(Q301&gt;0,-Q301^(1/3),(-Q301)^(1/3)),'OddsRatio_working_3-way'!AN301-'OddsRatio_working_3-way'!R301/3)</f>
        <v>#REF!</v>
      </c>
      <c r="AU301" s="11" t="e">
        <f>IF(('OddsRatio_working_3-way'!X301=0),0,'OddsRatio_working_3-way'!AO301)</f>
        <v>#REF!</v>
      </c>
      <c r="AV301" s="11" t="e">
        <f>IF(('OddsRatio_working_3-way'!X301=0),0,'OddsRatio_working_3-way'!AP301)</f>
        <v>#REF!</v>
      </c>
      <c r="AW301" s="11" t="e">
        <f>IF(('OddsRatio_working_3-way'!X301=0),0,'OddsRatio_working_3-way'!AQ301)</f>
        <v>#REF!</v>
      </c>
    </row>
    <row r="302" spans="1:49" x14ac:dyDescent="0.2">
      <c r="A302" s="4" t="e">
        <f>IF('True_Odds_Calculator_3-way'!#REF!="","",'True_Odds_Calculator_3-way'!#REF!)</f>
        <v>#REF!</v>
      </c>
      <c r="B302" s="4" t="e">
        <f>IF('True_Odds_Calculator_3-way'!#REF!="","",'True_Odds_Calculator_3-way'!#REF!)</f>
        <v>#REF!</v>
      </c>
      <c r="C302" s="4" t="e">
        <f>IF('True_Odds_Calculator_3-way'!#REF!="","",'True_Odds_Calculator_3-way'!#REF!)</f>
        <v>#REF!</v>
      </c>
      <c r="D302" s="9" t="e">
        <f t="shared" si="65"/>
        <v>#REF!</v>
      </c>
      <c r="E302" s="9" t="e">
        <f t="shared" si="66"/>
        <v>#REF!</v>
      </c>
      <c r="F302" s="9" t="e">
        <f t="shared" si="67"/>
        <v>#REF!</v>
      </c>
      <c r="G302" s="9" t="e">
        <f t="shared" si="68"/>
        <v>#REF!</v>
      </c>
      <c r="H302" s="9" t="e">
        <f t="shared" si="69"/>
        <v>#REF!</v>
      </c>
      <c r="I302" s="9" t="e">
        <f t="shared" si="70"/>
        <v>#REF!</v>
      </c>
      <c r="J302" s="9" t="e">
        <f t="shared" si="71"/>
        <v>#REF!</v>
      </c>
      <c r="K302" s="11" t="e">
        <f t="shared" si="72"/>
        <v>#REF!</v>
      </c>
      <c r="L302" s="11" t="e">
        <f t="shared" si="73"/>
        <v>#REF!</v>
      </c>
      <c r="M302" s="11" t="e">
        <f t="shared" si="74"/>
        <v>#REF!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#REF!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#REF!</v>
      </c>
      <c r="Q302" s="11" t="e">
        <f>2*'OddsRatio_working_3-way'!K302*'OddsRatio_working_3-way'!L302*'OddsRatio_working_3-way'!M302</f>
        <v>#REF!</v>
      </c>
      <c r="R302" s="11" t="e">
        <f t="shared" si="75"/>
        <v>#REF!</v>
      </c>
      <c r="S302" s="11" t="e">
        <f t="shared" si="76"/>
        <v>#REF!</v>
      </c>
      <c r="T302" s="11" t="e">
        <f t="shared" si="77"/>
        <v>#REF!</v>
      </c>
      <c r="U302" s="11" t="e">
        <f>'OddsRatio_working_3-way'!S302-'OddsRatio_working_3-way'!R302^2/3</f>
        <v>#REF!</v>
      </c>
      <c r="V302" s="11" t="e">
        <f>'OddsRatio_working_3-way'!S302*'OddsRatio_working_3-way'!R302/3-2*'OddsRatio_working_3-way'!R302^3/27-'OddsRatio_working_3-way'!T302</f>
        <v>#REF!</v>
      </c>
      <c r="W302" s="11" t="e">
        <f>'OddsRatio_working_3-way'!V302^2+4*'OddsRatio_working_3-way'!U302^3/27</f>
        <v>#REF!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#REF!</v>
      </c>
      <c r="Y302" s="11" t="e">
        <f>IF('OddsRatio_working_3-way'!W302&gt;=0,IF('OddsRatio_working_3-way'!V302+SQRT('OddsRatio_working_3-way'!W302)&gt;0,0,PI()),ACOS('OddsRatio_working_3-way'!V302/(2*'OddsRatio_working_3-way'!X302)))</f>
        <v>#REF!</v>
      </c>
      <c r="Z302" s="11" t="e">
        <f>'OddsRatio_working_3-way'!X302^(1/3)*COS('OddsRatio_working_3-way'!Y302/3)</f>
        <v>#REF!</v>
      </c>
      <c r="AA302" s="11" t="e">
        <f>'OddsRatio_working_3-way'!X302^(1/3)*COS(('OddsRatio_working_3-way'!Y302+2*PI())/3)</f>
        <v>#REF!</v>
      </c>
      <c r="AB302" s="11" t="e">
        <f>'OddsRatio_working_3-way'!X302^(1/3)*COS(('OddsRatio_working_3-way'!Y302+4*PI())/3)</f>
        <v>#REF!</v>
      </c>
      <c r="AC302" s="11" t="e">
        <f>'OddsRatio_working_3-way'!X302^(1/3)*SIN('OddsRatio_working_3-way'!Y302/3)</f>
        <v>#REF!</v>
      </c>
      <c r="AD302" s="11" t="e">
        <f>'OddsRatio_working_3-way'!X302^(1/3)*SIN(('OddsRatio_working_3-way'!Y302+2*PI())/3)</f>
        <v>#REF!</v>
      </c>
      <c r="AE302" s="11" t="e">
        <f>'OddsRatio_working_3-way'!X302^(1/3)*SIN(('OddsRatio_working_3-way'!Y302+4*PI())/3)</f>
        <v>#REF!</v>
      </c>
      <c r="AF302" s="11" t="e">
        <f>-'OddsRatio_working_3-way'!U302/(3*'OddsRatio_working_3-way'!X302^(1/3))*COS(('OddsRatio_working_3-way'!Y302)/3)</f>
        <v>#REF!</v>
      </c>
      <c r="AG302" s="11" t="e">
        <f>-'OddsRatio_working_3-way'!U302/(3*'OddsRatio_working_3-way'!X302^(1/3))*COS(('OddsRatio_working_3-way'!Y302+2*PI())/3)</f>
        <v>#REF!</v>
      </c>
      <c r="AH302" s="11" t="e">
        <f>-'OddsRatio_working_3-way'!U302/(3*'OddsRatio_working_3-way'!X302^(1/3))*COS(('OddsRatio_working_3-way'!Y302+4*PI())/3)</f>
        <v>#REF!</v>
      </c>
      <c r="AI302" s="11" t="e">
        <f>'OddsRatio_working_3-way'!U302/(3*'OddsRatio_working_3-way'!X302^(1/3))*SIN(('OddsRatio_working_3-way'!Y302)/3)</f>
        <v>#REF!</v>
      </c>
      <c r="AJ302" s="11" t="e">
        <f>'OddsRatio_working_3-way'!U302/(3*'OddsRatio_working_3-way'!X302^(1/3))*SIN(('OddsRatio_working_3-way'!Y302+2*PI())/3)</f>
        <v>#REF!</v>
      </c>
      <c r="AK302" s="11" t="e">
        <f>'OddsRatio_working_3-way'!U302/(3*'OddsRatio_working_3-way'!X302^(1/3))*SIN(('OddsRatio_working_3-way'!Y302+4*PI())/3)</f>
        <v>#REF!</v>
      </c>
      <c r="AL302" s="11" t="e">
        <f>'OddsRatio_working_3-way'!Z302+'OddsRatio_working_3-way'!AF302</f>
        <v>#REF!</v>
      </c>
      <c r="AM302" s="11" t="e">
        <f>'OddsRatio_working_3-way'!AA302+'OddsRatio_working_3-way'!AG302</f>
        <v>#REF!</v>
      </c>
      <c r="AN302" s="11" t="e">
        <f>'OddsRatio_working_3-way'!AB302+'OddsRatio_working_3-way'!AH302</f>
        <v>#REF!</v>
      </c>
      <c r="AO302" s="11" t="e">
        <f>'OddsRatio_working_3-way'!AC302+'OddsRatio_working_3-way'!AI302</f>
        <v>#REF!</v>
      </c>
      <c r="AP302" s="11" t="e">
        <f>'OddsRatio_working_3-way'!AD302+'OddsRatio_working_3-way'!AJ302</f>
        <v>#REF!</v>
      </c>
      <c r="AQ302" s="11" t="e">
        <f>'OddsRatio_working_3-way'!AE302+'OddsRatio_working_3-way'!AK302</f>
        <v>#REF!</v>
      </c>
      <c r="AR302" s="10" t="e">
        <f>IF(A302="","",IF(('OddsRatio_working_3-way'!X302=0),IF(Q302&gt;0,-Q302^(1/3),(-Q302)^(1/3)),'OddsRatio_working_3-way'!AL302-'OddsRatio_working_3-way'!R302/3))</f>
        <v>#REF!</v>
      </c>
      <c r="AS302" s="11" t="e">
        <f>IF(('OddsRatio_working_3-way'!X302=0),IF(Q302&gt;0,-Q302^(1/3),(-Q302)^(1/3)),'OddsRatio_working_3-way'!AM302-'OddsRatio_working_3-way'!R302/3)</f>
        <v>#REF!</v>
      </c>
      <c r="AT302" s="11" t="e">
        <f>IF(('OddsRatio_working_3-way'!X302=0),IF(Q302&gt;0,-Q302^(1/3),(-Q302)^(1/3)),'OddsRatio_working_3-way'!AN302-'OddsRatio_working_3-way'!R302/3)</f>
        <v>#REF!</v>
      </c>
      <c r="AU302" s="11" t="e">
        <f>IF(('OddsRatio_working_3-way'!X302=0),0,'OddsRatio_working_3-way'!AO302)</f>
        <v>#REF!</v>
      </c>
      <c r="AV302" s="11" t="e">
        <f>IF(('OddsRatio_working_3-way'!X302=0),0,'OddsRatio_working_3-way'!AP302)</f>
        <v>#REF!</v>
      </c>
      <c r="AW302" s="11" t="e">
        <f>IF(('OddsRatio_working_3-way'!X302=0),0,'OddsRatio_working_3-way'!AQ302)</f>
        <v>#REF!</v>
      </c>
    </row>
    <row r="303" spans="1:49" x14ac:dyDescent="0.2">
      <c r="A303" s="4">
        <f>IF('True_Odds_Calculator_3-way'!A298="","",'True_Odds_Calculator_3-way'!A298)</f>
        <v>3.27</v>
      </c>
      <c r="B303" s="4">
        <f>IF('True_Odds_Calculator_3-way'!B298="","",'True_Odds_Calculator_3-way'!B298)</f>
        <v>3.43</v>
      </c>
      <c r="C303" s="4">
        <f>IF('True_Odds_Calculator_3-way'!C298="","",'True_Odds_Calculator_3-way'!C298)</f>
        <v>2.35</v>
      </c>
      <c r="D303" s="9">
        <f t="shared" si="65"/>
        <v>0.29849516517656105</v>
      </c>
      <c r="E303" s="9">
        <f t="shared" si="66"/>
        <v>0.28443137757854581</v>
      </c>
      <c r="F303" s="9">
        <f t="shared" si="67"/>
        <v>0.41707345724489314</v>
      </c>
      <c r="G303" s="9">
        <f t="shared" si="68"/>
        <v>1.0353030900844842</v>
      </c>
      <c r="H303" s="9">
        <f t="shared" si="69"/>
        <v>3.3501380144917796</v>
      </c>
      <c r="I303" s="9">
        <f t="shared" si="70"/>
        <v>3.5157865089052973</v>
      </c>
      <c r="J303" s="9">
        <f t="shared" si="71"/>
        <v>2.3976591716140541</v>
      </c>
      <c r="K303" s="11">
        <f t="shared" si="72"/>
        <v>0.3058103975535168</v>
      </c>
      <c r="L303" s="11">
        <f t="shared" si="73"/>
        <v>0.29154518950437314</v>
      </c>
      <c r="M303" s="11">
        <f t="shared" si="74"/>
        <v>0.42553191489361702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-0.2825245320793609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0.22953326781201872</v>
      </c>
      <c r="Q303" s="11">
        <f>2*'OddsRatio_working_3-way'!K303*'OddsRatio_working_3-way'!L303*'OddsRatio_working_3-way'!M303</f>
        <v>7.5878766218849147E-2</v>
      </c>
      <c r="R303" s="11">
        <f t="shared" si="75"/>
        <v>0</v>
      </c>
      <c r="S303" s="11">
        <f t="shared" si="76"/>
        <v>-0.81243659133835155</v>
      </c>
      <c r="T303" s="11">
        <f t="shared" si="77"/>
        <v>-0.26857407978127318</v>
      </c>
      <c r="U303" s="11">
        <f>'OddsRatio_working_3-way'!S303-'OddsRatio_working_3-way'!R303^2/3</f>
        <v>-0.81243659133835155</v>
      </c>
      <c r="V303" s="11">
        <f>'OddsRatio_working_3-way'!S303*'OddsRatio_working_3-way'!R303/3-2*'OddsRatio_working_3-way'!R303^3/27-'OddsRatio_working_3-way'!T303</f>
        <v>0.26857407978127318</v>
      </c>
      <c r="W303" s="11">
        <f>'OddsRatio_working_3-way'!V303^2+4*'OddsRatio_working_3-way'!U303^3/27</f>
        <v>-7.3126131588609339E-3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0.14092963624555574</v>
      </c>
      <c r="Y303" s="11">
        <f>IF('OddsRatio_working_3-way'!W303&gt;=0,IF('OddsRatio_working_3-way'!V303+SQRT('OddsRatio_working_3-way'!W303)&gt;0,0,PI()),ACOS('OddsRatio_working_3-way'!V303/(2*'OddsRatio_working_3-way'!X303)))</f>
        <v>0.3082503228005431</v>
      </c>
      <c r="Z303" s="11">
        <f>'OddsRatio_working_3-way'!X303^(1/3)*COS('OddsRatio_working_3-way'!Y303/3)</f>
        <v>0.51765154504224209</v>
      </c>
      <c r="AA303" s="11">
        <f>'OddsRatio_working_3-way'!X303^(1/3)*COS(('OddsRatio_working_3-way'!Y303+2*PI())/3)</f>
        <v>-0.30505137442225955</v>
      </c>
      <c r="AB303" s="11">
        <f>'OddsRatio_working_3-way'!X303^(1/3)*COS(('OddsRatio_working_3-way'!Y303+4*PI())/3)</f>
        <v>-0.21260017061998246</v>
      </c>
      <c r="AC303" s="11">
        <f>'OddsRatio_working_3-way'!X303^(1/3)*SIN('OddsRatio_working_3-way'!Y303/3)</f>
        <v>5.3376727402149667E-2</v>
      </c>
      <c r="AD303" s="11">
        <f>'OddsRatio_working_3-way'!X303^(1/3)*SIN(('OddsRatio_working_3-way'!Y303+2*PI())/3)</f>
        <v>0.42161102461377148</v>
      </c>
      <c r="AE303" s="11">
        <f>'OddsRatio_working_3-way'!X303^(1/3)*SIN(('OddsRatio_working_3-way'!Y303+4*PI())/3)</f>
        <v>-0.47498775201592108</v>
      </c>
      <c r="AF303" s="11">
        <f>-'OddsRatio_working_3-way'!U303/(3*'OddsRatio_working_3-way'!X303^(1/3))*COS(('OddsRatio_working_3-way'!Y303)/3)</f>
        <v>0.51765154504224209</v>
      </c>
      <c r="AG303" s="11">
        <f>-'OddsRatio_working_3-way'!U303/(3*'OddsRatio_working_3-way'!X303^(1/3))*COS(('OddsRatio_working_3-way'!Y303+2*PI())/3)</f>
        <v>-0.30505137442225955</v>
      </c>
      <c r="AH303" s="11">
        <f>-'OddsRatio_working_3-way'!U303/(3*'OddsRatio_working_3-way'!X303^(1/3))*COS(('OddsRatio_working_3-way'!Y303+4*PI())/3)</f>
        <v>-0.21260017061998246</v>
      </c>
      <c r="AI303" s="11">
        <f>'OddsRatio_working_3-way'!U303/(3*'OddsRatio_working_3-way'!X303^(1/3))*SIN(('OddsRatio_working_3-way'!Y303)/3)</f>
        <v>-5.3376727402149667E-2</v>
      </c>
      <c r="AJ303" s="11">
        <f>'OddsRatio_working_3-way'!U303/(3*'OddsRatio_working_3-way'!X303^(1/3))*SIN(('OddsRatio_working_3-way'!Y303+2*PI())/3)</f>
        <v>-0.42161102461377148</v>
      </c>
      <c r="AK303" s="11">
        <f>'OddsRatio_working_3-way'!U303/(3*'OddsRatio_working_3-way'!X303^(1/3))*SIN(('OddsRatio_working_3-way'!Y303+4*PI())/3)</f>
        <v>0.47498775201592108</v>
      </c>
      <c r="AL303" s="11">
        <f>'OddsRatio_working_3-way'!Z303+'OddsRatio_working_3-way'!AF303</f>
        <v>1.0353030900844842</v>
      </c>
      <c r="AM303" s="11">
        <f>'OddsRatio_working_3-way'!AA303+'OddsRatio_working_3-way'!AG303</f>
        <v>-0.61010274884451909</v>
      </c>
      <c r="AN303" s="11">
        <f>'OddsRatio_working_3-way'!AB303+'OddsRatio_working_3-way'!AH303</f>
        <v>-0.42520034123996492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1.0353030900844842</v>
      </c>
      <c r="AS303" s="11">
        <f>IF(('OddsRatio_working_3-way'!X303=0),IF(Q303&gt;0,-Q303^(1/3),(-Q303)^(1/3)),'OddsRatio_working_3-way'!AM303-'OddsRatio_working_3-way'!R303/3)</f>
        <v>-0.61010274884451909</v>
      </c>
      <c r="AT303" s="11">
        <f>IF(('OddsRatio_working_3-way'!X303=0),IF(Q303&gt;0,-Q303^(1/3),(-Q303)^(1/3)),'OddsRatio_working_3-way'!AN303-'OddsRatio_working_3-way'!R303/3)</f>
        <v>-0.42520034123996492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IF('True_Odds_Calculator_3-way'!A299="","",'True_Odds_Calculator_3-way'!A299)</f>
        <v>2.4500000000000002</v>
      </c>
      <c r="B304" s="4">
        <f>IF('True_Odds_Calculator_3-way'!B299="","",'True_Odds_Calculator_3-way'!B299)</f>
        <v>3.2</v>
      </c>
      <c r="C304" s="4">
        <f>IF('True_Odds_Calculator_3-way'!C299="","",'True_Odds_Calculator_3-way'!C299)</f>
        <v>3.31</v>
      </c>
      <c r="D304" s="9">
        <f t="shared" si="65"/>
        <v>0.39989876365320287</v>
      </c>
      <c r="E304" s="9">
        <f t="shared" si="66"/>
        <v>0.30517370331263044</v>
      </c>
      <c r="F304" s="9">
        <f t="shared" si="67"/>
        <v>0.2949275330341668</v>
      </c>
      <c r="G304" s="9">
        <f t="shared" si="68"/>
        <v>1.0349192326520613</v>
      </c>
      <c r="H304" s="9">
        <f t="shared" si="69"/>
        <v>2.5006328873454891</v>
      </c>
      <c r="I304" s="9">
        <f t="shared" si="70"/>
        <v>3.2768223118345343</v>
      </c>
      <c r="J304" s="9">
        <f t="shared" si="71"/>
        <v>3.3906634274262615</v>
      </c>
      <c r="K304" s="11">
        <f t="shared" si="72"/>
        <v>0.4081632653061224</v>
      </c>
      <c r="L304" s="11">
        <f t="shared" si="73"/>
        <v>0.3125</v>
      </c>
      <c r="M304" s="11">
        <f t="shared" si="74"/>
        <v>0.30211480362537763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-0.283960940871817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0.22966890683765948</v>
      </c>
      <c r="Q304" s="11">
        <f>2*'OddsRatio_working_3-way'!K304*'OddsRatio_working_3-way'!L304*'OddsRatio_working_3-way'!M304</f>
        <v>7.7070102965657541E-2</v>
      </c>
      <c r="R304" s="11">
        <f t="shared" si="75"/>
        <v>0</v>
      </c>
      <c r="S304" s="11">
        <f t="shared" si="76"/>
        <v>-0.80880457056005628</v>
      </c>
      <c r="T304" s="11">
        <f t="shared" si="77"/>
        <v>-0.27141092971813968</v>
      </c>
      <c r="U304" s="11">
        <f>'OddsRatio_working_3-way'!S304-'OddsRatio_working_3-way'!R304^2/3</f>
        <v>-0.80880457056005628</v>
      </c>
      <c r="V304" s="11">
        <f>'OddsRatio_working_3-way'!S304*'OddsRatio_working_3-way'!R304/3-2*'OddsRatio_working_3-way'!R304^3/27-'OddsRatio_working_3-way'!T304</f>
        <v>0.27141092971813968</v>
      </c>
      <c r="W304" s="11">
        <f>'OddsRatio_working_3-way'!V304^2+4*'OddsRatio_working_3-way'!U304^3/27</f>
        <v>-4.7200342103179971E-3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0.1399856483543786</v>
      </c>
      <c r="Y304" s="11">
        <f>IF('OddsRatio_working_3-way'!W304&gt;=0,IF('OddsRatio_working_3-way'!V304+SQRT('OddsRatio_working_3-way'!W304)&gt;0,0,PI()),ACOS('OddsRatio_working_3-way'!V304/(2*'OddsRatio_working_3-way'!X304)))</f>
        <v>0.24792325711716146</v>
      </c>
      <c r="Z304" s="11">
        <f>'OddsRatio_working_3-way'!X304^(1/3)*COS('OddsRatio_working_3-way'!Y304/3)</f>
        <v>0.51745961632603066</v>
      </c>
      <c r="AA304" s="11">
        <f>'OddsRatio_working_3-way'!X304^(1/3)*COS(('OddsRatio_working_3-way'!Y304+2*PI())/3)</f>
        <v>-0.29584856007902016</v>
      </c>
      <c r="AB304" s="11">
        <f>'OddsRatio_working_3-way'!X304^(1/3)*COS(('OddsRatio_working_3-way'!Y304+4*PI())/3)</f>
        <v>-0.22161105624701069</v>
      </c>
      <c r="AC304" s="11">
        <f>'OddsRatio_working_3-way'!X304^(1/3)*SIN('OddsRatio_working_3-way'!Y304/3)</f>
        <v>4.2861042821376719E-2</v>
      </c>
      <c r="AD304" s="11">
        <f>'OddsRatio_working_3-way'!X304^(1/3)*SIN(('OddsRatio_working_3-way'!Y304+2*PI())/3)</f>
        <v>0.42670265176020317</v>
      </c>
      <c r="AE304" s="11">
        <f>'OddsRatio_working_3-way'!X304^(1/3)*SIN(('OddsRatio_working_3-way'!Y304+4*PI())/3)</f>
        <v>-0.46956369458157965</v>
      </c>
      <c r="AF304" s="11">
        <f>-'OddsRatio_working_3-way'!U304/(3*'OddsRatio_working_3-way'!X304^(1/3))*COS(('OddsRatio_working_3-way'!Y304)/3)</f>
        <v>0.51745961632603066</v>
      </c>
      <c r="AG304" s="11">
        <f>-'OddsRatio_working_3-way'!U304/(3*'OddsRatio_working_3-way'!X304^(1/3))*COS(('OddsRatio_working_3-way'!Y304+2*PI())/3)</f>
        <v>-0.29584856007902016</v>
      </c>
      <c r="AH304" s="11">
        <f>-'OddsRatio_working_3-way'!U304/(3*'OddsRatio_working_3-way'!X304^(1/3))*COS(('OddsRatio_working_3-way'!Y304+4*PI())/3)</f>
        <v>-0.22161105624701069</v>
      </c>
      <c r="AI304" s="11">
        <f>'OddsRatio_working_3-way'!U304/(3*'OddsRatio_working_3-way'!X304^(1/3))*SIN(('OddsRatio_working_3-way'!Y304)/3)</f>
        <v>-4.2861042821376719E-2</v>
      </c>
      <c r="AJ304" s="11">
        <f>'OddsRatio_working_3-way'!U304/(3*'OddsRatio_working_3-way'!X304^(1/3))*SIN(('OddsRatio_working_3-way'!Y304+2*PI())/3)</f>
        <v>-0.42670265176020317</v>
      </c>
      <c r="AK304" s="11">
        <f>'OddsRatio_working_3-way'!U304/(3*'OddsRatio_working_3-way'!X304^(1/3))*SIN(('OddsRatio_working_3-way'!Y304+4*PI())/3)</f>
        <v>0.46956369458157965</v>
      </c>
      <c r="AL304" s="11">
        <f>'OddsRatio_working_3-way'!Z304+'OddsRatio_working_3-way'!AF304</f>
        <v>1.0349192326520613</v>
      </c>
      <c r="AM304" s="11">
        <f>'OddsRatio_working_3-way'!AA304+'OddsRatio_working_3-way'!AG304</f>
        <v>-0.59169712015804032</v>
      </c>
      <c r="AN304" s="11">
        <f>'OddsRatio_working_3-way'!AB304+'OddsRatio_working_3-way'!AH304</f>
        <v>-0.44322211249402138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1.0349192326520613</v>
      </c>
      <c r="AS304" s="11">
        <f>IF(('OddsRatio_working_3-way'!X304=0),IF(Q304&gt;0,-Q304^(1/3),(-Q304)^(1/3)),'OddsRatio_working_3-way'!AM304-'OddsRatio_working_3-way'!R304/3)</f>
        <v>-0.59169712015804032</v>
      </c>
      <c r="AT304" s="11">
        <f>IF(('OddsRatio_working_3-way'!X304=0),IF(Q304&gt;0,-Q304^(1/3),(-Q304)^(1/3)),'OddsRatio_working_3-way'!AN304-'OddsRatio_working_3-way'!R304/3)</f>
        <v>-0.44322211249402138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IF('True_Odds_Calculator_3-way'!A300="","",'True_Odds_Calculator_3-way'!A300)</f>
        <v>2.23</v>
      </c>
      <c r="B305" s="4">
        <f>IF('True_Odds_Calculator_3-way'!B300="","",'True_Odds_Calculator_3-way'!B300)</f>
        <v>3.57</v>
      </c>
      <c r="C305" s="4">
        <f>IF('True_Odds_Calculator_3-way'!C300="","",'True_Odds_Calculator_3-way'!C300)</f>
        <v>3.4</v>
      </c>
      <c r="D305" s="9">
        <f t="shared" si="65"/>
        <v>0.43986481176972303</v>
      </c>
      <c r="E305" s="9">
        <f t="shared" si="66"/>
        <v>0.27316917454656292</v>
      </c>
      <c r="F305" s="9">
        <f t="shared" si="67"/>
        <v>0.28696601368371422</v>
      </c>
      <c r="G305" s="9">
        <f t="shared" si="68"/>
        <v>1.0353055070343795</v>
      </c>
      <c r="H305" s="9">
        <f t="shared" si="69"/>
        <v>2.2734257736522867</v>
      </c>
      <c r="I305" s="9">
        <f t="shared" si="70"/>
        <v>3.6607351530783556</v>
      </c>
      <c r="J305" s="9">
        <f t="shared" si="71"/>
        <v>3.4847332168825105</v>
      </c>
      <c r="K305" s="11">
        <f t="shared" si="72"/>
        <v>0.44843049327354262</v>
      </c>
      <c r="L305" s="11">
        <f t="shared" si="73"/>
        <v>0.28011204481792717</v>
      </c>
      <c r="M305" s="11">
        <f t="shared" si="74"/>
        <v>0.29411764705882354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-0.28028346659159575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0.22905495619508681</v>
      </c>
      <c r="Q305" s="11">
        <f>2*'OddsRatio_working_3-way'!K305*'OddsRatio_working_3-way'!L305*'OddsRatio_working_3-way'!M305</f>
        <v>7.3888695546802205E-2</v>
      </c>
      <c r="R305" s="11">
        <f t="shared" si="75"/>
        <v>0</v>
      </c>
      <c r="S305" s="11">
        <f t="shared" si="76"/>
        <v>-0.81722607109339562</v>
      </c>
      <c r="T305" s="11">
        <f t="shared" si="77"/>
        <v>-0.26362131325593408</v>
      </c>
      <c r="U305" s="11">
        <f>'OddsRatio_working_3-way'!S305-'OddsRatio_working_3-way'!R305^2/3</f>
        <v>-0.81722607109339562</v>
      </c>
      <c r="V305" s="11">
        <f>'OddsRatio_working_3-way'!S305*'OddsRatio_working_3-way'!R305/3-2*'OddsRatio_working_3-way'!R305^3/27-'OddsRatio_working_3-way'!T305</f>
        <v>0.26362131325593408</v>
      </c>
      <c r="W305" s="11">
        <f>'OddsRatio_working_3-way'!V305^2+4*'OddsRatio_working_3-way'!U305^3/27</f>
        <v>-1.1361779224147356E-2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0.14217768462994701</v>
      </c>
      <c r="Y305" s="11">
        <f>IF('OddsRatio_working_3-way'!W305&gt;=0,IF('OddsRatio_working_3-way'!V305+SQRT('OddsRatio_working_3-way'!W305)&gt;0,0,PI()),ACOS('OddsRatio_working_3-way'!V305/(2*'OddsRatio_working_3-way'!X305)))</f>
        <v>0.38423890510774861</v>
      </c>
      <c r="Z305" s="11">
        <f>'OddsRatio_working_3-way'!X305^(1/3)*COS('OddsRatio_working_3-way'!Y305/3)</f>
        <v>0.51765275351718976</v>
      </c>
      <c r="AA305" s="11">
        <f>'OddsRatio_working_3-way'!X305^(1/3)*COS(('OddsRatio_working_3-way'!Y305+2*PI())/3)</f>
        <v>-0.31656057680850075</v>
      </c>
      <c r="AB305" s="11">
        <f>'OddsRatio_working_3-way'!X305^(1/3)*COS(('OddsRatio_working_3-way'!Y305+4*PI())/3)</f>
        <v>-0.20109217670868895</v>
      </c>
      <c r="AC305" s="11">
        <f>'OddsRatio_working_3-way'!X305^(1/3)*SIN('OddsRatio_working_3-way'!Y305/3)</f>
        <v>6.6665711880521727E-2</v>
      </c>
      <c r="AD305" s="11">
        <f>'OddsRatio_working_3-way'!X305^(1/3)*SIN(('OddsRatio_working_3-way'!Y305+2*PI())/3)</f>
        <v>0.41496757894458991</v>
      </c>
      <c r="AE305" s="11">
        <f>'OddsRatio_working_3-way'!X305^(1/3)*SIN(('OddsRatio_working_3-way'!Y305+4*PI())/3)</f>
        <v>-0.48163329082511164</v>
      </c>
      <c r="AF305" s="11">
        <f>-'OddsRatio_working_3-way'!U305/(3*'OddsRatio_working_3-way'!X305^(1/3))*COS(('OddsRatio_working_3-way'!Y305)/3)</f>
        <v>0.51765275351718976</v>
      </c>
      <c r="AG305" s="11">
        <f>-'OddsRatio_working_3-way'!U305/(3*'OddsRatio_working_3-way'!X305^(1/3))*COS(('OddsRatio_working_3-way'!Y305+2*PI())/3)</f>
        <v>-0.31656057680850075</v>
      </c>
      <c r="AH305" s="11">
        <f>-'OddsRatio_working_3-way'!U305/(3*'OddsRatio_working_3-way'!X305^(1/3))*COS(('OddsRatio_working_3-way'!Y305+4*PI())/3)</f>
        <v>-0.20109217670868895</v>
      </c>
      <c r="AI305" s="11">
        <f>'OddsRatio_working_3-way'!U305/(3*'OddsRatio_working_3-way'!X305^(1/3))*SIN(('OddsRatio_working_3-way'!Y305)/3)</f>
        <v>-6.6665711880521727E-2</v>
      </c>
      <c r="AJ305" s="11">
        <f>'OddsRatio_working_3-way'!U305/(3*'OddsRatio_working_3-way'!X305^(1/3))*SIN(('OddsRatio_working_3-way'!Y305+2*PI())/3)</f>
        <v>-0.41496757894458991</v>
      </c>
      <c r="AK305" s="11">
        <f>'OddsRatio_working_3-way'!U305/(3*'OddsRatio_working_3-way'!X305^(1/3))*SIN(('OddsRatio_working_3-way'!Y305+4*PI())/3)</f>
        <v>0.48163329082511164</v>
      </c>
      <c r="AL305" s="11">
        <f>'OddsRatio_working_3-way'!Z305+'OddsRatio_working_3-way'!AF305</f>
        <v>1.0353055070343795</v>
      </c>
      <c r="AM305" s="11">
        <f>'OddsRatio_working_3-way'!AA305+'OddsRatio_working_3-way'!AG305</f>
        <v>-0.6331211536170015</v>
      </c>
      <c r="AN305" s="11">
        <f>'OddsRatio_working_3-way'!AB305+'OddsRatio_working_3-way'!AH305</f>
        <v>-0.4021843534173779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1.0353055070343795</v>
      </c>
      <c r="AS305" s="11">
        <f>IF(('OddsRatio_working_3-way'!X305=0),IF(Q305&gt;0,-Q305^(1/3),(-Q305)^(1/3)),'OddsRatio_working_3-way'!AM305-'OddsRatio_working_3-way'!R305/3)</f>
        <v>-0.6331211536170015</v>
      </c>
      <c r="AT305" s="11">
        <f>IF(('OddsRatio_working_3-way'!X305=0),IF(Q305&gt;0,-Q305^(1/3),(-Q305)^(1/3)),'OddsRatio_working_3-way'!AN305-'OddsRatio_working_3-way'!R305/3)</f>
        <v>-0.4021843534173779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IF('True_Odds_Calculator_3-way'!A301="","",'True_Odds_Calculator_3-way'!A301)</f>
        <v>3.72</v>
      </c>
      <c r="B306" s="4">
        <f>IF('True_Odds_Calculator_3-way'!B301="","",'True_Odds_Calculator_3-way'!B301)</f>
        <v>3.71</v>
      </c>
      <c r="C306" s="4">
        <f>IF('True_Odds_Calculator_3-way'!C301="","",'True_Odds_Calculator_3-way'!C301)</f>
        <v>2.06</v>
      </c>
      <c r="D306" s="9">
        <f t="shared" si="65"/>
        <v>0.26156854137929608</v>
      </c>
      <c r="E306" s="9">
        <f t="shared" si="66"/>
        <v>0.26228058636443202</v>
      </c>
      <c r="F306" s="9">
        <f t="shared" si="67"/>
        <v>0.47615087225627184</v>
      </c>
      <c r="G306" s="9">
        <f t="shared" si="68"/>
        <v>1.0379006300723255</v>
      </c>
      <c r="H306" s="9">
        <f t="shared" si="69"/>
        <v>3.8230897137967252</v>
      </c>
      <c r="I306" s="9">
        <f t="shared" si="70"/>
        <v>3.8127107074960023</v>
      </c>
      <c r="J306" s="9">
        <f t="shared" si="71"/>
        <v>2.1001746678766651</v>
      </c>
      <c r="K306" s="11">
        <f t="shared" si="72"/>
        <v>0.26881720430107525</v>
      </c>
      <c r="L306" s="11">
        <f t="shared" si="73"/>
        <v>0.26954177897574122</v>
      </c>
      <c r="M306" s="11">
        <f t="shared" si="74"/>
        <v>0.4854368932038835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-0.27482737535978996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0.22827619604767729</v>
      </c>
      <c r="Q306" s="11">
        <f>2*'OddsRatio_working_3-way'!K306*'OddsRatio_working_3-way'!L306*'OddsRatio_working_3-way'!M306</f>
        <v>7.034705579281271E-2</v>
      </c>
      <c r="R306" s="11">
        <f t="shared" si="75"/>
        <v>0</v>
      </c>
      <c r="S306" s="11">
        <f t="shared" si="76"/>
        <v>-0.83061665799787865</v>
      </c>
      <c r="T306" s="11">
        <f t="shared" si="77"/>
        <v>-0.25596815346621832</v>
      </c>
      <c r="U306" s="11">
        <f>'OddsRatio_working_3-way'!S306-'OddsRatio_working_3-way'!R306^2/3</f>
        <v>-0.83061665799787865</v>
      </c>
      <c r="V306" s="11">
        <f>'OddsRatio_working_3-way'!S306*'OddsRatio_working_3-way'!R306/3-2*'OddsRatio_working_3-way'!R306^3/27-'OddsRatio_working_3-way'!T306</f>
        <v>0.25596815346621832</v>
      </c>
      <c r="W306" s="11">
        <f>'OddsRatio_working_3-way'!V306^2+4*'OddsRatio_working_3-way'!U306^3/27</f>
        <v>-1.9378436882762001E-2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0.14568642049936184</v>
      </c>
      <c r="Y306" s="11">
        <f>IF('OddsRatio_working_3-way'!W306&gt;=0,IF('OddsRatio_working_3-way'!V306+SQRT('OddsRatio_working_3-way'!W306)&gt;0,0,PI()),ACOS('OddsRatio_working_3-way'!V306/(2*'OddsRatio_working_3-way'!X306)))</f>
        <v>0.4981037577574392</v>
      </c>
      <c r="Z306" s="11">
        <f>'OddsRatio_working_3-way'!X306^(1/3)*COS('OddsRatio_working_3-way'!Y306/3)</f>
        <v>0.51895031503616273</v>
      </c>
      <c r="AA306" s="11">
        <f>'OddsRatio_working_3-way'!X306^(1/3)*COS(('OddsRatio_working_3-way'!Y306+2*PI())/3)</f>
        <v>-0.33478845244248551</v>
      </c>
      <c r="AB306" s="11">
        <f>'OddsRatio_working_3-way'!X306^(1/3)*COS(('OddsRatio_working_3-way'!Y306+4*PI())/3)</f>
        <v>-0.18416186259367737</v>
      </c>
      <c r="AC306" s="11">
        <f>'OddsRatio_working_3-way'!X306^(1/3)*SIN('OddsRatio_working_3-way'!Y306/3)</f>
        <v>8.6964302196324728E-2</v>
      </c>
      <c r="AD306" s="11">
        <f>'OddsRatio_working_3-way'!X306^(1/3)*SIN(('OddsRatio_working_3-way'!Y306+2*PI())/3)</f>
        <v>0.40594200502509209</v>
      </c>
      <c r="AE306" s="11">
        <f>'OddsRatio_working_3-way'!X306^(1/3)*SIN(('OddsRatio_working_3-way'!Y306+4*PI())/3)</f>
        <v>-0.49290630722141687</v>
      </c>
      <c r="AF306" s="11">
        <f>-'OddsRatio_working_3-way'!U306/(3*'OddsRatio_working_3-way'!X306^(1/3))*COS(('OddsRatio_working_3-way'!Y306)/3)</f>
        <v>0.51895031503616262</v>
      </c>
      <c r="AG306" s="11">
        <f>-'OddsRatio_working_3-way'!U306/(3*'OddsRatio_working_3-way'!X306^(1/3))*COS(('OddsRatio_working_3-way'!Y306+2*PI())/3)</f>
        <v>-0.33478845244248545</v>
      </c>
      <c r="AH306" s="11">
        <f>-'OddsRatio_working_3-way'!U306/(3*'OddsRatio_working_3-way'!X306^(1/3))*COS(('OddsRatio_working_3-way'!Y306+4*PI())/3)</f>
        <v>-0.18416186259367734</v>
      </c>
      <c r="AI306" s="11">
        <f>'OddsRatio_working_3-way'!U306/(3*'OddsRatio_working_3-way'!X306^(1/3))*SIN(('OddsRatio_working_3-way'!Y306)/3)</f>
        <v>-8.69643021963247E-2</v>
      </c>
      <c r="AJ306" s="11">
        <f>'OddsRatio_working_3-way'!U306/(3*'OddsRatio_working_3-way'!X306^(1/3))*SIN(('OddsRatio_working_3-way'!Y306+2*PI())/3)</f>
        <v>-0.40594200502509203</v>
      </c>
      <c r="AK306" s="11">
        <f>'OddsRatio_working_3-way'!U306/(3*'OddsRatio_working_3-way'!X306^(1/3))*SIN(('OddsRatio_working_3-way'!Y306+4*PI())/3)</f>
        <v>0.49290630722141676</v>
      </c>
      <c r="AL306" s="11">
        <f>'OddsRatio_working_3-way'!Z306+'OddsRatio_working_3-way'!AF306</f>
        <v>1.0379006300723255</v>
      </c>
      <c r="AM306" s="11">
        <f>'OddsRatio_working_3-way'!AA306+'OddsRatio_working_3-way'!AG306</f>
        <v>-0.6695769048849709</v>
      </c>
      <c r="AN306" s="11">
        <f>'OddsRatio_working_3-way'!AB306+'OddsRatio_working_3-way'!AH306</f>
        <v>-0.36832372518735468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1.0379006300723255</v>
      </c>
      <c r="AS306" s="11">
        <f>IF(('OddsRatio_working_3-way'!X306=0),IF(Q306&gt;0,-Q306^(1/3),(-Q306)^(1/3)),'OddsRatio_working_3-way'!AM306-'OddsRatio_working_3-way'!R306/3)</f>
        <v>-0.6695769048849709</v>
      </c>
      <c r="AT306" s="11">
        <f>IF(('OddsRatio_working_3-way'!X306=0),IF(Q306&gt;0,-Q306^(1/3),(-Q306)^(1/3)),'OddsRatio_working_3-way'!AN306-'OddsRatio_working_3-way'!R306/3)</f>
        <v>-0.36832372518735468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IF('True_Odds_Calculator_3-way'!A302="","",'True_Odds_Calculator_3-way'!A302)</f>
        <v>1.53</v>
      </c>
      <c r="B307" s="4">
        <f>IF('True_Odds_Calculator_3-way'!B302="","",'True_Odds_Calculator_3-way'!B302)</f>
        <v>4.3499999999999996</v>
      </c>
      <c r="C307" s="4">
        <f>IF('True_Odds_Calculator_3-way'!C302="","",'True_Odds_Calculator_3-way'!C302)</f>
        <v>5.94</v>
      </c>
      <c r="D307" s="9">
        <f t="shared" si="65"/>
        <v>0.63145663834511778</v>
      </c>
      <c r="E307" s="9">
        <f t="shared" si="66"/>
        <v>0.21326302475108447</v>
      </c>
      <c r="F307" s="9">
        <f t="shared" si="67"/>
        <v>0.15528033690379808</v>
      </c>
      <c r="G307" s="9">
        <f t="shared" si="68"/>
        <v>1.1012075748122117</v>
      </c>
      <c r="H307" s="9">
        <f t="shared" si="69"/>
        <v>1.5836400146504719</v>
      </c>
      <c r="I307" s="9">
        <f t="shared" si="70"/>
        <v>4.6890453756209087</v>
      </c>
      <c r="J307" s="9">
        <f t="shared" si="71"/>
        <v>6.4399654195723253</v>
      </c>
      <c r="K307" s="11">
        <f t="shared" si="72"/>
        <v>0.65359477124183007</v>
      </c>
      <c r="L307" s="11">
        <f t="shared" si="73"/>
        <v>0.22988505747126439</v>
      </c>
      <c r="M307" s="11">
        <f t="shared" si="74"/>
        <v>0.16835016835016833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-0.22186075818409989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0.22310096684674102</v>
      </c>
      <c r="Q307" s="11">
        <f>2*'OddsRatio_working_3-way'!K307*'OddsRatio_working_3-way'!L307*'OddsRatio_working_3-way'!M307</f>
        <v>5.0589788400621546E-2</v>
      </c>
      <c r="R307" s="11">
        <f t="shared" si="75"/>
        <v>0</v>
      </c>
      <c r="S307" s="11">
        <f t="shared" si="76"/>
        <v>-1.0055900316612638</v>
      </c>
      <c r="T307" s="11">
        <f t="shared" si="77"/>
        <v>-0.22802495049008251</v>
      </c>
      <c r="U307" s="11">
        <f>'OddsRatio_working_3-way'!S307-'OddsRatio_working_3-way'!R307^2/3</f>
        <v>-1.0055900316612638</v>
      </c>
      <c r="V307" s="11">
        <f>'OddsRatio_working_3-way'!S307*'OddsRatio_working_3-way'!R307/3-2*'OddsRatio_working_3-way'!R307^3/27-'OddsRatio_working_3-way'!T307</f>
        <v>0.22802495049008251</v>
      </c>
      <c r="W307" s="11">
        <f>'OddsRatio_working_3-way'!V307^2+4*'OddsRatio_working_3-way'!U307^3/27</f>
        <v>-9.8651142698522876E-2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0.19406604593831417</v>
      </c>
      <c r="Y307" s="11">
        <f>IF('OddsRatio_working_3-way'!W307&gt;=0,IF('OddsRatio_working_3-way'!V307+SQRT('OddsRatio_working_3-way'!W307)&gt;0,0,PI()),ACOS('OddsRatio_working_3-way'!V307/(2*'OddsRatio_working_3-way'!X307)))</f>
        <v>0.94283879041865748</v>
      </c>
      <c r="Z307" s="11">
        <f>'OddsRatio_working_3-way'!X307^(1/3)*COS('OddsRatio_working_3-way'!Y307/3)</f>
        <v>0.55060378740610583</v>
      </c>
      <c r="AA307" s="11">
        <f>'OddsRatio_working_3-way'!X307^(1/3)*COS(('OddsRatio_working_3-way'!Y307+2*PI())/3)</f>
        <v>-0.43029902234050482</v>
      </c>
      <c r="AB307" s="11">
        <f>'OddsRatio_working_3-way'!X307^(1/3)*COS(('OddsRatio_working_3-way'!Y307+4*PI())/3)</f>
        <v>-0.1203047650656011</v>
      </c>
      <c r="AC307" s="11">
        <f>'OddsRatio_working_3-way'!X307^(1/3)*SIN('OddsRatio_working_3-way'!Y307/3)</f>
        <v>0.17897526788490375</v>
      </c>
      <c r="AD307" s="11">
        <f>'OddsRatio_working_3-way'!X307^(1/3)*SIN(('OddsRatio_working_3-way'!Y307+2*PI())/3)</f>
        <v>0.38734923337116206</v>
      </c>
      <c r="AE307" s="11">
        <f>'OddsRatio_working_3-way'!X307^(1/3)*SIN(('OddsRatio_working_3-way'!Y307+4*PI())/3)</f>
        <v>-0.56632450125606593</v>
      </c>
      <c r="AF307" s="11">
        <f>-'OddsRatio_working_3-way'!U307/(3*'OddsRatio_working_3-way'!X307^(1/3))*COS(('OddsRatio_working_3-way'!Y307)/3)</f>
        <v>0.55060378740610583</v>
      </c>
      <c r="AG307" s="11">
        <f>-'OddsRatio_working_3-way'!U307/(3*'OddsRatio_working_3-way'!X307^(1/3))*COS(('OddsRatio_working_3-way'!Y307+2*PI())/3)</f>
        <v>-0.43029902234050482</v>
      </c>
      <c r="AH307" s="11">
        <f>-'OddsRatio_working_3-way'!U307/(3*'OddsRatio_working_3-way'!X307^(1/3))*COS(('OddsRatio_working_3-way'!Y307+4*PI())/3)</f>
        <v>-0.1203047650656011</v>
      </c>
      <c r="AI307" s="11">
        <f>'OddsRatio_working_3-way'!U307/(3*'OddsRatio_working_3-way'!X307^(1/3))*SIN(('OddsRatio_working_3-way'!Y307)/3)</f>
        <v>-0.17897526788490375</v>
      </c>
      <c r="AJ307" s="11">
        <f>'OddsRatio_working_3-way'!U307/(3*'OddsRatio_working_3-way'!X307^(1/3))*SIN(('OddsRatio_working_3-way'!Y307+2*PI())/3)</f>
        <v>-0.38734923337116206</v>
      </c>
      <c r="AK307" s="11">
        <f>'OddsRatio_working_3-way'!U307/(3*'OddsRatio_working_3-way'!X307^(1/3))*SIN(('OddsRatio_working_3-way'!Y307+4*PI())/3)</f>
        <v>0.56632450125606593</v>
      </c>
      <c r="AL307" s="11">
        <f>'OddsRatio_working_3-way'!Z307+'OddsRatio_working_3-way'!AF307</f>
        <v>1.1012075748122117</v>
      </c>
      <c r="AM307" s="11">
        <f>'OddsRatio_working_3-way'!AA307+'OddsRatio_working_3-way'!AG307</f>
        <v>-0.86059804468100964</v>
      </c>
      <c r="AN307" s="11">
        <f>'OddsRatio_working_3-way'!AB307+'OddsRatio_working_3-way'!AH307</f>
        <v>-0.2406095301312022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1.1012075748122117</v>
      </c>
      <c r="AS307" s="11">
        <f>IF(('OddsRatio_working_3-way'!X307=0),IF(Q307&gt;0,-Q307^(1/3),(-Q307)^(1/3)),'OddsRatio_working_3-way'!AM307-'OddsRatio_working_3-way'!R307/3)</f>
        <v>-0.86059804468100964</v>
      </c>
      <c r="AT307" s="11">
        <f>IF(('OddsRatio_working_3-way'!X307=0),IF(Q307&gt;0,-Q307^(1/3),(-Q307)^(1/3)),'OddsRatio_working_3-way'!AN307-'OddsRatio_working_3-way'!R307/3)</f>
        <v>-0.2406095301312022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 t="e">
        <f>IF('True_Odds_Calculator_3-way'!#REF!="","",'True_Odds_Calculator_3-way'!#REF!)</f>
        <v>#REF!</v>
      </c>
      <c r="B308" s="4" t="e">
        <f>IF('True_Odds_Calculator_3-way'!#REF!="","",'True_Odds_Calculator_3-way'!#REF!)</f>
        <v>#REF!</v>
      </c>
      <c r="C308" s="4" t="e">
        <f>IF('True_Odds_Calculator_3-way'!#REF!="","",'True_Odds_Calculator_3-way'!#REF!)</f>
        <v>#REF!</v>
      </c>
      <c r="D308" s="9" t="e">
        <f t="shared" si="65"/>
        <v>#REF!</v>
      </c>
      <c r="E308" s="9" t="e">
        <f t="shared" si="66"/>
        <v>#REF!</v>
      </c>
      <c r="F308" s="9" t="e">
        <f t="shared" si="67"/>
        <v>#REF!</v>
      </c>
      <c r="G308" s="9" t="e">
        <f t="shared" si="68"/>
        <v>#REF!</v>
      </c>
      <c r="H308" s="9" t="e">
        <f t="shared" si="69"/>
        <v>#REF!</v>
      </c>
      <c r="I308" s="9" t="e">
        <f t="shared" si="70"/>
        <v>#REF!</v>
      </c>
      <c r="J308" s="9" t="e">
        <f t="shared" si="71"/>
        <v>#REF!</v>
      </c>
      <c r="K308" s="11" t="e">
        <f t="shared" si="72"/>
        <v>#REF!</v>
      </c>
      <c r="L308" s="11" t="e">
        <f t="shared" si="73"/>
        <v>#REF!</v>
      </c>
      <c r="M308" s="11" t="e">
        <f t="shared" si="74"/>
        <v>#REF!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#REF!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#REF!</v>
      </c>
      <c r="Q308" s="11" t="e">
        <f>2*'OddsRatio_working_3-way'!K308*'OddsRatio_working_3-way'!L308*'OddsRatio_working_3-way'!M308</f>
        <v>#REF!</v>
      </c>
      <c r="R308" s="11" t="e">
        <f t="shared" si="75"/>
        <v>#REF!</v>
      </c>
      <c r="S308" s="11" t="e">
        <f t="shared" si="76"/>
        <v>#REF!</v>
      </c>
      <c r="T308" s="11" t="e">
        <f t="shared" si="77"/>
        <v>#REF!</v>
      </c>
      <c r="U308" s="11" t="e">
        <f>'OddsRatio_working_3-way'!S308-'OddsRatio_working_3-way'!R308^2/3</f>
        <v>#REF!</v>
      </c>
      <c r="V308" s="11" t="e">
        <f>'OddsRatio_working_3-way'!S308*'OddsRatio_working_3-way'!R308/3-2*'OddsRatio_working_3-way'!R308^3/27-'OddsRatio_working_3-way'!T308</f>
        <v>#REF!</v>
      </c>
      <c r="W308" s="11" t="e">
        <f>'OddsRatio_working_3-way'!V308^2+4*'OddsRatio_working_3-way'!U308^3/27</f>
        <v>#REF!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#REF!</v>
      </c>
      <c r="Y308" s="11" t="e">
        <f>IF('OddsRatio_working_3-way'!W308&gt;=0,IF('OddsRatio_working_3-way'!V308+SQRT('OddsRatio_working_3-way'!W308)&gt;0,0,PI()),ACOS('OddsRatio_working_3-way'!V308/(2*'OddsRatio_working_3-way'!X308)))</f>
        <v>#REF!</v>
      </c>
      <c r="Z308" s="11" t="e">
        <f>'OddsRatio_working_3-way'!X308^(1/3)*COS('OddsRatio_working_3-way'!Y308/3)</f>
        <v>#REF!</v>
      </c>
      <c r="AA308" s="11" t="e">
        <f>'OddsRatio_working_3-way'!X308^(1/3)*COS(('OddsRatio_working_3-way'!Y308+2*PI())/3)</f>
        <v>#REF!</v>
      </c>
      <c r="AB308" s="11" t="e">
        <f>'OddsRatio_working_3-way'!X308^(1/3)*COS(('OddsRatio_working_3-way'!Y308+4*PI())/3)</f>
        <v>#REF!</v>
      </c>
      <c r="AC308" s="11" t="e">
        <f>'OddsRatio_working_3-way'!X308^(1/3)*SIN('OddsRatio_working_3-way'!Y308/3)</f>
        <v>#REF!</v>
      </c>
      <c r="AD308" s="11" t="e">
        <f>'OddsRatio_working_3-way'!X308^(1/3)*SIN(('OddsRatio_working_3-way'!Y308+2*PI())/3)</f>
        <v>#REF!</v>
      </c>
      <c r="AE308" s="11" t="e">
        <f>'OddsRatio_working_3-way'!X308^(1/3)*SIN(('OddsRatio_working_3-way'!Y308+4*PI())/3)</f>
        <v>#REF!</v>
      </c>
      <c r="AF308" s="11" t="e">
        <f>-'OddsRatio_working_3-way'!U308/(3*'OddsRatio_working_3-way'!X308^(1/3))*COS(('OddsRatio_working_3-way'!Y308)/3)</f>
        <v>#REF!</v>
      </c>
      <c r="AG308" s="11" t="e">
        <f>-'OddsRatio_working_3-way'!U308/(3*'OddsRatio_working_3-way'!X308^(1/3))*COS(('OddsRatio_working_3-way'!Y308+2*PI())/3)</f>
        <v>#REF!</v>
      </c>
      <c r="AH308" s="11" t="e">
        <f>-'OddsRatio_working_3-way'!U308/(3*'OddsRatio_working_3-way'!X308^(1/3))*COS(('OddsRatio_working_3-way'!Y308+4*PI())/3)</f>
        <v>#REF!</v>
      </c>
      <c r="AI308" s="11" t="e">
        <f>'OddsRatio_working_3-way'!U308/(3*'OddsRatio_working_3-way'!X308^(1/3))*SIN(('OddsRatio_working_3-way'!Y308)/3)</f>
        <v>#REF!</v>
      </c>
      <c r="AJ308" s="11" t="e">
        <f>'OddsRatio_working_3-way'!U308/(3*'OddsRatio_working_3-way'!X308^(1/3))*SIN(('OddsRatio_working_3-way'!Y308+2*PI())/3)</f>
        <v>#REF!</v>
      </c>
      <c r="AK308" s="11" t="e">
        <f>'OddsRatio_working_3-way'!U308/(3*'OddsRatio_working_3-way'!X308^(1/3))*SIN(('OddsRatio_working_3-way'!Y308+4*PI())/3)</f>
        <v>#REF!</v>
      </c>
      <c r="AL308" s="11" t="e">
        <f>'OddsRatio_working_3-way'!Z308+'OddsRatio_working_3-way'!AF308</f>
        <v>#REF!</v>
      </c>
      <c r="AM308" s="11" t="e">
        <f>'OddsRatio_working_3-way'!AA308+'OddsRatio_working_3-way'!AG308</f>
        <v>#REF!</v>
      </c>
      <c r="AN308" s="11" t="e">
        <f>'OddsRatio_working_3-way'!AB308+'OddsRatio_working_3-way'!AH308</f>
        <v>#REF!</v>
      </c>
      <c r="AO308" s="11" t="e">
        <f>'OddsRatio_working_3-way'!AC308+'OddsRatio_working_3-way'!AI308</f>
        <v>#REF!</v>
      </c>
      <c r="AP308" s="11" t="e">
        <f>'OddsRatio_working_3-way'!AD308+'OddsRatio_working_3-way'!AJ308</f>
        <v>#REF!</v>
      </c>
      <c r="AQ308" s="11" t="e">
        <f>'OddsRatio_working_3-way'!AE308+'OddsRatio_working_3-way'!AK308</f>
        <v>#REF!</v>
      </c>
      <c r="AR308" s="10" t="e">
        <f>IF(A308="","",IF(('OddsRatio_working_3-way'!X308=0),IF(Q308&gt;0,-Q308^(1/3),(-Q308)^(1/3)),'OddsRatio_working_3-way'!AL308-'OddsRatio_working_3-way'!R308/3))</f>
        <v>#REF!</v>
      </c>
      <c r="AS308" s="11" t="e">
        <f>IF(('OddsRatio_working_3-way'!X308=0),IF(Q308&gt;0,-Q308^(1/3),(-Q308)^(1/3)),'OddsRatio_working_3-way'!AM308-'OddsRatio_working_3-way'!R308/3)</f>
        <v>#REF!</v>
      </c>
      <c r="AT308" s="11" t="e">
        <f>IF(('OddsRatio_working_3-way'!X308=0),IF(Q308&gt;0,-Q308^(1/3),(-Q308)^(1/3)),'OddsRatio_working_3-way'!AN308-'OddsRatio_working_3-way'!R308/3)</f>
        <v>#REF!</v>
      </c>
      <c r="AU308" s="11" t="e">
        <f>IF(('OddsRatio_working_3-way'!X308=0),0,'OddsRatio_working_3-way'!AO308)</f>
        <v>#REF!</v>
      </c>
      <c r="AV308" s="11" t="e">
        <f>IF(('OddsRatio_working_3-way'!X308=0),0,'OddsRatio_working_3-way'!AP308)</f>
        <v>#REF!</v>
      </c>
      <c r="AW308" s="11" t="e">
        <f>IF(('OddsRatio_working_3-way'!X308=0),0,'OddsRatio_working_3-way'!AQ308)</f>
        <v>#REF!</v>
      </c>
    </row>
    <row r="309" spans="1:49" x14ac:dyDescent="0.2">
      <c r="A309" s="4" t="e">
        <f>IF('True_Odds_Calculator_3-way'!#REF!="","",'True_Odds_Calculator_3-way'!#REF!)</f>
        <v>#REF!</v>
      </c>
      <c r="B309" s="4" t="e">
        <f>IF('True_Odds_Calculator_3-way'!#REF!="","",'True_Odds_Calculator_3-way'!#REF!)</f>
        <v>#REF!</v>
      </c>
      <c r="C309" s="4" t="e">
        <f>IF('True_Odds_Calculator_3-way'!#REF!="","",'True_Odds_Calculator_3-way'!#REF!)</f>
        <v>#REF!</v>
      </c>
      <c r="D309" s="9" t="e">
        <f t="shared" si="65"/>
        <v>#REF!</v>
      </c>
      <c r="E309" s="9" t="e">
        <f t="shared" si="66"/>
        <v>#REF!</v>
      </c>
      <c r="F309" s="9" t="e">
        <f t="shared" si="67"/>
        <v>#REF!</v>
      </c>
      <c r="G309" s="9" t="e">
        <f t="shared" si="68"/>
        <v>#REF!</v>
      </c>
      <c r="H309" s="9" t="e">
        <f t="shared" si="69"/>
        <v>#REF!</v>
      </c>
      <c r="I309" s="9" t="e">
        <f t="shared" si="70"/>
        <v>#REF!</v>
      </c>
      <c r="J309" s="9" t="e">
        <f t="shared" si="71"/>
        <v>#REF!</v>
      </c>
      <c r="K309" s="11" t="e">
        <f t="shared" si="72"/>
        <v>#REF!</v>
      </c>
      <c r="L309" s="11" t="e">
        <f t="shared" si="73"/>
        <v>#REF!</v>
      </c>
      <c r="M309" s="11" t="e">
        <f t="shared" si="74"/>
        <v>#REF!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#REF!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#REF!</v>
      </c>
      <c r="Q309" s="11" t="e">
        <f>2*'OddsRatio_working_3-way'!K309*'OddsRatio_working_3-way'!L309*'OddsRatio_working_3-way'!M309</f>
        <v>#REF!</v>
      </c>
      <c r="R309" s="11" t="e">
        <f t="shared" si="75"/>
        <v>#REF!</v>
      </c>
      <c r="S309" s="11" t="e">
        <f t="shared" si="76"/>
        <v>#REF!</v>
      </c>
      <c r="T309" s="11" t="e">
        <f t="shared" si="77"/>
        <v>#REF!</v>
      </c>
      <c r="U309" s="11" t="e">
        <f>'OddsRatio_working_3-way'!S309-'OddsRatio_working_3-way'!R309^2/3</f>
        <v>#REF!</v>
      </c>
      <c r="V309" s="11" t="e">
        <f>'OddsRatio_working_3-way'!S309*'OddsRatio_working_3-way'!R309/3-2*'OddsRatio_working_3-way'!R309^3/27-'OddsRatio_working_3-way'!T309</f>
        <v>#REF!</v>
      </c>
      <c r="W309" s="11" t="e">
        <f>'OddsRatio_working_3-way'!V309^2+4*'OddsRatio_working_3-way'!U309^3/27</f>
        <v>#REF!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#REF!</v>
      </c>
      <c r="Y309" s="11" t="e">
        <f>IF('OddsRatio_working_3-way'!W309&gt;=0,IF('OddsRatio_working_3-way'!V309+SQRT('OddsRatio_working_3-way'!W309)&gt;0,0,PI()),ACOS('OddsRatio_working_3-way'!V309/(2*'OddsRatio_working_3-way'!X309)))</f>
        <v>#REF!</v>
      </c>
      <c r="Z309" s="11" t="e">
        <f>'OddsRatio_working_3-way'!X309^(1/3)*COS('OddsRatio_working_3-way'!Y309/3)</f>
        <v>#REF!</v>
      </c>
      <c r="AA309" s="11" t="e">
        <f>'OddsRatio_working_3-way'!X309^(1/3)*COS(('OddsRatio_working_3-way'!Y309+2*PI())/3)</f>
        <v>#REF!</v>
      </c>
      <c r="AB309" s="11" t="e">
        <f>'OddsRatio_working_3-way'!X309^(1/3)*COS(('OddsRatio_working_3-way'!Y309+4*PI())/3)</f>
        <v>#REF!</v>
      </c>
      <c r="AC309" s="11" t="e">
        <f>'OddsRatio_working_3-way'!X309^(1/3)*SIN('OddsRatio_working_3-way'!Y309/3)</f>
        <v>#REF!</v>
      </c>
      <c r="AD309" s="11" t="e">
        <f>'OddsRatio_working_3-way'!X309^(1/3)*SIN(('OddsRatio_working_3-way'!Y309+2*PI())/3)</f>
        <v>#REF!</v>
      </c>
      <c r="AE309" s="11" t="e">
        <f>'OddsRatio_working_3-way'!X309^(1/3)*SIN(('OddsRatio_working_3-way'!Y309+4*PI())/3)</f>
        <v>#REF!</v>
      </c>
      <c r="AF309" s="11" t="e">
        <f>-'OddsRatio_working_3-way'!U309/(3*'OddsRatio_working_3-way'!X309^(1/3))*COS(('OddsRatio_working_3-way'!Y309)/3)</f>
        <v>#REF!</v>
      </c>
      <c r="AG309" s="11" t="e">
        <f>-'OddsRatio_working_3-way'!U309/(3*'OddsRatio_working_3-way'!X309^(1/3))*COS(('OddsRatio_working_3-way'!Y309+2*PI())/3)</f>
        <v>#REF!</v>
      </c>
      <c r="AH309" s="11" t="e">
        <f>-'OddsRatio_working_3-way'!U309/(3*'OddsRatio_working_3-way'!X309^(1/3))*COS(('OddsRatio_working_3-way'!Y309+4*PI())/3)</f>
        <v>#REF!</v>
      </c>
      <c r="AI309" s="11" t="e">
        <f>'OddsRatio_working_3-way'!U309/(3*'OddsRatio_working_3-way'!X309^(1/3))*SIN(('OddsRatio_working_3-way'!Y309)/3)</f>
        <v>#REF!</v>
      </c>
      <c r="AJ309" s="11" t="e">
        <f>'OddsRatio_working_3-way'!U309/(3*'OddsRatio_working_3-way'!X309^(1/3))*SIN(('OddsRatio_working_3-way'!Y309+2*PI())/3)</f>
        <v>#REF!</v>
      </c>
      <c r="AK309" s="11" t="e">
        <f>'OddsRatio_working_3-way'!U309/(3*'OddsRatio_working_3-way'!X309^(1/3))*SIN(('OddsRatio_working_3-way'!Y309+4*PI())/3)</f>
        <v>#REF!</v>
      </c>
      <c r="AL309" s="11" t="e">
        <f>'OddsRatio_working_3-way'!Z309+'OddsRatio_working_3-way'!AF309</f>
        <v>#REF!</v>
      </c>
      <c r="AM309" s="11" t="e">
        <f>'OddsRatio_working_3-way'!AA309+'OddsRatio_working_3-way'!AG309</f>
        <v>#REF!</v>
      </c>
      <c r="AN309" s="11" t="e">
        <f>'OddsRatio_working_3-way'!AB309+'OddsRatio_working_3-way'!AH309</f>
        <v>#REF!</v>
      </c>
      <c r="AO309" s="11" t="e">
        <f>'OddsRatio_working_3-way'!AC309+'OddsRatio_working_3-way'!AI309</f>
        <v>#REF!</v>
      </c>
      <c r="AP309" s="11" t="e">
        <f>'OddsRatio_working_3-way'!AD309+'OddsRatio_working_3-way'!AJ309</f>
        <v>#REF!</v>
      </c>
      <c r="AQ309" s="11" t="e">
        <f>'OddsRatio_working_3-way'!AE309+'OddsRatio_working_3-way'!AK309</f>
        <v>#REF!</v>
      </c>
      <c r="AR309" s="10" t="e">
        <f>IF(A309="","",IF(('OddsRatio_working_3-way'!X309=0),IF(Q309&gt;0,-Q309^(1/3),(-Q309)^(1/3)),'OddsRatio_working_3-way'!AL309-'OddsRatio_working_3-way'!R309/3))</f>
        <v>#REF!</v>
      </c>
      <c r="AS309" s="11" t="e">
        <f>IF(('OddsRatio_working_3-way'!X309=0),IF(Q309&gt;0,-Q309^(1/3),(-Q309)^(1/3)),'OddsRatio_working_3-way'!AM309-'OddsRatio_working_3-way'!R309/3)</f>
        <v>#REF!</v>
      </c>
      <c r="AT309" s="11" t="e">
        <f>IF(('OddsRatio_working_3-way'!X309=0),IF(Q309&gt;0,-Q309^(1/3),(-Q309)^(1/3)),'OddsRatio_working_3-way'!AN309-'OddsRatio_working_3-way'!R309/3)</f>
        <v>#REF!</v>
      </c>
      <c r="AU309" s="11" t="e">
        <f>IF(('OddsRatio_working_3-way'!X309=0),0,'OddsRatio_working_3-way'!AO309)</f>
        <v>#REF!</v>
      </c>
      <c r="AV309" s="11" t="e">
        <f>IF(('OddsRatio_working_3-way'!X309=0),0,'OddsRatio_working_3-way'!AP309)</f>
        <v>#REF!</v>
      </c>
      <c r="AW309" s="11" t="e">
        <f>IF(('OddsRatio_working_3-way'!X309=0),0,'OddsRatio_working_3-way'!AQ309)</f>
        <v>#REF!</v>
      </c>
    </row>
    <row r="310" spans="1:49" x14ac:dyDescent="0.2">
      <c r="A310" s="4" t="e">
        <f>IF('True_Odds_Calculator_3-way'!#REF!="","",'True_Odds_Calculator_3-way'!#REF!)</f>
        <v>#REF!</v>
      </c>
      <c r="B310" s="4" t="e">
        <f>IF('True_Odds_Calculator_3-way'!#REF!="","",'True_Odds_Calculator_3-way'!#REF!)</f>
        <v>#REF!</v>
      </c>
      <c r="C310" s="4" t="e">
        <f>IF('True_Odds_Calculator_3-way'!#REF!="","",'True_Odds_Calculator_3-way'!#REF!)</f>
        <v>#REF!</v>
      </c>
      <c r="D310" s="9" t="e">
        <f t="shared" si="65"/>
        <v>#REF!</v>
      </c>
      <c r="E310" s="9" t="e">
        <f t="shared" si="66"/>
        <v>#REF!</v>
      </c>
      <c r="F310" s="9" t="e">
        <f t="shared" si="67"/>
        <v>#REF!</v>
      </c>
      <c r="G310" s="9" t="e">
        <f t="shared" si="68"/>
        <v>#REF!</v>
      </c>
      <c r="H310" s="9" t="e">
        <f t="shared" si="69"/>
        <v>#REF!</v>
      </c>
      <c r="I310" s="9" t="e">
        <f t="shared" si="70"/>
        <v>#REF!</v>
      </c>
      <c r="J310" s="9" t="e">
        <f t="shared" si="71"/>
        <v>#REF!</v>
      </c>
      <c r="K310" s="11" t="e">
        <f t="shared" si="72"/>
        <v>#REF!</v>
      </c>
      <c r="L310" s="11" t="e">
        <f t="shared" si="73"/>
        <v>#REF!</v>
      </c>
      <c r="M310" s="11" t="e">
        <f t="shared" si="74"/>
        <v>#REF!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#REF!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#REF!</v>
      </c>
      <c r="Q310" s="11" t="e">
        <f>2*'OddsRatio_working_3-way'!K310*'OddsRatio_working_3-way'!L310*'OddsRatio_working_3-way'!M310</f>
        <v>#REF!</v>
      </c>
      <c r="R310" s="11" t="e">
        <f t="shared" si="75"/>
        <v>#REF!</v>
      </c>
      <c r="S310" s="11" t="e">
        <f t="shared" si="76"/>
        <v>#REF!</v>
      </c>
      <c r="T310" s="11" t="e">
        <f t="shared" si="77"/>
        <v>#REF!</v>
      </c>
      <c r="U310" s="11" t="e">
        <f>'OddsRatio_working_3-way'!S310-'OddsRatio_working_3-way'!R310^2/3</f>
        <v>#REF!</v>
      </c>
      <c r="V310" s="11" t="e">
        <f>'OddsRatio_working_3-way'!S310*'OddsRatio_working_3-way'!R310/3-2*'OddsRatio_working_3-way'!R310^3/27-'OddsRatio_working_3-way'!T310</f>
        <v>#REF!</v>
      </c>
      <c r="W310" s="11" t="e">
        <f>'OddsRatio_working_3-way'!V310^2+4*'OddsRatio_working_3-way'!U310^3/27</f>
        <v>#REF!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#REF!</v>
      </c>
      <c r="Y310" s="11" t="e">
        <f>IF('OddsRatio_working_3-way'!W310&gt;=0,IF('OddsRatio_working_3-way'!V310+SQRT('OddsRatio_working_3-way'!W310)&gt;0,0,PI()),ACOS('OddsRatio_working_3-way'!V310/(2*'OddsRatio_working_3-way'!X310)))</f>
        <v>#REF!</v>
      </c>
      <c r="Z310" s="11" t="e">
        <f>'OddsRatio_working_3-way'!X310^(1/3)*COS('OddsRatio_working_3-way'!Y310/3)</f>
        <v>#REF!</v>
      </c>
      <c r="AA310" s="11" t="e">
        <f>'OddsRatio_working_3-way'!X310^(1/3)*COS(('OddsRatio_working_3-way'!Y310+2*PI())/3)</f>
        <v>#REF!</v>
      </c>
      <c r="AB310" s="11" t="e">
        <f>'OddsRatio_working_3-way'!X310^(1/3)*COS(('OddsRatio_working_3-way'!Y310+4*PI())/3)</f>
        <v>#REF!</v>
      </c>
      <c r="AC310" s="11" t="e">
        <f>'OddsRatio_working_3-way'!X310^(1/3)*SIN('OddsRatio_working_3-way'!Y310/3)</f>
        <v>#REF!</v>
      </c>
      <c r="AD310" s="11" t="e">
        <f>'OddsRatio_working_3-way'!X310^(1/3)*SIN(('OddsRatio_working_3-way'!Y310+2*PI())/3)</f>
        <v>#REF!</v>
      </c>
      <c r="AE310" s="11" t="e">
        <f>'OddsRatio_working_3-way'!X310^(1/3)*SIN(('OddsRatio_working_3-way'!Y310+4*PI())/3)</f>
        <v>#REF!</v>
      </c>
      <c r="AF310" s="11" t="e">
        <f>-'OddsRatio_working_3-way'!U310/(3*'OddsRatio_working_3-way'!X310^(1/3))*COS(('OddsRatio_working_3-way'!Y310)/3)</f>
        <v>#REF!</v>
      </c>
      <c r="AG310" s="11" t="e">
        <f>-'OddsRatio_working_3-way'!U310/(3*'OddsRatio_working_3-way'!X310^(1/3))*COS(('OddsRatio_working_3-way'!Y310+2*PI())/3)</f>
        <v>#REF!</v>
      </c>
      <c r="AH310" s="11" t="e">
        <f>-'OddsRatio_working_3-way'!U310/(3*'OddsRatio_working_3-way'!X310^(1/3))*COS(('OddsRatio_working_3-way'!Y310+4*PI())/3)</f>
        <v>#REF!</v>
      </c>
      <c r="AI310" s="11" t="e">
        <f>'OddsRatio_working_3-way'!U310/(3*'OddsRatio_working_3-way'!X310^(1/3))*SIN(('OddsRatio_working_3-way'!Y310)/3)</f>
        <v>#REF!</v>
      </c>
      <c r="AJ310" s="11" t="e">
        <f>'OddsRatio_working_3-way'!U310/(3*'OddsRatio_working_3-way'!X310^(1/3))*SIN(('OddsRatio_working_3-way'!Y310+2*PI())/3)</f>
        <v>#REF!</v>
      </c>
      <c r="AK310" s="11" t="e">
        <f>'OddsRatio_working_3-way'!U310/(3*'OddsRatio_working_3-way'!X310^(1/3))*SIN(('OddsRatio_working_3-way'!Y310+4*PI())/3)</f>
        <v>#REF!</v>
      </c>
      <c r="AL310" s="11" t="e">
        <f>'OddsRatio_working_3-way'!Z310+'OddsRatio_working_3-way'!AF310</f>
        <v>#REF!</v>
      </c>
      <c r="AM310" s="11" t="e">
        <f>'OddsRatio_working_3-way'!AA310+'OddsRatio_working_3-way'!AG310</f>
        <v>#REF!</v>
      </c>
      <c r="AN310" s="11" t="e">
        <f>'OddsRatio_working_3-way'!AB310+'OddsRatio_working_3-way'!AH310</f>
        <v>#REF!</v>
      </c>
      <c r="AO310" s="11" t="e">
        <f>'OddsRatio_working_3-way'!AC310+'OddsRatio_working_3-way'!AI310</f>
        <v>#REF!</v>
      </c>
      <c r="AP310" s="11" t="e">
        <f>'OddsRatio_working_3-way'!AD310+'OddsRatio_working_3-way'!AJ310</f>
        <v>#REF!</v>
      </c>
      <c r="AQ310" s="11" t="e">
        <f>'OddsRatio_working_3-way'!AE310+'OddsRatio_working_3-way'!AK310</f>
        <v>#REF!</v>
      </c>
      <c r="AR310" s="10" t="e">
        <f>IF(A310="","",IF(('OddsRatio_working_3-way'!X310=0),IF(Q310&gt;0,-Q310^(1/3),(-Q310)^(1/3)),'OddsRatio_working_3-way'!AL310-'OddsRatio_working_3-way'!R310/3))</f>
        <v>#REF!</v>
      </c>
      <c r="AS310" s="11" t="e">
        <f>IF(('OddsRatio_working_3-way'!X310=0),IF(Q310&gt;0,-Q310^(1/3),(-Q310)^(1/3)),'OddsRatio_working_3-way'!AM310-'OddsRatio_working_3-way'!R310/3)</f>
        <v>#REF!</v>
      </c>
      <c r="AT310" s="11" t="e">
        <f>IF(('OddsRatio_working_3-way'!X310=0),IF(Q310&gt;0,-Q310^(1/3),(-Q310)^(1/3)),'OddsRatio_working_3-way'!AN310-'OddsRatio_working_3-way'!R310/3)</f>
        <v>#REF!</v>
      </c>
      <c r="AU310" s="11" t="e">
        <f>IF(('OddsRatio_working_3-way'!X310=0),0,'OddsRatio_working_3-way'!AO310)</f>
        <v>#REF!</v>
      </c>
      <c r="AV310" s="11" t="e">
        <f>IF(('OddsRatio_working_3-way'!X310=0),0,'OddsRatio_working_3-way'!AP310)</f>
        <v>#REF!</v>
      </c>
      <c r="AW310" s="11" t="e">
        <f>IF(('OddsRatio_working_3-way'!X310=0),0,'OddsRatio_working_3-way'!AQ310)</f>
        <v>#REF!</v>
      </c>
    </row>
    <row r="311" spans="1:49" x14ac:dyDescent="0.2">
      <c r="A311" s="4">
        <f>IF('True_Odds_Calculator_3-way'!A303="","",'True_Odds_Calculator_3-way'!A303)</f>
        <v>1.54</v>
      </c>
      <c r="B311" s="4">
        <f>IF('True_Odds_Calculator_3-way'!B303="","",'True_Odds_Calculator_3-way'!B303)</f>
        <v>4.13</v>
      </c>
      <c r="C311" s="4">
        <f>IF('True_Odds_Calculator_3-way'!C303="","",'True_Odds_Calculator_3-way'!C303)</f>
        <v>6.25</v>
      </c>
      <c r="D311" s="9">
        <f t="shared" si="65"/>
        <v>0.62734066564101632</v>
      </c>
      <c r="E311" s="9">
        <f t="shared" si="66"/>
        <v>0.22506426597160872</v>
      </c>
      <c r="F311" s="9">
        <f t="shared" si="67"/>
        <v>0.1475950683873751</v>
      </c>
      <c r="G311" s="9">
        <f t="shared" si="68"/>
        <v>1.1000560241657678</v>
      </c>
      <c r="H311" s="9">
        <f t="shared" si="69"/>
        <v>1.5940302530495143</v>
      </c>
      <c r="I311" s="9">
        <f t="shared" si="70"/>
        <v>4.4431753556388527</v>
      </c>
      <c r="J311" s="9">
        <f t="shared" si="71"/>
        <v>6.7752941268702811</v>
      </c>
      <c r="K311" s="11">
        <f t="shared" si="72"/>
        <v>0.64935064935064934</v>
      </c>
      <c r="L311" s="11">
        <f t="shared" si="73"/>
        <v>0.24213075060532688</v>
      </c>
      <c r="M311" s="11">
        <f t="shared" si="74"/>
        <v>0.16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-0.22322694254897646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0.22439545926228738</v>
      </c>
      <c r="Q311" s="11">
        <f>2*'OddsRatio_working_3-way'!K311*'OddsRatio_working_3-way'!L311*'OddsRatio_working_3-way'!M311</f>
        <v>5.0312883242665328E-2</v>
      </c>
      <c r="R311" s="11">
        <f t="shared" si="75"/>
        <v>0</v>
      </c>
      <c r="S311" s="11">
        <f t="shared" si="76"/>
        <v>-1.0052346580568094</v>
      </c>
      <c r="T311" s="11">
        <f t="shared" si="77"/>
        <v>-0.22538893678403796</v>
      </c>
      <c r="U311" s="11">
        <f>'OddsRatio_working_3-way'!S311-'OddsRatio_working_3-way'!R311^2/3</f>
        <v>-1.0052346580568094</v>
      </c>
      <c r="V311" s="11">
        <f>'OddsRatio_working_3-way'!S311*'OddsRatio_working_3-way'!R311/3-2*'OddsRatio_working_3-way'!R311^3/27-'OddsRatio_working_3-way'!T311</f>
        <v>0.22538893678403796</v>
      </c>
      <c r="W311" s="11">
        <f>'OddsRatio_working_3-way'!V311^2+4*'OddsRatio_working_3-way'!U311^3/27</f>
        <v>-9.9686689774410586E-2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0.19396318117045414</v>
      </c>
      <c r="Y311" s="11">
        <f>IF('OddsRatio_working_3-way'!W311&gt;=0,IF('OddsRatio_working_3-way'!V311+SQRT('OddsRatio_working_3-way'!W311)&gt;0,0,PI()),ACOS('OddsRatio_working_3-way'!V311/(2*'OddsRatio_working_3-way'!X311)))</f>
        <v>0.95082774441143225</v>
      </c>
      <c r="Z311" s="11">
        <f>'OddsRatio_working_3-way'!X311^(1/3)*COS('OddsRatio_working_3-way'!Y311/3)</f>
        <v>0.55002801208288388</v>
      </c>
      <c r="AA311" s="11">
        <f>'OddsRatio_working_3-way'!X311^(1/3)*COS(('OddsRatio_working_3-way'!Y311+2*PI())/3)</f>
        <v>-0.4312527783014527</v>
      </c>
      <c r="AB311" s="11">
        <f>'OddsRatio_working_3-way'!X311^(1/3)*COS(('OddsRatio_working_3-way'!Y311+4*PI())/3)</f>
        <v>-0.11877523378143112</v>
      </c>
      <c r="AC311" s="11">
        <f>'OddsRatio_working_3-way'!X311^(1/3)*SIN('OddsRatio_working_3-way'!Y311/3)</f>
        <v>0.18040899444434769</v>
      </c>
      <c r="AD311" s="11">
        <f>'OddsRatio_working_3-way'!X311^(1/3)*SIN(('OddsRatio_working_3-way'!Y311+2*PI())/3)</f>
        <v>0.38613373403465784</v>
      </c>
      <c r="AE311" s="11">
        <f>'OddsRatio_working_3-way'!X311^(1/3)*SIN(('OddsRatio_working_3-way'!Y311+4*PI())/3)</f>
        <v>-0.56654272847900555</v>
      </c>
      <c r="AF311" s="11">
        <f>-'OddsRatio_working_3-way'!U311/(3*'OddsRatio_working_3-way'!X311^(1/3))*COS(('OddsRatio_working_3-way'!Y311)/3)</f>
        <v>0.55002801208288388</v>
      </c>
      <c r="AG311" s="11">
        <f>-'OddsRatio_working_3-way'!U311/(3*'OddsRatio_working_3-way'!X311^(1/3))*COS(('OddsRatio_working_3-way'!Y311+2*PI())/3)</f>
        <v>-0.4312527783014527</v>
      </c>
      <c r="AH311" s="11">
        <f>-'OddsRatio_working_3-way'!U311/(3*'OddsRatio_working_3-way'!X311^(1/3))*COS(('OddsRatio_working_3-way'!Y311+4*PI())/3)</f>
        <v>-0.11877523378143112</v>
      </c>
      <c r="AI311" s="11">
        <f>'OddsRatio_working_3-way'!U311/(3*'OddsRatio_working_3-way'!X311^(1/3))*SIN(('OddsRatio_working_3-way'!Y311)/3)</f>
        <v>-0.18040899444434769</v>
      </c>
      <c r="AJ311" s="11">
        <f>'OddsRatio_working_3-way'!U311/(3*'OddsRatio_working_3-way'!X311^(1/3))*SIN(('OddsRatio_working_3-way'!Y311+2*PI())/3)</f>
        <v>-0.38613373403465784</v>
      </c>
      <c r="AK311" s="11">
        <f>'OddsRatio_working_3-way'!U311/(3*'OddsRatio_working_3-way'!X311^(1/3))*SIN(('OddsRatio_working_3-way'!Y311+4*PI())/3)</f>
        <v>0.56654272847900555</v>
      </c>
      <c r="AL311" s="11">
        <f>'OddsRatio_working_3-way'!Z311+'OddsRatio_working_3-way'!AF311</f>
        <v>1.1000560241657678</v>
      </c>
      <c r="AM311" s="11">
        <f>'OddsRatio_working_3-way'!AA311+'OddsRatio_working_3-way'!AG311</f>
        <v>-0.8625055566029054</v>
      </c>
      <c r="AN311" s="11">
        <f>'OddsRatio_working_3-way'!AB311+'OddsRatio_working_3-way'!AH311</f>
        <v>-0.23755046756286224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1.1000560241657678</v>
      </c>
      <c r="AS311" s="11">
        <f>IF(('OddsRatio_working_3-way'!X311=0),IF(Q311&gt;0,-Q311^(1/3),(-Q311)^(1/3)),'OddsRatio_working_3-way'!AM311-'OddsRatio_working_3-way'!R311/3)</f>
        <v>-0.8625055566029054</v>
      </c>
      <c r="AT311" s="11">
        <f>IF(('OddsRatio_working_3-way'!X311=0),IF(Q311&gt;0,-Q311^(1/3),(-Q311)^(1/3)),'OddsRatio_working_3-way'!AN311-'OddsRatio_working_3-way'!R311/3)</f>
        <v>-0.23755046756286224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IF('True_Odds_Calculator_3-way'!A304="","",'True_Odds_Calculator_3-way'!A304)</f>
        <v>9.61</v>
      </c>
      <c r="B312" s="4">
        <f>IF('True_Odds_Calculator_3-way'!B304="","",'True_Odds_Calculator_3-way'!B304)</f>
        <v>6.09</v>
      </c>
      <c r="C312" s="4">
        <f>IF('True_Odds_Calculator_3-way'!C304="","",'True_Odds_Calculator_3-way'!C304)</f>
        <v>1.32</v>
      </c>
      <c r="D312" s="9">
        <f t="shared" si="65"/>
        <v>9.8353916509762926E-2</v>
      </c>
      <c r="E312" s="9">
        <f t="shared" si="66"/>
        <v>0.15577541661724789</v>
      </c>
      <c r="F312" s="9">
        <f t="shared" si="67"/>
        <v>0.74587066687298886</v>
      </c>
      <c r="G312" s="9">
        <f t="shared" si="68"/>
        <v>1.0647344121352105</v>
      </c>
      <c r="H312" s="9">
        <f t="shared" si="69"/>
        <v>10.167363288484163</v>
      </c>
      <c r="I312" s="9">
        <f t="shared" si="70"/>
        <v>6.4194981577682215</v>
      </c>
      <c r="J312" s="9">
        <f t="shared" si="71"/>
        <v>1.3407150118832676</v>
      </c>
      <c r="K312" s="11">
        <f t="shared" si="72"/>
        <v>0.10405827263267431</v>
      </c>
      <c r="L312" s="11">
        <f t="shared" si="73"/>
        <v>0.16420361247947454</v>
      </c>
      <c r="M312" s="11">
        <f t="shared" si="74"/>
        <v>0.75757575757575757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-0.18153329919091143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0.18148193540206173</v>
      </c>
      <c r="Q312" s="11">
        <f>2*'OddsRatio_working_3-way'!K312*'OddsRatio_working_3-way'!L312*'OddsRatio_working_3-way'!M312</f>
        <v>2.5889006476756311E-2</v>
      </c>
      <c r="R312" s="11">
        <f t="shared" si="75"/>
        <v>0</v>
      </c>
      <c r="S312" s="11">
        <f t="shared" si="76"/>
        <v>-0.99971705582899317</v>
      </c>
      <c r="T312" s="11">
        <f t="shared" si="77"/>
        <v>-0.14261298941925724</v>
      </c>
      <c r="U312" s="11">
        <f>'OddsRatio_working_3-way'!S312-'OddsRatio_working_3-way'!R312^2/3</f>
        <v>-0.99971705582899317</v>
      </c>
      <c r="V312" s="11">
        <f>'OddsRatio_working_3-way'!S312*'OddsRatio_working_3-way'!R312/3-2*'OddsRatio_working_3-way'!R312^3/27-'OddsRatio_working_3-way'!T312</f>
        <v>0.14261298941925724</v>
      </c>
      <c r="W312" s="11">
        <f>'OddsRatio_working_3-way'!V312^2+4*'OddsRatio_working_3-way'!U312^3/27</f>
        <v>-0.12768396600987164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0.19236841656114501</v>
      </c>
      <c r="Y312" s="11">
        <f>IF('OddsRatio_working_3-way'!W312&gt;=0,IF('OddsRatio_working_3-way'!V312+SQRT('OddsRatio_working_3-way'!W312)&gt;0,0,PI()),ACOS('OddsRatio_working_3-way'!V312/(2*'OddsRatio_working_3-way'!X312)))</f>
        <v>1.1910587803137527</v>
      </c>
      <c r="Z312" s="11">
        <f>'OddsRatio_working_3-way'!X312^(1/3)*COS('OddsRatio_working_3-way'!Y312/3)</f>
        <v>0.53236720606760535</v>
      </c>
      <c r="AA312" s="11">
        <f>'OddsRatio_working_3-way'!X312^(1/3)*COS(('OddsRatio_working_3-way'!Y312+2*PI())/3)</f>
        <v>-0.45949198977653355</v>
      </c>
      <c r="AB312" s="11">
        <f>'OddsRatio_working_3-way'!X312^(1/3)*COS(('OddsRatio_working_3-way'!Y312+4*PI())/3)</f>
        <v>-7.2875216291071937E-2</v>
      </c>
      <c r="AC312" s="11">
        <f>'OddsRatio_working_3-way'!X312^(1/3)*SIN('OddsRatio_working_3-way'!Y312/3)</f>
        <v>0.22321329824505598</v>
      </c>
      <c r="AD312" s="11">
        <f>'OddsRatio_working_3-way'!X312^(1/3)*SIN(('OddsRatio_working_3-way'!Y312+2*PI())/3)</f>
        <v>0.34943687547376345</v>
      </c>
      <c r="AE312" s="11">
        <f>'OddsRatio_working_3-way'!X312^(1/3)*SIN(('OddsRatio_working_3-way'!Y312+4*PI())/3)</f>
        <v>-0.57265017371881943</v>
      </c>
      <c r="AF312" s="11">
        <f>-'OddsRatio_working_3-way'!U312/(3*'OddsRatio_working_3-way'!X312^(1/3))*COS(('OddsRatio_working_3-way'!Y312)/3)</f>
        <v>0.53236720606760513</v>
      </c>
      <c r="AG312" s="11">
        <f>-'OddsRatio_working_3-way'!U312/(3*'OddsRatio_working_3-way'!X312^(1/3))*COS(('OddsRatio_working_3-way'!Y312+2*PI())/3)</f>
        <v>-0.45949198977653338</v>
      </c>
      <c r="AH312" s="11">
        <f>-'OddsRatio_working_3-way'!U312/(3*'OddsRatio_working_3-way'!X312^(1/3))*COS(('OddsRatio_working_3-way'!Y312+4*PI())/3)</f>
        <v>-7.2875216291071909E-2</v>
      </c>
      <c r="AI312" s="11">
        <f>'OddsRatio_working_3-way'!U312/(3*'OddsRatio_working_3-way'!X312^(1/3))*SIN(('OddsRatio_working_3-way'!Y312)/3)</f>
        <v>-0.2232132982450559</v>
      </c>
      <c r="AJ312" s="11">
        <f>'OddsRatio_working_3-way'!U312/(3*'OddsRatio_working_3-way'!X312^(1/3))*SIN(('OddsRatio_working_3-way'!Y312+2*PI())/3)</f>
        <v>-0.34943687547376329</v>
      </c>
      <c r="AK312" s="11">
        <f>'OddsRatio_working_3-way'!U312/(3*'OddsRatio_working_3-way'!X312^(1/3))*SIN(('OddsRatio_working_3-way'!Y312+4*PI())/3)</f>
        <v>0.57265017371881921</v>
      </c>
      <c r="AL312" s="11">
        <f>'OddsRatio_working_3-way'!Z312+'OddsRatio_working_3-way'!AF312</f>
        <v>1.0647344121352105</v>
      </c>
      <c r="AM312" s="11">
        <f>'OddsRatio_working_3-way'!AA312+'OddsRatio_working_3-way'!AG312</f>
        <v>-0.91898397955306699</v>
      </c>
      <c r="AN312" s="11">
        <f>'OddsRatio_working_3-way'!AB312+'OddsRatio_working_3-way'!AH312</f>
        <v>-0.14575043258214385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1.0647344121352105</v>
      </c>
      <c r="AS312" s="11">
        <f>IF(('OddsRatio_working_3-way'!X312=0),IF(Q312&gt;0,-Q312^(1/3),(-Q312)^(1/3)),'OddsRatio_working_3-way'!AM312-'OddsRatio_working_3-way'!R312/3)</f>
        <v>-0.91898397955306699</v>
      </c>
      <c r="AT312" s="11">
        <f>IF(('OddsRatio_working_3-way'!X312=0),IF(Q312&gt;0,-Q312^(1/3),(-Q312)^(1/3)),'OddsRatio_working_3-way'!AN312-'OddsRatio_working_3-way'!R312/3)</f>
        <v>-0.14575043258214385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IF('True_Odds_Calculator_3-way'!A305="","",'True_Odds_Calculator_3-way'!A305)</f>
        <v>2.19</v>
      </c>
      <c r="B313" s="4">
        <f>IF('True_Odds_Calculator_3-way'!B305="","",'True_Odds_Calculator_3-way'!B305)</f>
        <v>3.52</v>
      </c>
      <c r="C313" s="4">
        <f>IF('True_Odds_Calculator_3-way'!C305="","",'True_Odds_Calculator_3-way'!C305)</f>
        <v>3.55</v>
      </c>
      <c r="D313" s="9">
        <f t="shared" si="65"/>
        <v>0.44808849173262549</v>
      </c>
      <c r="E313" s="9">
        <f t="shared" si="66"/>
        <v>0.2771380356347744</v>
      </c>
      <c r="F313" s="9">
        <f t="shared" si="67"/>
        <v>0.27477347263259994</v>
      </c>
      <c r="G313" s="9">
        <f t="shared" si="68"/>
        <v>1.0350437290291001</v>
      </c>
      <c r="H313" s="9">
        <f t="shared" si="69"/>
        <v>2.231702037544629</v>
      </c>
      <c r="I313" s="9">
        <f t="shared" si="70"/>
        <v>3.6083101971533322</v>
      </c>
      <c r="J313" s="9">
        <f t="shared" si="71"/>
        <v>3.6393615090242051</v>
      </c>
      <c r="K313" s="11">
        <f t="shared" si="72"/>
        <v>0.45662100456621008</v>
      </c>
      <c r="L313" s="11">
        <f t="shared" si="73"/>
        <v>0.28409090909090912</v>
      </c>
      <c r="M313" s="11">
        <f t="shared" si="74"/>
        <v>0.28169014084507044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-0.27942969147387431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0.22874899876636329</v>
      </c>
      <c r="Q313" s="11">
        <f>2*'OddsRatio_working_3-way'!K313*'OddsRatio_working_3-way'!L313*'OddsRatio_working_3-way'!M313</f>
        <v>7.3082747209700732E-2</v>
      </c>
      <c r="R313" s="11">
        <f t="shared" si="75"/>
        <v>0</v>
      </c>
      <c r="S313" s="11">
        <f t="shared" si="76"/>
        <v>-0.81862810483670634</v>
      </c>
      <c r="T313" s="11">
        <f t="shared" si="77"/>
        <v>-0.26154252550693496</v>
      </c>
      <c r="U313" s="11">
        <f>'OddsRatio_working_3-way'!S313-'OddsRatio_working_3-way'!R313^2/3</f>
        <v>-0.81862810483670634</v>
      </c>
      <c r="V313" s="11">
        <f>'OddsRatio_working_3-way'!S313*'OddsRatio_working_3-way'!R313/3-2*'OddsRatio_working_3-way'!R313^3/27-'OddsRatio_working_3-way'!T313</f>
        <v>0.26154252550693496</v>
      </c>
      <c r="W313" s="11">
        <f>'OddsRatio_working_3-way'!V313^2+4*'OddsRatio_working_3-way'!U313^3/27</f>
        <v>-1.2870357788722309E-2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0.14254372174640667</v>
      </c>
      <c r="Y313" s="11">
        <f>IF('OddsRatio_working_3-way'!W313&gt;=0,IF('OddsRatio_working_3-way'!V313+SQRT('OddsRatio_working_3-way'!W313)&gt;0,0,PI()),ACOS('OddsRatio_working_3-way'!V313/(2*'OddsRatio_working_3-way'!X313)))</f>
        <v>0.4092699267151434</v>
      </c>
      <c r="Z313" s="11">
        <f>'OddsRatio_working_3-way'!X313^(1/3)*COS('OddsRatio_working_3-way'!Y313/3)</f>
        <v>0.51752186451455007</v>
      </c>
      <c r="AA313" s="11">
        <f>'OddsRatio_working_3-way'!X313^(1/3)*COS(('OddsRatio_working_3-way'!Y313+2*PI())/3)</f>
        <v>-0.32028626054745474</v>
      </c>
      <c r="AB313" s="11">
        <f>'OddsRatio_working_3-way'!X313^(1/3)*COS(('OddsRatio_working_3-way'!Y313+4*PI())/3)</f>
        <v>-0.19723560396709544</v>
      </c>
      <c r="AC313" s="11">
        <f>'OddsRatio_working_3-way'!X313^(1/3)*SIN('OddsRatio_working_3-way'!Y313/3)</f>
        <v>7.1043329700630736E-2</v>
      </c>
      <c r="AD313" s="11">
        <f>'OddsRatio_working_3-way'!X313^(1/3)*SIN(('OddsRatio_working_3-way'!Y313+2*PI())/3)</f>
        <v>0.41266541683317343</v>
      </c>
      <c r="AE313" s="11">
        <f>'OddsRatio_working_3-way'!X313^(1/3)*SIN(('OddsRatio_working_3-way'!Y313+4*PI())/3)</f>
        <v>-0.48370874653380408</v>
      </c>
      <c r="AF313" s="11">
        <f>-'OddsRatio_working_3-way'!U313/(3*'OddsRatio_working_3-way'!X313^(1/3))*COS(('OddsRatio_working_3-way'!Y313)/3)</f>
        <v>0.51752186451454996</v>
      </c>
      <c r="AG313" s="11">
        <f>-'OddsRatio_working_3-way'!U313/(3*'OddsRatio_working_3-way'!X313^(1/3))*COS(('OddsRatio_working_3-way'!Y313+2*PI())/3)</f>
        <v>-0.32028626054745463</v>
      </c>
      <c r="AH313" s="11">
        <f>-'OddsRatio_working_3-way'!U313/(3*'OddsRatio_working_3-way'!X313^(1/3))*COS(('OddsRatio_working_3-way'!Y313+4*PI())/3)</f>
        <v>-0.19723560396709541</v>
      </c>
      <c r="AI313" s="11">
        <f>'OddsRatio_working_3-way'!U313/(3*'OddsRatio_working_3-way'!X313^(1/3))*SIN(('OddsRatio_working_3-way'!Y313)/3)</f>
        <v>-7.1043329700630709E-2</v>
      </c>
      <c r="AJ313" s="11">
        <f>'OddsRatio_working_3-way'!U313/(3*'OddsRatio_working_3-way'!X313^(1/3))*SIN(('OddsRatio_working_3-way'!Y313+2*PI())/3)</f>
        <v>-0.41266541683317332</v>
      </c>
      <c r="AK313" s="11">
        <f>'OddsRatio_working_3-way'!U313/(3*'OddsRatio_working_3-way'!X313^(1/3))*SIN(('OddsRatio_working_3-way'!Y313+4*PI())/3)</f>
        <v>0.48370874653380397</v>
      </c>
      <c r="AL313" s="11">
        <f>'OddsRatio_working_3-way'!Z313+'OddsRatio_working_3-way'!AF313</f>
        <v>1.0350437290291001</v>
      </c>
      <c r="AM313" s="11">
        <f>'OddsRatio_working_3-way'!AA313+'OddsRatio_working_3-way'!AG313</f>
        <v>-0.64057252109490936</v>
      </c>
      <c r="AN313" s="11">
        <f>'OddsRatio_working_3-way'!AB313+'OddsRatio_working_3-way'!AH313</f>
        <v>-0.39447120793419088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1.0350437290291001</v>
      </c>
      <c r="AS313" s="11">
        <f>IF(('OddsRatio_working_3-way'!X313=0),IF(Q313&gt;0,-Q313^(1/3),(-Q313)^(1/3)),'OddsRatio_working_3-way'!AM313-'OddsRatio_working_3-way'!R313/3)</f>
        <v>-0.64057252109490936</v>
      </c>
      <c r="AT313" s="11">
        <f>IF(('OddsRatio_working_3-way'!X313=0),IF(Q313&gt;0,-Q313^(1/3),(-Q313)^(1/3)),'OddsRatio_working_3-way'!AN313-'OddsRatio_working_3-way'!R313/3)</f>
        <v>-0.39447120793419088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IF('True_Odds_Calculator_3-way'!A306="","",'True_Odds_Calculator_3-way'!A306)</f>
        <v>1.78</v>
      </c>
      <c r="B314" s="4">
        <f>IF('True_Odds_Calculator_3-way'!B306="","",'True_Odds_Calculator_3-way'!B306)</f>
        <v>4.1399999999999997</v>
      </c>
      <c r="C314" s="4">
        <f>IF('True_Odds_Calculator_3-way'!C306="","",'True_Odds_Calculator_3-way'!C306)</f>
        <v>4.5199999999999996</v>
      </c>
      <c r="D314" s="9">
        <f t="shared" si="65"/>
        <v>0.55165921089756154</v>
      </c>
      <c r="E314" s="9">
        <f t="shared" si="66"/>
        <v>0.2340992702728116</v>
      </c>
      <c r="F314" s="9">
        <f t="shared" si="67"/>
        <v>0.214241518829627</v>
      </c>
      <c r="G314" s="9">
        <f t="shared" si="68"/>
        <v>1.0419401545556708</v>
      </c>
      <c r="H314" s="9">
        <f t="shared" si="69"/>
        <v>1.8127133205534234</v>
      </c>
      <c r="I314" s="9">
        <f t="shared" si="70"/>
        <v>4.2716920853048057</v>
      </c>
      <c r="J314" s="9">
        <f t="shared" si="71"/>
        <v>4.6676293440359613</v>
      </c>
      <c r="K314" s="11">
        <f t="shared" si="72"/>
        <v>0.5617977528089888</v>
      </c>
      <c r="L314" s="11">
        <f t="shared" si="73"/>
        <v>0.24154589371980678</v>
      </c>
      <c r="M314" s="11">
        <f t="shared" si="74"/>
        <v>0.22123893805309736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-0.25882614027579043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0.22336450348952991</v>
      </c>
      <c r="Q314" s="11">
        <f>2*'OddsRatio_working_3-way'!K314*'OddsRatio_working_3-way'!L314*'OddsRatio_working_3-way'!M314</f>
        <v>6.0044221368153225E-2</v>
      </c>
      <c r="R314" s="11">
        <f t="shared" si="75"/>
        <v>0</v>
      </c>
      <c r="S314" s="11">
        <f t="shared" si="76"/>
        <v>-0.86299051267204074</v>
      </c>
      <c r="T314" s="11">
        <f t="shared" si="77"/>
        <v>-0.23198669695484975</v>
      </c>
      <c r="U314" s="11">
        <f>'OddsRatio_working_3-way'!S314-'OddsRatio_working_3-way'!R314^2/3</f>
        <v>-0.86299051267204074</v>
      </c>
      <c r="V314" s="11">
        <f>'OddsRatio_working_3-way'!S314*'OddsRatio_working_3-way'!R314/3-2*'OddsRatio_working_3-way'!R314^3/27-'OddsRatio_working_3-way'!T314</f>
        <v>0.23198669695484975</v>
      </c>
      <c r="W314" s="11">
        <f>'OddsRatio_working_3-way'!V314^2+4*'OddsRatio_working_3-way'!U314^3/27</f>
        <v>-4.13991279366843E-2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0.15428622386712432</v>
      </c>
      <c r="Y314" s="11">
        <f>IF('OddsRatio_working_3-way'!W314&gt;=0,IF('OddsRatio_working_3-way'!V314+SQRT('OddsRatio_working_3-way'!W314)&gt;0,0,PI()),ACOS('OddsRatio_working_3-way'!V314/(2*'OddsRatio_working_3-way'!X314)))</f>
        <v>0.71999919941547152</v>
      </c>
      <c r="Z314" s="11">
        <f>'OddsRatio_working_3-way'!X314^(1/3)*COS('OddsRatio_working_3-way'!Y314/3)</f>
        <v>0.5209700772778354</v>
      </c>
      <c r="AA314" s="11">
        <f>'OddsRatio_working_3-way'!X314^(1/3)*COS(('OddsRatio_working_3-way'!Y314+2*PI())/3)</f>
        <v>-0.37089455862634824</v>
      </c>
      <c r="AB314" s="11">
        <f>'OddsRatio_working_3-way'!X314^(1/3)*COS(('OddsRatio_working_3-way'!Y314+4*PI())/3)</f>
        <v>-0.15007551865148688</v>
      </c>
      <c r="AC314" s="11">
        <f>'OddsRatio_working_3-way'!X314^(1/3)*SIN('OddsRatio_working_3-way'!Y314/3)</f>
        <v>0.12748993217168089</v>
      </c>
      <c r="AD314" s="11">
        <f>'OddsRatio_working_3-way'!X314^(1/3)*SIN(('OddsRatio_working_3-way'!Y314+2*PI())/3)</f>
        <v>0.38742835544830728</v>
      </c>
      <c r="AE314" s="11">
        <f>'OddsRatio_working_3-way'!X314^(1/3)*SIN(('OddsRatio_working_3-way'!Y314+4*PI())/3)</f>
        <v>-0.51491828761998815</v>
      </c>
      <c r="AF314" s="11">
        <f>-'OddsRatio_working_3-way'!U314/(3*'OddsRatio_working_3-way'!X314^(1/3))*COS(('OddsRatio_working_3-way'!Y314)/3)</f>
        <v>0.5209700772778354</v>
      </c>
      <c r="AG314" s="11">
        <f>-'OddsRatio_working_3-way'!U314/(3*'OddsRatio_working_3-way'!X314^(1/3))*COS(('OddsRatio_working_3-way'!Y314+2*PI())/3)</f>
        <v>-0.37089455862634824</v>
      </c>
      <c r="AH314" s="11">
        <f>-'OddsRatio_working_3-way'!U314/(3*'OddsRatio_working_3-way'!X314^(1/3))*COS(('OddsRatio_working_3-way'!Y314+4*PI())/3)</f>
        <v>-0.15007551865148688</v>
      </c>
      <c r="AI314" s="11">
        <f>'OddsRatio_working_3-way'!U314/(3*'OddsRatio_working_3-way'!X314^(1/3))*SIN(('OddsRatio_working_3-way'!Y314)/3)</f>
        <v>-0.12748993217168089</v>
      </c>
      <c r="AJ314" s="11">
        <f>'OddsRatio_working_3-way'!U314/(3*'OddsRatio_working_3-way'!X314^(1/3))*SIN(('OddsRatio_working_3-way'!Y314+2*PI())/3)</f>
        <v>-0.38742835544830728</v>
      </c>
      <c r="AK314" s="11">
        <f>'OddsRatio_working_3-way'!U314/(3*'OddsRatio_working_3-way'!X314^(1/3))*SIN(('OddsRatio_working_3-way'!Y314+4*PI())/3)</f>
        <v>0.51491828761998815</v>
      </c>
      <c r="AL314" s="11">
        <f>'OddsRatio_working_3-way'!Z314+'OddsRatio_working_3-way'!AF314</f>
        <v>1.0419401545556708</v>
      </c>
      <c r="AM314" s="11">
        <f>'OddsRatio_working_3-way'!AA314+'OddsRatio_working_3-way'!AG314</f>
        <v>-0.74178911725269647</v>
      </c>
      <c r="AN314" s="11">
        <f>'OddsRatio_working_3-way'!AB314+'OddsRatio_working_3-way'!AH314</f>
        <v>-0.30015103730297377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1.0419401545556708</v>
      </c>
      <c r="AS314" s="11">
        <f>IF(('OddsRatio_working_3-way'!X314=0),IF(Q314&gt;0,-Q314^(1/3),(-Q314)^(1/3)),'OddsRatio_working_3-way'!AM314-'OddsRatio_working_3-way'!R314/3)</f>
        <v>-0.74178911725269647</v>
      </c>
      <c r="AT314" s="11">
        <f>IF(('OddsRatio_working_3-way'!X314=0),IF(Q314&gt;0,-Q314^(1/3),(-Q314)^(1/3)),'OddsRatio_working_3-way'!AN314-'OddsRatio_working_3-way'!R314/3)</f>
        <v>-0.30015103730297377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IF('True_Odds_Calculator_3-way'!A307="","",'True_Odds_Calculator_3-way'!A307)</f>
        <v>3.45</v>
      </c>
      <c r="B315" s="4">
        <f>IF('True_Odds_Calculator_3-way'!B307="","",'True_Odds_Calculator_3-way'!B307)</f>
        <v>3.18</v>
      </c>
      <c r="C315" s="4">
        <f>IF('True_Odds_Calculator_3-way'!C307="","",'True_Odds_Calculator_3-way'!C307)</f>
        <v>2.36</v>
      </c>
      <c r="D315" s="9">
        <f t="shared" si="65"/>
        <v>0.28120158509007087</v>
      </c>
      <c r="E315" s="9">
        <f t="shared" si="66"/>
        <v>0.30539315720309951</v>
      </c>
      <c r="F315" s="9">
        <f t="shared" si="67"/>
        <v>0.41340525770682968</v>
      </c>
      <c r="G315" s="9">
        <f t="shared" si="68"/>
        <v>1.0433337636860323</v>
      </c>
      <c r="H315" s="9">
        <f t="shared" si="69"/>
        <v>3.5561677210307789</v>
      </c>
      <c r="I315" s="9">
        <f t="shared" si="70"/>
        <v>3.2744676048355505</v>
      </c>
      <c r="J315" s="9">
        <f t="shared" si="71"/>
        <v>2.4189339186130034</v>
      </c>
      <c r="K315" s="11">
        <f t="shared" si="72"/>
        <v>0.28985507246376813</v>
      </c>
      <c r="L315" s="11">
        <f t="shared" si="73"/>
        <v>0.31446540880503143</v>
      </c>
      <c r="M315" s="11">
        <f t="shared" si="74"/>
        <v>0.42372881355932207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-0.28054547505055705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0.23134952084772031</v>
      </c>
      <c r="Q315" s="11">
        <f>2*'OddsRatio_working_3-way'!K315*'OddsRatio_working_3-way'!L315*'OddsRatio_working_3-way'!M315</f>
        <v>7.7245249030958363E-2</v>
      </c>
      <c r="R315" s="11">
        <f t="shared" si="75"/>
        <v>0</v>
      </c>
      <c r="S315" s="11">
        <f t="shared" si="76"/>
        <v>-0.8246417833188322</v>
      </c>
      <c r="T315" s="11">
        <f t="shared" si="77"/>
        <v>-0.27533949359560339</v>
      </c>
      <c r="U315" s="11">
        <f>'OddsRatio_working_3-way'!S315-'OddsRatio_working_3-way'!R315^2/3</f>
        <v>-0.8246417833188322</v>
      </c>
      <c r="V315" s="11">
        <f>'OddsRatio_working_3-way'!S315*'OddsRatio_working_3-way'!R315/3-2*'OddsRatio_working_3-way'!R315^3/27-'OddsRatio_working_3-way'!T315</f>
        <v>0.27533949359560339</v>
      </c>
      <c r="W315" s="11">
        <f>'OddsRatio_working_3-way'!V315^2+4*'OddsRatio_working_3-way'!U315^3/27</f>
        <v>-7.2673497640235452E-3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0.14411730161357003</v>
      </c>
      <c r="Y315" s="11">
        <f>IF('OddsRatio_working_3-way'!W315&gt;=0,IF('OddsRatio_working_3-way'!V315+SQRT('OddsRatio_working_3-way'!W315)&gt;0,0,PI()),ACOS('OddsRatio_working_3-way'!V315/(2*'OddsRatio_working_3-way'!X315)))</f>
        <v>0.30025277898259994</v>
      </c>
      <c r="Z315" s="11">
        <f>'OddsRatio_working_3-way'!X315^(1/3)*COS('OddsRatio_working_3-way'!Y315/3)</f>
        <v>0.52166688184301624</v>
      </c>
      <c r="AA315" s="11">
        <f>'OddsRatio_working_3-way'!X315^(1/3)*COS(('OddsRatio_working_3-way'!Y315+2*PI())/3)</f>
        <v>-0.30620076529540668</v>
      </c>
      <c r="AB315" s="11">
        <f>'OddsRatio_working_3-way'!X315^(1/3)*COS(('OddsRatio_working_3-way'!Y315+4*PI())/3)</f>
        <v>-0.21546611654760961</v>
      </c>
      <c r="AC315" s="11">
        <f>'OddsRatio_working_3-way'!X315^(1/3)*SIN('OddsRatio_working_3-way'!Y315/3)</f>
        <v>5.2385673879366858E-2</v>
      </c>
      <c r="AD315" s="11">
        <f>'OddsRatio_working_3-way'!X315^(1/3)*SIN(('OddsRatio_working_3-way'!Y315+2*PI())/3)</f>
        <v>0.42558393504938374</v>
      </c>
      <c r="AE315" s="11">
        <f>'OddsRatio_working_3-way'!X315^(1/3)*SIN(('OddsRatio_working_3-way'!Y315+4*PI())/3)</f>
        <v>-0.47796960892875057</v>
      </c>
      <c r="AF315" s="11">
        <f>-'OddsRatio_working_3-way'!U315/(3*'OddsRatio_working_3-way'!X315^(1/3))*COS(('OddsRatio_working_3-way'!Y315)/3)</f>
        <v>0.52166688184301602</v>
      </c>
      <c r="AG315" s="11">
        <f>-'OddsRatio_working_3-way'!U315/(3*'OddsRatio_working_3-way'!X315^(1/3))*COS(('OddsRatio_working_3-way'!Y315+2*PI())/3)</f>
        <v>-0.30620076529540657</v>
      </c>
      <c r="AH315" s="11">
        <f>-'OddsRatio_working_3-way'!U315/(3*'OddsRatio_working_3-way'!X315^(1/3))*COS(('OddsRatio_working_3-way'!Y315+4*PI())/3)</f>
        <v>-0.21546611654760953</v>
      </c>
      <c r="AI315" s="11">
        <f>'OddsRatio_working_3-way'!U315/(3*'OddsRatio_working_3-way'!X315^(1/3))*SIN(('OddsRatio_working_3-way'!Y315)/3)</f>
        <v>-5.2385673879366837E-2</v>
      </c>
      <c r="AJ315" s="11">
        <f>'OddsRatio_working_3-way'!U315/(3*'OddsRatio_working_3-way'!X315^(1/3))*SIN(('OddsRatio_working_3-way'!Y315+2*PI())/3)</f>
        <v>-0.42558393504938358</v>
      </c>
      <c r="AK315" s="11">
        <f>'OddsRatio_working_3-way'!U315/(3*'OddsRatio_working_3-way'!X315^(1/3))*SIN(('OddsRatio_working_3-way'!Y315+4*PI())/3)</f>
        <v>0.47796960892875034</v>
      </c>
      <c r="AL315" s="11">
        <f>'OddsRatio_working_3-way'!Z315+'OddsRatio_working_3-way'!AF315</f>
        <v>1.0433337636860323</v>
      </c>
      <c r="AM315" s="11">
        <f>'OddsRatio_working_3-way'!AA315+'OddsRatio_working_3-way'!AG315</f>
        <v>-0.61240153059081326</v>
      </c>
      <c r="AN315" s="11">
        <f>'OddsRatio_working_3-way'!AB315+'OddsRatio_working_3-way'!AH315</f>
        <v>-0.43093223309521911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1.0433337636860323</v>
      </c>
      <c r="AS315" s="11">
        <f>IF(('OddsRatio_working_3-way'!X315=0),IF(Q315&gt;0,-Q315^(1/3),(-Q315)^(1/3)),'OddsRatio_working_3-way'!AM315-'OddsRatio_working_3-way'!R315/3)</f>
        <v>-0.61240153059081326</v>
      </c>
      <c r="AT315" s="11">
        <f>IF(('OddsRatio_working_3-way'!X315=0),IF(Q315&gt;0,-Q315^(1/3),(-Q315)^(1/3)),'OddsRatio_working_3-way'!AN315-'OddsRatio_working_3-way'!R315/3)</f>
        <v>-0.43093223309521911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IF('True_Odds_Calculator_3-way'!A308="","",'True_Odds_Calculator_3-way'!A308)</f>
        <v>5.95</v>
      </c>
      <c r="B316" s="4">
        <f>IF('True_Odds_Calculator_3-way'!B308="","",'True_Odds_Calculator_3-way'!B308)</f>
        <v>4.25</v>
      </c>
      <c r="C316" s="4">
        <f>IF('True_Odds_Calculator_3-way'!C308="","",'True_Odds_Calculator_3-way'!C308)</f>
        <v>1.61</v>
      </c>
      <c r="D316" s="9">
        <f t="shared" si="65"/>
        <v>0.16195919195621228</v>
      </c>
      <c r="E316" s="9">
        <f t="shared" si="66"/>
        <v>0.22741072686815134</v>
      </c>
      <c r="F316" s="9">
        <f t="shared" si="67"/>
        <v>0.61063008117563622</v>
      </c>
      <c r="G316" s="9">
        <f t="shared" si="68"/>
        <v>1.0453322920254629</v>
      </c>
      <c r="H316" s="9">
        <f t="shared" si="69"/>
        <v>6.1743948455260425</v>
      </c>
      <c r="I316" s="9">
        <f t="shared" si="70"/>
        <v>4.3973299490827538</v>
      </c>
      <c r="J316" s="9">
        <f t="shared" si="71"/>
        <v>1.6376526981355326</v>
      </c>
      <c r="K316" s="11">
        <f t="shared" si="72"/>
        <v>0.16806722689075629</v>
      </c>
      <c r="L316" s="11">
        <f t="shared" si="73"/>
        <v>0.23529411764705882</v>
      </c>
      <c r="M316" s="11">
        <f t="shared" si="74"/>
        <v>0.6211180124223602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-0.24103861493446477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0.21639346275594637</v>
      </c>
      <c r="Q316" s="11">
        <f>2*'OddsRatio_working_3-way'!K316*'OddsRatio_working_3-way'!L316*'OddsRatio_working_3-way'!M316</f>
        <v>4.9124509138693831E-2</v>
      </c>
      <c r="R316" s="11">
        <f t="shared" si="75"/>
        <v>0</v>
      </c>
      <c r="S316" s="11">
        <f t="shared" si="76"/>
        <v>-0.8977543403772914</v>
      </c>
      <c r="T316" s="11">
        <f t="shared" si="77"/>
        <v>-0.20380348249200711</v>
      </c>
      <c r="U316" s="11">
        <f>'OddsRatio_working_3-way'!S316-'OddsRatio_working_3-way'!R316^2/3</f>
        <v>-0.8977543403772914</v>
      </c>
      <c r="V316" s="11">
        <f>'OddsRatio_working_3-way'!S316*'OddsRatio_working_3-way'!R316/3-2*'OddsRatio_working_3-way'!R316^3/27-'OddsRatio_working_3-way'!T316</f>
        <v>0.20380348249200711</v>
      </c>
      <c r="W316" s="11">
        <f>'OddsRatio_working_3-way'!V316^2+4*'OddsRatio_working_3-way'!U316^3/27</f>
        <v>-6.5657718577058502E-2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0.1637021518283498</v>
      </c>
      <c r="Y316" s="11">
        <f>IF('OddsRatio_working_3-way'!W316&gt;=0,IF('OddsRatio_working_3-way'!V316+SQRT('OddsRatio_working_3-way'!W316)&gt;0,0,PI()),ACOS('OddsRatio_working_3-way'!V316/(2*'OddsRatio_working_3-way'!X316)))</f>
        <v>0.89888549866933976</v>
      </c>
      <c r="Z316" s="11">
        <f>'OddsRatio_working_3-way'!X316^(1/3)*COS('OddsRatio_working_3-way'!Y316/3)</f>
        <v>0.52266614601273154</v>
      </c>
      <c r="AA316" s="11">
        <f>'OddsRatio_working_3-way'!X316^(1/3)*COS(('OddsRatio_working_3-way'!Y316+2*PI())/3)</f>
        <v>-0.40116747490186283</v>
      </c>
      <c r="AB316" s="11">
        <f>'OddsRatio_working_3-way'!X316^(1/3)*COS(('OddsRatio_working_3-way'!Y316+4*PI())/3)</f>
        <v>-0.12149867111086864</v>
      </c>
      <c r="AC316" s="11">
        <f>'OddsRatio_working_3-way'!X316^(1/3)*SIN('OddsRatio_working_3-way'!Y316/3)</f>
        <v>0.16146685915267114</v>
      </c>
      <c r="AD316" s="11">
        <f>'OddsRatio_working_3-way'!X316^(1/3)*SIN(('OddsRatio_working_3-way'!Y316+2*PI())/3)</f>
        <v>0.3719087305687967</v>
      </c>
      <c r="AE316" s="11">
        <f>'OddsRatio_working_3-way'!X316^(1/3)*SIN(('OddsRatio_working_3-way'!Y316+4*PI())/3)</f>
        <v>-0.53337558972146781</v>
      </c>
      <c r="AF316" s="11">
        <f>-'OddsRatio_working_3-way'!U316/(3*'OddsRatio_working_3-way'!X316^(1/3))*COS(('OddsRatio_working_3-way'!Y316)/3)</f>
        <v>0.52266614601273131</v>
      </c>
      <c r="AG316" s="11">
        <f>-'OddsRatio_working_3-way'!U316/(3*'OddsRatio_working_3-way'!X316^(1/3))*COS(('OddsRatio_working_3-way'!Y316+2*PI())/3)</f>
        <v>-0.40116747490186266</v>
      </c>
      <c r="AH316" s="11">
        <f>-'OddsRatio_working_3-way'!U316/(3*'OddsRatio_working_3-way'!X316^(1/3))*COS(('OddsRatio_working_3-way'!Y316+4*PI())/3)</f>
        <v>-0.12149867111086858</v>
      </c>
      <c r="AI316" s="11">
        <f>'OddsRatio_working_3-way'!U316/(3*'OddsRatio_working_3-way'!X316^(1/3))*SIN(('OddsRatio_working_3-way'!Y316)/3)</f>
        <v>-0.16146685915267106</v>
      </c>
      <c r="AJ316" s="11">
        <f>'OddsRatio_working_3-way'!U316/(3*'OddsRatio_working_3-way'!X316^(1/3))*SIN(('OddsRatio_working_3-way'!Y316+2*PI())/3)</f>
        <v>-0.37190873056879653</v>
      </c>
      <c r="AK316" s="11">
        <f>'OddsRatio_working_3-way'!U316/(3*'OddsRatio_working_3-way'!X316^(1/3))*SIN(('OddsRatio_working_3-way'!Y316+4*PI())/3)</f>
        <v>0.53337558972146759</v>
      </c>
      <c r="AL316" s="11">
        <f>'OddsRatio_working_3-way'!Z316+'OddsRatio_working_3-way'!AF316</f>
        <v>1.0453322920254629</v>
      </c>
      <c r="AM316" s="11">
        <f>'OddsRatio_working_3-way'!AA316+'OddsRatio_working_3-way'!AG316</f>
        <v>-0.80233494980372555</v>
      </c>
      <c r="AN316" s="11">
        <f>'OddsRatio_working_3-way'!AB316+'OddsRatio_working_3-way'!AH316</f>
        <v>-0.24299734222173722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1.0453322920254629</v>
      </c>
      <c r="AS316" s="11">
        <f>IF(('OddsRatio_working_3-way'!X316=0),IF(Q316&gt;0,-Q316^(1/3),(-Q316)^(1/3)),'OddsRatio_working_3-way'!AM316-'OddsRatio_working_3-way'!R316/3)</f>
        <v>-0.80233494980372555</v>
      </c>
      <c r="AT316" s="11">
        <f>IF(('OddsRatio_working_3-way'!X316=0),IF(Q316&gt;0,-Q316^(1/3),(-Q316)^(1/3)),'OddsRatio_working_3-way'!AN316-'OddsRatio_working_3-way'!R316/3)</f>
        <v>-0.24299734222173722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IF('True_Odds_Calculator_3-way'!A309="","",'True_Odds_Calculator_3-way'!A309)</f>
        <v>3.39</v>
      </c>
      <c r="B317" s="4">
        <f>IF('True_Odds_Calculator_3-way'!B309="","",'True_Odds_Calculator_3-way'!B309)</f>
        <v>3.88</v>
      </c>
      <c r="C317" s="4">
        <f>IF('True_Odds_Calculator_3-way'!C309="","",'True_Odds_Calculator_3-way'!C309)</f>
        <v>2.13</v>
      </c>
      <c r="D317" s="9">
        <f t="shared" si="65"/>
        <v>0.28787763292291135</v>
      </c>
      <c r="E317" s="9">
        <f t="shared" si="66"/>
        <v>0.25120212665011243</v>
      </c>
      <c r="F317" s="9">
        <f t="shared" si="67"/>
        <v>0.46092024042697616</v>
      </c>
      <c r="G317" s="9">
        <f t="shared" si="68"/>
        <v>1.0350201451198811</v>
      </c>
      <c r="H317" s="9">
        <f t="shared" si="69"/>
        <v>3.473698146836516</v>
      </c>
      <c r="I317" s="9">
        <f t="shared" si="70"/>
        <v>3.9808580179452568</v>
      </c>
      <c r="J317" s="9">
        <f t="shared" si="71"/>
        <v>2.1695727639854656</v>
      </c>
      <c r="K317" s="11">
        <f t="shared" si="72"/>
        <v>0.29498525073746312</v>
      </c>
      <c r="L317" s="11">
        <f t="shared" si="73"/>
        <v>0.25773195876288663</v>
      </c>
      <c r="M317" s="11">
        <f t="shared" si="74"/>
        <v>0.46948356807511737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-0.27762450994627552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0.22843831430228012</v>
      </c>
      <c r="Q317" s="11">
        <f>2*'OddsRatio_working_3-way'!K317*'OddsRatio_working_3-way'!L317*'OddsRatio_working_3-way'!M317</f>
        <v>7.1386973219462552E-2</v>
      </c>
      <c r="R317" s="11">
        <f t="shared" si="75"/>
        <v>0</v>
      </c>
      <c r="S317" s="11">
        <f t="shared" si="76"/>
        <v>-0.82283194069027388</v>
      </c>
      <c r="T317" s="11">
        <f t="shared" si="77"/>
        <v>-0.25713498146571062</v>
      </c>
      <c r="U317" s="11">
        <f>'OddsRatio_working_3-way'!S317-'OddsRatio_working_3-way'!R317^2/3</f>
        <v>-0.82283194069027388</v>
      </c>
      <c r="V317" s="11">
        <f>'OddsRatio_working_3-way'!S317*'OddsRatio_working_3-way'!R317/3-2*'OddsRatio_working_3-way'!R317^3/27-'OddsRatio_working_3-way'!T317</f>
        <v>0.25713498146571062</v>
      </c>
      <c r="W317" s="11">
        <f>'OddsRatio_working_3-way'!V317^2+4*'OddsRatio_working_3-way'!U317^3/27</f>
        <v>-1.6414985365432802E-2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0.14364312031803345</v>
      </c>
      <c r="Y317" s="11">
        <f>IF('OddsRatio_working_3-way'!W317&gt;=0,IF('OddsRatio_working_3-way'!V317+SQRT('OddsRatio_working_3-way'!W317)&gt;0,0,PI()),ACOS('OddsRatio_working_3-way'!V317/(2*'OddsRatio_working_3-way'!X317)))</f>
        <v>0.46225745542292818</v>
      </c>
      <c r="Z317" s="11">
        <f>'OddsRatio_working_3-way'!X317^(1/3)*COS('OddsRatio_working_3-way'!Y317/3)</f>
        <v>0.51751007255994053</v>
      </c>
      <c r="AA317" s="11">
        <f>'OddsRatio_working_3-way'!X317^(1/3)*COS(('OddsRatio_working_3-way'!Y317+2*PI())/3)</f>
        <v>-0.32836450957076785</v>
      </c>
      <c r="AB317" s="11">
        <f>'OddsRatio_working_3-way'!X317^(1/3)*COS(('OddsRatio_working_3-way'!Y317+4*PI())/3)</f>
        <v>-0.18914556298917254</v>
      </c>
      <c r="AC317" s="11">
        <f>'OddsRatio_working_3-way'!X317^(1/3)*SIN('OddsRatio_working_3-way'!Y317/3)</f>
        <v>8.0378096285180167E-2</v>
      </c>
      <c r="AD317" s="11">
        <f>'OddsRatio_working_3-way'!X317^(1/3)*SIN(('OddsRatio_working_3-way'!Y317+2*PI())/3)</f>
        <v>0.40798782140864659</v>
      </c>
      <c r="AE317" s="11">
        <f>'OddsRatio_working_3-way'!X317^(1/3)*SIN(('OddsRatio_working_3-way'!Y317+4*PI())/3)</f>
        <v>-0.4883659176938267</v>
      </c>
      <c r="AF317" s="11">
        <f>-'OddsRatio_working_3-way'!U317/(3*'OddsRatio_working_3-way'!X317^(1/3))*COS(('OddsRatio_working_3-way'!Y317)/3)</f>
        <v>0.51751007255994053</v>
      </c>
      <c r="AG317" s="11">
        <f>-'OddsRatio_working_3-way'!U317/(3*'OddsRatio_working_3-way'!X317^(1/3))*COS(('OddsRatio_working_3-way'!Y317+2*PI())/3)</f>
        <v>-0.3283645095707679</v>
      </c>
      <c r="AH317" s="11">
        <f>-'OddsRatio_working_3-way'!U317/(3*'OddsRatio_working_3-way'!X317^(1/3))*COS(('OddsRatio_working_3-way'!Y317+4*PI())/3)</f>
        <v>-0.18914556298917259</v>
      </c>
      <c r="AI317" s="11">
        <f>'OddsRatio_working_3-way'!U317/(3*'OddsRatio_working_3-way'!X317^(1/3))*SIN(('OddsRatio_working_3-way'!Y317)/3)</f>
        <v>-8.0378096285180195E-2</v>
      </c>
      <c r="AJ317" s="11">
        <f>'OddsRatio_working_3-way'!U317/(3*'OddsRatio_working_3-way'!X317^(1/3))*SIN(('OddsRatio_working_3-way'!Y317+2*PI())/3)</f>
        <v>-0.40798782140864664</v>
      </c>
      <c r="AK317" s="11">
        <f>'OddsRatio_working_3-way'!U317/(3*'OddsRatio_working_3-way'!X317^(1/3))*SIN(('OddsRatio_working_3-way'!Y317+4*PI())/3)</f>
        <v>0.48836591769382681</v>
      </c>
      <c r="AL317" s="11">
        <f>'OddsRatio_working_3-way'!Z317+'OddsRatio_working_3-way'!AF317</f>
        <v>1.0350201451198811</v>
      </c>
      <c r="AM317" s="11">
        <f>'OddsRatio_working_3-way'!AA317+'OddsRatio_working_3-way'!AG317</f>
        <v>-0.65672901914153581</v>
      </c>
      <c r="AN317" s="11">
        <f>'OddsRatio_working_3-way'!AB317+'OddsRatio_working_3-way'!AH317</f>
        <v>-0.37829112597834513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1.0350201451198811</v>
      </c>
      <c r="AS317" s="11">
        <f>IF(('OddsRatio_working_3-way'!X317=0),IF(Q317&gt;0,-Q317^(1/3),(-Q317)^(1/3)),'OddsRatio_working_3-way'!AM317-'OddsRatio_working_3-way'!R317/3)</f>
        <v>-0.65672901914153581</v>
      </c>
      <c r="AT317" s="11">
        <f>IF(('OddsRatio_working_3-way'!X317=0),IF(Q317&gt;0,-Q317^(1/3),(-Q317)^(1/3)),'OddsRatio_working_3-way'!AN317-'OddsRatio_working_3-way'!R317/3)</f>
        <v>-0.37829112597834513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IF('True_Odds_Calculator_3-way'!A310="","",'True_Odds_Calculator_3-way'!A310)</f>
        <v>2.4300000000000002</v>
      </c>
      <c r="B318" s="4">
        <f>IF('True_Odds_Calculator_3-way'!B310="","",'True_Odds_Calculator_3-way'!B310)</f>
        <v>3.36</v>
      </c>
      <c r="C318" s="4">
        <f>IF('True_Odds_Calculator_3-way'!C310="","",'True_Odds_Calculator_3-way'!C310)</f>
        <v>3.2</v>
      </c>
      <c r="D318" s="9">
        <f t="shared" si="65"/>
        <v>0.40363661501406456</v>
      </c>
      <c r="E318" s="9">
        <f t="shared" si="66"/>
        <v>0.29083701477206159</v>
      </c>
      <c r="F318" s="9">
        <f t="shared" si="67"/>
        <v>0.30552637021387369</v>
      </c>
      <c r="G318" s="9">
        <f t="shared" si="68"/>
        <v>1.0331999542297847</v>
      </c>
      <c r="H318" s="9">
        <f t="shared" si="69"/>
        <v>2.4774759345485924</v>
      </c>
      <c r="I318" s="9">
        <f t="shared" si="70"/>
        <v>3.4383518919822929</v>
      </c>
      <c r="J318" s="9">
        <f t="shared" si="71"/>
        <v>3.2730398993055259</v>
      </c>
      <c r="K318" s="11">
        <f t="shared" si="72"/>
        <v>0.41152263374485593</v>
      </c>
      <c r="L318" s="11">
        <f t="shared" si="73"/>
        <v>0.29761904761904762</v>
      </c>
      <c r="M318" s="11">
        <f t="shared" si="74"/>
        <v>0.3125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-0.2841680139133842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0.22926158632177149</v>
      </c>
      <c r="Q318" s="11">
        <f>2*'OddsRatio_working_3-way'!K318*'OddsRatio_working_3-way'!L318*'OddsRatio_working_3-way'!M318</f>
        <v>7.654810895551635E-2</v>
      </c>
      <c r="R318" s="11">
        <f t="shared" si="75"/>
        <v>0</v>
      </c>
      <c r="S318" s="11">
        <f t="shared" si="76"/>
        <v>-0.80678181602680854</v>
      </c>
      <c r="T318" s="11">
        <f t="shared" si="77"/>
        <v>-0.26937623239626324</v>
      </c>
      <c r="U318" s="11">
        <f>'OddsRatio_working_3-way'!S318-'OddsRatio_working_3-way'!R318^2/3</f>
        <v>-0.80678181602680854</v>
      </c>
      <c r="V318" s="11">
        <f>'OddsRatio_working_3-way'!S318*'OddsRatio_working_3-way'!R318/3-2*'OddsRatio_working_3-way'!R318^3/27-'OddsRatio_working_3-way'!T318</f>
        <v>0.26937623239626324</v>
      </c>
      <c r="W318" s="11">
        <f>'OddsRatio_working_3-way'!V318^2+4*'OddsRatio_working_3-way'!U318^3/27</f>
        <v>-5.2337464505755049E-3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0.13946083772029078</v>
      </c>
      <c r="Y318" s="11">
        <f>IF('OddsRatio_working_3-way'!W318&gt;=0,IF('OddsRatio_working_3-way'!V318+SQRT('OddsRatio_working_3-way'!W318)&gt;0,0,PI()),ACOS('OddsRatio_working_3-way'!V318/(2*'OddsRatio_working_3-way'!X318)))</f>
        <v>0.26237250098753684</v>
      </c>
      <c r="Z318" s="11">
        <f>'OddsRatio_working_3-way'!X318^(1/3)*COS('OddsRatio_working_3-way'!Y318/3)</f>
        <v>0.51659997711489236</v>
      </c>
      <c r="AA318" s="11">
        <f>'OddsRatio_working_3-way'!X318^(1/3)*COS(('OddsRatio_working_3-way'!Y318+2*PI())/3)</f>
        <v>-0.29752755208580789</v>
      </c>
      <c r="AB318" s="11">
        <f>'OddsRatio_working_3-way'!X318^(1/3)*COS(('OddsRatio_working_3-way'!Y318+4*PI())/3)</f>
        <v>-0.21907242502908436</v>
      </c>
      <c r="AC318" s="11">
        <f>'OddsRatio_working_3-way'!X318^(1/3)*SIN('OddsRatio_working_3-way'!Y318/3)</f>
        <v>4.5296088725505626E-2</v>
      </c>
      <c r="AD318" s="11">
        <f>'OddsRatio_working_3-way'!X318^(1/3)*SIN(('OddsRatio_working_3-way'!Y318+2*PI())/3)</f>
        <v>0.4247406594132036</v>
      </c>
      <c r="AE318" s="11">
        <f>'OddsRatio_working_3-way'!X318^(1/3)*SIN(('OddsRatio_working_3-way'!Y318+4*PI())/3)</f>
        <v>-0.47003674813870927</v>
      </c>
      <c r="AF318" s="11">
        <f>-'OddsRatio_working_3-way'!U318/(3*'OddsRatio_working_3-way'!X318^(1/3))*COS(('OddsRatio_working_3-way'!Y318)/3)</f>
        <v>0.51659997711489236</v>
      </c>
      <c r="AG318" s="11">
        <f>-'OddsRatio_working_3-way'!U318/(3*'OddsRatio_working_3-way'!X318^(1/3))*COS(('OddsRatio_working_3-way'!Y318+2*PI())/3)</f>
        <v>-0.29752755208580789</v>
      </c>
      <c r="AH318" s="11">
        <f>-'OddsRatio_working_3-way'!U318/(3*'OddsRatio_working_3-way'!X318^(1/3))*COS(('OddsRatio_working_3-way'!Y318+4*PI())/3)</f>
        <v>-0.21907242502908436</v>
      </c>
      <c r="AI318" s="11">
        <f>'OddsRatio_working_3-way'!U318/(3*'OddsRatio_working_3-way'!X318^(1/3))*SIN(('OddsRatio_working_3-way'!Y318)/3)</f>
        <v>-4.5296088725505626E-2</v>
      </c>
      <c r="AJ318" s="11">
        <f>'OddsRatio_working_3-way'!U318/(3*'OddsRatio_working_3-way'!X318^(1/3))*SIN(('OddsRatio_working_3-way'!Y318+2*PI())/3)</f>
        <v>-0.4247406594132036</v>
      </c>
      <c r="AK318" s="11">
        <f>'OddsRatio_working_3-way'!U318/(3*'OddsRatio_working_3-way'!X318^(1/3))*SIN(('OddsRatio_working_3-way'!Y318+4*PI())/3)</f>
        <v>0.47003674813870927</v>
      </c>
      <c r="AL318" s="11">
        <f>'OddsRatio_working_3-way'!Z318+'OddsRatio_working_3-way'!AF318</f>
        <v>1.0331999542297847</v>
      </c>
      <c r="AM318" s="11">
        <f>'OddsRatio_working_3-way'!AA318+'OddsRatio_working_3-way'!AG318</f>
        <v>-0.59505510417161578</v>
      </c>
      <c r="AN318" s="11">
        <f>'OddsRatio_working_3-way'!AB318+'OddsRatio_working_3-way'!AH318</f>
        <v>-0.43814485005816872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1.0331999542297847</v>
      </c>
      <c r="AS318" s="11">
        <f>IF(('OddsRatio_working_3-way'!X318=0),IF(Q318&gt;0,-Q318^(1/3),(-Q318)^(1/3)),'OddsRatio_working_3-way'!AM318-'OddsRatio_working_3-way'!R318/3)</f>
        <v>-0.59505510417161578</v>
      </c>
      <c r="AT318" s="11">
        <f>IF(('OddsRatio_working_3-way'!X318=0),IF(Q318&gt;0,-Q318^(1/3),(-Q318)^(1/3)),'OddsRatio_working_3-way'!AN318-'OddsRatio_working_3-way'!R318/3)</f>
        <v>-0.43814485005816872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IF('True_Odds_Calculator_3-way'!A311="","",'True_Odds_Calculator_3-way'!A311)</f>
        <v>2.1</v>
      </c>
      <c r="B319" s="4">
        <f>IF('True_Odds_Calculator_3-way'!B311="","",'True_Odds_Calculator_3-way'!B311)</f>
        <v>3.83</v>
      </c>
      <c r="C319" s="4">
        <f>IF('True_Odds_Calculator_3-way'!C311="","",'True_Odds_Calculator_3-way'!C311)</f>
        <v>3.5</v>
      </c>
      <c r="D319" s="9">
        <f t="shared" si="65"/>
        <v>0.46727592175052562</v>
      </c>
      <c r="E319" s="9">
        <f t="shared" si="66"/>
        <v>0.25425420273257032</v>
      </c>
      <c r="F319" s="9">
        <f t="shared" si="67"/>
        <v>0.278469875516904</v>
      </c>
      <c r="G319" s="9">
        <f t="shared" si="68"/>
        <v>1.0364210823792277</v>
      </c>
      <c r="H319" s="9">
        <f t="shared" si="69"/>
        <v>2.140063190617151</v>
      </c>
      <c r="I319" s="9">
        <f t="shared" si="70"/>
        <v>3.933071663133215</v>
      </c>
      <c r="J319" s="9">
        <f t="shared" si="71"/>
        <v>3.5910527059480688</v>
      </c>
      <c r="K319" s="11">
        <f t="shared" si="72"/>
        <v>0.47619047619047616</v>
      </c>
      <c r="L319" s="11">
        <f t="shared" si="73"/>
        <v>0.2610966057441253</v>
      </c>
      <c r="M319" s="11">
        <f t="shared" si="74"/>
        <v>0.2857142857142857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-0.2764604536331503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0.22841512584145929</v>
      </c>
      <c r="Q319" s="11">
        <f>2*'OddsRatio_working_3-way'!K319*'OddsRatio_working_3-way'!L319*'OddsRatio_working_3-way'!M319</f>
        <v>7.1046695440578303E-2</v>
      </c>
      <c r="R319" s="11">
        <f t="shared" si="75"/>
        <v>0</v>
      </c>
      <c r="S319" s="11">
        <f t="shared" si="76"/>
        <v>-0.82621265660134935</v>
      </c>
      <c r="T319" s="11">
        <f t="shared" si="77"/>
        <v>-0.25698682942499196</v>
      </c>
      <c r="U319" s="11">
        <f>'OddsRatio_working_3-way'!S319-'OddsRatio_working_3-way'!R319^2/3</f>
        <v>-0.82621265660134935</v>
      </c>
      <c r="V319" s="11">
        <f>'OddsRatio_working_3-way'!S319*'OddsRatio_working_3-way'!R319/3-2*'OddsRatio_working_3-way'!R319^3/27-'OddsRatio_working_3-way'!T319</f>
        <v>0.25698682942499196</v>
      </c>
      <c r="W319" s="11">
        <f>'OddsRatio_working_3-way'!V319^2+4*'OddsRatio_working_3-way'!U319^3/27</f>
        <v>-1.7512637584729596E-2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0.14452929467986717</v>
      </c>
      <c r="Y319" s="11">
        <f>IF('OddsRatio_working_3-way'!W319&gt;=0,IF('OddsRatio_working_3-way'!V319+SQRT('OddsRatio_working_3-way'!W319)&gt;0,0,PI()),ACOS('OddsRatio_working_3-way'!V319/(2*'OddsRatio_working_3-way'!X319)))</f>
        <v>0.47553581392588895</v>
      </c>
      <c r="Z319" s="11">
        <f>'OddsRatio_working_3-way'!X319^(1/3)*COS('OddsRatio_working_3-way'!Y319/3)</f>
        <v>0.51821054118961396</v>
      </c>
      <c r="AA319" s="11">
        <f>'OddsRatio_working_3-way'!X319^(1/3)*COS(('OddsRatio_working_3-way'!Y319+2*PI())/3)</f>
        <v>-0.33084466284420455</v>
      </c>
      <c r="AB319" s="11">
        <f>'OddsRatio_working_3-way'!X319^(1/3)*COS(('OddsRatio_working_3-way'!Y319+4*PI())/3)</f>
        <v>-0.18736587834540958</v>
      </c>
      <c r="AC319" s="11">
        <f>'OddsRatio_working_3-way'!X319^(1/3)*SIN('OddsRatio_working_3-way'!Y319/3)</f>
        <v>8.2837514853379715E-2</v>
      </c>
      <c r="AD319" s="11">
        <f>'OddsRatio_working_3-way'!X319^(1/3)*SIN(('OddsRatio_working_3-way'!Y319+2*PI())/3)</f>
        <v>0.40736473575239812</v>
      </c>
      <c r="AE319" s="11">
        <f>'OddsRatio_working_3-way'!X319^(1/3)*SIN(('OddsRatio_working_3-way'!Y319+4*PI())/3)</f>
        <v>-0.49020225060577771</v>
      </c>
      <c r="AF319" s="11">
        <f>-'OddsRatio_working_3-way'!U319/(3*'OddsRatio_working_3-way'!X319^(1/3))*COS(('OddsRatio_working_3-way'!Y319)/3)</f>
        <v>0.51821054118961385</v>
      </c>
      <c r="AG319" s="11">
        <f>-'OddsRatio_working_3-way'!U319/(3*'OddsRatio_working_3-way'!X319^(1/3))*COS(('OddsRatio_working_3-way'!Y319+2*PI())/3)</f>
        <v>-0.33084466284420444</v>
      </c>
      <c r="AH319" s="11">
        <f>-'OddsRatio_working_3-way'!U319/(3*'OddsRatio_working_3-way'!X319^(1/3))*COS(('OddsRatio_working_3-way'!Y319+4*PI())/3)</f>
        <v>-0.18736587834540955</v>
      </c>
      <c r="AI319" s="11">
        <f>'OddsRatio_working_3-way'!U319/(3*'OddsRatio_working_3-way'!X319^(1/3))*SIN(('OddsRatio_working_3-way'!Y319)/3)</f>
        <v>-8.2837514853379687E-2</v>
      </c>
      <c r="AJ319" s="11">
        <f>'OddsRatio_working_3-way'!U319/(3*'OddsRatio_working_3-way'!X319^(1/3))*SIN(('OddsRatio_working_3-way'!Y319+2*PI())/3)</f>
        <v>-0.40736473575239801</v>
      </c>
      <c r="AK319" s="11">
        <f>'OddsRatio_working_3-way'!U319/(3*'OddsRatio_working_3-way'!X319^(1/3))*SIN(('OddsRatio_working_3-way'!Y319+4*PI())/3)</f>
        <v>0.4902022506057776</v>
      </c>
      <c r="AL319" s="11">
        <f>'OddsRatio_working_3-way'!Z319+'OddsRatio_working_3-way'!AF319</f>
        <v>1.0364210823792277</v>
      </c>
      <c r="AM319" s="11">
        <f>'OddsRatio_working_3-way'!AA319+'OddsRatio_working_3-way'!AG319</f>
        <v>-0.66168932568840899</v>
      </c>
      <c r="AN319" s="11">
        <f>'OddsRatio_working_3-way'!AB319+'OddsRatio_working_3-way'!AH319</f>
        <v>-0.37473175669081915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1.0364210823792277</v>
      </c>
      <c r="AS319" s="11">
        <f>IF(('OddsRatio_working_3-way'!X319=0),IF(Q319&gt;0,-Q319^(1/3),(-Q319)^(1/3)),'OddsRatio_working_3-way'!AM319-'OddsRatio_working_3-way'!R319/3)</f>
        <v>-0.66168932568840899</v>
      </c>
      <c r="AT319" s="11">
        <f>IF(('OddsRatio_working_3-way'!X319=0),IF(Q319&gt;0,-Q319^(1/3),(-Q319)^(1/3)),'OddsRatio_working_3-way'!AN319-'OddsRatio_working_3-way'!R319/3)</f>
        <v>-0.37473175669081915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IF('True_Odds_Calculator_3-way'!A312="","",'True_Odds_Calculator_3-way'!A312)</f>
        <v>2.97</v>
      </c>
      <c r="B320" s="4">
        <f>IF('True_Odds_Calculator_3-way'!B312="","",'True_Odds_Calculator_3-way'!B312)</f>
        <v>3.4</v>
      </c>
      <c r="C320" s="4">
        <f>IF('True_Odds_Calculator_3-way'!C312="","",'True_Odds_Calculator_3-way'!C312)</f>
        <v>2.56</v>
      </c>
      <c r="D320" s="9">
        <f t="shared" si="65"/>
        <v>0.32954319237445956</v>
      </c>
      <c r="E320" s="9">
        <f t="shared" si="66"/>
        <v>0.28747337202313411</v>
      </c>
      <c r="F320" s="9">
        <f t="shared" si="67"/>
        <v>0.38298343560240627</v>
      </c>
      <c r="G320" s="9">
        <f t="shared" si="68"/>
        <v>1.0327429385928282</v>
      </c>
      <c r="H320" s="9">
        <f t="shared" si="69"/>
        <v>3.0345035890278722</v>
      </c>
      <c r="I320" s="9">
        <f t="shared" si="70"/>
        <v>3.478583052622787</v>
      </c>
      <c r="J320" s="9">
        <f t="shared" si="71"/>
        <v>2.6110789842048119</v>
      </c>
      <c r="K320" s="11">
        <f t="shared" si="72"/>
        <v>0.33670033670033667</v>
      </c>
      <c r="L320" s="11">
        <f t="shared" si="73"/>
        <v>0.29411764705882354</v>
      </c>
      <c r="M320" s="11">
        <f t="shared" si="74"/>
        <v>0.390625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-0.28531639928698738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0.22939257773816599</v>
      </c>
      <c r="Q320" s="11">
        <f>2*'OddsRatio_working_3-way'!K320*'OddsRatio_working_3-way'!L320*'OddsRatio_working_3-way'!M320</f>
        <v>7.7366805307981776E-2</v>
      </c>
      <c r="R320" s="11">
        <f t="shared" si="75"/>
        <v>0</v>
      </c>
      <c r="S320" s="11">
        <f t="shared" si="76"/>
        <v>-0.80399366566879304</v>
      </c>
      <c r="T320" s="11">
        <f t="shared" si="77"/>
        <v>-0.27116143867412917</v>
      </c>
      <c r="U320" s="11">
        <f>'OddsRatio_working_3-way'!S320-'OddsRatio_working_3-way'!R320^2/3</f>
        <v>-0.80399366566879304</v>
      </c>
      <c r="V320" s="11">
        <f>'OddsRatio_working_3-way'!S320*'OddsRatio_working_3-way'!R320/3-2*'OddsRatio_working_3-way'!R320^3/27-'OddsRatio_working_3-way'!T320</f>
        <v>0.27116143867412917</v>
      </c>
      <c r="W320" s="11">
        <f>'OddsRatio_working_3-way'!V320^2+4*'OddsRatio_working_3-way'!U320^3/27</f>
        <v>-3.4649823624955667E-3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0.13873852041368961</v>
      </c>
      <c r="Y320" s="11">
        <f>IF('OddsRatio_working_3-way'!W320&gt;=0,IF('OddsRatio_working_3-way'!V320+SQRT('OddsRatio_working_3-way'!W320)&gt;0,0,PI()),ACOS('OddsRatio_working_3-way'!V320/(2*'OddsRatio_working_3-way'!X320)))</f>
        <v>0.21376473117226769</v>
      </c>
      <c r="Z320" s="11">
        <f>'OddsRatio_working_3-way'!X320^(1/3)*COS('OddsRatio_working_3-way'!Y320/3)</f>
        <v>0.51637146929641409</v>
      </c>
      <c r="AA320" s="11">
        <f>'OddsRatio_working_3-way'!X320^(1/3)*COS(('OddsRatio_working_3-way'!Y320+2*PI())/3)</f>
        <v>-0.29010431371581352</v>
      </c>
      <c r="AB320" s="11">
        <f>'OddsRatio_working_3-way'!X320^(1/3)*COS(('OddsRatio_working_3-way'!Y320+4*PI())/3)</f>
        <v>-0.22626715558060076</v>
      </c>
      <c r="AC320" s="11">
        <f>'OddsRatio_working_3-way'!X320^(1/3)*SIN('OddsRatio_working_3-way'!Y320/3)</f>
        <v>3.6856400433665774E-2</v>
      </c>
      <c r="AD320" s="11">
        <f>'OddsRatio_working_3-way'!X320^(1/3)*SIN(('OddsRatio_working_3-way'!Y320+2*PI())/3)</f>
        <v>0.42876260998335802</v>
      </c>
      <c r="AE320" s="11">
        <f>'OddsRatio_working_3-way'!X320^(1/3)*SIN(('OddsRatio_working_3-way'!Y320+4*PI())/3)</f>
        <v>-0.4656190104170238</v>
      </c>
      <c r="AF320" s="11">
        <f>-'OddsRatio_working_3-way'!U320/(3*'OddsRatio_working_3-way'!X320^(1/3))*COS(('OddsRatio_working_3-way'!Y320)/3)</f>
        <v>0.5163714692964142</v>
      </c>
      <c r="AG320" s="11">
        <f>-'OddsRatio_working_3-way'!U320/(3*'OddsRatio_working_3-way'!X320^(1/3))*COS(('OddsRatio_working_3-way'!Y320+2*PI())/3)</f>
        <v>-0.29010431371581358</v>
      </c>
      <c r="AH320" s="11">
        <f>-'OddsRatio_working_3-way'!U320/(3*'OddsRatio_working_3-way'!X320^(1/3))*COS(('OddsRatio_working_3-way'!Y320+4*PI())/3)</f>
        <v>-0.22626715558060082</v>
      </c>
      <c r="AI320" s="11">
        <f>'OddsRatio_working_3-way'!U320/(3*'OddsRatio_working_3-way'!X320^(1/3))*SIN(('OddsRatio_working_3-way'!Y320)/3)</f>
        <v>-3.6856400433665781E-2</v>
      </c>
      <c r="AJ320" s="11">
        <f>'OddsRatio_working_3-way'!U320/(3*'OddsRatio_working_3-way'!X320^(1/3))*SIN(('OddsRatio_working_3-way'!Y320+2*PI())/3)</f>
        <v>-0.42876260998335808</v>
      </c>
      <c r="AK320" s="11">
        <f>'OddsRatio_working_3-way'!U320/(3*'OddsRatio_working_3-way'!X320^(1/3))*SIN(('OddsRatio_working_3-way'!Y320+4*PI())/3)</f>
        <v>0.46561901041702392</v>
      </c>
      <c r="AL320" s="11">
        <f>'OddsRatio_working_3-way'!Z320+'OddsRatio_working_3-way'!AF320</f>
        <v>1.0327429385928282</v>
      </c>
      <c r="AM320" s="11">
        <f>'OddsRatio_working_3-way'!AA320+'OddsRatio_working_3-way'!AG320</f>
        <v>-0.58020862743162716</v>
      </c>
      <c r="AN320" s="11">
        <f>'OddsRatio_working_3-way'!AB320+'OddsRatio_working_3-way'!AH320</f>
        <v>-0.45253431116120157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1.0327429385928282</v>
      </c>
      <c r="AS320" s="11">
        <f>IF(('OddsRatio_working_3-way'!X320=0),IF(Q320&gt;0,-Q320^(1/3),(-Q320)^(1/3)),'OddsRatio_working_3-way'!AM320-'OddsRatio_working_3-way'!R320/3)</f>
        <v>-0.58020862743162716</v>
      </c>
      <c r="AT320" s="11">
        <f>IF(('OddsRatio_working_3-way'!X320=0),IF(Q320&gt;0,-Q320^(1/3),(-Q320)^(1/3)),'OddsRatio_working_3-way'!AN320-'OddsRatio_working_3-way'!R320/3)</f>
        <v>-0.45253431116120157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IF('True_Odds_Calculator_3-way'!A313="","",'True_Odds_Calculator_3-way'!A313)</f>
        <v>1.77</v>
      </c>
      <c r="B321" s="4">
        <f>IF('True_Odds_Calculator_3-way'!B313="","",'True_Odds_Calculator_3-way'!B313)</f>
        <v>3.98</v>
      </c>
      <c r="C321" s="4">
        <f>IF('True_Odds_Calculator_3-way'!C313="","",'True_Odds_Calculator_3-way'!C313)</f>
        <v>4.83</v>
      </c>
      <c r="D321" s="9">
        <f t="shared" si="65"/>
        <v>0.5553366855258145</v>
      </c>
      <c r="E321" s="9">
        <f t="shared" si="66"/>
        <v>0.24397090336635738</v>
      </c>
      <c r="F321" s="9">
        <f t="shared" si="67"/>
        <v>0.20069241110782815</v>
      </c>
      <c r="G321" s="9">
        <f t="shared" si="68"/>
        <v>1.0398823615365216</v>
      </c>
      <c r="H321" s="9">
        <f t="shared" si="69"/>
        <v>1.8007094183831218</v>
      </c>
      <c r="I321" s="9">
        <f t="shared" si="70"/>
        <v>4.0988494373788349</v>
      </c>
      <c r="J321" s="9">
        <f t="shared" si="71"/>
        <v>4.9827494446848783</v>
      </c>
      <c r="K321" s="11">
        <f t="shared" si="72"/>
        <v>0.56497175141242939</v>
      </c>
      <c r="L321" s="11">
        <f t="shared" si="73"/>
        <v>0.25125628140703515</v>
      </c>
      <c r="M321" s="11">
        <f t="shared" si="74"/>
        <v>0.20703933747412007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-0.25828684896685183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0.2227746327760029</v>
      </c>
      <c r="Q321" s="11">
        <f>2*'OddsRatio_working_3-way'!K321*'OddsRatio_working_3-way'!L321*'OddsRatio_working_3-way'!M321</f>
        <v>5.8779586484433481E-2</v>
      </c>
      <c r="R321" s="11">
        <f t="shared" si="75"/>
        <v>0</v>
      </c>
      <c r="S321" s="11">
        <f t="shared" si="76"/>
        <v>-0.86250861655210898</v>
      </c>
      <c r="T321" s="11">
        <f t="shared" si="77"/>
        <v>-0.22757483286335328</v>
      </c>
      <c r="U321" s="11">
        <f>'OddsRatio_working_3-way'!S321-'OddsRatio_working_3-way'!R321^2/3</f>
        <v>-0.86250861655210898</v>
      </c>
      <c r="V321" s="11">
        <f>'OddsRatio_working_3-way'!S321*'OddsRatio_working_3-way'!R321/3-2*'OddsRatio_working_3-way'!R321^3/27-'OddsRatio_working_3-way'!T321</f>
        <v>0.22757483286335328</v>
      </c>
      <c r="W321" s="11">
        <f>'OddsRatio_working_3-way'!V321^2+4*'OddsRatio_working_3-way'!U321^3/27</f>
        <v>-4.3267231823218504E-2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0.15415701117367456</v>
      </c>
      <c r="Y321" s="11">
        <f>IF('OddsRatio_working_3-way'!W321&gt;=0,IF('OddsRatio_working_3-way'!V321+SQRT('OddsRatio_working_3-way'!W321)&gt;0,0,PI()),ACOS('OddsRatio_working_3-way'!V321/(2*'OddsRatio_working_3-way'!X321)))</f>
        <v>0.74050675069007377</v>
      </c>
      <c r="Z321" s="11">
        <f>'OddsRatio_working_3-way'!X321^(1/3)*COS('OddsRatio_working_3-way'!Y321/3)</f>
        <v>0.51994118076826079</v>
      </c>
      <c r="AA321" s="11">
        <f>'OddsRatio_working_3-way'!X321^(1/3)*COS(('OddsRatio_working_3-way'!Y321+2*PI())/3)</f>
        <v>-0.37342996877131923</v>
      </c>
      <c r="AB321" s="11">
        <f>'OddsRatio_working_3-way'!X321^(1/3)*COS(('OddsRatio_working_3-way'!Y321+4*PI())/3)</f>
        <v>-0.1465112119969415</v>
      </c>
      <c r="AC321" s="11">
        <f>'OddsRatio_working_3-way'!X321^(1/3)*SIN('OddsRatio_working_3-way'!Y321/3)</f>
        <v>0.13101160530786221</v>
      </c>
      <c r="AD321" s="11">
        <f>'OddsRatio_working_3-way'!X321^(1/3)*SIN(('OddsRatio_working_3-way'!Y321+2*PI())/3)</f>
        <v>0.38477646836505985</v>
      </c>
      <c r="AE321" s="11">
        <f>'OddsRatio_working_3-way'!X321^(1/3)*SIN(('OddsRatio_working_3-way'!Y321+4*PI())/3)</f>
        <v>-0.51578807367292201</v>
      </c>
      <c r="AF321" s="11">
        <f>-'OddsRatio_working_3-way'!U321/(3*'OddsRatio_working_3-way'!X321^(1/3))*COS(('OddsRatio_working_3-way'!Y321)/3)</f>
        <v>0.51994118076826079</v>
      </c>
      <c r="AG321" s="11">
        <f>-'OddsRatio_working_3-way'!U321/(3*'OddsRatio_working_3-way'!X321^(1/3))*COS(('OddsRatio_working_3-way'!Y321+2*PI())/3)</f>
        <v>-0.37342996877131923</v>
      </c>
      <c r="AH321" s="11">
        <f>-'OddsRatio_working_3-way'!U321/(3*'OddsRatio_working_3-way'!X321^(1/3))*COS(('OddsRatio_working_3-way'!Y321+4*PI())/3)</f>
        <v>-0.1465112119969415</v>
      </c>
      <c r="AI321" s="11">
        <f>'OddsRatio_working_3-way'!U321/(3*'OddsRatio_working_3-way'!X321^(1/3))*SIN(('OddsRatio_working_3-way'!Y321)/3)</f>
        <v>-0.13101160530786221</v>
      </c>
      <c r="AJ321" s="11">
        <f>'OddsRatio_working_3-way'!U321/(3*'OddsRatio_working_3-way'!X321^(1/3))*SIN(('OddsRatio_working_3-way'!Y321+2*PI())/3)</f>
        <v>-0.38477646836505985</v>
      </c>
      <c r="AK321" s="11">
        <f>'OddsRatio_working_3-way'!U321/(3*'OddsRatio_working_3-way'!X321^(1/3))*SIN(('OddsRatio_working_3-way'!Y321+4*PI())/3)</f>
        <v>0.51578807367292201</v>
      </c>
      <c r="AL321" s="11">
        <f>'OddsRatio_working_3-way'!Z321+'OddsRatio_working_3-way'!AF321</f>
        <v>1.0398823615365216</v>
      </c>
      <c r="AM321" s="11">
        <f>'OddsRatio_working_3-way'!AA321+'OddsRatio_working_3-way'!AG321</f>
        <v>-0.74685993754263846</v>
      </c>
      <c r="AN321" s="11">
        <f>'OddsRatio_working_3-way'!AB321+'OddsRatio_working_3-way'!AH321</f>
        <v>-0.29302242399388301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1.0398823615365216</v>
      </c>
      <c r="AS321" s="11">
        <f>IF(('OddsRatio_working_3-way'!X321=0),IF(Q321&gt;0,-Q321^(1/3),(-Q321)^(1/3)),'OddsRatio_working_3-way'!AM321-'OddsRatio_working_3-way'!R321/3)</f>
        <v>-0.74685993754263846</v>
      </c>
      <c r="AT321" s="11">
        <f>IF(('OddsRatio_working_3-way'!X321=0),IF(Q321&gt;0,-Q321^(1/3),(-Q321)^(1/3)),'OddsRatio_working_3-way'!AN321-'OddsRatio_working_3-way'!R321/3)</f>
        <v>-0.29302242399388301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IF('True_Odds_Calculator_3-way'!A314="","",'True_Odds_Calculator_3-way'!A314)</f>
        <v>4.03</v>
      </c>
      <c r="B322" s="4">
        <f>IF('True_Odds_Calculator_3-way'!B314="","",'True_Odds_Calculator_3-way'!B314)</f>
        <v>4.17</v>
      </c>
      <c r="C322" s="4">
        <f>IF('True_Odds_Calculator_3-way'!C314="","",'True_Odds_Calculator_3-way'!C314)</f>
        <v>1.87</v>
      </c>
      <c r="D322" s="9">
        <f t="shared" si="65"/>
        <v>0.2413089387127752</v>
      </c>
      <c r="E322" s="9">
        <f t="shared" si="66"/>
        <v>0.23313633683982882</v>
      </c>
      <c r="F322" s="9">
        <f t="shared" si="67"/>
        <v>0.52555472444739615</v>
      </c>
      <c r="G322" s="9">
        <f t="shared" si="68"/>
        <v>1.0376453142159603</v>
      </c>
      <c r="H322" s="9">
        <f t="shared" si="69"/>
        <v>4.1440653020743596</v>
      </c>
      <c r="I322" s="9">
        <f t="shared" si="70"/>
        <v>4.2893356460645942</v>
      </c>
      <c r="J322" s="9">
        <f t="shared" si="71"/>
        <v>1.9027514233678857</v>
      </c>
      <c r="K322" s="11">
        <f t="shared" si="72"/>
        <v>0.24813895781637715</v>
      </c>
      <c r="L322" s="11">
        <f t="shared" si="73"/>
        <v>0.23980815347721823</v>
      </c>
      <c r="M322" s="11">
        <f t="shared" si="74"/>
        <v>0.53475935828876997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-0.26591230565129254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0.2249762669131159</v>
      </c>
      <c r="Q322" s="11">
        <f>2*'OddsRatio_working_3-way'!K322*'OddsRatio_working_3-way'!L322*'OddsRatio_working_3-way'!M322</f>
        <v>6.3642508320541982E-2</v>
      </c>
      <c r="R322" s="11">
        <f t="shared" si="75"/>
        <v>0</v>
      </c>
      <c r="S322" s="11">
        <f t="shared" si="76"/>
        <v>-0.84605436503619869</v>
      </c>
      <c r="T322" s="11">
        <f t="shared" si="77"/>
        <v>-0.2393364540413575</v>
      </c>
      <c r="U322" s="11">
        <f>'OddsRatio_working_3-way'!S322-'OddsRatio_working_3-way'!R322^2/3</f>
        <v>-0.84605436503619869</v>
      </c>
      <c r="V322" s="11">
        <f>'OddsRatio_working_3-way'!S322*'OddsRatio_working_3-way'!R322/3-2*'OddsRatio_working_3-way'!R322^3/27-'OddsRatio_working_3-way'!T322</f>
        <v>0.2393364540413575</v>
      </c>
      <c r="W322" s="11">
        <f>'OddsRatio_working_3-way'!V322^2+4*'OddsRatio_working_3-way'!U322^3/27</f>
        <v>-3.2438428178777116E-2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0.14976679072133109</v>
      </c>
      <c r="Y322" s="11">
        <f>IF('OddsRatio_working_3-way'!W322&gt;=0,IF('OddsRatio_working_3-way'!V322+SQRT('OddsRatio_working_3-way'!W322)&gt;0,0,PI()),ACOS('OddsRatio_working_3-way'!V322/(2*'OddsRatio_working_3-way'!X322)))</f>
        <v>0.64511527983077099</v>
      </c>
      <c r="Z322" s="11">
        <f>'OddsRatio_working_3-way'!X322^(1/3)*COS('OddsRatio_working_3-way'!Y322/3)</f>
        <v>0.51882265710798026</v>
      </c>
      <c r="AA322" s="11">
        <f>'OddsRatio_working_3-way'!X322^(1/3)*COS(('OddsRatio_working_3-way'!Y322+2*PI())/3)</f>
        <v>-0.35754837106399751</v>
      </c>
      <c r="AB322" s="11">
        <f>'OddsRatio_working_3-way'!X322^(1/3)*COS(('OddsRatio_working_3-way'!Y322+4*PI())/3)</f>
        <v>-0.16127428604398289</v>
      </c>
      <c r="AC322" s="11">
        <f>'OddsRatio_working_3-way'!X322^(1/3)*SIN('OddsRatio_working_3-way'!Y322/3)</f>
        <v>0.11331889582125303</v>
      </c>
      <c r="AD322" s="11">
        <f>'OddsRatio_working_3-way'!X322^(1/3)*SIN(('OddsRatio_working_3-way'!Y322+2*PI())/3)</f>
        <v>0.39265415320382752</v>
      </c>
      <c r="AE322" s="11">
        <f>'OddsRatio_working_3-way'!X322^(1/3)*SIN(('OddsRatio_working_3-way'!Y322+4*PI())/3)</f>
        <v>-0.50597304902508045</v>
      </c>
      <c r="AF322" s="11">
        <f>-'OddsRatio_working_3-way'!U322/(3*'OddsRatio_working_3-way'!X322^(1/3))*COS(('OddsRatio_working_3-way'!Y322)/3)</f>
        <v>0.51882265710798015</v>
      </c>
      <c r="AG322" s="11">
        <f>-'OddsRatio_working_3-way'!U322/(3*'OddsRatio_working_3-way'!X322^(1/3))*COS(('OddsRatio_working_3-way'!Y322+2*PI())/3)</f>
        <v>-0.35754837106399745</v>
      </c>
      <c r="AH322" s="11">
        <f>-'OddsRatio_working_3-way'!U322/(3*'OddsRatio_working_3-way'!X322^(1/3))*COS(('OddsRatio_working_3-way'!Y322+4*PI())/3)</f>
        <v>-0.16127428604398286</v>
      </c>
      <c r="AI322" s="11">
        <f>'OddsRatio_working_3-way'!U322/(3*'OddsRatio_working_3-way'!X322^(1/3))*SIN(('OddsRatio_working_3-way'!Y322)/3)</f>
        <v>-0.113318895821253</v>
      </c>
      <c r="AJ322" s="11">
        <f>'OddsRatio_working_3-way'!U322/(3*'OddsRatio_working_3-way'!X322^(1/3))*SIN(('OddsRatio_working_3-way'!Y322+2*PI())/3)</f>
        <v>-0.39265415320382746</v>
      </c>
      <c r="AK322" s="11">
        <f>'OddsRatio_working_3-way'!U322/(3*'OddsRatio_working_3-way'!X322^(1/3))*SIN(('OddsRatio_working_3-way'!Y322+4*PI())/3)</f>
        <v>0.50597304902508033</v>
      </c>
      <c r="AL322" s="11">
        <f>'OddsRatio_working_3-way'!Z322+'OddsRatio_working_3-way'!AF322</f>
        <v>1.0376453142159603</v>
      </c>
      <c r="AM322" s="11">
        <f>'OddsRatio_working_3-way'!AA322+'OddsRatio_working_3-way'!AG322</f>
        <v>-0.71509674212799501</v>
      </c>
      <c r="AN322" s="11">
        <f>'OddsRatio_working_3-way'!AB322+'OddsRatio_working_3-way'!AH322</f>
        <v>-0.32254857208796572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1.0376453142159603</v>
      </c>
      <c r="AS322" s="11">
        <f>IF(('OddsRatio_working_3-way'!X322=0),IF(Q322&gt;0,-Q322^(1/3),(-Q322)^(1/3)),'OddsRatio_working_3-way'!AM322-'OddsRatio_working_3-way'!R322/3)</f>
        <v>-0.71509674212799501</v>
      </c>
      <c r="AT322" s="11">
        <f>IF(('OddsRatio_working_3-way'!X322=0),IF(Q322&gt;0,-Q322^(1/3),(-Q322)^(1/3)),'OddsRatio_working_3-way'!AN322-'OddsRatio_working_3-way'!R322/3)</f>
        <v>-0.32254857208796572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IF('True_Odds_Calculator_3-way'!A315="","",'True_Odds_Calculator_3-way'!A315)</f>
        <v>2.2200000000000002</v>
      </c>
      <c r="B323" s="4">
        <f>IF('True_Odds_Calculator_3-way'!B315="","",'True_Odds_Calculator_3-way'!B315)</f>
        <v>3.4</v>
      </c>
      <c r="C323" s="4">
        <f>IF('True_Odds_Calculator_3-way'!C315="","",'True_Odds_Calculator_3-way'!C315)</f>
        <v>3.53</v>
      </c>
      <c r="D323" s="9">
        <f t="shared" si="65"/>
        <v>0.43992973786436179</v>
      </c>
      <c r="E323" s="9">
        <f t="shared" si="66"/>
        <v>0.28535230850098253</v>
      </c>
      <c r="F323" s="9">
        <f t="shared" si="67"/>
        <v>0.27471795363465579</v>
      </c>
      <c r="G323" s="9">
        <f t="shared" si="68"/>
        <v>1.0435166024139546</v>
      </c>
      <c r="H323" s="9">
        <f t="shared" si="69"/>
        <v>2.2730902549450245</v>
      </c>
      <c r="I323" s="9">
        <f t="shared" si="70"/>
        <v>3.5044398457934913</v>
      </c>
      <c r="J323" s="9">
        <f t="shared" si="71"/>
        <v>3.6400970041073046</v>
      </c>
      <c r="K323" s="11">
        <f t="shared" si="72"/>
        <v>0.4504504504504504</v>
      </c>
      <c r="L323" s="11">
        <f t="shared" si="73"/>
        <v>0.29411764705882354</v>
      </c>
      <c r="M323" s="11">
        <f t="shared" si="74"/>
        <v>0.28328611898016998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-0.27802573444966405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0.23081738629147397</v>
      </c>
      <c r="Q323" s="11">
        <f>2*'OddsRatio_working_3-way'!K323*'OddsRatio_working_3-way'!L323*'OddsRatio_working_3-way'!M323</f>
        <v>7.5062564647633806E-2</v>
      </c>
      <c r="R323" s="11">
        <f t="shared" si="75"/>
        <v>0</v>
      </c>
      <c r="S323" s="11">
        <f t="shared" si="76"/>
        <v>-0.83020151623145144</v>
      </c>
      <c r="T323" s="11">
        <f t="shared" si="77"/>
        <v>-0.26998423292079721</v>
      </c>
      <c r="U323" s="11">
        <f>'OddsRatio_working_3-way'!S323-'OddsRatio_working_3-way'!R323^2/3</f>
        <v>-0.83020151623145144</v>
      </c>
      <c r="V323" s="11">
        <f>'OddsRatio_working_3-way'!S323*'OddsRatio_working_3-way'!R323/3-2*'OddsRatio_working_3-way'!R323^3/27-'OddsRatio_working_3-way'!T323</f>
        <v>0.26998423292079721</v>
      </c>
      <c r="W323" s="11">
        <f>'OddsRatio_working_3-way'!V323^2+4*'OddsRatio_working_3-way'!U323^3/27</f>
        <v>-1.1879413932630201E-2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0.14557721315376032</v>
      </c>
      <c r="Y323" s="11">
        <f>IF('OddsRatio_working_3-way'!W323&gt;=0,IF('OddsRatio_working_3-way'!V323+SQRT('OddsRatio_working_3-way'!W323)&gt;0,0,PI()),ACOS('OddsRatio_working_3-way'!V323/(2*'OddsRatio_working_3-way'!X323)))</f>
        <v>0.38369224182579487</v>
      </c>
      <c r="Z323" s="11">
        <f>'OddsRatio_working_3-way'!X323^(1/3)*COS('OddsRatio_working_3-way'!Y323/3)</f>
        <v>0.52175830120697719</v>
      </c>
      <c r="AA323" s="11">
        <f>'OddsRatio_working_3-way'!X323^(1/3)*COS(('OddsRatio_working_3-way'!Y323+2*PI())/3)</f>
        <v>-0.31898754413720959</v>
      </c>
      <c r="AB323" s="11">
        <f>'OddsRatio_working_3-way'!X323^(1/3)*COS(('OddsRatio_working_3-way'!Y323+4*PI())/3)</f>
        <v>-0.20277075706976752</v>
      </c>
      <c r="AC323" s="11">
        <f>'OddsRatio_working_3-way'!X323^(1/3)*SIN('OddsRatio_working_3-way'!Y323/3)</f>
        <v>6.7097793297741085E-2</v>
      </c>
      <c r="AD323" s="11">
        <f>'OddsRatio_working_3-way'!X323^(1/3)*SIN(('OddsRatio_working_3-way'!Y323+2*PI())/3)</f>
        <v>0.41830704683178466</v>
      </c>
      <c r="AE323" s="11">
        <f>'OddsRatio_working_3-way'!X323^(1/3)*SIN(('OddsRatio_working_3-way'!Y323+4*PI())/3)</f>
        <v>-0.48540484012952573</v>
      </c>
      <c r="AF323" s="11">
        <f>-'OddsRatio_working_3-way'!U323/(3*'OddsRatio_working_3-way'!X323^(1/3))*COS(('OddsRatio_working_3-way'!Y323)/3)</f>
        <v>0.5217583012069773</v>
      </c>
      <c r="AG323" s="11">
        <f>-'OddsRatio_working_3-way'!U323/(3*'OddsRatio_working_3-way'!X323^(1/3))*COS(('OddsRatio_working_3-way'!Y323+2*PI())/3)</f>
        <v>-0.31898754413720964</v>
      </c>
      <c r="AH323" s="11">
        <f>-'OddsRatio_working_3-way'!U323/(3*'OddsRatio_working_3-way'!X323^(1/3))*COS(('OddsRatio_working_3-way'!Y323+4*PI())/3)</f>
        <v>-0.20277075706976755</v>
      </c>
      <c r="AI323" s="11">
        <f>'OddsRatio_working_3-way'!U323/(3*'OddsRatio_working_3-way'!X323^(1/3))*SIN(('OddsRatio_working_3-way'!Y323)/3)</f>
        <v>-6.7097793297741098E-2</v>
      </c>
      <c r="AJ323" s="11">
        <f>'OddsRatio_working_3-way'!U323/(3*'OddsRatio_working_3-way'!X323^(1/3))*SIN(('OddsRatio_working_3-way'!Y323+2*PI())/3)</f>
        <v>-0.41830704683178477</v>
      </c>
      <c r="AK323" s="11">
        <f>'OddsRatio_working_3-way'!U323/(3*'OddsRatio_working_3-way'!X323^(1/3))*SIN(('OddsRatio_working_3-way'!Y323+4*PI())/3)</f>
        <v>0.48540484012952584</v>
      </c>
      <c r="AL323" s="11">
        <f>'OddsRatio_working_3-way'!Z323+'OddsRatio_working_3-way'!AF323</f>
        <v>1.0435166024139546</v>
      </c>
      <c r="AM323" s="11">
        <f>'OddsRatio_working_3-way'!AA323+'OddsRatio_working_3-way'!AG323</f>
        <v>-0.63797508827441929</v>
      </c>
      <c r="AN323" s="11">
        <f>'OddsRatio_working_3-way'!AB323+'OddsRatio_working_3-way'!AH323</f>
        <v>-0.4055415141395351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1.0435166024139546</v>
      </c>
      <c r="AS323" s="11">
        <f>IF(('OddsRatio_working_3-way'!X323=0),IF(Q323&gt;0,-Q323^(1/3),(-Q323)^(1/3)),'OddsRatio_working_3-way'!AM323-'OddsRatio_working_3-way'!R323/3)</f>
        <v>-0.63797508827441929</v>
      </c>
      <c r="AT323" s="11">
        <f>IF(('OddsRatio_working_3-way'!X323=0),IF(Q323&gt;0,-Q323^(1/3),(-Q323)^(1/3)),'OddsRatio_working_3-way'!AN323-'OddsRatio_working_3-way'!R323/3)</f>
        <v>-0.4055415141395351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IF('True_Odds_Calculator_3-way'!A316="","",'True_Odds_Calculator_3-way'!A316)</f>
        <v>2.25</v>
      </c>
      <c r="B324" s="4">
        <f>IF('True_Odds_Calculator_3-way'!B316="","",'True_Odds_Calculator_3-way'!B316)</f>
        <v>3.35</v>
      </c>
      <c r="C324" s="4">
        <f>IF('True_Odds_Calculator_3-way'!C316="","",'True_Odds_Calculator_3-way'!C316)</f>
        <v>3.5</v>
      </c>
      <c r="D324" s="9">
        <f t="shared" ref="D324:D387" si="78">(K324/(AR324+K324-(AR324*K324)))</f>
        <v>0.43368210005253582</v>
      </c>
      <c r="E324" s="9">
        <f t="shared" ref="E324:E387" si="79">(L324/(AR324+L324-(AR324*L324)))</f>
        <v>0.28943790000167929</v>
      </c>
      <c r="F324" s="9">
        <f t="shared" ref="F324:F387" si="80">(M324/(AR324+M324-(AR324*M324)))</f>
        <v>0.27687999994578488</v>
      </c>
      <c r="G324" s="9">
        <f t="shared" ref="G324:G387" si="81">AR324</f>
        <v>1.0446691710427725</v>
      </c>
      <c r="H324" s="9">
        <f t="shared" ref="H324:H387" si="82">IF(A324="","",1/D324)</f>
        <v>2.3058364638034656</v>
      </c>
      <c r="I324" s="9">
        <f t="shared" ref="I324:I387" si="83">IF(B324="","",1/E324)</f>
        <v>3.4549725519505152</v>
      </c>
      <c r="J324" s="9">
        <f t="shared" ref="J324:J387" si="84">IF(C324="","",1/F324)</f>
        <v>3.6116729276069317</v>
      </c>
      <c r="K324" s="11">
        <f t="shared" ref="K324:K387" si="85">1/A324</f>
        <v>0.44444444444444442</v>
      </c>
      <c r="L324" s="11">
        <f t="shared" ref="L324:L387" si="86">1/B324</f>
        <v>0.29850746268656714</v>
      </c>
      <c r="M324" s="11">
        <f t="shared" ref="M324:M387" si="87">1/C324</f>
        <v>0.2857142857142857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-0.2783700544894574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0.23122482823975354</v>
      </c>
      <c r="Q324" s="11">
        <f>2*'OddsRatio_working_3-way'!K324*'OddsRatio_working_3-way'!L324*'OddsRatio_working_3-way'!M324</f>
        <v>7.5811419095001165E-2</v>
      </c>
      <c r="R324" s="11">
        <f t="shared" ref="R324:R387" si="88">O324/N324</f>
        <v>0</v>
      </c>
      <c r="S324" s="11">
        <f t="shared" ref="S324:S387" si="89">P324/N324</f>
        <v>-0.83063829787234045</v>
      </c>
      <c r="T324" s="11">
        <f t="shared" ref="T324:T387" si="90">Q324/N324</f>
        <v>-0.2723404255319149</v>
      </c>
      <c r="U324" s="11">
        <f>'OddsRatio_working_3-way'!S324-'OddsRatio_working_3-way'!R324^2/3</f>
        <v>-0.83063829787234045</v>
      </c>
      <c r="V324" s="11">
        <f>'OddsRatio_working_3-way'!S324*'OddsRatio_working_3-way'!R324/3-2*'OddsRatio_working_3-way'!R324^3/27-'OddsRatio_working_3-way'!T324</f>
        <v>0.2723404255319149</v>
      </c>
      <c r="W324" s="11">
        <f>'OddsRatio_working_3-way'!V324^2+4*'OddsRatio_working_3-way'!U324^3/27</f>
        <v>-1.0735460763172083E-2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0.14569211384120673</v>
      </c>
      <c r="Y324" s="11">
        <f>IF('OddsRatio_working_3-way'!W324&gt;=0,IF('OddsRatio_working_3-way'!V324+SQRT('OddsRatio_working_3-way'!W324)&gt;0,0,PI()),ACOS('OddsRatio_working_3-way'!V324/(2*'OddsRatio_working_3-way'!X324)))</f>
        <v>0.36354066341697244</v>
      </c>
      <c r="Z324" s="11">
        <f>'OddsRatio_working_3-way'!X324^(1/3)*COS('OddsRatio_working_3-way'!Y324/3)</f>
        <v>0.52233458552138623</v>
      </c>
      <c r="AA324" s="11">
        <f>'OddsRatio_working_3-way'!X324^(1/3)*COS(('OddsRatio_working_3-way'!Y324+2*PI())/3)</f>
        <v>-0.31625367986527914</v>
      </c>
      <c r="AB324" s="11">
        <f>'OddsRatio_working_3-way'!X324^(1/3)*COS(('OddsRatio_working_3-way'!Y324+4*PI())/3)</f>
        <v>-0.20608090565610709</v>
      </c>
      <c r="AC324" s="11">
        <f>'OddsRatio_working_3-way'!X324^(1/3)*SIN('OddsRatio_working_3-way'!Y324/3)</f>
        <v>6.3608280847033322E-2</v>
      </c>
      <c r="AD324" s="11">
        <f>'OddsRatio_working_3-way'!X324^(1/3)*SIN(('OddsRatio_working_3-way'!Y324+2*PI())/3)</f>
        <v>0.42055087991321932</v>
      </c>
      <c r="AE324" s="11">
        <f>'OddsRatio_working_3-way'!X324^(1/3)*SIN(('OddsRatio_working_3-way'!Y324+4*PI())/3)</f>
        <v>-0.48415916076025267</v>
      </c>
      <c r="AF324" s="11">
        <f>-'OddsRatio_working_3-way'!U324/(3*'OddsRatio_working_3-way'!X324^(1/3))*COS(('OddsRatio_working_3-way'!Y324)/3)</f>
        <v>0.52233458552138623</v>
      </c>
      <c r="AG324" s="11">
        <f>-'OddsRatio_working_3-way'!U324/(3*'OddsRatio_working_3-way'!X324^(1/3))*COS(('OddsRatio_working_3-way'!Y324+2*PI())/3)</f>
        <v>-0.31625367986527914</v>
      </c>
      <c r="AH324" s="11">
        <f>-'OddsRatio_working_3-way'!U324/(3*'OddsRatio_working_3-way'!X324^(1/3))*COS(('OddsRatio_working_3-way'!Y324+4*PI())/3)</f>
        <v>-0.20608090565610709</v>
      </c>
      <c r="AI324" s="11">
        <f>'OddsRatio_working_3-way'!U324/(3*'OddsRatio_working_3-way'!X324^(1/3))*SIN(('OddsRatio_working_3-way'!Y324)/3)</f>
        <v>-6.3608280847033322E-2</v>
      </c>
      <c r="AJ324" s="11">
        <f>'OddsRatio_working_3-way'!U324/(3*'OddsRatio_working_3-way'!X324^(1/3))*SIN(('OddsRatio_working_3-way'!Y324+2*PI())/3)</f>
        <v>-0.42055087991321932</v>
      </c>
      <c r="AK324" s="11">
        <f>'OddsRatio_working_3-way'!U324/(3*'OddsRatio_working_3-way'!X324^(1/3))*SIN(('OddsRatio_working_3-way'!Y324+4*PI())/3)</f>
        <v>0.48415916076025267</v>
      </c>
      <c r="AL324" s="11">
        <f>'OddsRatio_working_3-way'!Z324+'OddsRatio_working_3-way'!AF324</f>
        <v>1.0446691710427725</v>
      </c>
      <c r="AM324" s="11">
        <f>'OddsRatio_working_3-way'!AA324+'OddsRatio_working_3-way'!AG324</f>
        <v>-0.63250735973055827</v>
      </c>
      <c r="AN324" s="11">
        <f>'OddsRatio_working_3-way'!AB324+'OddsRatio_working_3-way'!AH324</f>
        <v>-0.41216181131221419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1.0446691710427725</v>
      </c>
      <c r="AS324" s="11">
        <f>IF(('OddsRatio_working_3-way'!X324=0),IF(Q324&gt;0,-Q324^(1/3),(-Q324)^(1/3)),'OddsRatio_working_3-way'!AM324-'OddsRatio_working_3-way'!R324/3)</f>
        <v>-0.63250735973055827</v>
      </c>
      <c r="AT324" s="11">
        <f>IF(('OddsRatio_working_3-way'!X324=0),IF(Q324&gt;0,-Q324^(1/3),(-Q324)^(1/3)),'OddsRatio_working_3-way'!AN324-'OddsRatio_working_3-way'!R324/3)</f>
        <v>-0.41216181131221419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IF('True_Odds_Calculator_3-way'!A317="","",'True_Odds_Calculator_3-way'!A317)</f>
        <v>4.05</v>
      </c>
      <c r="B325" s="4">
        <f>IF('True_Odds_Calculator_3-way'!B317="","",'True_Odds_Calculator_3-way'!B317)</f>
        <v>3.72</v>
      </c>
      <c r="C325" s="4">
        <f>IF('True_Odds_Calculator_3-way'!C317="","",'True_Odds_Calculator_3-way'!C317)</f>
        <v>1.94</v>
      </c>
      <c r="D325" s="9">
        <f t="shared" si="78"/>
        <v>0.23779044616254022</v>
      </c>
      <c r="E325" s="9">
        <f t="shared" si="79"/>
        <v>0.2591632717963408</v>
      </c>
      <c r="F325" s="9">
        <f t="shared" si="80"/>
        <v>0.50304628204111901</v>
      </c>
      <c r="G325" s="9">
        <f t="shared" si="81"/>
        <v>1.0509453839838712</v>
      </c>
      <c r="H325" s="9">
        <f t="shared" si="82"/>
        <v>4.2053834211508061</v>
      </c>
      <c r="I325" s="9">
        <f t="shared" si="83"/>
        <v>3.8585714444361296</v>
      </c>
      <c r="J325" s="9">
        <f t="shared" si="84"/>
        <v>1.9878886609448392</v>
      </c>
      <c r="K325" s="11">
        <f t="shared" si="85"/>
        <v>0.24691358024691359</v>
      </c>
      <c r="L325" s="11">
        <f t="shared" si="86"/>
        <v>0.26881720430107525</v>
      </c>
      <c r="M325" s="11">
        <f t="shared" si="87"/>
        <v>0.51546391752577325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-0.26680680606705087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0.22957406654705553</v>
      </c>
      <c r="Q325" s="11">
        <f>2*'OddsRatio_working_3-way'!K325*'OddsRatio_working_3-way'!L325*'OddsRatio_working_3-way'!M325</f>
        <v>6.8427441593757229E-2</v>
      </c>
      <c r="R325" s="11">
        <f t="shared" si="88"/>
        <v>0</v>
      </c>
      <c r="S325" s="11">
        <f t="shared" si="89"/>
        <v>-0.86045056320400448</v>
      </c>
      <c r="T325" s="11">
        <f t="shared" si="90"/>
        <v>-0.256468126141283</v>
      </c>
      <c r="U325" s="11">
        <f>'OddsRatio_working_3-way'!S325-'OddsRatio_working_3-way'!R325^2/3</f>
        <v>-0.86045056320400448</v>
      </c>
      <c r="V325" s="11">
        <f>'OddsRatio_working_3-way'!S325*'OddsRatio_working_3-way'!R325/3-2*'OddsRatio_working_3-way'!R325^3/27-'OddsRatio_working_3-way'!T325</f>
        <v>0.256468126141283</v>
      </c>
      <c r="W325" s="11">
        <f>'OddsRatio_working_3-way'!V325^2+4*'OddsRatio_working_3-way'!U325^3/27</f>
        <v>-2.8602801530925745E-2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0.15360558360403667</v>
      </c>
      <c r="Y325" s="11">
        <f>IF('OddsRatio_working_3-way'!W325&gt;=0,IF('OddsRatio_working_3-way'!V325+SQRT('OddsRatio_working_3-way'!W325)&gt;0,0,PI()),ACOS('OddsRatio_working_3-way'!V325/(2*'OddsRatio_working_3-way'!X325)))</f>
        <v>0.58297817038827771</v>
      </c>
      <c r="Z325" s="11">
        <f>'OddsRatio_working_3-way'!X325^(1/3)*COS('OddsRatio_working_3-way'!Y325/3)</f>
        <v>0.52547269199193558</v>
      </c>
      <c r="AA325" s="11">
        <f>'OddsRatio_working_3-way'!X325^(1/3)*COS(('OddsRatio_working_3-way'!Y325+2*PI())/3)</f>
        <v>-0.35229905184534721</v>
      </c>
      <c r="AB325" s="11">
        <f>'OddsRatio_working_3-way'!X325^(1/3)*COS(('OddsRatio_working_3-way'!Y325+4*PI())/3)</f>
        <v>-0.17317364014658806</v>
      </c>
      <c r="AC325" s="11">
        <f>'OddsRatio_working_3-way'!X325^(1/3)*SIN('OddsRatio_working_3-way'!Y325/3)</f>
        <v>0.10341810466298108</v>
      </c>
      <c r="AD325" s="11">
        <f>'OddsRatio_working_3-way'!X325^(1/3)*SIN(('OddsRatio_working_3-way'!Y325+2*PI())/3)</f>
        <v>0.40336364792852147</v>
      </c>
      <c r="AE325" s="11">
        <f>'OddsRatio_working_3-way'!X325^(1/3)*SIN(('OddsRatio_working_3-way'!Y325+4*PI())/3)</f>
        <v>-0.50678175259150249</v>
      </c>
      <c r="AF325" s="11">
        <f>-'OddsRatio_working_3-way'!U325/(3*'OddsRatio_working_3-way'!X325^(1/3))*COS(('OddsRatio_working_3-way'!Y325)/3)</f>
        <v>0.52547269199193558</v>
      </c>
      <c r="AG325" s="11">
        <f>-'OddsRatio_working_3-way'!U325/(3*'OddsRatio_working_3-way'!X325^(1/3))*COS(('OddsRatio_working_3-way'!Y325+2*PI())/3)</f>
        <v>-0.35229905184534721</v>
      </c>
      <c r="AH325" s="11">
        <f>-'OddsRatio_working_3-way'!U325/(3*'OddsRatio_working_3-way'!X325^(1/3))*COS(('OddsRatio_working_3-way'!Y325+4*PI())/3)</f>
        <v>-0.17317364014658806</v>
      </c>
      <c r="AI325" s="11">
        <f>'OddsRatio_working_3-way'!U325/(3*'OddsRatio_working_3-way'!X325^(1/3))*SIN(('OddsRatio_working_3-way'!Y325)/3)</f>
        <v>-0.10341810466298108</v>
      </c>
      <c r="AJ325" s="11">
        <f>'OddsRatio_working_3-way'!U325/(3*'OddsRatio_working_3-way'!X325^(1/3))*SIN(('OddsRatio_working_3-way'!Y325+2*PI())/3)</f>
        <v>-0.40336364792852147</v>
      </c>
      <c r="AK325" s="11">
        <f>'OddsRatio_working_3-way'!U325/(3*'OddsRatio_working_3-way'!X325^(1/3))*SIN(('OddsRatio_working_3-way'!Y325+4*PI())/3)</f>
        <v>0.50678175259150249</v>
      </c>
      <c r="AL325" s="11">
        <f>'OddsRatio_working_3-way'!Z325+'OddsRatio_working_3-way'!AF325</f>
        <v>1.0509453839838712</v>
      </c>
      <c r="AM325" s="11">
        <f>'OddsRatio_working_3-way'!AA325+'OddsRatio_working_3-way'!AG325</f>
        <v>-0.70459810369069442</v>
      </c>
      <c r="AN325" s="11">
        <f>'OddsRatio_working_3-way'!AB325+'OddsRatio_working_3-way'!AH325</f>
        <v>-0.34634728029317613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1.0509453839838712</v>
      </c>
      <c r="AS325" s="11">
        <f>IF(('OddsRatio_working_3-way'!X325=0),IF(Q325&gt;0,-Q325^(1/3),(-Q325)^(1/3)),'OddsRatio_working_3-way'!AM325-'OddsRatio_working_3-way'!R325/3)</f>
        <v>-0.70459810369069442</v>
      </c>
      <c r="AT325" s="11">
        <f>IF(('OddsRatio_working_3-way'!X325=0),IF(Q325&gt;0,-Q325^(1/3),(-Q325)^(1/3)),'OddsRatio_working_3-way'!AN325-'OddsRatio_working_3-way'!R325/3)</f>
        <v>-0.34634728029317613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IF('True_Odds_Calculator_3-way'!A318="","",'True_Odds_Calculator_3-way'!A318)</f>
        <v>1.81</v>
      </c>
      <c r="B326" s="4">
        <f>IF('True_Odds_Calculator_3-way'!B318="","",'True_Odds_Calculator_3-way'!B318)</f>
        <v>4.13</v>
      </c>
      <c r="C326" s="4">
        <f>IF('True_Odds_Calculator_3-way'!C318="","",'True_Odds_Calculator_3-way'!C318)</f>
        <v>4.34</v>
      </c>
      <c r="D326" s="9">
        <f t="shared" si="78"/>
        <v>0.54222940255387453</v>
      </c>
      <c r="E326" s="9">
        <f t="shared" si="79"/>
        <v>0.23461500910170768</v>
      </c>
      <c r="F326" s="9">
        <f t="shared" si="80"/>
        <v>0.22315558834441768</v>
      </c>
      <c r="G326" s="9">
        <f t="shared" si="81"/>
        <v>1.0422689789121227</v>
      </c>
      <c r="H326" s="9">
        <f t="shared" si="82"/>
        <v>1.8442378729188198</v>
      </c>
      <c r="I326" s="9">
        <f t="shared" si="83"/>
        <v>4.2623019039949446</v>
      </c>
      <c r="J326" s="9">
        <f t="shared" si="84"/>
        <v>4.4811783895664892</v>
      </c>
      <c r="K326" s="11">
        <f t="shared" si="85"/>
        <v>0.5524861878453039</v>
      </c>
      <c r="L326" s="11">
        <f t="shared" si="86"/>
        <v>0.24213075060532688</v>
      </c>
      <c r="M326" s="11">
        <f t="shared" si="87"/>
        <v>0.2304147465437788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-0.26101019264612235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0.22439492125248617</v>
      </c>
      <c r="Q326" s="11">
        <f>2*'OddsRatio_working_3-way'!K326*'OddsRatio_working_3-way'!L326*'OddsRatio_working_3-way'!M326</f>
        <v>6.1646956388045647E-2</v>
      </c>
      <c r="R326" s="11">
        <f t="shared" si="88"/>
        <v>0</v>
      </c>
      <c r="S326" s="11">
        <f t="shared" si="89"/>
        <v>-0.85971708222414456</v>
      </c>
      <c r="T326" s="11">
        <f t="shared" si="90"/>
        <v>-0.23618601160003969</v>
      </c>
      <c r="U326" s="11">
        <f>'OddsRatio_working_3-way'!S326-'OddsRatio_working_3-way'!R326^2/3</f>
        <v>-0.85971708222414456</v>
      </c>
      <c r="V326" s="11">
        <f>'OddsRatio_working_3-way'!S326*'OddsRatio_working_3-way'!R326/3-2*'OddsRatio_working_3-way'!R326^3/27-'OddsRatio_working_3-way'!T326</f>
        <v>0.23618601160003969</v>
      </c>
      <c r="W326" s="11">
        <f>'OddsRatio_working_3-way'!V326^2+4*'OddsRatio_working_3-way'!U326^3/27</f>
        <v>-3.8353718817184981E-2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0.15340921655226508</v>
      </c>
      <c r="Y326" s="11">
        <f>IF('OddsRatio_working_3-way'!W326&gt;=0,IF('OddsRatio_working_3-way'!V326+SQRT('OddsRatio_working_3-way'!W326)&gt;0,0,PI()),ACOS('OddsRatio_working_3-way'!V326/(2*'OddsRatio_working_3-way'!X326)))</f>
        <v>0.69228296431329306</v>
      </c>
      <c r="Z326" s="11">
        <f>'OddsRatio_working_3-way'!X326^(1/3)*COS('OddsRatio_working_3-way'!Y326/3)</f>
        <v>0.52113448945606133</v>
      </c>
      <c r="AA326" s="11">
        <f>'OddsRatio_working_3-way'!X326^(1/3)*COS(('OddsRatio_working_3-way'!Y326+2*PI())/3)</f>
        <v>-0.36660216105545507</v>
      </c>
      <c r="AB326" s="11">
        <f>'OddsRatio_working_3-way'!X326^(1/3)*COS(('OddsRatio_working_3-way'!Y326+4*PI())/3)</f>
        <v>-0.15453232840060635</v>
      </c>
      <c r="AC326" s="11">
        <f>'OddsRatio_working_3-way'!X326^(1/3)*SIN('OddsRatio_working_3-way'!Y326/3)</f>
        <v>0.12243857497027587</v>
      </c>
      <c r="AD326" s="11">
        <f>'OddsRatio_working_3-way'!X326^(1/3)*SIN(('OddsRatio_working_3-way'!Y326+2*PI())/3)</f>
        <v>0.39009641917204485</v>
      </c>
      <c r="AE326" s="11">
        <f>'OddsRatio_working_3-way'!X326^(1/3)*SIN(('OddsRatio_working_3-way'!Y326+4*PI())/3)</f>
        <v>-0.51253499414232062</v>
      </c>
      <c r="AF326" s="11">
        <f>-'OddsRatio_working_3-way'!U326/(3*'OddsRatio_working_3-way'!X326^(1/3))*COS(('OddsRatio_working_3-way'!Y326)/3)</f>
        <v>0.52113448945606133</v>
      </c>
      <c r="AG326" s="11">
        <f>-'OddsRatio_working_3-way'!U326/(3*'OddsRatio_working_3-way'!X326^(1/3))*COS(('OddsRatio_working_3-way'!Y326+2*PI())/3)</f>
        <v>-0.36660216105545507</v>
      </c>
      <c r="AH326" s="11">
        <f>-'OddsRatio_working_3-way'!U326/(3*'OddsRatio_working_3-way'!X326^(1/3))*COS(('OddsRatio_working_3-way'!Y326+4*PI())/3)</f>
        <v>-0.15453232840060635</v>
      </c>
      <c r="AI326" s="11">
        <f>'OddsRatio_working_3-way'!U326/(3*'OddsRatio_working_3-way'!X326^(1/3))*SIN(('OddsRatio_working_3-way'!Y326)/3)</f>
        <v>-0.12243857497027587</v>
      </c>
      <c r="AJ326" s="11">
        <f>'OddsRatio_working_3-way'!U326/(3*'OddsRatio_working_3-way'!X326^(1/3))*SIN(('OddsRatio_working_3-way'!Y326+2*PI())/3)</f>
        <v>-0.39009641917204485</v>
      </c>
      <c r="AK326" s="11">
        <f>'OddsRatio_working_3-way'!U326/(3*'OddsRatio_working_3-way'!X326^(1/3))*SIN(('OddsRatio_working_3-way'!Y326+4*PI())/3)</f>
        <v>0.51253499414232062</v>
      </c>
      <c r="AL326" s="11">
        <f>'OddsRatio_working_3-way'!Z326+'OddsRatio_working_3-way'!AF326</f>
        <v>1.0422689789121227</v>
      </c>
      <c r="AM326" s="11">
        <f>'OddsRatio_working_3-way'!AA326+'OddsRatio_working_3-way'!AG326</f>
        <v>-0.73320432211091013</v>
      </c>
      <c r="AN326" s="11">
        <f>'OddsRatio_working_3-way'!AB326+'OddsRatio_working_3-way'!AH326</f>
        <v>-0.3090646568012127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1.0422689789121227</v>
      </c>
      <c r="AS326" s="11">
        <f>IF(('OddsRatio_working_3-way'!X326=0),IF(Q326&gt;0,-Q326^(1/3),(-Q326)^(1/3)),'OddsRatio_working_3-way'!AM326-'OddsRatio_working_3-way'!R326/3)</f>
        <v>-0.73320432211091013</v>
      </c>
      <c r="AT326" s="11">
        <f>IF(('OddsRatio_working_3-way'!X326=0),IF(Q326&gt;0,-Q326^(1/3),(-Q326)^(1/3)),'OddsRatio_working_3-way'!AN326-'OddsRatio_working_3-way'!R326/3)</f>
        <v>-0.3090646568012127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IF('True_Odds_Calculator_3-way'!A319="","",'True_Odds_Calculator_3-way'!A319)</f>
        <v>2.02</v>
      </c>
      <c r="B327" s="4">
        <f>IF('True_Odds_Calculator_3-way'!B319="","",'True_Odds_Calculator_3-way'!B319)</f>
        <v>3.45</v>
      </c>
      <c r="C327" s="4">
        <f>IF('True_Odds_Calculator_3-way'!C319="","",'True_Odds_Calculator_3-way'!C319)</f>
        <v>3.84</v>
      </c>
      <c r="D327" s="9">
        <f t="shared" si="78"/>
        <v>0.47741212509386149</v>
      </c>
      <c r="E327" s="9">
        <f t="shared" si="79"/>
        <v>0.2755390626563215</v>
      </c>
      <c r="F327" s="9">
        <f t="shared" si="80"/>
        <v>0.24704881224981684</v>
      </c>
      <c r="G327" s="9">
        <f t="shared" si="81"/>
        <v>1.073163053260993</v>
      </c>
      <c r="H327" s="9">
        <f t="shared" si="82"/>
        <v>2.0946263143262129</v>
      </c>
      <c r="I327" s="9">
        <f t="shared" si="83"/>
        <v>3.6292494804894324</v>
      </c>
      <c r="J327" s="9">
        <f t="shared" si="84"/>
        <v>4.0477830712612199</v>
      </c>
      <c r="K327" s="11">
        <f t="shared" si="85"/>
        <v>0.49504950495049505</v>
      </c>
      <c r="L327" s="11">
        <f t="shared" si="86"/>
        <v>0.28985507246376813</v>
      </c>
      <c r="M327" s="11">
        <f t="shared" si="87"/>
        <v>0.26041666666666669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-0.26520573252977464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0.23579124216769509</v>
      </c>
      <c r="Q327" s="11">
        <f>2*'OddsRatio_working_3-way'!K327*'OddsRatio_working_3-way'!L327*'OddsRatio_working_3-way'!M327</f>
        <v>7.473573444300953E-2</v>
      </c>
      <c r="R327" s="11">
        <f t="shared" si="88"/>
        <v>0</v>
      </c>
      <c r="S327" s="11">
        <f t="shared" si="89"/>
        <v>-0.8890880295780289</v>
      </c>
      <c r="T327" s="11">
        <f t="shared" si="90"/>
        <v>-0.28180286198986648</v>
      </c>
      <c r="U327" s="11">
        <f>'OddsRatio_working_3-way'!S327-'OddsRatio_working_3-way'!R327^2/3</f>
        <v>-0.8890880295780289</v>
      </c>
      <c r="V327" s="11">
        <f>'OddsRatio_working_3-way'!S327*'OddsRatio_working_3-way'!R327/3-2*'OddsRatio_working_3-way'!R327^3/27-'OddsRatio_working_3-way'!T327</f>
        <v>0.28180286198986648</v>
      </c>
      <c r="W327" s="11">
        <f>'OddsRatio_working_3-way'!V327^2+4*'OddsRatio_working_3-way'!U327^3/27</f>
        <v>-2.4706273572872611E-2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0.16133747751107952</v>
      </c>
      <c r="Y327" s="11">
        <f>IF('OddsRatio_working_3-way'!W327&gt;=0,IF('OddsRatio_working_3-way'!V327+SQRT('OddsRatio_working_3-way'!W327)&gt;0,0,PI()),ACOS('OddsRatio_working_3-way'!V327/(2*'OddsRatio_working_3-way'!X327)))</f>
        <v>0.50879209229149325</v>
      </c>
      <c r="Z327" s="11">
        <f>'OddsRatio_working_3-way'!X327^(1/3)*COS('OddsRatio_working_3-way'!Y327/3)</f>
        <v>0.53658152663049652</v>
      </c>
      <c r="AA327" s="11">
        <f>'OddsRatio_working_3-way'!X327^(1/3)*COS(('OddsRatio_working_3-way'!Y327+2*PI())/3)</f>
        <v>-0.34786592497811636</v>
      </c>
      <c r="AB327" s="11">
        <f>'OddsRatio_working_3-way'!X327^(1/3)*COS(('OddsRatio_working_3-way'!Y327+4*PI())/3)</f>
        <v>-0.18871560165238033</v>
      </c>
      <c r="AC327" s="11">
        <f>'OddsRatio_working_3-way'!X327^(1/3)*SIN('OddsRatio_working_3-way'!Y327/3)</f>
        <v>9.1885482013729841E-2</v>
      </c>
      <c r="AD327" s="11">
        <f>'OddsRatio_working_3-way'!X327^(1/3)*SIN(('OddsRatio_working_3-way'!Y327+2*PI())/3)</f>
        <v>0.41875049225658145</v>
      </c>
      <c r="AE327" s="11">
        <f>'OddsRatio_working_3-way'!X327^(1/3)*SIN(('OddsRatio_working_3-way'!Y327+4*PI())/3)</f>
        <v>-0.51063597427031115</v>
      </c>
      <c r="AF327" s="11">
        <f>-'OddsRatio_working_3-way'!U327/(3*'OddsRatio_working_3-way'!X327^(1/3))*COS(('OddsRatio_working_3-way'!Y327)/3)</f>
        <v>0.53658152663049641</v>
      </c>
      <c r="AG327" s="11">
        <f>-'OddsRatio_working_3-way'!U327/(3*'OddsRatio_working_3-way'!X327^(1/3))*COS(('OddsRatio_working_3-way'!Y327+2*PI())/3)</f>
        <v>-0.34786592497811625</v>
      </c>
      <c r="AH327" s="11">
        <f>-'OddsRatio_working_3-way'!U327/(3*'OddsRatio_working_3-way'!X327^(1/3))*COS(('OddsRatio_working_3-way'!Y327+4*PI())/3)</f>
        <v>-0.1887156016523803</v>
      </c>
      <c r="AI327" s="11">
        <f>'OddsRatio_working_3-way'!U327/(3*'OddsRatio_working_3-way'!X327^(1/3))*SIN(('OddsRatio_working_3-way'!Y327)/3)</f>
        <v>-9.1885482013729827E-2</v>
      </c>
      <c r="AJ327" s="11">
        <f>'OddsRatio_working_3-way'!U327/(3*'OddsRatio_working_3-way'!X327^(1/3))*SIN(('OddsRatio_working_3-way'!Y327+2*PI())/3)</f>
        <v>-0.41875049225658134</v>
      </c>
      <c r="AK327" s="11">
        <f>'OddsRatio_working_3-way'!U327/(3*'OddsRatio_working_3-way'!X327^(1/3))*SIN(('OddsRatio_working_3-way'!Y327+4*PI())/3)</f>
        <v>0.51063597427031104</v>
      </c>
      <c r="AL327" s="11">
        <f>'OddsRatio_working_3-way'!Z327+'OddsRatio_working_3-way'!AF327</f>
        <v>1.073163053260993</v>
      </c>
      <c r="AM327" s="11">
        <f>'OddsRatio_working_3-way'!AA327+'OddsRatio_working_3-way'!AG327</f>
        <v>-0.69573184995623261</v>
      </c>
      <c r="AN327" s="11">
        <f>'OddsRatio_working_3-way'!AB327+'OddsRatio_working_3-way'!AH327</f>
        <v>-0.37743120330476065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1.073163053260993</v>
      </c>
      <c r="AS327" s="11">
        <f>IF(('OddsRatio_working_3-way'!X327=0),IF(Q327&gt;0,-Q327^(1/3),(-Q327)^(1/3)),'OddsRatio_working_3-way'!AM327-'OddsRatio_working_3-way'!R327/3)</f>
        <v>-0.69573184995623261</v>
      </c>
      <c r="AT327" s="11">
        <f>IF(('OddsRatio_working_3-way'!X327=0),IF(Q327&gt;0,-Q327^(1/3),(-Q327)^(1/3)),'OddsRatio_working_3-way'!AN327-'OddsRatio_working_3-way'!R327/3)</f>
        <v>-0.37743120330476065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IF('True_Odds_Calculator_3-way'!A320="","",'True_Odds_Calculator_3-way'!A320)</f>
        <v>2.68</v>
      </c>
      <c r="B328" s="4">
        <f>IF('True_Odds_Calculator_3-way'!B320="","",'True_Odds_Calculator_3-way'!B320)</f>
        <v>3.28</v>
      </c>
      <c r="C328" s="4">
        <f>IF('True_Odds_Calculator_3-way'!C320="","",'True_Odds_Calculator_3-way'!C320)</f>
        <v>2.91</v>
      </c>
      <c r="D328" s="9">
        <f t="shared" si="78"/>
        <v>0.36558224874044309</v>
      </c>
      <c r="E328" s="9">
        <f t="shared" si="79"/>
        <v>0.29805060729663091</v>
      </c>
      <c r="F328" s="9">
        <f t="shared" si="80"/>
        <v>0.33636714396292605</v>
      </c>
      <c r="G328" s="9">
        <f t="shared" si="81"/>
        <v>1.0329539115918198</v>
      </c>
      <c r="H328" s="9">
        <f t="shared" si="82"/>
        <v>2.7353625714742575</v>
      </c>
      <c r="I328" s="9">
        <f t="shared" si="83"/>
        <v>3.35513491842935</v>
      </c>
      <c r="J328" s="9">
        <f t="shared" si="84"/>
        <v>2.9729419711403762</v>
      </c>
      <c r="K328" s="11">
        <f t="shared" si="85"/>
        <v>0.37313432835820892</v>
      </c>
      <c r="L328" s="11">
        <f t="shared" si="86"/>
        <v>0.3048780487804878</v>
      </c>
      <c r="M328" s="11">
        <f t="shared" si="87"/>
        <v>0.3436426116838488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-0.28600647754438779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0.22947557910722974</v>
      </c>
      <c r="Q328" s="11">
        <f>2*'OddsRatio_working_3-way'!K328*'OddsRatio_working_3-way'!L328*'OddsRatio_working_3-way'!M328</f>
        <v>7.8185887259703477E-2</v>
      </c>
      <c r="R328" s="11">
        <f t="shared" si="88"/>
        <v>0</v>
      </c>
      <c r="S328" s="11">
        <f t="shared" si="89"/>
        <v>-0.80234399261679468</v>
      </c>
      <c r="T328" s="11">
        <f t="shared" si="90"/>
        <v>-0.27337103666671025</v>
      </c>
      <c r="U328" s="11">
        <f>'OddsRatio_working_3-way'!S328-'OddsRatio_working_3-way'!R328^2/3</f>
        <v>-0.80234399261679468</v>
      </c>
      <c r="V328" s="11">
        <f>'OddsRatio_working_3-way'!S328*'OddsRatio_working_3-way'!R328/3-2*'OddsRatio_working_3-way'!R328^3/27-'OddsRatio_working_3-way'!T328</f>
        <v>0.27337103666671025</v>
      </c>
      <c r="W328" s="11">
        <f>'OddsRatio_working_3-way'!V328^2+4*'OddsRatio_working_3-way'!U328^3/27</f>
        <v>-1.7888192786093271E-3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0.13831173392633864</v>
      </c>
      <c r="Y328" s="11">
        <f>IF('OddsRatio_working_3-way'!W328&gt;=0,IF('OddsRatio_working_3-way'!V328+SQRT('OddsRatio_working_3-way'!W328)&gt;0,0,PI()),ACOS('OddsRatio_working_3-way'!V328/(2*'OddsRatio_working_3-way'!X328)))</f>
        <v>0.15349738732861051</v>
      </c>
      <c r="Z328" s="11">
        <f>'OddsRatio_working_3-way'!X328^(1/3)*COS('OddsRatio_working_3-way'!Y328/3)</f>
        <v>0.51647695579590991</v>
      </c>
      <c r="AA328" s="11">
        <f>'OddsRatio_working_3-way'!X328^(1/3)*COS(('OddsRatio_working_3-way'!Y328+2*PI())/3)</f>
        <v>-0.28114401768729314</v>
      </c>
      <c r="AB328" s="11">
        <f>'OddsRatio_working_3-way'!X328^(1/3)*COS(('OddsRatio_working_3-way'!Y328+4*PI())/3)</f>
        <v>-0.23533293810861708</v>
      </c>
      <c r="AC328" s="11">
        <f>'OddsRatio_working_3-way'!X328^(1/3)*SIN('OddsRatio_working_3-way'!Y328/3)</f>
        <v>2.6449039126616176E-2</v>
      </c>
      <c r="AD328" s="11">
        <f>'OddsRatio_working_3-way'!X328^(1/3)*SIN(('OddsRatio_working_3-way'!Y328+2*PI())/3)</f>
        <v>0.43405764462520247</v>
      </c>
      <c r="AE328" s="11">
        <f>'OddsRatio_working_3-way'!X328^(1/3)*SIN(('OddsRatio_working_3-way'!Y328+4*PI())/3)</f>
        <v>-0.46050668375181841</v>
      </c>
      <c r="AF328" s="11">
        <f>-'OddsRatio_working_3-way'!U328/(3*'OddsRatio_working_3-way'!X328^(1/3))*COS(('OddsRatio_working_3-way'!Y328)/3)</f>
        <v>0.51647695579590991</v>
      </c>
      <c r="AG328" s="11">
        <f>-'OddsRatio_working_3-way'!U328/(3*'OddsRatio_working_3-way'!X328^(1/3))*COS(('OddsRatio_working_3-way'!Y328+2*PI())/3)</f>
        <v>-0.28114401768729314</v>
      </c>
      <c r="AH328" s="11">
        <f>-'OddsRatio_working_3-way'!U328/(3*'OddsRatio_working_3-way'!X328^(1/3))*COS(('OddsRatio_working_3-way'!Y328+4*PI())/3)</f>
        <v>-0.23533293810861708</v>
      </c>
      <c r="AI328" s="11">
        <f>'OddsRatio_working_3-way'!U328/(3*'OddsRatio_working_3-way'!X328^(1/3))*SIN(('OddsRatio_working_3-way'!Y328)/3)</f>
        <v>-2.6449039126616176E-2</v>
      </c>
      <c r="AJ328" s="11">
        <f>'OddsRatio_working_3-way'!U328/(3*'OddsRatio_working_3-way'!X328^(1/3))*SIN(('OddsRatio_working_3-way'!Y328+2*PI())/3)</f>
        <v>-0.43405764462520247</v>
      </c>
      <c r="AK328" s="11">
        <f>'OddsRatio_working_3-way'!U328/(3*'OddsRatio_working_3-way'!X328^(1/3))*SIN(('OddsRatio_working_3-way'!Y328+4*PI())/3)</f>
        <v>0.46050668375181841</v>
      </c>
      <c r="AL328" s="11">
        <f>'OddsRatio_working_3-way'!Z328+'OddsRatio_working_3-way'!AF328</f>
        <v>1.0329539115918198</v>
      </c>
      <c r="AM328" s="11">
        <f>'OddsRatio_working_3-way'!AA328+'OddsRatio_working_3-way'!AG328</f>
        <v>-0.56228803537458627</v>
      </c>
      <c r="AN328" s="11">
        <f>'OddsRatio_working_3-way'!AB328+'OddsRatio_working_3-way'!AH328</f>
        <v>-0.47066587621723416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1.0329539115918198</v>
      </c>
      <c r="AS328" s="11">
        <f>IF(('OddsRatio_working_3-way'!X328=0),IF(Q328&gt;0,-Q328^(1/3),(-Q328)^(1/3)),'OddsRatio_working_3-way'!AM328-'OddsRatio_working_3-way'!R328/3)</f>
        <v>-0.56228803537458627</v>
      </c>
      <c r="AT328" s="11">
        <f>IF(('OddsRatio_working_3-way'!X328=0),IF(Q328&gt;0,-Q328^(1/3),(-Q328)^(1/3)),'OddsRatio_working_3-way'!AN328-'OddsRatio_working_3-way'!R328/3)</f>
        <v>-0.47066587621723416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IF('True_Odds_Calculator_3-way'!A321="","",'True_Odds_Calculator_3-way'!A321)</f>
        <v>5.98</v>
      </c>
      <c r="B329" s="4">
        <f>IF('True_Odds_Calculator_3-way'!B321="","",'True_Odds_Calculator_3-way'!B321)</f>
        <v>4.09</v>
      </c>
      <c r="C329" s="4">
        <f>IF('True_Odds_Calculator_3-way'!C321="","",'True_Odds_Calculator_3-way'!C321)</f>
        <v>1.63</v>
      </c>
      <c r="D329" s="9">
        <f t="shared" si="78"/>
        <v>0.16102486433991892</v>
      </c>
      <c r="E329" s="9">
        <f t="shared" si="79"/>
        <v>0.23624755760085184</v>
      </c>
      <c r="F329" s="9">
        <f t="shared" si="80"/>
        <v>0.60272757805922961</v>
      </c>
      <c r="G329" s="9">
        <f t="shared" si="81"/>
        <v>1.0462291238907993</v>
      </c>
      <c r="H329" s="9">
        <f t="shared" si="82"/>
        <v>6.2102210369761801</v>
      </c>
      <c r="I329" s="9">
        <f t="shared" si="83"/>
        <v>4.2328479928225695</v>
      </c>
      <c r="J329" s="9">
        <f t="shared" si="84"/>
        <v>1.6591243480512032</v>
      </c>
      <c r="K329" s="11">
        <f t="shared" si="85"/>
        <v>0.16722408026755853</v>
      </c>
      <c r="L329" s="11">
        <f t="shared" si="86"/>
        <v>0.24449877750611249</v>
      </c>
      <c r="M329" s="11">
        <f t="shared" si="87"/>
        <v>0.61349693251533743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-0.24317351657388886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0.21822633361749585</v>
      </c>
      <c r="Q329" s="11">
        <f>2*'OddsRatio_working_3-way'!K329*'OddsRatio_working_3-way'!L329*'OddsRatio_working_3-way'!M329</f>
        <v>5.0166973245401335E-2</v>
      </c>
      <c r="R329" s="11">
        <f t="shared" si="88"/>
        <v>0</v>
      </c>
      <c r="S329" s="11">
        <f t="shared" si="89"/>
        <v>-0.89740995110044086</v>
      </c>
      <c r="T329" s="11">
        <f t="shared" si="90"/>
        <v>-0.20630113818400936</v>
      </c>
      <c r="U329" s="11">
        <f>'OddsRatio_working_3-way'!S329-'OddsRatio_working_3-way'!R329^2/3</f>
        <v>-0.89740995110044086</v>
      </c>
      <c r="V329" s="11">
        <f>'OddsRatio_working_3-way'!S329*'OddsRatio_working_3-way'!R329/3-2*'OddsRatio_working_3-way'!R329^3/27-'OddsRatio_working_3-way'!T329</f>
        <v>0.20630113818400936</v>
      </c>
      <c r="W329" s="11">
        <f>'OddsRatio_working_3-way'!V329^2+4*'OddsRatio_working_3-way'!U329^3/27</f>
        <v>-6.4510103547393227E-2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0.16360796371464545</v>
      </c>
      <c r="Y329" s="11">
        <f>IF('OddsRatio_working_3-way'!W329&gt;=0,IF('OddsRatio_working_3-way'!V329+SQRT('OddsRatio_working_3-way'!W329)&gt;0,0,PI()),ACOS('OddsRatio_working_3-way'!V329/(2*'OddsRatio_working_3-way'!X329)))</f>
        <v>0.88863259337442402</v>
      </c>
      <c r="Z329" s="11">
        <f>'OddsRatio_working_3-way'!X329^(1/3)*COS('OddsRatio_working_3-way'!Y329/3)</f>
        <v>0.52311456194539974</v>
      </c>
      <c r="AA329" s="11">
        <f>'OddsRatio_working_3-way'!X329^(1/3)*COS(('OddsRatio_working_3-way'!Y329+2*PI())/3)</f>
        <v>-0.39981737675457985</v>
      </c>
      <c r="AB329" s="11">
        <f>'OddsRatio_working_3-way'!X329^(1/3)*COS(('OddsRatio_working_3-way'!Y329+4*PI())/3)</f>
        <v>-0.12329718519081986</v>
      </c>
      <c r="AC329" s="11">
        <f>'OddsRatio_working_3-way'!X329^(1/3)*SIN('OddsRatio_working_3-way'!Y329/3)</f>
        <v>0.15964900703570373</v>
      </c>
      <c r="AD329" s="11">
        <f>'OddsRatio_working_3-way'!X329^(1/3)*SIN(('OddsRatio_working_3-way'!Y329+2*PI())/3)</f>
        <v>0.3732059962164328</v>
      </c>
      <c r="AE329" s="11">
        <f>'OddsRatio_working_3-way'!X329^(1/3)*SIN(('OddsRatio_working_3-way'!Y329+4*PI())/3)</f>
        <v>-0.53285500325213642</v>
      </c>
      <c r="AF329" s="11">
        <f>-'OddsRatio_working_3-way'!U329/(3*'OddsRatio_working_3-way'!X329^(1/3))*COS(('OddsRatio_working_3-way'!Y329)/3)</f>
        <v>0.52311456194539963</v>
      </c>
      <c r="AG329" s="11">
        <f>-'OddsRatio_working_3-way'!U329/(3*'OddsRatio_working_3-way'!X329^(1/3))*COS(('OddsRatio_working_3-way'!Y329+2*PI())/3)</f>
        <v>-0.39981737675457979</v>
      </c>
      <c r="AH329" s="11">
        <f>-'OddsRatio_working_3-way'!U329/(3*'OddsRatio_working_3-way'!X329^(1/3))*COS(('OddsRatio_working_3-way'!Y329+4*PI())/3)</f>
        <v>-0.12329718519081984</v>
      </c>
      <c r="AI329" s="11">
        <f>'OddsRatio_working_3-way'!U329/(3*'OddsRatio_working_3-way'!X329^(1/3))*SIN(('OddsRatio_working_3-way'!Y329)/3)</f>
        <v>-0.1596490070357037</v>
      </c>
      <c r="AJ329" s="11">
        <f>'OddsRatio_working_3-way'!U329/(3*'OddsRatio_working_3-way'!X329^(1/3))*SIN(('OddsRatio_working_3-way'!Y329+2*PI())/3)</f>
        <v>-0.37320599621643269</v>
      </c>
      <c r="AK329" s="11">
        <f>'OddsRatio_working_3-way'!U329/(3*'OddsRatio_working_3-way'!X329^(1/3))*SIN(('OddsRatio_working_3-way'!Y329+4*PI())/3)</f>
        <v>0.53285500325213631</v>
      </c>
      <c r="AL329" s="11">
        <f>'OddsRatio_working_3-way'!Z329+'OddsRatio_working_3-way'!AF329</f>
        <v>1.0462291238907993</v>
      </c>
      <c r="AM329" s="11">
        <f>'OddsRatio_working_3-way'!AA329+'OddsRatio_working_3-way'!AG329</f>
        <v>-0.79963475350915969</v>
      </c>
      <c r="AN329" s="11">
        <f>'OddsRatio_working_3-way'!AB329+'OddsRatio_working_3-way'!AH329</f>
        <v>-0.2465943703816397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1.0462291238907993</v>
      </c>
      <c r="AS329" s="11">
        <f>IF(('OddsRatio_working_3-way'!X329=0),IF(Q329&gt;0,-Q329^(1/3),(-Q329)^(1/3)),'OddsRatio_working_3-way'!AM329-'OddsRatio_working_3-way'!R329/3)</f>
        <v>-0.79963475350915969</v>
      </c>
      <c r="AT329" s="11">
        <f>IF(('OddsRatio_working_3-way'!X329=0),IF(Q329&gt;0,-Q329^(1/3),(-Q329)^(1/3)),'OddsRatio_working_3-way'!AN329-'OddsRatio_working_3-way'!R329/3)</f>
        <v>-0.2465943703816397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IF('True_Odds_Calculator_3-way'!A322="","",'True_Odds_Calculator_3-way'!A322)</f>
        <v>3.64</v>
      </c>
      <c r="B330" s="4">
        <f>IF('True_Odds_Calculator_3-way'!B322="","",'True_Odds_Calculator_3-way'!B322)</f>
        <v>3.47</v>
      </c>
      <c r="C330" s="4">
        <f>IF('True_Odds_Calculator_3-way'!C322="","",'True_Odds_Calculator_3-way'!C322)</f>
        <v>2.15</v>
      </c>
      <c r="D330" s="9">
        <f t="shared" si="78"/>
        <v>0.26620403583977059</v>
      </c>
      <c r="E330" s="9">
        <f t="shared" si="79"/>
        <v>0.27940655811229304</v>
      </c>
      <c r="F330" s="9">
        <f t="shared" si="80"/>
        <v>0.45438940604793643</v>
      </c>
      <c r="G330" s="9">
        <f t="shared" si="81"/>
        <v>1.044135247050352</v>
      </c>
      <c r="H330" s="9">
        <f t="shared" si="82"/>
        <v>3.7565170522129292</v>
      </c>
      <c r="I330" s="9">
        <f t="shared" si="83"/>
        <v>3.5790140602143694</v>
      </c>
      <c r="J330" s="9">
        <f t="shared" si="84"/>
        <v>2.200755534107905</v>
      </c>
      <c r="K330" s="11">
        <f t="shared" si="85"/>
        <v>0.27472527472527469</v>
      </c>
      <c r="L330" s="11">
        <f t="shared" si="86"/>
        <v>0.28818443804034583</v>
      </c>
      <c r="M330" s="11">
        <f t="shared" si="87"/>
        <v>0.46511627906976744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-0.27614005189234725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0.23051809125128608</v>
      </c>
      <c r="Q330" s="11">
        <f>2*'OddsRatio_working_3-way'!K330*'OddsRatio_working_3-way'!L330*'OddsRatio_working_3-way'!M330</f>
        <v>7.3647952476449216E-2</v>
      </c>
      <c r="R330" s="11">
        <f t="shared" si="88"/>
        <v>0</v>
      </c>
      <c r="S330" s="11">
        <f t="shared" si="89"/>
        <v>-0.83478687597680756</v>
      </c>
      <c r="T330" s="11">
        <f t="shared" si="90"/>
        <v>-0.26670507219706308</v>
      </c>
      <c r="U330" s="11">
        <f>'OddsRatio_working_3-way'!S330-'OddsRatio_working_3-way'!R330^2/3</f>
        <v>-0.83478687597680756</v>
      </c>
      <c r="V330" s="11">
        <f>'OddsRatio_working_3-way'!S330*'OddsRatio_working_3-way'!R330/3-2*'OddsRatio_working_3-way'!R330^3/27-'OddsRatio_working_3-way'!T330</f>
        <v>0.26670507219706308</v>
      </c>
      <c r="W330" s="11">
        <f>'OddsRatio_working_3-way'!V330^2+4*'OddsRatio_working_3-way'!U330^3/27</f>
        <v>-1.5051693735595062E-2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0.14678495262733479</v>
      </c>
      <c r="Y330" s="11">
        <f>IF('OddsRatio_working_3-way'!W330&gt;=0,IF('OddsRatio_working_3-way'!V330+SQRT('OddsRatio_working_3-way'!W330)&gt;0,0,PI()),ACOS('OddsRatio_working_3-way'!V330/(2*'OddsRatio_working_3-way'!X330)))</f>
        <v>0.43114187004010129</v>
      </c>
      <c r="Z330" s="11">
        <f>'OddsRatio_working_3-way'!X330^(1/3)*COS('OddsRatio_working_3-way'!Y330/3)</f>
        <v>0.52206762352517599</v>
      </c>
      <c r="AA330" s="11">
        <f>'OddsRatio_working_3-way'!X330^(1/3)*COS(('OddsRatio_working_3-way'!Y330+2*PI())/3)</f>
        <v>-0.32646137739270392</v>
      </c>
      <c r="AB330" s="11">
        <f>'OddsRatio_working_3-way'!X330^(1/3)*COS(('OddsRatio_working_3-way'!Y330+4*PI())/3)</f>
        <v>-0.19560624613247224</v>
      </c>
      <c r="AC330" s="11">
        <f>'OddsRatio_working_3-way'!X330^(1/3)*SIN('OddsRatio_working_3-way'!Y330/3)</f>
        <v>7.5549245257938699E-2</v>
      </c>
      <c r="AD330" s="11">
        <f>'OddsRatio_working_3-way'!X330^(1/3)*SIN(('OddsRatio_working_3-way'!Y330+2*PI())/3)</f>
        <v>0.41434920183720358</v>
      </c>
      <c r="AE330" s="11">
        <f>'OddsRatio_working_3-way'!X330^(1/3)*SIN(('OddsRatio_working_3-way'!Y330+4*PI())/3)</f>
        <v>-0.48989844709514219</v>
      </c>
      <c r="AF330" s="11">
        <f>-'OddsRatio_working_3-way'!U330/(3*'OddsRatio_working_3-way'!X330^(1/3))*COS(('OddsRatio_working_3-way'!Y330)/3)</f>
        <v>0.52206762352517611</v>
      </c>
      <c r="AG330" s="11">
        <f>-'OddsRatio_working_3-way'!U330/(3*'OddsRatio_working_3-way'!X330^(1/3))*COS(('OddsRatio_working_3-way'!Y330+2*PI())/3)</f>
        <v>-0.32646137739270403</v>
      </c>
      <c r="AH330" s="11">
        <f>-'OddsRatio_working_3-way'!U330/(3*'OddsRatio_working_3-way'!X330^(1/3))*COS(('OddsRatio_working_3-way'!Y330+4*PI())/3)</f>
        <v>-0.19560624613247229</v>
      </c>
      <c r="AI330" s="11">
        <f>'OddsRatio_working_3-way'!U330/(3*'OddsRatio_working_3-way'!X330^(1/3))*SIN(('OddsRatio_working_3-way'!Y330)/3)</f>
        <v>-7.5549245257938713E-2</v>
      </c>
      <c r="AJ330" s="11">
        <f>'OddsRatio_working_3-way'!U330/(3*'OddsRatio_working_3-way'!X330^(1/3))*SIN(('OddsRatio_working_3-way'!Y330+2*PI())/3)</f>
        <v>-0.41434920183720364</v>
      </c>
      <c r="AK330" s="11">
        <f>'OddsRatio_working_3-way'!U330/(3*'OddsRatio_working_3-way'!X330^(1/3))*SIN(('OddsRatio_working_3-way'!Y330+4*PI())/3)</f>
        <v>0.4898984470951423</v>
      </c>
      <c r="AL330" s="11">
        <f>'OddsRatio_working_3-way'!Z330+'OddsRatio_working_3-way'!AF330</f>
        <v>1.044135247050352</v>
      </c>
      <c r="AM330" s="11">
        <f>'OddsRatio_working_3-way'!AA330+'OddsRatio_working_3-way'!AG330</f>
        <v>-0.65292275478540795</v>
      </c>
      <c r="AN330" s="11">
        <f>'OddsRatio_working_3-way'!AB330+'OddsRatio_working_3-way'!AH330</f>
        <v>-0.39121249226494453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1.044135247050352</v>
      </c>
      <c r="AS330" s="11">
        <f>IF(('OddsRatio_working_3-way'!X330=0),IF(Q330&gt;0,-Q330^(1/3),(-Q330)^(1/3)),'OddsRatio_working_3-way'!AM330-'OddsRatio_working_3-way'!R330/3)</f>
        <v>-0.65292275478540795</v>
      </c>
      <c r="AT330" s="11">
        <f>IF(('OddsRatio_working_3-way'!X330=0),IF(Q330&gt;0,-Q330^(1/3),(-Q330)^(1/3)),'OddsRatio_working_3-way'!AN330-'OddsRatio_working_3-way'!R330/3)</f>
        <v>-0.39121249226494453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IF('True_Odds_Calculator_3-way'!A323="","",'True_Odds_Calculator_3-way'!A323)</f>
        <v>1.65</v>
      </c>
      <c r="B331" s="4">
        <f>IF('True_Odds_Calculator_3-way'!B323="","",'True_Odds_Calculator_3-way'!B323)</f>
        <v>3.85</v>
      </c>
      <c r="C331" s="4">
        <f>IF('True_Odds_Calculator_3-way'!C323="","",'True_Odds_Calculator_3-way'!C323)</f>
        <v>5.99</v>
      </c>
      <c r="D331" s="9">
        <f t="shared" si="78"/>
        <v>0.59217013892843429</v>
      </c>
      <c r="E331" s="9">
        <f t="shared" si="79"/>
        <v>0.24877468859727905</v>
      </c>
      <c r="F331" s="9">
        <f t="shared" si="80"/>
        <v>0.15905517247428669</v>
      </c>
      <c r="G331" s="9">
        <f t="shared" si="81"/>
        <v>1.0595444015972979</v>
      </c>
      <c r="H331" s="9">
        <f t="shared" si="82"/>
        <v>1.6887038610382434</v>
      </c>
      <c r="I331" s="9">
        <f t="shared" si="83"/>
        <v>4.0197015445522997</v>
      </c>
      <c r="J331" s="9">
        <f t="shared" si="84"/>
        <v>6.2871265639705172</v>
      </c>
      <c r="K331" s="11">
        <f t="shared" si="85"/>
        <v>0.60606060606060608</v>
      </c>
      <c r="L331" s="11">
        <f t="shared" si="86"/>
        <v>0.25974025974025972</v>
      </c>
      <c r="M331" s="11">
        <f t="shared" si="87"/>
        <v>0.1669449081803005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-0.2429334211091686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0.22311881471086201</v>
      </c>
      <c r="Q331" s="11">
        <f>2*'OddsRatio_working_3-way'!K331*'OddsRatio_working_3-way'!L331*'OddsRatio_working_3-way'!M331</f>
        <v>5.2560380379472804E-2</v>
      </c>
      <c r="R331" s="11">
        <f t="shared" si="88"/>
        <v>0</v>
      </c>
      <c r="S331" s="11">
        <f t="shared" si="89"/>
        <v>-0.91843606240821685</v>
      </c>
      <c r="T331" s="11">
        <f t="shared" si="90"/>
        <v>-0.2163571407322066</v>
      </c>
      <c r="U331" s="11">
        <f>'OddsRatio_working_3-way'!S331-'OddsRatio_working_3-way'!R331^2/3</f>
        <v>-0.91843606240821685</v>
      </c>
      <c r="V331" s="11">
        <f>'OddsRatio_working_3-way'!S331*'OddsRatio_working_3-way'!R331/3-2*'OddsRatio_working_3-way'!R331^3/27-'OddsRatio_working_3-way'!T331</f>
        <v>0.2163571407322066</v>
      </c>
      <c r="W331" s="11">
        <f>'OddsRatio_working_3-way'!V331^2+4*'OddsRatio_working_3-way'!U331^3/27</f>
        <v>-6.7963453806464319E-2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0.16939145946023973</v>
      </c>
      <c r="Y331" s="11">
        <f>IF('OddsRatio_working_3-way'!W331&gt;=0,IF('OddsRatio_working_3-way'!V331+SQRT('OddsRatio_working_3-way'!W331)&gt;0,0,PI()),ACOS('OddsRatio_working_3-way'!V331/(2*'OddsRatio_working_3-way'!X331)))</f>
        <v>0.87807893670214765</v>
      </c>
      <c r="Z331" s="11">
        <f>'OddsRatio_working_3-way'!X331^(1/3)*COS('OddsRatio_working_3-way'!Y331/3)</f>
        <v>0.52977220079864884</v>
      </c>
      <c r="AA331" s="11">
        <f>'OddsRatio_working_3-way'!X331^(1/3)*COS(('OddsRatio_working_3-way'!Y331+2*PI())/3)</f>
        <v>-0.40314338609440525</v>
      </c>
      <c r="AB331" s="11">
        <f>'OddsRatio_working_3-way'!X331^(1/3)*COS(('OddsRatio_working_3-way'!Y331+4*PI())/3)</f>
        <v>-0.1266288147042437</v>
      </c>
      <c r="AC331" s="11">
        <f>'OddsRatio_working_3-way'!X331^(1/3)*SIN('OddsRatio_working_3-way'!Y331/3)</f>
        <v>0.15964576222696403</v>
      </c>
      <c r="AD331" s="11">
        <f>'OddsRatio_working_3-way'!X331^(1/3)*SIN(('OddsRatio_working_3-way'!Y331+2*PI())/3)</f>
        <v>0.37897330299693865</v>
      </c>
      <c r="AE331" s="11">
        <f>'OddsRatio_working_3-way'!X331^(1/3)*SIN(('OddsRatio_working_3-way'!Y331+4*PI())/3)</f>
        <v>-0.53861906522390257</v>
      </c>
      <c r="AF331" s="11">
        <f>-'OddsRatio_working_3-way'!U331/(3*'OddsRatio_working_3-way'!X331^(1/3))*COS(('OddsRatio_working_3-way'!Y331)/3)</f>
        <v>0.52977220079864895</v>
      </c>
      <c r="AG331" s="11">
        <f>-'OddsRatio_working_3-way'!U331/(3*'OddsRatio_working_3-way'!X331^(1/3))*COS(('OddsRatio_working_3-way'!Y331+2*PI())/3)</f>
        <v>-0.40314338609440536</v>
      </c>
      <c r="AH331" s="11">
        <f>-'OddsRatio_working_3-way'!U331/(3*'OddsRatio_working_3-way'!X331^(1/3))*COS(('OddsRatio_working_3-way'!Y331+4*PI())/3)</f>
        <v>-0.12662881470424373</v>
      </c>
      <c r="AI331" s="11">
        <f>'OddsRatio_working_3-way'!U331/(3*'OddsRatio_working_3-way'!X331^(1/3))*SIN(('OddsRatio_working_3-way'!Y331)/3)</f>
        <v>-0.15964576222696406</v>
      </c>
      <c r="AJ331" s="11">
        <f>'OddsRatio_working_3-way'!U331/(3*'OddsRatio_working_3-way'!X331^(1/3))*SIN(('OddsRatio_working_3-way'!Y331+2*PI())/3)</f>
        <v>-0.37897330299693871</v>
      </c>
      <c r="AK331" s="11">
        <f>'OddsRatio_working_3-way'!U331/(3*'OddsRatio_working_3-way'!X331^(1/3))*SIN(('OddsRatio_working_3-way'!Y331+4*PI())/3)</f>
        <v>0.53861906522390268</v>
      </c>
      <c r="AL331" s="11">
        <f>'OddsRatio_working_3-way'!Z331+'OddsRatio_working_3-way'!AF331</f>
        <v>1.0595444015972979</v>
      </c>
      <c r="AM331" s="11">
        <f>'OddsRatio_working_3-way'!AA331+'OddsRatio_working_3-way'!AG331</f>
        <v>-0.80628677218881062</v>
      </c>
      <c r="AN331" s="11">
        <f>'OddsRatio_working_3-way'!AB331+'OddsRatio_working_3-way'!AH331</f>
        <v>-0.25325762940848739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1.0595444015972979</v>
      </c>
      <c r="AS331" s="11">
        <f>IF(('OddsRatio_working_3-way'!X331=0),IF(Q331&gt;0,-Q331^(1/3),(-Q331)^(1/3)),'OddsRatio_working_3-way'!AM331-'OddsRatio_working_3-way'!R331/3)</f>
        <v>-0.80628677218881062</v>
      </c>
      <c r="AT331" s="11">
        <f>IF(('OddsRatio_working_3-way'!X331=0),IF(Q331&gt;0,-Q331^(1/3),(-Q331)^(1/3)),'OddsRatio_working_3-way'!AN331-'OddsRatio_working_3-way'!R331/3)</f>
        <v>-0.25325762940848739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IF('True_Odds_Calculator_3-way'!A324="","",'True_Odds_Calculator_3-way'!A324)</f>
        <v>2.67</v>
      </c>
      <c r="B332" s="4">
        <f>IF('True_Odds_Calculator_3-way'!B324="","",'True_Odds_Calculator_3-way'!B324)</f>
        <v>3.24</v>
      </c>
      <c r="C332" s="4">
        <f>IF('True_Odds_Calculator_3-way'!C324="","",'True_Odds_Calculator_3-way'!C324)</f>
        <v>2.9</v>
      </c>
      <c r="D332" s="9">
        <f t="shared" si="78"/>
        <v>0.36478074811639305</v>
      </c>
      <c r="E332" s="9">
        <f t="shared" si="79"/>
        <v>0.29978414048525526</v>
      </c>
      <c r="F332" s="9">
        <f t="shared" si="80"/>
        <v>0.3354351113983513</v>
      </c>
      <c r="G332" s="9">
        <f t="shared" si="81"/>
        <v>1.0427381693668067</v>
      </c>
      <c r="H332" s="9">
        <f t="shared" si="82"/>
        <v>2.7413727428425672</v>
      </c>
      <c r="I332" s="9">
        <f t="shared" si="83"/>
        <v>3.3357334993816479</v>
      </c>
      <c r="J332" s="9">
        <f t="shared" si="84"/>
        <v>2.9812025217969329</v>
      </c>
      <c r="K332" s="11">
        <f t="shared" si="85"/>
        <v>0.37453183520599254</v>
      </c>
      <c r="L332" s="11">
        <f t="shared" si="86"/>
        <v>0.30864197530864196</v>
      </c>
      <c r="M332" s="11">
        <f t="shared" si="87"/>
        <v>0.34482758620689657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-0.28331125046437788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0.23159109861077232</v>
      </c>
      <c r="Q332" s="11">
        <f>2*'OddsRatio_working_3-way'!K332*'OddsRatio_working_3-way'!L332*'OddsRatio_working_3-way'!M332</f>
        <v>7.9721548575136775E-2</v>
      </c>
      <c r="R332" s="11">
        <f t="shared" si="88"/>
        <v>0</v>
      </c>
      <c r="S332" s="11">
        <f t="shared" si="89"/>
        <v>-0.8174440592499217</v>
      </c>
      <c r="T332" s="11">
        <f t="shared" si="90"/>
        <v>-0.28139210301202128</v>
      </c>
      <c r="U332" s="11">
        <f>'OddsRatio_working_3-way'!S332-'OddsRatio_working_3-way'!R332^2/3</f>
        <v>-0.8174440592499217</v>
      </c>
      <c r="V332" s="11">
        <f>'OddsRatio_working_3-way'!S332*'OddsRatio_working_3-way'!R332/3-2*'OddsRatio_working_3-way'!R332^3/27-'OddsRatio_working_3-way'!T332</f>
        <v>0.28139210301202128</v>
      </c>
      <c r="W332" s="11">
        <f>'OddsRatio_working_3-way'!V332^2+4*'OddsRatio_working_3-way'!U332^3/27</f>
        <v>-1.7411821981575815E-3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0.14223457546926271</v>
      </c>
      <c r="Y332" s="11">
        <f>IF('OddsRatio_working_3-way'!W332&gt;=0,IF('OddsRatio_working_3-way'!V332+SQRT('OddsRatio_working_3-way'!W332)&gt;0,0,PI()),ACOS('OddsRatio_working_3-way'!V332/(2*'OddsRatio_working_3-way'!X332)))</f>
        <v>0.14721660286778704</v>
      </c>
      <c r="Z332" s="11">
        <f>'OddsRatio_working_3-way'!X332^(1/3)*COS('OddsRatio_working_3-way'!Y332/3)</f>
        <v>0.52136908468340326</v>
      </c>
      <c r="AA332" s="11">
        <f>'OddsRatio_working_3-way'!X332^(1/3)*COS(('OddsRatio_working_3-way'!Y332+2*PI())/3)</f>
        <v>-0.28285936961888997</v>
      </c>
      <c r="AB332" s="11">
        <f>'OddsRatio_working_3-way'!X332^(1/3)*COS(('OddsRatio_working_3-way'!Y332+4*PI())/3)</f>
        <v>-0.23850971506451335</v>
      </c>
      <c r="AC332" s="11">
        <f>'OddsRatio_working_3-way'!X332^(1/3)*SIN('OddsRatio_working_3-way'!Y332/3)</f>
        <v>2.5605284995436461E-2</v>
      </c>
      <c r="AD332" s="11">
        <f>'OddsRatio_working_3-way'!X332^(1/3)*SIN(('OddsRatio_working_3-way'!Y332+2*PI())/3)</f>
        <v>0.4387162295859493</v>
      </c>
      <c r="AE332" s="11">
        <f>'OddsRatio_working_3-way'!X332^(1/3)*SIN(('OddsRatio_working_3-way'!Y332+4*PI())/3)</f>
        <v>-0.4643215145813856</v>
      </c>
      <c r="AF332" s="11">
        <f>-'OddsRatio_working_3-way'!U332/(3*'OddsRatio_working_3-way'!X332^(1/3))*COS(('OddsRatio_working_3-way'!Y332)/3)</f>
        <v>0.52136908468340337</v>
      </c>
      <c r="AG332" s="11">
        <f>-'OddsRatio_working_3-way'!U332/(3*'OddsRatio_working_3-way'!X332^(1/3))*COS(('OddsRatio_working_3-way'!Y332+2*PI())/3)</f>
        <v>-0.28285936961889002</v>
      </c>
      <c r="AH332" s="11">
        <f>-'OddsRatio_working_3-way'!U332/(3*'OddsRatio_working_3-way'!X332^(1/3))*COS(('OddsRatio_working_3-way'!Y332+4*PI())/3)</f>
        <v>-0.23850971506451338</v>
      </c>
      <c r="AI332" s="11">
        <f>'OddsRatio_working_3-way'!U332/(3*'OddsRatio_working_3-way'!X332^(1/3))*SIN(('OddsRatio_working_3-way'!Y332)/3)</f>
        <v>-2.5605284995436465E-2</v>
      </c>
      <c r="AJ332" s="11">
        <f>'OddsRatio_working_3-way'!U332/(3*'OddsRatio_working_3-way'!X332^(1/3))*SIN(('OddsRatio_working_3-way'!Y332+2*PI())/3)</f>
        <v>-0.43871622958594941</v>
      </c>
      <c r="AK332" s="11">
        <f>'OddsRatio_working_3-way'!U332/(3*'OddsRatio_working_3-way'!X332^(1/3))*SIN(('OddsRatio_working_3-way'!Y332+4*PI())/3)</f>
        <v>0.46432151458138571</v>
      </c>
      <c r="AL332" s="11">
        <f>'OddsRatio_working_3-way'!Z332+'OddsRatio_working_3-way'!AF332</f>
        <v>1.0427381693668067</v>
      </c>
      <c r="AM332" s="11">
        <f>'OddsRatio_working_3-way'!AA332+'OddsRatio_working_3-way'!AG332</f>
        <v>-0.56571873923778004</v>
      </c>
      <c r="AN332" s="11">
        <f>'OddsRatio_working_3-way'!AB332+'OddsRatio_working_3-way'!AH332</f>
        <v>-0.4770194301290267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1.0427381693668067</v>
      </c>
      <c r="AS332" s="11">
        <f>IF(('OddsRatio_working_3-way'!X332=0),IF(Q332&gt;0,-Q332^(1/3),(-Q332)^(1/3)),'OddsRatio_working_3-way'!AM332-'OddsRatio_working_3-way'!R332/3)</f>
        <v>-0.56571873923778004</v>
      </c>
      <c r="AT332" s="11">
        <f>IF(('OddsRatio_working_3-way'!X332=0),IF(Q332&gt;0,-Q332^(1/3),(-Q332)^(1/3)),'OddsRatio_working_3-way'!AN332-'OddsRatio_working_3-way'!R332/3)</f>
        <v>-0.4770194301290267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IF('True_Odds_Calculator_3-way'!A325="","",'True_Odds_Calculator_3-way'!A325)</f>
        <v>2.35</v>
      </c>
      <c r="B333" s="4">
        <f>IF('True_Odds_Calculator_3-way'!B325="","",'True_Odds_Calculator_3-way'!B325)</f>
        <v>3.39</v>
      </c>
      <c r="C333" s="4">
        <f>IF('True_Odds_Calculator_3-way'!C325="","",'True_Odds_Calculator_3-way'!C325)</f>
        <v>3.26</v>
      </c>
      <c r="D333" s="9">
        <f t="shared" si="78"/>
        <v>0.4154777936708664</v>
      </c>
      <c r="E333" s="9">
        <f t="shared" si="79"/>
        <v>0.28647741709368491</v>
      </c>
      <c r="F333" s="9">
        <f t="shared" si="80"/>
        <v>0.29804478923544891</v>
      </c>
      <c r="G333" s="9">
        <f t="shared" si="81"/>
        <v>1.0421240766447619</v>
      </c>
      <c r="H333" s="9">
        <f t="shared" si="82"/>
        <v>2.4068675034704285</v>
      </c>
      <c r="I333" s="9">
        <f t="shared" si="83"/>
        <v>3.4906765431809808</v>
      </c>
      <c r="J333" s="9">
        <f t="shared" si="84"/>
        <v>3.3552004132171613</v>
      </c>
      <c r="K333" s="11">
        <f t="shared" si="85"/>
        <v>0.42553191489361702</v>
      </c>
      <c r="L333" s="11">
        <f t="shared" si="86"/>
        <v>0.29498525073746312</v>
      </c>
      <c r="M333" s="11">
        <f t="shared" si="87"/>
        <v>0.30674846625766872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-0.28077274507244498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0.2310287827208953</v>
      </c>
      <c r="Q333" s="11">
        <f>2*'OddsRatio_working_3-way'!K333*'OddsRatio_working_3-way'!L333*'OddsRatio_working_3-way'!M333</f>
        <v>7.7009594240298435E-2</v>
      </c>
      <c r="R333" s="11">
        <f t="shared" si="88"/>
        <v>0</v>
      </c>
      <c r="S333" s="11">
        <f t="shared" si="89"/>
        <v>-0.82283194069027343</v>
      </c>
      <c r="T333" s="11">
        <f t="shared" si="90"/>
        <v>-0.27427731356342444</v>
      </c>
      <c r="U333" s="11">
        <f>'OddsRatio_working_3-way'!S333-'OddsRatio_working_3-way'!R333^2/3</f>
        <v>-0.82283194069027343</v>
      </c>
      <c r="V333" s="11">
        <f>'OddsRatio_working_3-way'!S333*'OddsRatio_working_3-way'!R333/3-2*'OddsRatio_working_3-way'!R333^3/27-'OddsRatio_working_3-way'!T333</f>
        <v>0.27427731356342444</v>
      </c>
      <c r="W333" s="11">
        <f>'OddsRatio_working_3-way'!V333^2+4*'OddsRatio_working_3-way'!U333^3/27</f>
        <v>-7.3053393232349467E-3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0.14364312031803333</v>
      </c>
      <c r="Y333" s="11">
        <f>IF('OddsRatio_working_3-way'!W333&gt;=0,IF('OddsRatio_working_3-way'!V333+SQRT('OddsRatio_working_3-way'!W333)&gt;0,0,PI()),ACOS('OddsRatio_working_3-way'!V333/(2*'OddsRatio_working_3-way'!X333)))</f>
        <v>0.30208622059404777</v>
      </c>
      <c r="Z333" s="11">
        <f>'OddsRatio_working_3-way'!X333^(1/3)*COS('OddsRatio_working_3-way'!Y333/3)</f>
        <v>0.52106203832238096</v>
      </c>
      <c r="AA333" s="11">
        <f>'OddsRatio_working_3-way'!X333^(1/3)*COS(('OddsRatio_working_3-way'!Y333+2*PI())/3)</f>
        <v>-0.30612432280396834</v>
      </c>
      <c r="AB333" s="11">
        <f>'OddsRatio_working_3-way'!X333^(1/3)*COS(('OddsRatio_working_3-way'!Y333+4*PI())/3)</f>
        <v>-0.21493771551841293</v>
      </c>
      <c r="AC333" s="11">
        <f>'OddsRatio_working_3-way'!X333^(1/3)*SIN('OddsRatio_working_3-way'!Y333/3)</f>
        <v>5.2646612262804281E-2</v>
      </c>
      <c r="AD333" s="11">
        <f>'OddsRatio_working_3-way'!X333^(1/3)*SIN(('OddsRatio_working_3-way'!Y333+2*PI())/3)</f>
        <v>0.42492965600348048</v>
      </c>
      <c r="AE333" s="11">
        <f>'OddsRatio_working_3-way'!X333^(1/3)*SIN(('OddsRatio_working_3-way'!Y333+4*PI())/3)</f>
        <v>-0.47757626826628458</v>
      </c>
      <c r="AF333" s="11">
        <f>-'OddsRatio_working_3-way'!U333/(3*'OddsRatio_working_3-way'!X333^(1/3))*COS(('OddsRatio_working_3-way'!Y333)/3)</f>
        <v>0.52106203832238107</v>
      </c>
      <c r="AG333" s="11">
        <f>-'OddsRatio_working_3-way'!U333/(3*'OddsRatio_working_3-way'!X333^(1/3))*COS(('OddsRatio_working_3-way'!Y333+2*PI())/3)</f>
        <v>-0.3061243228039684</v>
      </c>
      <c r="AH333" s="11">
        <f>-'OddsRatio_working_3-way'!U333/(3*'OddsRatio_working_3-way'!X333^(1/3))*COS(('OddsRatio_working_3-way'!Y333+4*PI())/3)</f>
        <v>-0.21493771551841298</v>
      </c>
      <c r="AI333" s="11">
        <f>'OddsRatio_working_3-way'!U333/(3*'OddsRatio_working_3-way'!X333^(1/3))*SIN(('OddsRatio_working_3-way'!Y333)/3)</f>
        <v>-5.2646612262804295E-2</v>
      </c>
      <c r="AJ333" s="11">
        <f>'OddsRatio_working_3-way'!U333/(3*'OddsRatio_working_3-way'!X333^(1/3))*SIN(('OddsRatio_working_3-way'!Y333+2*PI())/3)</f>
        <v>-0.42492965600348054</v>
      </c>
      <c r="AK333" s="11">
        <f>'OddsRatio_working_3-way'!U333/(3*'OddsRatio_working_3-way'!X333^(1/3))*SIN(('OddsRatio_working_3-way'!Y333+4*PI())/3)</f>
        <v>0.47757626826628469</v>
      </c>
      <c r="AL333" s="11">
        <f>'OddsRatio_working_3-way'!Z333+'OddsRatio_working_3-way'!AF333</f>
        <v>1.0421240766447619</v>
      </c>
      <c r="AM333" s="11">
        <f>'OddsRatio_working_3-way'!AA333+'OddsRatio_working_3-way'!AG333</f>
        <v>-0.61224864560793679</v>
      </c>
      <c r="AN333" s="11">
        <f>'OddsRatio_working_3-way'!AB333+'OddsRatio_working_3-way'!AH333</f>
        <v>-0.42987543103682591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1.0421240766447619</v>
      </c>
      <c r="AS333" s="11">
        <f>IF(('OddsRatio_working_3-way'!X333=0),IF(Q333&gt;0,-Q333^(1/3),(-Q333)^(1/3)),'OddsRatio_working_3-way'!AM333-'OddsRatio_working_3-way'!R333/3)</f>
        <v>-0.61224864560793679</v>
      </c>
      <c r="AT333" s="11">
        <f>IF(('OddsRatio_working_3-way'!X333=0),IF(Q333&gt;0,-Q333^(1/3),(-Q333)^(1/3)),'OddsRatio_working_3-way'!AN333-'OddsRatio_working_3-way'!R333/3)</f>
        <v>-0.42987543103682591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IF('True_Odds_Calculator_3-way'!A326="","",'True_Odds_Calculator_3-way'!A326)</f>
        <v>2.09</v>
      </c>
      <c r="B334" s="4">
        <f>IF('True_Odds_Calculator_3-way'!B326="","",'True_Odds_Calculator_3-way'!B326)</f>
        <v>3.13</v>
      </c>
      <c r="C334" s="4">
        <f>IF('True_Odds_Calculator_3-way'!C326="","",'True_Odds_Calculator_3-way'!C326)</f>
        <v>4.34</v>
      </c>
      <c r="D334" s="9">
        <f t="shared" si="78"/>
        <v>0.46742078510795781</v>
      </c>
      <c r="E334" s="9">
        <f t="shared" si="79"/>
        <v>0.30993011476084037</v>
      </c>
      <c r="F334" s="9">
        <f t="shared" si="80"/>
        <v>0.22264910013120173</v>
      </c>
      <c r="G334" s="9">
        <f t="shared" si="81"/>
        <v>1.0453210466277731</v>
      </c>
      <c r="H334" s="9">
        <f t="shared" si="82"/>
        <v>2.1393999408242728</v>
      </c>
      <c r="I334" s="9">
        <f t="shared" si="83"/>
        <v>3.2265338293171562</v>
      </c>
      <c r="J334" s="9">
        <f t="shared" si="84"/>
        <v>4.4913722957367632</v>
      </c>
      <c r="K334" s="11">
        <f t="shared" si="85"/>
        <v>0.47846889952153115</v>
      </c>
      <c r="L334" s="11">
        <f t="shared" si="86"/>
        <v>0.31948881789137379</v>
      </c>
      <c r="M334" s="11">
        <f t="shared" si="87"/>
        <v>0.2304147465437788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-0.27313176742273548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0.23105931750572317</v>
      </c>
      <c r="Q334" s="11">
        <f>2*'OddsRatio_working_3-way'!K334*'OddsRatio_working_3-way'!L334*'OddsRatio_working_3-way'!M334</f>
        <v>7.0444913873696086E-2</v>
      </c>
      <c r="R334" s="11">
        <f t="shared" si="88"/>
        <v>0</v>
      </c>
      <c r="S334" s="11">
        <f t="shared" si="89"/>
        <v>-0.84596281013370622</v>
      </c>
      <c r="T334" s="11">
        <f t="shared" si="90"/>
        <v>-0.25791549089442262</v>
      </c>
      <c r="U334" s="11">
        <f>'OddsRatio_working_3-way'!S334-'OddsRatio_working_3-way'!R334^2/3</f>
        <v>-0.84596281013370622</v>
      </c>
      <c r="V334" s="11">
        <f>'OddsRatio_working_3-way'!S334*'OddsRatio_working_3-way'!R334/3-2*'OddsRatio_working_3-way'!R334^3/27-'OddsRatio_working_3-way'!T334</f>
        <v>0.25791549089442262</v>
      </c>
      <c r="W334" s="11">
        <f>'OddsRatio_working_3-way'!V334^2+4*'OddsRatio_working_3-way'!U334^3/27</f>
        <v>-2.31708421290132E-2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0.14974248109030733</v>
      </c>
      <c r="Y334" s="11">
        <f>IF('OddsRatio_working_3-way'!W334&gt;=0,IF('OddsRatio_working_3-way'!V334+SQRT('OddsRatio_working_3-way'!W334)&gt;0,0,PI()),ACOS('OddsRatio_working_3-way'!V334/(2*'OddsRatio_working_3-way'!X334)))</f>
        <v>0.53317668542535146</v>
      </c>
      <c r="Z334" s="11">
        <f>'OddsRatio_working_3-way'!X334^(1/3)*COS('OddsRatio_working_3-way'!Y334/3)</f>
        <v>0.52266052331388657</v>
      </c>
      <c r="AA334" s="11">
        <f>'OddsRatio_working_3-way'!X334^(1/3)*COS(('OddsRatio_working_3-way'!Y334+2*PI())/3)</f>
        <v>-0.3426333093265555</v>
      </c>
      <c r="AB334" s="11">
        <f>'OddsRatio_working_3-way'!X334^(1/3)*COS(('OddsRatio_working_3-way'!Y334+4*PI())/3)</f>
        <v>-0.18002721398733107</v>
      </c>
      <c r="AC334" s="11">
        <f>'OddsRatio_working_3-way'!X334^(1/3)*SIN('OddsRatio_working_3-way'!Y334/3)</f>
        <v>9.3880672915975169E-2</v>
      </c>
      <c r="AD334" s="11">
        <f>'OddsRatio_working_3-way'!X334^(1/3)*SIN(('OddsRatio_working_3-way'!Y334+2*PI())/3)</f>
        <v>0.40569695428710711</v>
      </c>
      <c r="AE334" s="11">
        <f>'OddsRatio_working_3-way'!X334^(1/3)*SIN(('OddsRatio_working_3-way'!Y334+4*PI())/3)</f>
        <v>-0.49957762720308224</v>
      </c>
      <c r="AF334" s="11">
        <f>-'OddsRatio_working_3-way'!U334/(3*'OddsRatio_working_3-way'!X334^(1/3))*COS(('OddsRatio_working_3-way'!Y334)/3)</f>
        <v>0.52266052331388646</v>
      </c>
      <c r="AG334" s="11">
        <f>-'OddsRatio_working_3-way'!U334/(3*'OddsRatio_working_3-way'!X334^(1/3))*COS(('OddsRatio_working_3-way'!Y334+2*PI())/3)</f>
        <v>-0.34263330932655539</v>
      </c>
      <c r="AH334" s="11">
        <f>-'OddsRatio_working_3-way'!U334/(3*'OddsRatio_working_3-way'!X334^(1/3))*COS(('OddsRatio_working_3-way'!Y334+4*PI())/3)</f>
        <v>-0.18002721398733104</v>
      </c>
      <c r="AI334" s="11">
        <f>'OddsRatio_working_3-way'!U334/(3*'OddsRatio_working_3-way'!X334^(1/3))*SIN(('OddsRatio_working_3-way'!Y334)/3)</f>
        <v>-9.3880672915975155E-2</v>
      </c>
      <c r="AJ334" s="11">
        <f>'OddsRatio_working_3-way'!U334/(3*'OddsRatio_working_3-way'!X334^(1/3))*SIN(('OddsRatio_working_3-way'!Y334+2*PI())/3)</f>
        <v>-0.405696954287107</v>
      </c>
      <c r="AK334" s="11">
        <f>'OddsRatio_working_3-way'!U334/(3*'OddsRatio_working_3-way'!X334^(1/3))*SIN(('OddsRatio_working_3-way'!Y334+4*PI())/3)</f>
        <v>0.49957762720308213</v>
      </c>
      <c r="AL334" s="11">
        <f>'OddsRatio_working_3-way'!Z334+'OddsRatio_working_3-way'!AF334</f>
        <v>1.0453210466277731</v>
      </c>
      <c r="AM334" s="11">
        <f>'OddsRatio_working_3-way'!AA334+'OddsRatio_working_3-way'!AG334</f>
        <v>-0.68526661865311089</v>
      </c>
      <c r="AN334" s="11">
        <f>'OddsRatio_working_3-way'!AB334+'OddsRatio_working_3-way'!AH334</f>
        <v>-0.36005442797466214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1.0453210466277731</v>
      </c>
      <c r="AS334" s="11">
        <f>IF(('OddsRatio_working_3-way'!X334=0),IF(Q334&gt;0,-Q334^(1/3),(-Q334)^(1/3)),'OddsRatio_working_3-way'!AM334-'OddsRatio_working_3-way'!R334/3)</f>
        <v>-0.68526661865311089</v>
      </c>
      <c r="AT334" s="11">
        <f>IF(('OddsRatio_working_3-way'!X334=0),IF(Q334&gt;0,-Q334^(1/3),(-Q334)^(1/3)),'OddsRatio_working_3-way'!AN334-'OddsRatio_working_3-way'!R334/3)</f>
        <v>-0.36005442797466214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IF('True_Odds_Calculator_3-way'!A327="","",'True_Odds_Calculator_3-way'!A327)</f>
        <v>1.77</v>
      </c>
      <c r="B335" s="4">
        <f>IF('True_Odds_Calculator_3-way'!B327="","",'True_Odds_Calculator_3-way'!B327)</f>
        <v>3.9</v>
      </c>
      <c r="C335" s="4">
        <f>IF('True_Odds_Calculator_3-way'!C327="","",'True_Odds_Calculator_3-way'!C327)</f>
        <v>4.8099999999999996</v>
      </c>
      <c r="D335" s="9">
        <f t="shared" si="78"/>
        <v>0.55288475286195438</v>
      </c>
      <c r="E335" s="9">
        <f t="shared" si="79"/>
        <v>0.24717386482407974</v>
      </c>
      <c r="F335" s="9">
        <f t="shared" si="80"/>
        <v>0.19994138231396588</v>
      </c>
      <c r="G335" s="9">
        <f t="shared" si="81"/>
        <v>1.0502535096537828</v>
      </c>
      <c r="H335" s="9">
        <f t="shared" si="82"/>
        <v>1.8086952024334129</v>
      </c>
      <c r="I335" s="9">
        <f t="shared" si="83"/>
        <v>4.0457351779959696</v>
      </c>
      <c r="J335" s="9">
        <f t="shared" si="84"/>
        <v>5.001465871780912</v>
      </c>
      <c r="K335" s="11">
        <f t="shared" si="85"/>
        <v>0.56497175141242939</v>
      </c>
      <c r="L335" s="11">
        <f t="shared" si="86"/>
        <v>0.25641025641025644</v>
      </c>
      <c r="M335" s="11">
        <f t="shared" si="87"/>
        <v>0.20790020790020791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-0.25623045570894321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0.2252779306234326</v>
      </c>
      <c r="Q335" s="11">
        <f>2*'OddsRatio_working_3-way'!K335*'OddsRatio_working_3-way'!L335*'OddsRatio_working_3-way'!M335</f>
        <v>6.0234740808404449E-2</v>
      </c>
      <c r="R335" s="11">
        <f t="shared" si="88"/>
        <v>0</v>
      </c>
      <c r="S335" s="11">
        <f t="shared" si="89"/>
        <v>-0.87920044477199022</v>
      </c>
      <c r="T335" s="11">
        <f t="shared" si="90"/>
        <v>-0.23508033282673538</v>
      </c>
      <c r="U335" s="11">
        <f>'OddsRatio_working_3-way'!S335-'OddsRatio_working_3-way'!R335^2/3</f>
        <v>-0.87920044477199022</v>
      </c>
      <c r="V335" s="11">
        <f>'OddsRatio_working_3-way'!S335*'OddsRatio_working_3-way'!R335/3-2*'OddsRatio_working_3-way'!R335^3/27-'OddsRatio_working_3-way'!T335</f>
        <v>0.23508033282673538</v>
      </c>
      <c r="W335" s="11">
        <f>'OddsRatio_working_3-way'!V335^2+4*'OddsRatio_working_3-way'!U335^3/27</f>
        <v>-4.5421112748433773E-2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0.15865361296734032</v>
      </c>
      <c r="Y335" s="11">
        <f>IF('OddsRatio_working_3-way'!W335&gt;=0,IF('OddsRatio_working_3-way'!V335+SQRT('OddsRatio_working_3-way'!W335)&gt;0,0,PI()),ACOS('OddsRatio_working_3-way'!V335/(2*'OddsRatio_working_3-way'!X335)))</f>
        <v>0.7364459844130381</v>
      </c>
      <c r="Z335" s="11">
        <f>'OddsRatio_working_3-way'!X335^(1/3)*COS('OddsRatio_working_3-way'!Y335/3)</f>
        <v>0.52512675482689153</v>
      </c>
      <c r="AA335" s="11">
        <f>'OddsRatio_working_3-way'!X335^(1/3)*COS(('OddsRatio_working_3-way'!Y335+2*PI())/3)</f>
        <v>-0.37649989358245495</v>
      </c>
      <c r="AB335" s="11">
        <f>'OddsRatio_working_3-way'!X335^(1/3)*COS(('OddsRatio_working_3-way'!Y335+4*PI())/3)</f>
        <v>-0.14862686124443678</v>
      </c>
      <c r="AC335" s="11">
        <f>'OddsRatio_working_3-way'!X335^(1/3)*SIN('OddsRatio_working_3-way'!Y335/3)</f>
        <v>0.13156255656141111</v>
      </c>
      <c r="AD335" s="11">
        <f>'OddsRatio_working_3-way'!X335^(1/3)*SIN(('OddsRatio_working_3-way'!Y335+2*PI())/3)</f>
        <v>0.38899183160626516</v>
      </c>
      <c r="AE335" s="11">
        <f>'OddsRatio_working_3-way'!X335^(1/3)*SIN(('OddsRatio_working_3-way'!Y335+4*PI())/3)</f>
        <v>-0.52055438816767619</v>
      </c>
      <c r="AF335" s="11">
        <f>-'OddsRatio_working_3-way'!U335/(3*'OddsRatio_working_3-way'!X335^(1/3))*COS(('OddsRatio_working_3-way'!Y335)/3)</f>
        <v>0.52512675482689142</v>
      </c>
      <c r="AG335" s="11">
        <f>-'OddsRatio_working_3-way'!U335/(3*'OddsRatio_working_3-way'!X335^(1/3))*COS(('OddsRatio_working_3-way'!Y335+2*PI())/3)</f>
        <v>-0.37649989358245484</v>
      </c>
      <c r="AH335" s="11">
        <f>-'OddsRatio_working_3-way'!U335/(3*'OddsRatio_working_3-way'!X335^(1/3))*COS(('OddsRatio_working_3-way'!Y335+4*PI())/3)</f>
        <v>-0.14862686124443675</v>
      </c>
      <c r="AI335" s="11">
        <f>'OddsRatio_working_3-way'!U335/(3*'OddsRatio_working_3-way'!X335^(1/3))*SIN(('OddsRatio_working_3-way'!Y335)/3)</f>
        <v>-0.13156255656141108</v>
      </c>
      <c r="AJ335" s="11">
        <f>'OddsRatio_working_3-way'!U335/(3*'OddsRatio_working_3-way'!X335^(1/3))*SIN(('OddsRatio_working_3-way'!Y335+2*PI())/3)</f>
        <v>-0.38899183160626505</v>
      </c>
      <c r="AK335" s="11">
        <f>'OddsRatio_working_3-way'!U335/(3*'OddsRatio_working_3-way'!X335^(1/3))*SIN(('OddsRatio_working_3-way'!Y335+4*PI())/3)</f>
        <v>0.52055438816767607</v>
      </c>
      <c r="AL335" s="11">
        <f>'OddsRatio_working_3-way'!Z335+'OddsRatio_working_3-way'!AF335</f>
        <v>1.0502535096537828</v>
      </c>
      <c r="AM335" s="11">
        <f>'OddsRatio_working_3-way'!AA335+'OddsRatio_working_3-way'!AG335</f>
        <v>-0.75299978716490978</v>
      </c>
      <c r="AN335" s="11">
        <f>'OddsRatio_working_3-way'!AB335+'OddsRatio_working_3-way'!AH335</f>
        <v>-0.2972537224888735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1.0502535096537828</v>
      </c>
      <c r="AS335" s="11">
        <f>IF(('OddsRatio_working_3-way'!X335=0),IF(Q335&gt;0,-Q335^(1/3),(-Q335)^(1/3)),'OddsRatio_working_3-way'!AM335-'OddsRatio_working_3-way'!R335/3)</f>
        <v>-0.75299978716490978</v>
      </c>
      <c r="AT335" s="11">
        <f>IF(('OddsRatio_working_3-way'!X335=0),IF(Q335&gt;0,-Q335^(1/3),(-Q335)^(1/3)),'OddsRatio_working_3-way'!AN335-'OddsRatio_working_3-way'!R335/3)</f>
        <v>-0.2972537224888735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IF('True_Odds_Calculator_3-way'!A328="","",'True_Odds_Calculator_3-way'!A328)</f>
        <v>2.54</v>
      </c>
      <c r="B336" s="4">
        <f>IF('True_Odds_Calculator_3-way'!B328="","",'True_Odds_Calculator_3-way'!B328)</f>
        <v>3.21</v>
      </c>
      <c r="C336" s="4">
        <f>IF('True_Odds_Calculator_3-way'!C328="","",'True_Odds_Calculator_3-way'!C328)</f>
        <v>3.1</v>
      </c>
      <c r="D336" s="9">
        <f t="shared" si="78"/>
        <v>0.38379854408171965</v>
      </c>
      <c r="E336" s="9">
        <f t="shared" si="79"/>
        <v>0.30265931946382074</v>
      </c>
      <c r="F336" s="9">
        <f t="shared" si="80"/>
        <v>0.31354213645445933</v>
      </c>
      <c r="G336" s="9">
        <f t="shared" si="81"/>
        <v>1.0425542819311833</v>
      </c>
      <c r="H336" s="9">
        <f t="shared" si="82"/>
        <v>2.6055335941740223</v>
      </c>
      <c r="I336" s="9">
        <f t="shared" si="83"/>
        <v>3.3040449630679154</v>
      </c>
      <c r="J336" s="9">
        <f t="shared" si="84"/>
        <v>3.189363992055485</v>
      </c>
      <c r="K336" s="11">
        <f t="shared" si="85"/>
        <v>0.39370078740157477</v>
      </c>
      <c r="L336" s="11">
        <f t="shared" si="86"/>
        <v>0.3115264797507788</v>
      </c>
      <c r="M336" s="11">
        <f t="shared" si="87"/>
        <v>0.32258064516129031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-0.2827690328277852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0.23144906102896318</v>
      </c>
      <c r="Q336" s="11">
        <f>2*'OddsRatio_working_3-way'!K336*'OddsRatio_working_3-way'!L336*'OddsRatio_working_3-way'!M336</f>
        <v>7.9127884112466032E-2</v>
      </c>
      <c r="R336" s="11">
        <f t="shared" si="88"/>
        <v>0</v>
      </c>
      <c r="S336" s="11">
        <f t="shared" si="89"/>
        <v>-0.81850922187056663</v>
      </c>
      <c r="T336" s="11">
        <f t="shared" si="90"/>
        <v>-0.27983221260532187</v>
      </c>
      <c r="U336" s="11">
        <f>'OddsRatio_working_3-way'!S336-'OddsRatio_working_3-way'!R336^2/3</f>
        <v>-0.81850922187056663</v>
      </c>
      <c r="V336" s="11">
        <f>'OddsRatio_working_3-way'!S336*'OddsRatio_working_3-way'!R336/3-2*'OddsRatio_working_3-way'!R336^3/27-'OddsRatio_working_3-way'!T336</f>
        <v>0.27983221260532187</v>
      </c>
      <c r="W336" s="11">
        <f>'OddsRatio_working_3-way'!V336^2+4*'OddsRatio_working_3-way'!U336^3/27</f>
        <v>-2.933379632257857E-3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0.14251267210659541</v>
      </c>
      <c r="Y336" s="11">
        <f>IF('OddsRatio_working_3-way'!W336&gt;=0,IF('OddsRatio_working_3-way'!V336+SQRT('OddsRatio_working_3-way'!W336)&gt;0,0,PI()),ACOS('OddsRatio_working_3-way'!V336/(2*'OddsRatio_working_3-way'!X336)))</f>
        <v>0.19118311639019359</v>
      </c>
      <c r="Z336" s="11">
        <f>'OddsRatio_working_3-way'!X336^(1/3)*COS('OddsRatio_working_3-way'!Y336/3)</f>
        <v>0.52127714096559152</v>
      </c>
      <c r="AA336" s="11">
        <f>'OddsRatio_working_3-way'!X336^(1/3)*COS(('OddsRatio_working_3-way'!Y336+2*PI())/3)</f>
        <v>-0.28944676719303375</v>
      </c>
      <c r="AB336" s="11">
        <f>'OddsRatio_working_3-way'!X336^(1/3)*COS(('OddsRatio_working_3-way'!Y336+4*PI())/3)</f>
        <v>-0.23183037377255786</v>
      </c>
      <c r="AC336" s="11">
        <f>'OddsRatio_working_3-way'!X336^(1/3)*SIN('OddsRatio_working_3-way'!Y336/3)</f>
        <v>3.3264840251047235E-2</v>
      </c>
      <c r="AD336" s="11">
        <f>'OddsRatio_working_3-way'!X336^(1/3)*SIN(('OddsRatio_working_3-way'!Y336+2*PI())/3)</f>
        <v>0.43480682636280049</v>
      </c>
      <c r="AE336" s="11">
        <f>'OddsRatio_working_3-way'!X336^(1/3)*SIN(('OddsRatio_working_3-way'!Y336+4*PI())/3)</f>
        <v>-0.46807166661384769</v>
      </c>
      <c r="AF336" s="11">
        <f>-'OddsRatio_working_3-way'!U336/(3*'OddsRatio_working_3-way'!X336^(1/3))*COS(('OddsRatio_working_3-way'!Y336)/3)</f>
        <v>0.52127714096559163</v>
      </c>
      <c r="AG336" s="11">
        <f>-'OddsRatio_working_3-way'!U336/(3*'OddsRatio_working_3-way'!X336^(1/3))*COS(('OddsRatio_working_3-way'!Y336+2*PI())/3)</f>
        <v>-0.2894467671930338</v>
      </c>
      <c r="AH336" s="11">
        <f>-'OddsRatio_working_3-way'!U336/(3*'OddsRatio_working_3-way'!X336^(1/3))*COS(('OddsRatio_working_3-way'!Y336+4*PI())/3)</f>
        <v>-0.23183037377255789</v>
      </c>
      <c r="AI336" s="11">
        <f>'OddsRatio_working_3-way'!U336/(3*'OddsRatio_working_3-way'!X336^(1/3))*SIN(('OddsRatio_working_3-way'!Y336)/3)</f>
        <v>-3.3264840251047242E-2</v>
      </c>
      <c r="AJ336" s="11">
        <f>'OddsRatio_working_3-way'!U336/(3*'OddsRatio_working_3-way'!X336^(1/3))*SIN(('OddsRatio_working_3-way'!Y336+2*PI())/3)</f>
        <v>-0.4348068263628006</v>
      </c>
      <c r="AK336" s="11">
        <f>'OddsRatio_working_3-way'!U336/(3*'OddsRatio_working_3-way'!X336^(1/3))*SIN(('OddsRatio_working_3-way'!Y336+4*PI())/3)</f>
        <v>0.46807166661384775</v>
      </c>
      <c r="AL336" s="11">
        <f>'OddsRatio_working_3-way'!Z336+'OddsRatio_working_3-way'!AF336</f>
        <v>1.0425542819311833</v>
      </c>
      <c r="AM336" s="11">
        <f>'OddsRatio_working_3-way'!AA336+'OddsRatio_working_3-way'!AG336</f>
        <v>-0.5788935343860675</v>
      </c>
      <c r="AN336" s="11">
        <f>'OddsRatio_working_3-way'!AB336+'OddsRatio_working_3-way'!AH336</f>
        <v>-0.46366074754511577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1.0425542819311833</v>
      </c>
      <c r="AS336" s="11">
        <f>IF(('OddsRatio_working_3-way'!X336=0),IF(Q336&gt;0,-Q336^(1/3),(-Q336)^(1/3)),'OddsRatio_working_3-way'!AM336-'OddsRatio_working_3-way'!R336/3)</f>
        <v>-0.5788935343860675</v>
      </c>
      <c r="AT336" s="11">
        <f>IF(('OddsRatio_working_3-way'!X336=0),IF(Q336&gt;0,-Q336^(1/3),(-Q336)^(1/3)),'OddsRatio_working_3-way'!AN336-'OddsRatio_working_3-way'!R336/3)</f>
        <v>-0.46366074754511577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IF('True_Odds_Calculator_3-way'!A329="","",'True_Odds_Calculator_3-way'!A329)</f>
        <v>3.35</v>
      </c>
      <c r="B337" s="4">
        <f>IF('True_Odds_Calculator_3-way'!B329="","",'True_Odds_Calculator_3-way'!B329)</f>
        <v>3.38</v>
      </c>
      <c r="C337" s="4">
        <f>IF('True_Odds_Calculator_3-way'!C329="","",'True_Odds_Calculator_3-way'!C329)</f>
        <v>2.2999999999999998</v>
      </c>
      <c r="D337" s="9">
        <f t="shared" si="78"/>
        <v>0.28932805894242658</v>
      </c>
      <c r="E337" s="9">
        <f t="shared" si="79"/>
        <v>0.28672675688875082</v>
      </c>
      <c r="F337" s="9">
        <f t="shared" si="80"/>
        <v>0.42394518416882288</v>
      </c>
      <c r="G337" s="9">
        <f t="shared" si="81"/>
        <v>1.0452273210030079</v>
      </c>
      <c r="H337" s="9">
        <f t="shared" si="82"/>
        <v>3.4562842043570687</v>
      </c>
      <c r="I337" s="9">
        <f t="shared" si="83"/>
        <v>3.4876410239871585</v>
      </c>
      <c r="J337" s="9">
        <f t="shared" si="84"/>
        <v>2.3587955173039101</v>
      </c>
      <c r="K337" s="11">
        <f t="shared" si="85"/>
        <v>0.29850746268656714</v>
      </c>
      <c r="L337" s="11">
        <f t="shared" si="86"/>
        <v>0.29585798816568049</v>
      </c>
      <c r="M337" s="11">
        <f t="shared" si="87"/>
        <v>0.43478260869565222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-0.27918933759297193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0.23154103421661951</v>
      </c>
      <c r="Q337" s="11">
        <f>2*'OddsRatio_working_3-way'!K337*'OddsRatio_working_3-way'!L337*'OddsRatio_working_3-way'!M337</f>
        <v>7.6796362924251918E-2</v>
      </c>
      <c r="R337" s="11">
        <f t="shared" si="88"/>
        <v>0</v>
      </c>
      <c r="S337" s="11">
        <f t="shared" si="89"/>
        <v>-0.82933337000921381</v>
      </c>
      <c r="T337" s="11">
        <f t="shared" si="90"/>
        <v>-0.27506911111416715</v>
      </c>
      <c r="U337" s="11">
        <f>'OddsRatio_working_3-way'!S337-'OddsRatio_working_3-way'!R337^2/3</f>
        <v>-0.82933337000921381</v>
      </c>
      <c r="V337" s="11">
        <f>'OddsRatio_working_3-way'!S337*'OddsRatio_working_3-way'!R337/3-2*'OddsRatio_working_3-way'!R337^3/27-'OddsRatio_working_3-way'!T337</f>
        <v>0.27506911111416715</v>
      </c>
      <c r="W337" s="11">
        <f>'OddsRatio_working_3-way'!V337^2+4*'OddsRatio_working_3-way'!U337^3/27</f>
        <v>-8.8422258955583866E-3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0.14534892653946263</v>
      </c>
      <c r="Y337" s="11">
        <f>IF('OddsRatio_working_3-way'!W337&gt;=0,IF('OddsRatio_working_3-way'!V337+SQRT('OddsRatio_working_3-way'!W337)&gt;0,0,PI()),ACOS('OddsRatio_working_3-way'!V337/(2*'OddsRatio_working_3-way'!X337)))</f>
        <v>0.32939826373567493</v>
      </c>
      <c r="Z337" s="11">
        <f>'OddsRatio_working_3-way'!X337^(1/3)*COS('OddsRatio_working_3-way'!Y337/3)</f>
        <v>0.52261366050150393</v>
      </c>
      <c r="AA337" s="11">
        <f>'OddsRatio_working_3-way'!X337^(1/3)*COS(('OddsRatio_working_3-way'!Y337+2*PI())/3)</f>
        <v>-0.31120236006272578</v>
      </c>
      <c r="AB337" s="11">
        <f>'OddsRatio_working_3-way'!X337^(1/3)*COS(('OddsRatio_working_3-way'!Y337+4*PI())/3)</f>
        <v>-0.21141130043877826</v>
      </c>
      <c r="AC337" s="11">
        <f>'OddsRatio_working_3-way'!X337^(1/3)*SIN('OddsRatio_working_3-way'!Y337/3)</f>
        <v>5.7614395136604199E-2</v>
      </c>
      <c r="AD337" s="11">
        <f>'OddsRatio_working_3-way'!X337^(1/3)*SIN(('OddsRatio_working_3-way'!Y337+2*PI())/3)</f>
        <v>0.42378950879077643</v>
      </c>
      <c r="AE337" s="11">
        <f>'OddsRatio_working_3-way'!X337^(1/3)*SIN(('OddsRatio_working_3-way'!Y337+4*PI())/3)</f>
        <v>-0.48140390392738053</v>
      </c>
      <c r="AF337" s="11">
        <f>-'OddsRatio_working_3-way'!U337/(3*'OddsRatio_working_3-way'!X337^(1/3))*COS(('OddsRatio_working_3-way'!Y337)/3)</f>
        <v>0.52261366050150393</v>
      </c>
      <c r="AG337" s="11">
        <f>-'OddsRatio_working_3-way'!U337/(3*'OddsRatio_working_3-way'!X337^(1/3))*COS(('OddsRatio_working_3-way'!Y337+2*PI())/3)</f>
        <v>-0.31120236006272578</v>
      </c>
      <c r="AH337" s="11">
        <f>-'OddsRatio_working_3-way'!U337/(3*'OddsRatio_working_3-way'!X337^(1/3))*COS(('OddsRatio_working_3-way'!Y337+4*PI())/3)</f>
        <v>-0.21141130043877826</v>
      </c>
      <c r="AI337" s="11">
        <f>'OddsRatio_working_3-way'!U337/(3*'OddsRatio_working_3-way'!X337^(1/3))*SIN(('OddsRatio_working_3-way'!Y337)/3)</f>
        <v>-5.7614395136604199E-2</v>
      </c>
      <c r="AJ337" s="11">
        <f>'OddsRatio_working_3-way'!U337/(3*'OddsRatio_working_3-way'!X337^(1/3))*SIN(('OddsRatio_working_3-way'!Y337+2*PI())/3)</f>
        <v>-0.42378950879077643</v>
      </c>
      <c r="AK337" s="11">
        <f>'OddsRatio_working_3-way'!U337/(3*'OddsRatio_working_3-way'!X337^(1/3))*SIN(('OddsRatio_working_3-way'!Y337+4*PI())/3)</f>
        <v>0.48140390392738053</v>
      </c>
      <c r="AL337" s="11">
        <f>'OddsRatio_working_3-way'!Z337+'OddsRatio_working_3-way'!AF337</f>
        <v>1.0452273210030079</v>
      </c>
      <c r="AM337" s="11">
        <f>'OddsRatio_working_3-way'!AA337+'OddsRatio_working_3-way'!AG337</f>
        <v>-0.62240472012545156</v>
      </c>
      <c r="AN337" s="11">
        <f>'OddsRatio_working_3-way'!AB337+'OddsRatio_working_3-way'!AH337</f>
        <v>-0.42282260087755652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1.0452273210030079</v>
      </c>
      <c r="AS337" s="11">
        <f>IF(('OddsRatio_working_3-way'!X337=0),IF(Q337&gt;0,-Q337^(1/3),(-Q337)^(1/3)),'OddsRatio_working_3-way'!AM337-'OddsRatio_working_3-way'!R337/3)</f>
        <v>-0.62240472012545156</v>
      </c>
      <c r="AT337" s="11">
        <f>IF(('OddsRatio_working_3-way'!X337=0),IF(Q337&gt;0,-Q337^(1/3),(-Q337)^(1/3)),'OddsRatio_working_3-way'!AN337-'OddsRatio_working_3-way'!R337/3)</f>
        <v>-0.42282260087755652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IF('True_Odds_Calculator_3-way'!A330="","",'True_Odds_Calculator_3-way'!A330)</f>
        <v>2.89</v>
      </c>
      <c r="B338" s="4">
        <f>IF('True_Odds_Calculator_3-way'!B330="","",'True_Odds_Calculator_3-way'!B330)</f>
        <v>3.15</v>
      </c>
      <c r="C338" s="4">
        <f>IF('True_Odds_Calculator_3-way'!C330="","",'True_Odds_Calculator_3-way'!C330)</f>
        <v>2.75</v>
      </c>
      <c r="D338" s="9">
        <f t="shared" si="78"/>
        <v>0.33692020212399643</v>
      </c>
      <c r="E338" s="9">
        <f t="shared" si="79"/>
        <v>0.30875627969121577</v>
      </c>
      <c r="F338" s="9">
        <f t="shared" si="80"/>
        <v>0.3543235181847878</v>
      </c>
      <c r="G338" s="9">
        <f t="shared" si="81"/>
        <v>1.0413025686211226</v>
      </c>
      <c r="H338" s="9">
        <f t="shared" si="82"/>
        <v>2.9680618546939224</v>
      </c>
      <c r="I338" s="9">
        <f t="shared" si="83"/>
        <v>3.238800522535414</v>
      </c>
      <c r="J338" s="9">
        <f t="shared" si="84"/>
        <v>2.8222794950869652</v>
      </c>
      <c r="K338" s="11">
        <f t="shared" si="85"/>
        <v>0.34602076124567471</v>
      </c>
      <c r="L338" s="11">
        <f t="shared" si="86"/>
        <v>0.31746031746031744</v>
      </c>
      <c r="M338" s="11">
        <f t="shared" si="87"/>
        <v>0.36363636363636365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-0.28405158854985868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0.23127967764645965</v>
      </c>
      <c r="Q338" s="11">
        <f>2*'OddsRatio_working_3-way'!K338*'OddsRatio_working_3-way'!L338*'OddsRatio_working_3-way'!M338</f>
        <v>7.9889353245754621E-2</v>
      </c>
      <c r="R338" s="11">
        <f t="shared" si="88"/>
        <v>0</v>
      </c>
      <c r="S338" s="11">
        <f t="shared" si="89"/>
        <v>-0.81421715973210917</v>
      </c>
      <c r="T338" s="11">
        <f t="shared" si="90"/>
        <v>-0.28124945068466639</v>
      </c>
      <c r="U338" s="11">
        <f>'OddsRatio_working_3-way'!S338-'OddsRatio_working_3-way'!R338^2/3</f>
        <v>-0.81421715973210917</v>
      </c>
      <c r="V338" s="11">
        <f>'OddsRatio_working_3-way'!S338*'OddsRatio_working_3-way'!R338/3-2*'OddsRatio_working_3-way'!R338^3/27-'OddsRatio_working_3-way'!T338</f>
        <v>0.28124945068466639</v>
      </c>
      <c r="W338" s="11">
        <f>'OddsRatio_working_3-way'!V338^2+4*'OddsRatio_working_3-way'!U338^3/27</f>
        <v>-8.6688377557335439E-4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0.14139319050612015</v>
      </c>
      <c r="Y338" s="11">
        <f>IF('OddsRatio_working_3-way'!W338&gt;=0,IF('OddsRatio_working_3-way'!V338+SQRT('OddsRatio_working_3-way'!W338)&gt;0,0,PI()),ACOS('OddsRatio_working_3-way'!V338/(2*'OddsRatio_working_3-way'!X338)))</f>
        <v>0.10430610704360088</v>
      </c>
      <c r="Z338" s="11">
        <f>'OddsRatio_working_3-way'!X338^(1/3)*COS('OddsRatio_working_3-way'!Y338/3)</f>
        <v>0.52065128431056118</v>
      </c>
      <c r="AA338" s="11">
        <f>'OddsRatio_working_3-way'!X338^(1/3)*COS(('OddsRatio_working_3-way'!Y338+2*PI())/3)</f>
        <v>-0.27600907425255006</v>
      </c>
      <c r="AB338" s="11">
        <f>'OddsRatio_working_3-way'!X338^(1/3)*COS(('OddsRatio_working_3-way'!Y338+4*PI())/3)</f>
        <v>-0.24464221005801107</v>
      </c>
      <c r="AC338" s="11">
        <f>'OddsRatio_working_3-way'!X338^(1/3)*SIN('OddsRatio_working_3-way'!Y338/3)</f>
        <v>1.8109667486351493E-2</v>
      </c>
      <c r="AD338" s="11">
        <f>'OddsRatio_working_3-way'!X338^(1/3)*SIN(('OddsRatio_working_3-way'!Y338+2*PI())/3)</f>
        <v>0.44184240498276461</v>
      </c>
      <c r="AE338" s="11">
        <f>'OddsRatio_working_3-way'!X338^(1/3)*SIN(('OddsRatio_working_3-way'!Y338+4*PI())/3)</f>
        <v>-0.45995207246911607</v>
      </c>
      <c r="AF338" s="11">
        <f>-'OddsRatio_working_3-way'!U338/(3*'OddsRatio_working_3-way'!X338^(1/3))*COS(('OddsRatio_working_3-way'!Y338)/3)</f>
        <v>0.52065128431056129</v>
      </c>
      <c r="AG338" s="11">
        <f>-'OddsRatio_working_3-way'!U338/(3*'OddsRatio_working_3-way'!X338^(1/3))*COS(('OddsRatio_working_3-way'!Y338+2*PI())/3)</f>
        <v>-0.27600907425255011</v>
      </c>
      <c r="AH338" s="11">
        <f>-'OddsRatio_working_3-way'!U338/(3*'OddsRatio_working_3-way'!X338^(1/3))*COS(('OddsRatio_working_3-way'!Y338+4*PI())/3)</f>
        <v>-0.24464221005801112</v>
      </c>
      <c r="AI338" s="11">
        <f>'OddsRatio_working_3-way'!U338/(3*'OddsRatio_working_3-way'!X338^(1/3))*SIN(('OddsRatio_working_3-way'!Y338)/3)</f>
        <v>-1.8109667486351497E-2</v>
      </c>
      <c r="AJ338" s="11">
        <f>'OddsRatio_working_3-way'!U338/(3*'OddsRatio_working_3-way'!X338^(1/3))*SIN(('OddsRatio_working_3-way'!Y338+2*PI())/3)</f>
        <v>-0.44184240498276472</v>
      </c>
      <c r="AK338" s="11">
        <f>'OddsRatio_working_3-way'!U338/(3*'OddsRatio_working_3-way'!X338^(1/3))*SIN(('OddsRatio_working_3-way'!Y338+4*PI())/3)</f>
        <v>0.45995207246911618</v>
      </c>
      <c r="AL338" s="11">
        <f>'OddsRatio_working_3-way'!Z338+'OddsRatio_working_3-way'!AF338</f>
        <v>1.0413025686211226</v>
      </c>
      <c r="AM338" s="11">
        <f>'OddsRatio_working_3-way'!AA338+'OddsRatio_working_3-way'!AG338</f>
        <v>-0.55201814850510011</v>
      </c>
      <c r="AN338" s="11">
        <f>'OddsRatio_working_3-way'!AB338+'OddsRatio_working_3-way'!AH338</f>
        <v>-0.48928442011602219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1.0413025686211226</v>
      </c>
      <c r="AS338" s="11">
        <f>IF(('OddsRatio_working_3-way'!X338=0),IF(Q338&gt;0,-Q338^(1/3),(-Q338)^(1/3)),'OddsRatio_working_3-way'!AM338-'OddsRatio_working_3-way'!R338/3)</f>
        <v>-0.55201814850510011</v>
      </c>
      <c r="AT338" s="11">
        <f>IF(('OddsRatio_working_3-way'!X338=0),IF(Q338&gt;0,-Q338^(1/3),(-Q338)^(1/3)),'OddsRatio_working_3-way'!AN338-'OddsRatio_working_3-way'!R338/3)</f>
        <v>-0.48928442011602219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IF('True_Odds_Calculator_3-way'!A331="","",'True_Odds_Calculator_3-way'!A331)</f>
        <v>4.21</v>
      </c>
      <c r="B339" s="4">
        <f>IF('True_Odds_Calculator_3-way'!B331="","",'True_Odds_Calculator_3-way'!B331)</f>
        <v>3.43</v>
      </c>
      <c r="C339" s="4">
        <f>IF('True_Odds_Calculator_3-way'!C331="","",'True_Odds_Calculator_3-way'!C331)</f>
        <v>2</v>
      </c>
      <c r="D339" s="9">
        <f t="shared" si="78"/>
        <v>0.22931705510661124</v>
      </c>
      <c r="E339" s="9">
        <f t="shared" si="79"/>
        <v>0.28215607058684294</v>
      </c>
      <c r="F339" s="9">
        <f t="shared" si="80"/>
        <v>0.48852687430654568</v>
      </c>
      <c r="G339" s="9">
        <f t="shared" si="81"/>
        <v>1.046970294969914</v>
      </c>
      <c r="H339" s="9">
        <f t="shared" si="82"/>
        <v>4.3607746468534252</v>
      </c>
      <c r="I339" s="9">
        <f t="shared" si="83"/>
        <v>3.5441378167768915</v>
      </c>
      <c r="J339" s="9">
        <f t="shared" si="84"/>
        <v>2.0469702949699142</v>
      </c>
      <c r="K339" s="11">
        <f t="shared" si="85"/>
        <v>0.23752969121140144</v>
      </c>
      <c r="L339" s="11">
        <f t="shared" si="86"/>
        <v>0.29154518950437314</v>
      </c>
      <c r="M339" s="11">
        <f t="shared" si="87"/>
        <v>0.5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-0.27008787906068432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0.22991212093931568</v>
      </c>
      <c r="Q339" s="11">
        <f>2*'OddsRatio_working_3-way'!K339*'OddsRatio_working_3-way'!L339*'OddsRatio_working_3-way'!M339</f>
        <v>6.9250638837143261E-2</v>
      </c>
      <c r="R339" s="11">
        <f t="shared" si="88"/>
        <v>0</v>
      </c>
      <c r="S339" s="11">
        <f t="shared" si="89"/>
        <v>-0.85124931092393896</v>
      </c>
      <c r="T339" s="11">
        <f t="shared" si="90"/>
        <v>-0.25640039485660804</v>
      </c>
      <c r="U339" s="11">
        <f>'OddsRatio_working_3-way'!S339-'OddsRatio_working_3-way'!R339^2/3</f>
        <v>-0.85124931092393896</v>
      </c>
      <c r="V339" s="11">
        <f>'OddsRatio_working_3-way'!S339*'OddsRatio_working_3-way'!R339/3-2*'OddsRatio_working_3-way'!R339^3/27-'OddsRatio_working_3-way'!T339</f>
        <v>0.25640039485660804</v>
      </c>
      <c r="W339" s="11">
        <f>'OddsRatio_working_3-way'!V339^2+4*'OddsRatio_working_3-way'!U339^3/27</f>
        <v>-2.5642076533802932E-2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0.15114830384131628</v>
      </c>
      <c r="Y339" s="11">
        <f>IF('OddsRatio_working_3-way'!W339&gt;=0,IF('OddsRatio_working_3-way'!V339+SQRT('OddsRatio_working_3-way'!W339)&gt;0,0,PI()),ACOS('OddsRatio_working_3-way'!V339/(2*'OddsRatio_working_3-way'!X339)))</f>
        <v>0.55826602665779856</v>
      </c>
      <c r="Z339" s="11">
        <f>'OddsRatio_working_3-way'!X339^(1/3)*COS('OddsRatio_working_3-way'!Y339/3)</f>
        <v>0.523485147484957</v>
      </c>
      <c r="AA339" s="11">
        <f>'OddsRatio_working_3-way'!X339^(1/3)*COS(('OddsRatio_working_3-way'!Y339+2*PI())/3)</f>
        <v>-0.34709363116401448</v>
      </c>
      <c r="AB339" s="11">
        <f>'OddsRatio_working_3-way'!X339^(1/3)*COS(('OddsRatio_working_3-way'!Y339+4*PI())/3)</f>
        <v>-0.1763915163209423</v>
      </c>
      <c r="AC339" s="11">
        <f>'OddsRatio_working_3-way'!X339^(1/3)*SIN('OddsRatio_working_3-way'!Y339/3)</f>
        <v>9.8554911955886101E-2</v>
      </c>
      <c r="AD339" s="11">
        <f>'OddsRatio_working_3-way'!X339^(1/3)*SIN(('OddsRatio_working_3-way'!Y339+2*PI())/3)</f>
        <v>0.40407398024787339</v>
      </c>
      <c r="AE339" s="11">
        <f>'OddsRatio_working_3-way'!X339^(1/3)*SIN(('OddsRatio_working_3-way'!Y339+4*PI())/3)</f>
        <v>-0.50262889220375939</v>
      </c>
      <c r="AF339" s="11">
        <f>-'OddsRatio_working_3-way'!U339/(3*'OddsRatio_working_3-way'!X339^(1/3))*COS(('OddsRatio_working_3-way'!Y339)/3)</f>
        <v>0.523485147484957</v>
      </c>
      <c r="AG339" s="11">
        <f>-'OddsRatio_working_3-way'!U339/(3*'OddsRatio_working_3-way'!X339^(1/3))*COS(('OddsRatio_working_3-way'!Y339+2*PI())/3)</f>
        <v>-0.34709363116401448</v>
      </c>
      <c r="AH339" s="11">
        <f>-'OddsRatio_working_3-way'!U339/(3*'OddsRatio_working_3-way'!X339^(1/3))*COS(('OddsRatio_working_3-way'!Y339+4*PI())/3)</f>
        <v>-0.1763915163209423</v>
      </c>
      <c r="AI339" s="11">
        <f>'OddsRatio_working_3-way'!U339/(3*'OddsRatio_working_3-way'!X339^(1/3))*SIN(('OddsRatio_working_3-way'!Y339)/3)</f>
        <v>-9.8554911955886101E-2</v>
      </c>
      <c r="AJ339" s="11">
        <f>'OddsRatio_working_3-way'!U339/(3*'OddsRatio_working_3-way'!X339^(1/3))*SIN(('OddsRatio_working_3-way'!Y339+2*PI())/3)</f>
        <v>-0.40407398024787339</v>
      </c>
      <c r="AK339" s="11">
        <f>'OddsRatio_working_3-way'!U339/(3*'OddsRatio_working_3-way'!X339^(1/3))*SIN(('OddsRatio_working_3-way'!Y339+4*PI())/3)</f>
        <v>0.50262889220375939</v>
      </c>
      <c r="AL339" s="11">
        <f>'OddsRatio_working_3-way'!Z339+'OddsRatio_working_3-way'!AF339</f>
        <v>1.046970294969914</v>
      </c>
      <c r="AM339" s="11">
        <f>'OddsRatio_working_3-way'!AA339+'OddsRatio_working_3-way'!AG339</f>
        <v>-0.69418726232802896</v>
      </c>
      <c r="AN339" s="11">
        <f>'OddsRatio_working_3-way'!AB339+'OddsRatio_working_3-way'!AH339</f>
        <v>-0.3527830326418846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1.046970294969914</v>
      </c>
      <c r="AS339" s="11">
        <f>IF(('OddsRatio_working_3-way'!X339=0),IF(Q339&gt;0,-Q339^(1/3),(-Q339)^(1/3)),'OddsRatio_working_3-way'!AM339-'OddsRatio_working_3-way'!R339/3)</f>
        <v>-0.69418726232802896</v>
      </c>
      <c r="AT339" s="11">
        <f>IF(('OddsRatio_working_3-way'!X339=0),IF(Q339&gt;0,-Q339^(1/3),(-Q339)^(1/3)),'OddsRatio_working_3-way'!AN339-'OddsRatio_working_3-way'!R339/3)</f>
        <v>-0.3527830326418846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IF('True_Odds_Calculator_3-way'!A332="","",'True_Odds_Calculator_3-way'!A332)</f>
        <v>3.68</v>
      </c>
      <c r="B340" s="4">
        <f>IF('True_Odds_Calculator_3-way'!B332="","",'True_Odds_Calculator_3-way'!B332)</f>
        <v>3.47</v>
      </c>
      <c r="C340" s="4">
        <f>IF('True_Odds_Calculator_3-way'!C332="","",'True_Odds_Calculator_3-way'!C332)</f>
        <v>2.14</v>
      </c>
      <c r="D340" s="9">
        <f t="shared" si="78"/>
        <v>0.26350633611293922</v>
      </c>
      <c r="E340" s="9">
        <f t="shared" si="79"/>
        <v>0.27964472384533584</v>
      </c>
      <c r="F340" s="9">
        <f t="shared" si="80"/>
        <v>0.45684894004172466</v>
      </c>
      <c r="G340" s="9">
        <f t="shared" si="81"/>
        <v>1.0429011790319547</v>
      </c>
      <c r="H340" s="9">
        <f t="shared" si="82"/>
        <v>3.7949751598056394</v>
      </c>
      <c r="I340" s="9">
        <f t="shared" si="83"/>
        <v>3.5759659122089276</v>
      </c>
      <c r="J340" s="9">
        <f t="shared" si="84"/>
        <v>2.1889073440964286</v>
      </c>
      <c r="K340" s="11">
        <f t="shared" si="85"/>
        <v>0.27173913043478259</v>
      </c>
      <c r="L340" s="11">
        <f t="shared" si="86"/>
        <v>0.28818443804034583</v>
      </c>
      <c r="M340" s="11">
        <f t="shared" si="87"/>
        <v>0.46728971962616822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-0.27615030791587947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0.23017575620603614</v>
      </c>
      <c r="Q340" s="11">
        <f>2*'OddsRatio_working_3-way'!K340*'OddsRatio_working_3-way'!L340*'OddsRatio_working_3-way'!M340</f>
        <v>7.3187839811140243E-2</v>
      </c>
      <c r="R340" s="11">
        <f t="shared" si="88"/>
        <v>0</v>
      </c>
      <c r="S340" s="11">
        <f t="shared" si="89"/>
        <v>-0.83351620334297061</v>
      </c>
      <c r="T340" s="11">
        <f t="shared" si="90"/>
        <v>-0.26502899947312253</v>
      </c>
      <c r="U340" s="11">
        <f>'OddsRatio_working_3-way'!S340-'OddsRatio_working_3-way'!R340^2/3</f>
        <v>-0.83351620334297061</v>
      </c>
      <c r="V340" s="11">
        <f>'OddsRatio_working_3-way'!S340*'OddsRatio_working_3-way'!R340/3-2*'OddsRatio_working_3-way'!R340^3/27-'OddsRatio_working_3-way'!T340</f>
        <v>0.26502899947312253</v>
      </c>
      <c r="W340" s="11">
        <f>'OddsRatio_working_3-way'!V340^2+4*'OddsRatio_working_3-way'!U340^3/27</f>
        <v>-1.554996521607778E-2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0.1464499366488444</v>
      </c>
      <c r="Y340" s="11">
        <f>IF('OddsRatio_working_3-way'!W340&gt;=0,IF('OddsRatio_working_3-way'!V340+SQRT('OddsRatio_working_3-way'!W340)&gt;0,0,PI()),ACOS('OddsRatio_working_3-way'!V340/(2*'OddsRatio_working_3-way'!X340)))</f>
        <v>0.43978070819899417</v>
      </c>
      <c r="Z340" s="11">
        <f>'OddsRatio_working_3-way'!X340^(1/3)*COS('OddsRatio_working_3-way'!Y340/3)</f>
        <v>0.52145058951597734</v>
      </c>
      <c r="AA340" s="11">
        <f>'OddsRatio_working_3-way'!X340^(1/3)*COS(('OddsRatio_working_3-way'!Y340+2*PI())/3)</f>
        <v>-0.32740372347239693</v>
      </c>
      <c r="AB340" s="11">
        <f>'OddsRatio_working_3-way'!X340^(1/3)*COS(('OddsRatio_working_3-way'!Y340+4*PI())/3)</f>
        <v>-0.19404686604358073</v>
      </c>
      <c r="AC340" s="11">
        <f>'OddsRatio_working_3-way'!X340^(1/3)*SIN('OddsRatio_working_3-way'!Y340/3)</f>
        <v>7.6993617534809752E-2</v>
      </c>
      <c r="AD340" s="11">
        <f>'OddsRatio_working_3-way'!X340^(1/3)*SIN(('OddsRatio_working_3-way'!Y340+2*PI())/3)</f>
        <v>0.413092648571803</v>
      </c>
      <c r="AE340" s="11">
        <f>'OddsRatio_working_3-way'!X340^(1/3)*SIN(('OddsRatio_working_3-way'!Y340+4*PI())/3)</f>
        <v>-0.4900862661066126</v>
      </c>
      <c r="AF340" s="11">
        <f>-'OddsRatio_working_3-way'!U340/(3*'OddsRatio_working_3-way'!X340^(1/3))*COS(('OddsRatio_working_3-way'!Y340)/3)</f>
        <v>0.52145058951597734</v>
      </c>
      <c r="AG340" s="11">
        <f>-'OddsRatio_working_3-way'!U340/(3*'OddsRatio_working_3-way'!X340^(1/3))*COS(('OddsRatio_working_3-way'!Y340+2*PI())/3)</f>
        <v>-0.32740372347239693</v>
      </c>
      <c r="AH340" s="11">
        <f>-'OddsRatio_working_3-way'!U340/(3*'OddsRatio_working_3-way'!X340^(1/3))*COS(('OddsRatio_working_3-way'!Y340+4*PI())/3)</f>
        <v>-0.19404686604358073</v>
      </c>
      <c r="AI340" s="11">
        <f>'OddsRatio_working_3-way'!U340/(3*'OddsRatio_working_3-way'!X340^(1/3))*SIN(('OddsRatio_working_3-way'!Y340)/3)</f>
        <v>-7.6993617534809752E-2</v>
      </c>
      <c r="AJ340" s="11">
        <f>'OddsRatio_working_3-way'!U340/(3*'OddsRatio_working_3-way'!X340^(1/3))*SIN(('OddsRatio_working_3-way'!Y340+2*PI())/3)</f>
        <v>-0.413092648571803</v>
      </c>
      <c r="AK340" s="11">
        <f>'OddsRatio_working_3-way'!U340/(3*'OddsRatio_working_3-way'!X340^(1/3))*SIN(('OddsRatio_working_3-way'!Y340+4*PI())/3)</f>
        <v>0.4900862661066126</v>
      </c>
      <c r="AL340" s="11">
        <f>'OddsRatio_working_3-way'!Z340+'OddsRatio_working_3-way'!AF340</f>
        <v>1.0429011790319547</v>
      </c>
      <c r="AM340" s="11">
        <f>'OddsRatio_working_3-way'!AA340+'OddsRatio_working_3-way'!AG340</f>
        <v>-0.65480744694479387</v>
      </c>
      <c r="AN340" s="11">
        <f>'OddsRatio_working_3-way'!AB340+'OddsRatio_working_3-way'!AH340</f>
        <v>-0.38809373208716147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1.0429011790319547</v>
      </c>
      <c r="AS340" s="11">
        <f>IF(('OddsRatio_working_3-way'!X340=0),IF(Q340&gt;0,-Q340^(1/3),(-Q340)^(1/3)),'OddsRatio_working_3-way'!AM340-'OddsRatio_working_3-way'!R340/3)</f>
        <v>-0.65480744694479387</v>
      </c>
      <c r="AT340" s="11">
        <f>IF(('OddsRatio_working_3-way'!X340=0),IF(Q340&gt;0,-Q340^(1/3),(-Q340)^(1/3)),'OddsRatio_working_3-way'!AN340-'OddsRatio_working_3-way'!R340/3)</f>
        <v>-0.38809373208716147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IF('True_Odds_Calculator_3-way'!A333="","",'True_Odds_Calculator_3-way'!A333)</f>
        <v>3.56</v>
      </c>
      <c r="B341" s="4">
        <f>IF('True_Odds_Calculator_3-way'!B333="","",'True_Odds_Calculator_3-way'!B333)</f>
        <v>3.35</v>
      </c>
      <c r="C341" s="4">
        <f>IF('True_Odds_Calculator_3-way'!C333="","",'True_Odds_Calculator_3-way'!C333)</f>
        <v>2.2000000000000002</v>
      </c>
      <c r="D341" s="9">
        <f t="shared" si="78"/>
        <v>0.27053528147439498</v>
      </c>
      <c r="E341" s="9">
        <f t="shared" si="79"/>
        <v>0.28775417558639754</v>
      </c>
      <c r="F341" s="9">
        <f t="shared" si="80"/>
        <v>0.44171054293920742</v>
      </c>
      <c r="G341" s="9">
        <f t="shared" si="81"/>
        <v>1.0532716994290947</v>
      </c>
      <c r="H341" s="9">
        <f t="shared" si="82"/>
        <v>3.6963755505384821</v>
      </c>
      <c r="I341" s="9">
        <f t="shared" si="83"/>
        <v>3.4751884936583735</v>
      </c>
      <c r="J341" s="9">
        <f t="shared" si="84"/>
        <v>2.2639260393149137</v>
      </c>
      <c r="K341" s="11">
        <f t="shared" si="85"/>
        <v>0.2808988764044944</v>
      </c>
      <c r="L341" s="11">
        <f t="shared" si="86"/>
        <v>0.29850746268656714</v>
      </c>
      <c r="M341" s="11">
        <f t="shared" si="87"/>
        <v>0.45454545454545453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-0.27515131187779185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0.23287545927156864</v>
      </c>
      <c r="Q341" s="11">
        <f>2*'OddsRatio_working_3-way'!K341*'OddsRatio_working_3-way'!L341*'OddsRatio_working_3-way'!M341</f>
        <v>7.6227646242739325E-2</v>
      </c>
      <c r="R341" s="11">
        <f t="shared" si="88"/>
        <v>0</v>
      </c>
      <c r="S341" s="11">
        <f t="shared" si="89"/>
        <v>-0.84635416666666674</v>
      </c>
      <c r="T341" s="11">
        <f t="shared" si="90"/>
        <v>-0.27703900709219859</v>
      </c>
      <c r="U341" s="11">
        <f>'OddsRatio_working_3-way'!S341-'OddsRatio_working_3-way'!R341^2/3</f>
        <v>-0.84635416666666674</v>
      </c>
      <c r="V341" s="11">
        <f>'OddsRatio_working_3-way'!S341*'OddsRatio_working_3-way'!R341/3-2*'OddsRatio_working_3-way'!R341^3/27-'OddsRatio_working_3-way'!T341</f>
        <v>0.27703900709219859</v>
      </c>
      <c r="W341" s="11">
        <f>'OddsRatio_working_3-way'!V341^2+4*'OddsRatio_working_3-way'!U341^3/27</f>
        <v>-1.3065166719144608E-2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0.14984640316819076</v>
      </c>
      <c r="Y341" s="11">
        <f>IF('OddsRatio_working_3-way'!W341&gt;=0,IF('OddsRatio_working_3-way'!V341+SQRT('OddsRatio_working_3-way'!W341)&gt;0,0,PI()),ACOS('OddsRatio_working_3-way'!V341/(2*'OddsRatio_working_3-way'!X341)))</f>
        <v>0.39131075075221822</v>
      </c>
      <c r="Z341" s="11">
        <f>'OddsRatio_working_3-way'!X341^(1/3)*COS('OddsRatio_working_3-way'!Y341/3)</f>
        <v>0.52663584971454735</v>
      </c>
      <c r="AA341" s="11">
        <f>'OddsRatio_working_3-way'!X341^(1/3)*COS(('OddsRatio_working_3-way'!Y341+2*PI())/3)</f>
        <v>-0.32314729066741893</v>
      </c>
      <c r="AB341" s="11">
        <f>'OddsRatio_working_3-way'!X341^(1/3)*COS(('OddsRatio_working_3-way'!Y341+4*PI())/3)</f>
        <v>-0.20348855904712856</v>
      </c>
      <c r="AC341" s="11">
        <f>'OddsRatio_working_3-way'!X341^(1/3)*SIN('OddsRatio_working_3-way'!Y341/3)</f>
        <v>6.9085000911863842E-2</v>
      </c>
      <c r="AD341" s="11">
        <f>'OddsRatio_working_3-way'!X341^(1/3)*SIN(('OddsRatio_working_3-way'!Y341+2*PI())/3)</f>
        <v>0.42153752394046989</v>
      </c>
      <c r="AE341" s="11">
        <f>'OddsRatio_working_3-way'!X341^(1/3)*SIN(('OddsRatio_working_3-way'!Y341+4*PI())/3)</f>
        <v>-0.49062252485233376</v>
      </c>
      <c r="AF341" s="11">
        <f>-'OddsRatio_working_3-way'!U341/(3*'OddsRatio_working_3-way'!X341^(1/3))*COS(('OddsRatio_working_3-way'!Y341)/3)</f>
        <v>0.52663584971454735</v>
      </c>
      <c r="AG341" s="11">
        <f>-'OddsRatio_working_3-way'!U341/(3*'OddsRatio_working_3-way'!X341^(1/3))*COS(('OddsRatio_working_3-way'!Y341+2*PI())/3)</f>
        <v>-0.32314729066741893</v>
      </c>
      <c r="AH341" s="11">
        <f>-'OddsRatio_working_3-way'!U341/(3*'OddsRatio_working_3-way'!X341^(1/3))*COS(('OddsRatio_working_3-way'!Y341+4*PI())/3)</f>
        <v>-0.20348855904712856</v>
      </c>
      <c r="AI341" s="11">
        <f>'OddsRatio_working_3-way'!U341/(3*'OddsRatio_working_3-way'!X341^(1/3))*SIN(('OddsRatio_working_3-way'!Y341)/3)</f>
        <v>-6.9085000911863842E-2</v>
      </c>
      <c r="AJ341" s="11">
        <f>'OddsRatio_working_3-way'!U341/(3*'OddsRatio_working_3-way'!X341^(1/3))*SIN(('OddsRatio_working_3-way'!Y341+2*PI())/3)</f>
        <v>-0.42153752394046989</v>
      </c>
      <c r="AK341" s="11">
        <f>'OddsRatio_working_3-way'!U341/(3*'OddsRatio_working_3-way'!X341^(1/3))*SIN(('OddsRatio_working_3-way'!Y341+4*PI())/3)</f>
        <v>0.49062252485233376</v>
      </c>
      <c r="AL341" s="11">
        <f>'OddsRatio_working_3-way'!Z341+'OddsRatio_working_3-way'!AF341</f>
        <v>1.0532716994290947</v>
      </c>
      <c r="AM341" s="11">
        <f>'OddsRatio_working_3-way'!AA341+'OddsRatio_working_3-way'!AG341</f>
        <v>-0.64629458133483786</v>
      </c>
      <c r="AN341" s="11">
        <f>'OddsRatio_working_3-way'!AB341+'OddsRatio_working_3-way'!AH341</f>
        <v>-0.40697711809425713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1.0532716994290947</v>
      </c>
      <c r="AS341" s="11">
        <f>IF(('OddsRatio_working_3-way'!X341=0),IF(Q341&gt;0,-Q341^(1/3),(-Q341)^(1/3)),'OddsRatio_working_3-way'!AM341-'OddsRatio_working_3-way'!R341/3)</f>
        <v>-0.64629458133483786</v>
      </c>
      <c r="AT341" s="11">
        <f>IF(('OddsRatio_working_3-way'!X341=0),IF(Q341&gt;0,-Q341^(1/3),(-Q341)^(1/3)),'OddsRatio_working_3-way'!AN341-'OddsRatio_working_3-way'!R341/3)</f>
        <v>-0.40697711809425713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IF('True_Odds_Calculator_3-way'!A334="","",'True_Odds_Calculator_3-way'!A334)</f>
        <v>4.13</v>
      </c>
      <c r="B342" s="4">
        <f>IF('True_Odds_Calculator_3-way'!B334="","",'True_Odds_Calculator_3-way'!B334)</f>
        <v>3.77</v>
      </c>
      <c r="C342" s="4">
        <f>IF('True_Odds_Calculator_3-way'!C334="","",'True_Odds_Calculator_3-way'!C334)</f>
        <v>1.89</v>
      </c>
      <c r="D342" s="9">
        <f t="shared" si="78"/>
        <v>0.2315378267831272</v>
      </c>
      <c r="E342" s="9">
        <f t="shared" si="79"/>
        <v>0.25398653477451122</v>
      </c>
      <c r="F342" s="9">
        <f t="shared" si="80"/>
        <v>0.51447563844236177</v>
      </c>
      <c r="G342" s="9">
        <f t="shared" si="81"/>
        <v>1.0603670023441119</v>
      </c>
      <c r="H342" s="9">
        <f t="shared" si="82"/>
        <v>4.3189487173370704</v>
      </c>
      <c r="I342" s="9">
        <f t="shared" si="83"/>
        <v>3.9372165964931889</v>
      </c>
      <c r="J342" s="9">
        <f t="shared" si="84"/>
        <v>1.9437266320862596</v>
      </c>
      <c r="K342" s="11">
        <f t="shared" si="85"/>
        <v>0.24213075060532688</v>
      </c>
      <c r="L342" s="11">
        <f t="shared" si="86"/>
        <v>0.26525198938992045</v>
      </c>
      <c r="M342" s="11">
        <f t="shared" si="87"/>
        <v>0.52910052910052918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-0.26221703795386697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0.23073664219193152</v>
      </c>
      <c r="Q342" s="11">
        <f>2*'OddsRatio_working_3-way'!K342*'OddsRatio_working_3-way'!L342*'OddsRatio_working_3-way'!M342</f>
        <v>6.7963664857711797E-2</v>
      </c>
      <c r="R342" s="11">
        <f t="shared" si="88"/>
        <v>0</v>
      </c>
      <c r="S342" s="11">
        <f t="shared" si="89"/>
        <v>-0.87994526973691944</v>
      </c>
      <c r="T342" s="11">
        <f t="shared" si="90"/>
        <v>-0.25918859196963756</v>
      </c>
      <c r="U342" s="11">
        <f>'OddsRatio_working_3-way'!S342-'OddsRatio_working_3-way'!R342^2/3</f>
        <v>-0.87994526973691944</v>
      </c>
      <c r="V342" s="11">
        <f>'OddsRatio_working_3-way'!S342*'OddsRatio_working_3-way'!R342/3-2*'OddsRatio_working_3-way'!R342^3/27-'OddsRatio_working_3-way'!T342</f>
        <v>0.25918859196963756</v>
      </c>
      <c r="W342" s="11">
        <f>'OddsRatio_working_3-way'!V342^2+4*'OddsRatio_working_3-way'!U342^3/27</f>
        <v>-3.3761252838797898E-2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0.15885526356246521</v>
      </c>
      <c r="Y342" s="11">
        <f>IF('OddsRatio_working_3-way'!W342&gt;=0,IF('OddsRatio_working_3-way'!V342+SQRT('OddsRatio_working_3-way'!W342)&gt;0,0,PI()),ACOS('OddsRatio_working_3-way'!V342/(2*'OddsRatio_working_3-way'!X342)))</f>
        <v>0.6166833230914841</v>
      </c>
      <c r="Z342" s="11">
        <f>'OddsRatio_working_3-way'!X342^(1/3)*COS('OddsRatio_working_3-way'!Y342/3)</f>
        <v>0.53018350117205593</v>
      </c>
      <c r="AA342" s="11">
        <f>'OddsRatio_working_3-way'!X342^(1/3)*COS(('OddsRatio_working_3-way'!Y342+2*PI())/3)</f>
        <v>-0.36082789186995096</v>
      </c>
      <c r="AB342" s="11">
        <f>'OddsRatio_working_3-way'!X342^(1/3)*COS(('OddsRatio_working_3-way'!Y342+4*PI())/3)</f>
        <v>-0.16935560930210516</v>
      </c>
      <c r="AC342" s="11">
        <f>'OddsRatio_working_3-way'!X342^(1/3)*SIN('OddsRatio_working_3-way'!Y342/3)</f>
        <v>0.11054657388289785</v>
      </c>
      <c r="AD342" s="11">
        <f>'OddsRatio_working_3-way'!X342^(1/3)*SIN(('OddsRatio_working_3-way'!Y342+2*PI())/3)</f>
        <v>0.40387909374092823</v>
      </c>
      <c r="AE342" s="11">
        <f>'OddsRatio_working_3-way'!X342^(1/3)*SIN(('OddsRatio_working_3-way'!Y342+4*PI())/3)</f>
        <v>-0.51442566762382602</v>
      </c>
      <c r="AF342" s="11">
        <f>-'OddsRatio_working_3-way'!U342/(3*'OddsRatio_working_3-way'!X342^(1/3))*COS(('OddsRatio_working_3-way'!Y342)/3)</f>
        <v>0.53018350117205593</v>
      </c>
      <c r="AG342" s="11">
        <f>-'OddsRatio_working_3-way'!U342/(3*'OddsRatio_working_3-way'!X342^(1/3))*COS(('OddsRatio_working_3-way'!Y342+2*PI())/3)</f>
        <v>-0.36082789186995096</v>
      </c>
      <c r="AH342" s="11">
        <f>-'OddsRatio_working_3-way'!U342/(3*'OddsRatio_working_3-way'!X342^(1/3))*COS(('OddsRatio_working_3-way'!Y342+4*PI())/3)</f>
        <v>-0.16935560930210516</v>
      </c>
      <c r="AI342" s="11">
        <f>'OddsRatio_working_3-way'!U342/(3*'OddsRatio_working_3-way'!X342^(1/3))*SIN(('OddsRatio_working_3-way'!Y342)/3)</f>
        <v>-0.11054657388289785</v>
      </c>
      <c r="AJ342" s="11">
        <f>'OddsRatio_working_3-way'!U342/(3*'OddsRatio_working_3-way'!X342^(1/3))*SIN(('OddsRatio_working_3-way'!Y342+2*PI())/3)</f>
        <v>-0.40387909374092823</v>
      </c>
      <c r="AK342" s="11">
        <f>'OddsRatio_working_3-way'!U342/(3*'OddsRatio_working_3-way'!X342^(1/3))*SIN(('OddsRatio_working_3-way'!Y342+4*PI())/3)</f>
        <v>0.51442566762382602</v>
      </c>
      <c r="AL342" s="11">
        <f>'OddsRatio_working_3-way'!Z342+'OddsRatio_working_3-way'!AF342</f>
        <v>1.0603670023441119</v>
      </c>
      <c r="AM342" s="11">
        <f>'OddsRatio_working_3-way'!AA342+'OddsRatio_working_3-way'!AG342</f>
        <v>-0.72165578373990191</v>
      </c>
      <c r="AN342" s="11">
        <f>'OddsRatio_working_3-way'!AB342+'OddsRatio_working_3-way'!AH342</f>
        <v>-0.33871121860421033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1.0603670023441119</v>
      </c>
      <c r="AS342" s="11">
        <f>IF(('OddsRatio_working_3-way'!X342=0),IF(Q342&gt;0,-Q342^(1/3),(-Q342)^(1/3)),'OddsRatio_working_3-way'!AM342-'OddsRatio_working_3-way'!R342/3)</f>
        <v>-0.72165578373990191</v>
      </c>
      <c r="AT342" s="11">
        <f>IF(('OddsRatio_working_3-way'!X342=0),IF(Q342&gt;0,-Q342^(1/3),(-Q342)^(1/3)),'OddsRatio_working_3-way'!AN342-'OddsRatio_working_3-way'!R342/3)</f>
        <v>-0.33871121860421033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IF('True_Odds_Calculator_3-way'!A335="","",'True_Odds_Calculator_3-way'!A335)</f>
        <v>3.58</v>
      </c>
      <c r="B343" s="4">
        <f>IF('True_Odds_Calculator_3-way'!B335="","",'True_Odds_Calculator_3-way'!B335)</f>
        <v>3.31</v>
      </c>
      <c r="C343" s="4">
        <f>IF('True_Odds_Calculator_3-way'!C335="","",'True_Odds_Calculator_3-way'!C335)</f>
        <v>2.21</v>
      </c>
      <c r="D343" s="9">
        <f t="shared" si="78"/>
        <v>0.26901653840859951</v>
      </c>
      <c r="E343" s="9">
        <f t="shared" si="79"/>
        <v>0.29130052434892145</v>
      </c>
      <c r="F343" s="9">
        <f t="shared" si="80"/>
        <v>0.43968293724247903</v>
      </c>
      <c r="G343" s="9">
        <f t="shared" si="81"/>
        <v>1.0531951855952699</v>
      </c>
      <c r="H343" s="9">
        <f t="shared" si="82"/>
        <v>3.7172435788357965</v>
      </c>
      <c r="I343" s="9">
        <f t="shared" si="83"/>
        <v>3.4328808787250731</v>
      </c>
      <c r="J343" s="9">
        <f t="shared" si="84"/>
        <v>2.2743661745702766</v>
      </c>
      <c r="K343" s="11">
        <f t="shared" si="85"/>
        <v>0.27932960893854747</v>
      </c>
      <c r="L343" s="11">
        <f t="shared" si="86"/>
        <v>0.30211480362537763</v>
      </c>
      <c r="M343" s="11">
        <f t="shared" si="87"/>
        <v>0.45248868778280543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-0.27536818499485527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0.23293059760292273</v>
      </c>
      <c r="Q343" s="11">
        <f>2*'OddsRatio_working_3-way'!K343*'OddsRatio_working_3-way'!L343*'OddsRatio_working_3-way'!M343</f>
        <v>7.6370687738663165E-2</v>
      </c>
      <c r="R343" s="11">
        <f t="shared" si="88"/>
        <v>0</v>
      </c>
      <c r="S343" s="11">
        <f t="shared" si="89"/>
        <v>-0.84588783416382907</v>
      </c>
      <c r="T343" s="11">
        <f t="shared" si="90"/>
        <v>-0.27734027349633728</v>
      </c>
      <c r="U343" s="11">
        <f>'OddsRatio_working_3-way'!S343-'OddsRatio_working_3-way'!R343^2/3</f>
        <v>-0.84588783416382907</v>
      </c>
      <c r="V343" s="11">
        <f>'OddsRatio_working_3-way'!S343*'OddsRatio_working_3-way'!R343/3-2*'OddsRatio_working_3-way'!R343^3/27-'OddsRatio_working_3-way'!T343</f>
        <v>0.27734027349633728</v>
      </c>
      <c r="W343" s="11">
        <f>'OddsRatio_working_3-way'!V343^2+4*'OddsRatio_working_3-way'!U343^3/27</f>
        <v>-1.2749769923466867E-2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0.14972257447233034</v>
      </c>
      <c r="Y343" s="11">
        <f>IF('OddsRatio_working_3-way'!W343&gt;=0,IF('OddsRatio_working_3-way'!V343+SQRT('OddsRatio_working_3-way'!W343)&gt;0,0,PI()),ACOS('OddsRatio_working_3-way'!V343/(2*'OddsRatio_working_3-way'!X343)))</f>
        <v>0.38664190170965385</v>
      </c>
      <c r="Z343" s="11">
        <f>'OddsRatio_working_3-way'!X343^(1/3)*COS('OddsRatio_working_3-way'!Y343/3)</f>
        <v>0.52659759279763507</v>
      </c>
      <c r="AA343" s="11">
        <f>'OddsRatio_working_3-way'!X343^(1/3)*COS(('OddsRatio_working_3-way'!Y343+2*PI())/3)</f>
        <v>-0.32240201108092609</v>
      </c>
      <c r="AB343" s="11">
        <f>'OddsRatio_working_3-way'!X343^(1/3)*COS(('OddsRatio_working_3-way'!Y343+4*PI())/3)</f>
        <v>-0.20419558171670882</v>
      </c>
      <c r="AC343" s="11">
        <f>'OddsRatio_working_3-way'!X343^(1/3)*SIN('OddsRatio_working_3-way'!Y343/3)</f>
        <v>6.8246513813375348E-2</v>
      </c>
      <c r="AD343" s="11">
        <f>'OddsRatio_working_3-way'!X343^(1/3)*SIN(('OddsRatio_working_3-way'!Y343+2*PI())/3)</f>
        <v>0.42192363602779764</v>
      </c>
      <c r="AE343" s="11">
        <f>'OddsRatio_working_3-way'!X343^(1/3)*SIN(('OddsRatio_working_3-way'!Y343+4*PI())/3)</f>
        <v>-0.49017014984117296</v>
      </c>
      <c r="AF343" s="11">
        <f>-'OddsRatio_working_3-way'!U343/(3*'OddsRatio_working_3-way'!X343^(1/3))*COS(('OddsRatio_working_3-way'!Y343)/3)</f>
        <v>0.52659759279763496</v>
      </c>
      <c r="AG343" s="11">
        <f>-'OddsRatio_working_3-way'!U343/(3*'OddsRatio_working_3-way'!X343^(1/3))*COS(('OddsRatio_working_3-way'!Y343+2*PI())/3)</f>
        <v>-0.32240201108092603</v>
      </c>
      <c r="AH343" s="11">
        <f>-'OddsRatio_working_3-way'!U343/(3*'OddsRatio_working_3-way'!X343^(1/3))*COS(('OddsRatio_working_3-way'!Y343+4*PI())/3)</f>
        <v>-0.20419558171670879</v>
      </c>
      <c r="AI343" s="11">
        <f>'OddsRatio_working_3-way'!U343/(3*'OddsRatio_working_3-way'!X343^(1/3))*SIN(('OddsRatio_working_3-way'!Y343)/3)</f>
        <v>-6.8246513813375334E-2</v>
      </c>
      <c r="AJ343" s="11">
        <f>'OddsRatio_working_3-way'!U343/(3*'OddsRatio_working_3-way'!X343^(1/3))*SIN(('OddsRatio_working_3-way'!Y343+2*PI())/3)</f>
        <v>-0.42192363602779759</v>
      </c>
      <c r="AK343" s="11">
        <f>'OddsRatio_working_3-way'!U343/(3*'OddsRatio_working_3-way'!X343^(1/3))*SIN(('OddsRatio_working_3-way'!Y343+4*PI())/3)</f>
        <v>0.49017014984117285</v>
      </c>
      <c r="AL343" s="11">
        <f>'OddsRatio_working_3-way'!Z343+'OddsRatio_working_3-way'!AF343</f>
        <v>1.0531951855952699</v>
      </c>
      <c r="AM343" s="11">
        <f>'OddsRatio_working_3-way'!AA343+'OddsRatio_working_3-way'!AG343</f>
        <v>-0.64480402216185206</v>
      </c>
      <c r="AN343" s="11">
        <f>'OddsRatio_working_3-way'!AB343+'OddsRatio_working_3-way'!AH343</f>
        <v>-0.40839116343341764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1.0531951855952699</v>
      </c>
      <c r="AS343" s="11">
        <f>IF(('OddsRatio_working_3-way'!X343=0),IF(Q343&gt;0,-Q343^(1/3),(-Q343)^(1/3)),'OddsRatio_working_3-way'!AM343-'OddsRatio_working_3-way'!R343/3)</f>
        <v>-0.64480402216185206</v>
      </c>
      <c r="AT343" s="11">
        <f>IF(('OddsRatio_working_3-way'!X343=0),IF(Q343&gt;0,-Q343^(1/3),(-Q343)^(1/3)),'OddsRatio_working_3-way'!AN343-'OddsRatio_working_3-way'!R343/3)</f>
        <v>-0.40839116343341764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IF('True_Odds_Calculator_3-way'!A336="","",'True_Odds_Calculator_3-way'!A336)</f>
        <v>3.74</v>
      </c>
      <c r="B344" s="4">
        <f>IF('True_Odds_Calculator_3-way'!B336="","",'True_Odds_Calculator_3-way'!B336)</f>
        <v>3.95</v>
      </c>
      <c r="C344" s="4">
        <f>IF('True_Odds_Calculator_3-way'!C336="","",'True_Odds_Calculator_3-way'!C336)</f>
        <v>1.94</v>
      </c>
      <c r="D344" s="9">
        <f t="shared" si="78"/>
        <v>0.25632594662901603</v>
      </c>
      <c r="E344" s="9">
        <f t="shared" si="79"/>
        <v>0.24250396820263692</v>
      </c>
      <c r="F344" s="9">
        <f t="shared" si="80"/>
        <v>0.50117008516834693</v>
      </c>
      <c r="G344" s="9">
        <f t="shared" si="81"/>
        <v>1.0588623261164463</v>
      </c>
      <c r="H344" s="9">
        <f t="shared" si="82"/>
        <v>3.9012827735590627</v>
      </c>
      <c r="I344" s="9">
        <f t="shared" si="83"/>
        <v>4.123643862043517</v>
      </c>
      <c r="J344" s="9">
        <f t="shared" si="84"/>
        <v>1.9953305865494591</v>
      </c>
      <c r="K344" s="11">
        <f t="shared" si="85"/>
        <v>0.26737967914438499</v>
      </c>
      <c r="L344" s="11">
        <f t="shared" si="86"/>
        <v>0.25316455696202528</v>
      </c>
      <c r="M344" s="11">
        <f t="shared" si="87"/>
        <v>0.51546391752577325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-0.26511237762398787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0.23133593536829866</v>
      </c>
      <c r="Q344" s="11">
        <f>2*'OddsRatio_working_3-way'!K344*'OddsRatio_working_3-way'!L344*'OddsRatio_working_3-way'!M344</f>
        <v>6.9784595887872891E-2</v>
      </c>
      <c r="R344" s="11">
        <f t="shared" si="88"/>
        <v>0</v>
      </c>
      <c r="S344" s="11">
        <f t="shared" si="89"/>
        <v>-0.87259575520991051</v>
      </c>
      <c r="T344" s="11">
        <f t="shared" si="90"/>
        <v>-0.26322647215985229</v>
      </c>
      <c r="U344" s="11">
        <f>'OddsRatio_working_3-way'!S344-'OddsRatio_working_3-way'!R344^2/3</f>
        <v>-0.87259575520991051</v>
      </c>
      <c r="V344" s="11">
        <f>'OddsRatio_working_3-way'!S344*'OddsRatio_working_3-way'!R344/3-2*'OddsRatio_working_3-way'!R344^3/27-'OddsRatio_working_3-way'!T344</f>
        <v>0.26322647215985229</v>
      </c>
      <c r="W344" s="11">
        <f>'OddsRatio_working_3-way'!V344^2+4*'OddsRatio_working_3-way'!U344^3/27</f>
        <v>-2.9143644336787594E-2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0.15686922896357741</v>
      </c>
      <c r="Y344" s="11">
        <f>IF('OddsRatio_working_3-way'!W344&gt;=0,IF('OddsRatio_working_3-way'!V344+SQRT('OddsRatio_working_3-way'!W344)&gt;0,0,PI()),ACOS('OddsRatio_working_3-way'!V344/(2*'OddsRatio_working_3-way'!X344)))</f>
        <v>0.57535405893802627</v>
      </c>
      <c r="Z344" s="11">
        <f>'OddsRatio_working_3-way'!X344^(1/3)*COS('OddsRatio_working_3-way'!Y344/3)</f>
        <v>0.52943116305822324</v>
      </c>
      <c r="AA344" s="11">
        <f>'OddsRatio_working_3-way'!X344^(1/3)*COS(('OddsRatio_working_3-way'!Y344+2*PI())/3)</f>
        <v>-0.35374322605366632</v>
      </c>
      <c r="AB344" s="11">
        <f>'OddsRatio_working_3-way'!X344^(1/3)*COS(('OddsRatio_working_3-way'!Y344+4*PI())/3)</f>
        <v>-0.17568793700455657</v>
      </c>
      <c r="AC344" s="11">
        <f>'OddsRatio_working_3-way'!X344^(1/3)*SIN('OddsRatio_working_3-way'!Y344/3)</f>
        <v>0.10280026906314015</v>
      </c>
      <c r="AD344" s="11">
        <f>'OddsRatio_working_3-way'!X344^(1/3)*SIN(('OddsRatio_working_3-way'!Y344+2*PI())/3)</f>
        <v>0.40710070223199274</v>
      </c>
      <c r="AE344" s="11">
        <f>'OddsRatio_working_3-way'!X344^(1/3)*SIN(('OddsRatio_working_3-way'!Y344+4*PI())/3)</f>
        <v>-0.5099009712951329</v>
      </c>
      <c r="AF344" s="11">
        <f>-'OddsRatio_working_3-way'!U344/(3*'OddsRatio_working_3-way'!X344^(1/3))*COS(('OddsRatio_working_3-way'!Y344)/3)</f>
        <v>0.52943116305822302</v>
      </c>
      <c r="AG344" s="11">
        <f>-'OddsRatio_working_3-way'!U344/(3*'OddsRatio_working_3-way'!X344^(1/3))*COS(('OddsRatio_working_3-way'!Y344+2*PI())/3)</f>
        <v>-0.3537432260536662</v>
      </c>
      <c r="AH344" s="11">
        <f>-'OddsRatio_working_3-way'!U344/(3*'OddsRatio_working_3-way'!X344^(1/3))*COS(('OddsRatio_working_3-way'!Y344+4*PI())/3)</f>
        <v>-0.17568793700455651</v>
      </c>
      <c r="AI344" s="11">
        <f>'OddsRatio_working_3-way'!U344/(3*'OddsRatio_working_3-way'!X344^(1/3))*SIN(('OddsRatio_working_3-way'!Y344)/3)</f>
        <v>-0.1028002690631401</v>
      </c>
      <c r="AJ344" s="11">
        <f>'OddsRatio_working_3-way'!U344/(3*'OddsRatio_working_3-way'!X344^(1/3))*SIN(('OddsRatio_working_3-way'!Y344+2*PI())/3)</f>
        <v>-0.40710070223199257</v>
      </c>
      <c r="AK344" s="11">
        <f>'OddsRatio_working_3-way'!U344/(3*'OddsRatio_working_3-way'!X344^(1/3))*SIN(('OddsRatio_working_3-way'!Y344+4*PI())/3)</f>
        <v>0.50990097129513268</v>
      </c>
      <c r="AL344" s="11">
        <f>'OddsRatio_working_3-way'!Z344+'OddsRatio_working_3-way'!AF344</f>
        <v>1.0588623261164463</v>
      </c>
      <c r="AM344" s="11">
        <f>'OddsRatio_working_3-way'!AA344+'OddsRatio_working_3-way'!AG344</f>
        <v>-0.70748645210733252</v>
      </c>
      <c r="AN344" s="11">
        <f>'OddsRatio_working_3-way'!AB344+'OddsRatio_working_3-way'!AH344</f>
        <v>-0.35137587400911308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1.0588623261164463</v>
      </c>
      <c r="AS344" s="11">
        <f>IF(('OddsRatio_working_3-way'!X344=0),IF(Q344&gt;0,-Q344^(1/3),(-Q344)^(1/3)),'OddsRatio_working_3-way'!AM344-'OddsRatio_working_3-way'!R344/3)</f>
        <v>-0.70748645210733252</v>
      </c>
      <c r="AT344" s="11">
        <f>IF(('OddsRatio_working_3-way'!X344=0),IF(Q344&gt;0,-Q344^(1/3),(-Q344)^(1/3)),'OddsRatio_working_3-way'!AN344-'OddsRatio_working_3-way'!R344/3)</f>
        <v>-0.35137587400911308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IF('True_Odds_Calculator_3-way'!A337="","",'True_Odds_Calculator_3-way'!A337)</f>
        <v>2.27</v>
      </c>
      <c r="B345" s="4">
        <f>IF('True_Odds_Calculator_3-way'!B337="","",'True_Odds_Calculator_3-way'!B337)</f>
        <v>3.57</v>
      </c>
      <c r="C345" s="4">
        <f>IF('True_Odds_Calculator_3-way'!C337="","",'True_Odds_Calculator_3-way'!C337)</f>
        <v>3.2</v>
      </c>
      <c r="D345" s="9">
        <f t="shared" si="78"/>
        <v>0.42815242550509813</v>
      </c>
      <c r="E345" s="9">
        <f t="shared" si="79"/>
        <v>0.27006709129823031</v>
      </c>
      <c r="F345" s="9">
        <f t="shared" si="80"/>
        <v>0.30178048319667145</v>
      </c>
      <c r="G345" s="9">
        <f t="shared" si="81"/>
        <v>1.0516667753860141</v>
      </c>
      <c r="H345" s="9">
        <f t="shared" si="82"/>
        <v>2.3356168047402379</v>
      </c>
      <c r="I345" s="9">
        <f t="shared" si="83"/>
        <v>3.7027836127420564</v>
      </c>
      <c r="J345" s="9">
        <f t="shared" si="84"/>
        <v>3.3136669058492307</v>
      </c>
      <c r="K345" s="11">
        <f t="shared" si="85"/>
        <v>0.44052863436123346</v>
      </c>
      <c r="L345" s="11">
        <f t="shared" si="86"/>
        <v>0.28011204481792717</v>
      </c>
      <c r="M345" s="11">
        <f t="shared" si="87"/>
        <v>0.3125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-0.27689522945742173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0.23291254827922359</v>
      </c>
      <c r="Q345" s="11">
        <f>2*'OddsRatio_working_3-way'!K345*'OddsRatio_working_3-way'!L345*'OddsRatio_working_3-way'!M345</f>
        <v>7.7123360357358797E-2</v>
      </c>
      <c r="R345" s="11">
        <f t="shared" si="88"/>
        <v>0</v>
      </c>
      <c r="S345" s="11">
        <f t="shared" si="89"/>
        <v>-0.84115767807057373</v>
      </c>
      <c r="T345" s="11">
        <f t="shared" si="90"/>
        <v>-0.27852903247369987</v>
      </c>
      <c r="U345" s="11">
        <f>'OddsRatio_working_3-way'!S345-'OddsRatio_working_3-way'!R345^2/3</f>
        <v>-0.84115767807057373</v>
      </c>
      <c r="V345" s="11">
        <f>'OddsRatio_working_3-way'!S345*'OddsRatio_working_3-way'!R345/3-2*'OddsRatio_working_3-way'!R345^3/27-'OddsRatio_working_3-way'!T345</f>
        <v>0.27852903247369987</v>
      </c>
      <c r="W345" s="11">
        <f>'OddsRatio_working_3-way'!V345^2+4*'OddsRatio_working_3-way'!U345^3/27</f>
        <v>-1.0593126490300211E-2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0.14846847175497865</v>
      </c>
      <c r="Y345" s="11">
        <f>IF('OddsRatio_working_3-way'!W345&gt;=0,IF('OddsRatio_working_3-way'!V345+SQRT('OddsRatio_working_3-way'!W345)&gt;0,0,PI()),ACOS('OddsRatio_working_3-way'!V345/(2*'OddsRatio_working_3-way'!X345)))</f>
        <v>0.35396039191237794</v>
      </c>
      <c r="Z345" s="11">
        <f>'OddsRatio_working_3-way'!X345^(1/3)*COS('OddsRatio_working_3-way'!Y345/3)</f>
        <v>0.52583338769300692</v>
      </c>
      <c r="AA345" s="11">
        <f>'OddsRatio_working_3-way'!X345^(1/3)*COS(('OddsRatio_working_3-way'!Y345+2*PI())/3)</f>
        <v>-0.31689683656690876</v>
      </c>
      <c r="AB345" s="11">
        <f>'OddsRatio_working_3-way'!X345^(1/3)*COS(('OddsRatio_working_3-way'!Y345+4*PI())/3)</f>
        <v>-0.20893655112609824</v>
      </c>
      <c r="AC345" s="11">
        <f>'OddsRatio_working_3-way'!X345^(1/3)*SIN('OddsRatio_working_3-way'!Y345/3)</f>
        <v>6.2330899861040963E-2</v>
      </c>
      <c r="AD345" s="11">
        <f>'OddsRatio_working_3-way'!X345^(1/3)*SIN(('OddsRatio_working_3-way'!Y345+2*PI())/3)</f>
        <v>0.42421962196965513</v>
      </c>
      <c r="AE345" s="11">
        <f>'OddsRatio_working_3-way'!X345^(1/3)*SIN(('OddsRatio_working_3-way'!Y345+4*PI())/3)</f>
        <v>-0.48655052183069597</v>
      </c>
      <c r="AF345" s="11">
        <f>-'OddsRatio_working_3-way'!U345/(3*'OddsRatio_working_3-way'!X345^(1/3))*COS(('OddsRatio_working_3-way'!Y345)/3)</f>
        <v>0.52583338769300703</v>
      </c>
      <c r="AG345" s="11">
        <f>-'OddsRatio_working_3-way'!U345/(3*'OddsRatio_working_3-way'!X345^(1/3))*COS(('OddsRatio_working_3-way'!Y345+2*PI())/3)</f>
        <v>-0.31689683656690881</v>
      </c>
      <c r="AH345" s="11">
        <f>-'OddsRatio_working_3-way'!U345/(3*'OddsRatio_working_3-way'!X345^(1/3))*COS(('OddsRatio_working_3-way'!Y345+4*PI())/3)</f>
        <v>-0.2089365511260983</v>
      </c>
      <c r="AI345" s="11">
        <f>'OddsRatio_working_3-way'!U345/(3*'OddsRatio_working_3-way'!X345^(1/3))*SIN(('OddsRatio_working_3-way'!Y345)/3)</f>
        <v>-6.2330899861040977E-2</v>
      </c>
      <c r="AJ345" s="11">
        <f>'OddsRatio_working_3-way'!U345/(3*'OddsRatio_working_3-way'!X345^(1/3))*SIN(('OddsRatio_working_3-way'!Y345+2*PI())/3)</f>
        <v>-0.42421962196965524</v>
      </c>
      <c r="AK345" s="11">
        <f>'OddsRatio_working_3-way'!U345/(3*'OddsRatio_working_3-way'!X345^(1/3))*SIN(('OddsRatio_working_3-way'!Y345+4*PI())/3)</f>
        <v>0.48655052183069608</v>
      </c>
      <c r="AL345" s="11">
        <f>'OddsRatio_working_3-way'!Z345+'OddsRatio_working_3-way'!AF345</f>
        <v>1.0516667753860141</v>
      </c>
      <c r="AM345" s="11">
        <f>'OddsRatio_working_3-way'!AA345+'OddsRatio_working_3-way'!AG345</f>
        <v>-0.63379367313381763</v>
      </c>
      <c r="AN345" s="11">
        <f>'OddsRatio_working_3-way'!AB345+'OddsRatio_working_3-way'!AH345</f>
        <v>-0.41787310225219654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1.0516667753860141</v>
      </c>
      <c r="AS345" s="11">
        <f>IF(('OddsRatio_working_3-way'!X345=0),IF(Q345&gt;0,-Q345^(1/3),(-Q345)^(1/3)),'OddsRatio_working_3-way'!AM345-'OddsRatio_working_3-way'!R345/3)</f>
        <v>-0.63379367313381763</v>
      </c>
      <c r="AT345" s="11">
        <f>IF(('OddsRatio_working_3-way'!X345=0),IF(Q345&gt;0,-Q345^(1/3),(-Q345)^(1/3)),'OddsRatio_working_3-way'!AN345-'OddsRatio_working_3-way'!R345/3)</f>
        <v>-0.41787310225219654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IF('True_Odds_Calculator_3-way'!A338="","",'True_Odds_Calculator_3-way'!A338)</f>
        <v>5.44</v>
      </c>
      <c r="B346" s="4">
        <f>IF('True_Odds_Calculator_3-way'!B338="","",'True_Odds_Calculator_3-way'!B338)</f>
        <v>4.1500000000000004</v>
      </c>
      <c r="C346" s="4">
        <f>IF('True_Odds_Calculator_3-way'!C338="","",'True_Odds_Calculator_3-way'!C338)</f>
        <v>1.63</v>
      </c>
      <c r="D346" s="9">
        <f t="shared" si="78"/>
        <v>0.17388077778684016</v>
      </c>
      <c r="E346" s="9">
        <f t="shared" si="79"/>
        <v>0.22879685684963605</v>
      </c>
      <c r="F346" s="9">
        <f t="shared" si="80"/>
        <v>0.59732236536352368</v>
      </c>
      <c r="G346" s="9">
        <f t="shared" si="81"/>
        <v>1.0700601311660833</v>
      </c>
      <c r="H346" s="9">
        <f t="shared" si="82"/>
        <v>5.7510669823774112</v>
      </c>
      <c r="I346" s="9">
        <f t="shared" si="83"/>
        <v>4.3706894131731628</v>
      </c>
      <c r="J346" s="9">
        <f t="shared" si="84"/>
        <v>1.6741378826346327</v>
      </c>
      <c r="K346" s="11">
        <f t="shared" si="85"/>
        <v>0.18382352941176469</v>
      </c>
      <c r="L346" s="11">
        <f t="shared" si="86"/>
        <v>0.24096385542168672</v>
      </c>
      <c r="M346" s="11">
        <f t="shared" si="87"/>
        <v>0.61349693251533743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-0.23944152648124073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0.22337636362845825</v>
      </c>
      <c r="Q346" s="11">
        <f>2*'OddsRatio_working_3-way'!K346*'OddsRatio_working_3-way'!L346*'OddsRatio_working_3-way'!M346</f>
        <v>5.4349480201571342E-2</v>
      </c>
      <c r="R346" s="11">
        <f t="shared" si="88"/>
        <v>0</v>
      </c>
      <c r="S346" s="11">
        <f t="shared" si="89"/>
        <v>-0.93290569481045671</v>
      </c>
      <c r="T346" s="11">
        <f t="shared" si="90"/>
        <v>-0.22698435396848091</v>
      </c>
      <c r="U346" s="11">
        <f>'OddsRatio_working_3-way'!S346-'OddsRatio_working_3-way'!R346^2/3</f>
        <v>-0.93290569481045671</v>
      </c>
      <c r="V346" s="11">
        <f>'OddsRatio_working_3-way'!S346*'OddsRatio_working_3-way'!R346/3-2*'OddsRatio_working_3-way'!R346^3/27-'OddsRatio_working_3-way'!T346</f>
        <v>0.22698435396848091</v>
      </c>
      <c r="W346" s="11">
        <f>'OddsRatio_working_3-way'!V346^2+4*'OddsRatio_working_3-way'!U346^3/27</f>
        <v>-6.87625455722609E-2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0.17341023796099059</v>
      </c>
      <c r="Y346" s="11">
        <f>IF('OddsRatio_working_3-way'!W346&gt;=0,IF('OddsRatio_working_3-way'!V346+SQRT('OddsRatio_working_3-way'!W346)&gt;0,0,PI()),ACOS('OddsRatio_working_3-way'!V346/(2*'OddsRatio_working_3-way'!X346)))</f>
        <v>0.8573120086348307</v>
      </c>
      <c r="Z346" s="11">
        <f>'OddsRatio_working_3-way'!X346^(1/3)*COS('OddsRatio_working_3-way'!Y346/3)</f>
        <v>0.53503006558304167</v>
      </c>
      <c r="AA346" s="11">
        <f>'OddsRatio_working_3-way'!X346^(1/3)*COS(('OddsRatio_working_3-way'!Y346+2*PI())/3)</f>
        <v>-0.40365299735052534</v>
      </c>
      <c r="AB346" s="11">
        <f>'OddsRatio_working_3-way'!X346^(1/3)*COS(('OddsRatio_working_3-way'!Y346+4*PI())/3)</f>
        <v>-0.13137706823251674</v>
      </c>
      <c r="AC346" s="11">
        <f>'OddsRatio_working_3-way'!X346^(1/3)*SIN('OddsRatio_working_3-way'!Y346/3)</f>
        <v>0.15719858097013792</v>
      </c>
      <c r="AD346" s="11">
        <f>'OddsRatio_working_3-way'!X346^(1/3)*SIN(('OddsRatio_working_3-way'!Y346+2*PI())/3)</f>
        <v>0.38475033809829934</v>
      </c>
      <c r="AE346" s="11">
        <f>'OddsRatio_working_3-way'!X346^(1/3)*SIN(('OddsRatio_working_3-way'!Y346+4*PI())/3)</f>
        <v>-0.54194891906843723</v>
      </c>
      <c r="AF346" s="11">
        <f>-'OddsRatio_working_3-way'!U346/(3*'OddsRatio_working_3-way'!X346^(1/3))*COS(('OddsRatio_working_3-way'!Y346)/3)</f>
        <v>0.53503006558304167</v>
      </c>
      <c r="AG346" s="11">
        <f>-'OddsRatio_working_3-way'!U346/(3*'OddsRatio_working_3-way'!X346^(1/3))*COS(('OddsRatio_working_3-way'!Y346+2*PI())/3)</f>
        <v>-0.40365299735052534</v>
      </c>
      <c r="AH346" s="11">
        <f>-'OddsRatio_working_3-way'!U346/(3*'OddsRatio_working_3-way'!X346^(1/3))*COS(('OddsRatio_working_3-way'!Y346+4*PI())/3)</f>
        <v>-0.13137706823251674</v>
      </c>
      <c r="AI346" s="11">
        <f>'OddsRatio_working_3-way'!U346/(3*'OddsRatio_working_3-way'!X346^(1/3))*SIN(('OddsRatio_working_3-way'!Y346)/3)</f>
        <v>-0.15719858097013792</v>
      </c>
      <c r="AJ346" s="11">
        <f>'OddsRatio_working_3-way'!U346/(3*'OddsRatio_working_3-way'!X346^(1/3))*SIN(('OddsRatio_working_3-way'!Y346+2*PI())/3)</f>
        <v>-0.38475033809829934</v>
      </c>
      <c r="AK346" s="11">
        <f>'OddsRatio_working_3-way'!U346/(3*'OddsRatio_working_3-way'!X346^(1/3))*SIN(('OddsRatio_working_3-way'!Y346+4*PI())/3)</f>
        <v>0.54194891906843723</v>
      </c>
      <c r="AL346" s="11">
        <f>'OddsRatio_working_3-way'!Z346+'OddsRatio_working_3-way'!AF346</f>
        <v>1.0700601311660833</v>
      </c>
      <c r="AM346" s="11">
        <f>'OddsRatio_working_3-way'!AA346+'OddsRatio_working_3-way'!AG346</f>
        <v>-0.80730599470105069</v>
      </c>
      <c r="AN346" s="11">
        <f>'OddsRatio_working_3-way'!AB346+'OddsRatio_working_3-way'!AH346</f>
        <v>-0.26275413646503348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1.0700601311660833</v>
      </c>
      <c r="AS346" s="11">
        <f>IF(('OddsRatio_working_3-way'!X346=0),IF(Q346&gt;0,-Q346^(1/3),(-Q346)^(1/3)),'OddsRatio_working_3-way'!AM346-'OddsRatio_working_3-way'!R346/3)</f>
        <v>-0.80730599470105069</v>
      </c>
      <c r="AT346" s="11">
        <f>IF(('OddsRatio_working_3-way'!X346=0),IF(Q346&gt;0,-Q346^(1/3),(-Q346)^(1/3)),'OddsRatio_working_3-way'!AN346-'OddsRatio_working_3-way'!R346/3)</f>
        <v>-0.26275413646503348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IF('True_Odds_Calculator_3-way'!A339="","",'True_Odds_Calculator_3-way'!A339)</f>
        <v>2.31</v>
      </c>
      <c r="B347" s="4">
        <f>IF('True_Odds_Calculator_3-way'!B339="","",'True_Odds_Calculator_3-way'!B339)</f>
        <v>3.24</v>
      </c>
      <c r="C347" s="4">
        <f>IF('True_Odds_Calculator_3-way'!C339="","",'True_Odds_Calculator_3-way'!C339)</f>
        <v>3.42</v>
      </c>
      <c r="D347" s="9">
        <f t="shared" si="78"/>
        <v>0.42033214000305841</v>
      </c>
      <c r="E347" s="9">
        <f t="shared" si="79"/>
        <v>0.29778689675513659</v>
      </c>
      <c r="F347" s="9">
        <f t="shared" si="80"/>
        <v>0.28188096324180523</v>
      </c>
      <c r="G347" s="9">
        <f t="shared" si="81"/>
        <v>1.0527259457551028</v>
      </c>
      <c r="H347" s="9">
        <f t="shared" si="82"/>
        <v>2.3790709889391848</v>
      </c>
      <c r="I347" s="9">
        <f t="shared" si="83"/>
        <v>3.3581061184914303</v>
      </c>
      <c r="J347" s="9">
        <f t="shared" si="84"/>
        <v>3.5475967887273487</v>
      </c>
      <c r="K347" s="11">
        <f t="shared" si="85"/>
        <v>0.4329004329004329</v>
      </c>
      <c r="L347" s="11">
        <f t="shared" si="86"/>
        <v>0.30864197530864196</v>
      </c>
      <c r="M347" s="11">
        <f t="shared" si="87"/>
        <v>0.29239766081871343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-0.27742882583688311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0.23323366403288429</v>
      </c>
      <c r="Q347" s="11">
        <f>2*'OddsRatio_working_3-way'!K347*'OddsRatio_working_3-way'!L347*'OddsRatio_working_3-way'!M347</f>
        <v>7.8135230831787028E-2</v>
      </c>
      <c r="R347" s="11">
        <f t="shared" si="88"/>
        <v>0</v>
      </c>
      <c r="S347" s="11">
        <f t="shared" si="89"/>
        <v>-0.84069729715114827</v>
      </c>
      <c r="T347" s="11">
        <f t="shared" si="90"/>
        <v>-0.28164063556152369</v>
      </c>
      <c r="U347" s="11">
        <f>'OddsRatio_working_3-way'!S347-'OddsRatio_working_3-way'!R347^2/3</f>
        <v>-0.84069729715114827</v>
      </c>
      <c r="V347" s="11">
        <f>'OddsRatio_working_3-way'!S347*'OddsRatio_working_3-way'!R347/3-2*'OddsRatio_working_3-way'!R347^3/27-'OddsRatio_working_3-way'!T347</f>
        <v>0.28164063556152369</v>
      </c>
      <c r="W347" s="11">
        <f>'OddsRatio_working_3-way'!V347^2+4*'OddsRatio_working_3-way'!U347^3/27</f>
        <v>-8.7054063607012455E-3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0.14834659918599435</v>
      </c>
      <c r="Y347" s="11">
        <f>IF('OddsRatio_working_3-way'!W347&gt;=0,IF('OddsRatio_working_3-way'!V347+SQRT('OddsRatio_working_3-way'!W347)&gt;0,0,PI()),ACOS('OddsRatio_working_3-way'!V347/(2*'OddsRatio_working_3-way'!X347)))</f>
        <v>0.31990416072856331</v>
      </c>
      <c r="Z347" s="11">
        <f>'OddsRatio_working_3-way'!X347^(1/3)*COS('OddsRatio_working_3-way'!Y347/3)</f>
        <v>0.52636297287755152</v>
      </c>
      <c r="AA347" s="11">
        <f>'OddsRatio_working_3-way'!X347^(1/3)*COS(('OddsRatio_working_3-way'!Y347+2*PI())/3)</f>
        <v>-0.31197533723389725</v>
      </c>
      <c r="AB347" s="11">
        <f>'OddsRatio_working_3-way'!X347^(1/3)*COS(('OddsRatio_working_3-way'!Y347+4*PI())/3)</f>
        <v>-0.21438763564365401</v>
      </c>
      <c r="AC347" s="11">
        <f>'OddsRatio_working_3-way'!X347^(1/3)*SIN('OddsRatio_working_3-way'!Y347/3)</f>
        <v>5.6342285782723781E-2</v>
      </c>
      <c r="AD347" s="11">
        <f>'OddsRatio_working_3-way'!X347^(1/3)*SIN(('OddsRatio_working_3-way'!Y347+2*PI())/3)</f>
        <v>0.42767256323209735</v>
      </c>
      <c r="AE347" s="11">
        <f>'OddsRatio_working_3-way'!X347^(1/3)*SIN(('OddsRatio_working_3-way'!Y347+4*PI())/3)</f>
        <v>-0.48401484901482106</v>
      </c>
      <c r="AF347" s="11">
        <f>-'OddsRatio_working_3-way'!U347/(3*'OddsRatio_working_3-way'!X347^(1/3))*COS(('OddsRatio_working_3-way'!Y347)/3)</f>
        <v>0.52636297287755129</v>
      </c>
      <c r="AG347" s="11">
        <f>-'OddsRatio_working_3-way'!U347/(3*'OddsRatio_working_3-way'!X347^(1/3))*COS(('OddsRatio_working_3-way'!Y347+2*PI())/3)</f>
        <v>-0.31197533723389709</v>
      </c>
      <c r="AH347" s="11">
        <f>-'OddsRatio_working_3-way'!U347/(3*'OddsRatio_working_3-way'!X347^(1/3))*COS(('OddsRatio_working_3-way'!Y347+4*PI())/3)</f>
        <v>-0.21438763564365393</v>
      </c>
      <c r="AI347" s="11">
        <f>'OddsRatio_working_3-way'!U347/(3*'OddsRatio_working_3-way'!X347^(1/3))*SIN(('OddsRatio_working_3-way'!Y347)/3)</f>
        <v>-5.6342285782723753E-2</v>
      </c>
      <c r="AJ347" s="11">
        <f>'OddsRatio_working_3-way'!U347/(3*'OddsRatio_working_3-way'!X347^(1/3))*SIN(('OddsRatio_working_3-way'!Y347+2*PI())/3)</f>
        <v>-0.42767256323209718</v>
      </c>
      <c r="AK347" s="11">
        <f>'OddsRatio_working_3-way'!U347/(3*'OddsRatio_working_3-way'!X347^(1/3))*SIN(('OddsRatio_working_3-way'!Y347+4*PI())/3)</f>
        <v>0.48401484901482084</v>
      </c>
      <c r="AL347" s="11">
        <f>'OddsRatio_working_3-way'!Z347+'OddsRatio_working_3-way'!AF347</f>
        <v>1.0527259457551028</v>
      </c>
      <c r="AM347" s="11">
        <f>'OddsRatio_working_3-way'!AA347+'OddsRatio_working_3-way'!AG347</f>
        <v>-0.62395067446779429</v>
      </c>
      <c r="AN347" s="11">
        <f>'OddsRatio_working_3-way'!AB347+'OddsRatio_working_3-way'!AH347</f>
        <v>-0.42877527128730797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1.0527259457551028</v>
      </c>
      <c r="AS347" s="11">
        <f>IF(('OddsRatio_working_3-way'!X347=0),IF(Q347&gt;0,-Q347^(1/3),(-Q347)^(1/3)),'OddsRatio_working_3-way'!AM347-'OddsRatio_working_3-way'!R347/3)</f>
        <v>-0.62395067446779429</v>
      </c>
      <c r="AT347" s="11">
        <f>IF(('OddsRatio_working_3-way'!X347=0),IF(Q347&gt;0,-Q347^(1/3),(-Q347)^(1/3)),'OddsRatio_working_3-way'!AN347-'OddsRatio_working_3-way'!R347/3)</f>
        <v>-0.42877527128730797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IF('True_Odds_Calculator_3-way'!A340="","",'True_Odds_Calculator_3-way'!A340)</f>
        <v>2.33</v>
      </c>
      <c r="B348" s="4">
        <f>IF('True_Odds_Calculator_3-way'!B340="","",'True_Odds_Calculator_3-way'!B340)</f>
        <v>3.48</v>
      </c>
      <c r="C348" s="4">
        <f>IF('True_Odds_Calculator_3-way'!C340="","",'True_Odds_Calculator_3-way'!C340)</f>
        <v>3.15</v>
      </c>
      <c r="D348" s="9">
        <f t="shared" si="78"/>
        <v>0.41663471744477804</v>
      </c>
      <c r="E348" s="9">
        <f t="shared" si="79"/>
        <v>0.27694160712488297</v>
      </c>
      <c r="F348" s="9">
        <f t="shared" si="80"/>
        <v>0.30642367543033888</v>
      </c>
      <c r="G348" s="9">
        <f t="shared" si="81"/>
        <v>1.0527699561128174</v>
      </c>
      <c r="H348" s="9">
        <f t="shared" si="82"/>
        <v>2.4001840416300468</v>
      </c>
      <c r="I348" s="9">
        <f t="shared" si="83"/>
        <v>3.6108694911597876</v>
      </c>
      <c r="J348" s="9">
        <f t="shared" si="84"/>
        <v>3.2634554056425578</v>
      </c>
      <c r="K348" s="11">
        <f t="shared" si="85"/>
        <v>0.42918454935622319</v>
      </c>
      <c r="L348" s="11">
        <f t="shared" si="86"/>
        <v>0.28735632183908044</v>
      </c>
      <c r="M348" s="11">
        <f t="shared" si="87"/>
        <v>0.31746031746031744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-0.27764896760012936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0.23334609689500913</v>
      </c>
      <c r="Q348" s="11">
        <f>2*'OddsRatio_working_3-way'!K348*'OddsRatio_working_3-way'!L348*'OddsRatio_working_3-way'!M348</f>
        <v>7.8304059360741307E-2</v>
      </c>
      <c r="R348" s="11">
        <f t="shared" si="88"/>
        <v>0</v>
      </c>
      <c r="S348" s="11">
        <f t="shared" si="89"/>
        <v>-0.84043567282798137</v>
      </c>
      <c r="T348" s="11">
        <f t="shared" si="90"/>
        <v>-0.28202539356643669</v>
      </c>
      <c r="U348" s="11">
        <f>'OddsRatio_working_3-way'!S348-'OddsRatio_working_3-way'!R348^2/3</f>
        <v>-0.84043567282798137</v>
      </c>
      <c r="V348" s="11">
        <f>'OddsRatio_working_3-way'!S348*'OddsRatio_working_3-way'!R348/3-2*'OddsRatio_working_3-way'!R348^3/27-'OddsRatio_working_3-way'!T348</f>
        <v>0.28202539356643669</v>
      </c>
      <c r="W348" s="11">
        <f>'OddsRatio_working_3-way'!V348^2+4*'OddsRatio_working_3-way'!U348^3/27</f>
        <v>-8.4063752575061629E-3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0.14827735656010468</v>
      </c>
      <c r="Y348" s="11">
        <f>IF('OddsRatio_working_3-way'!W348&gt;=0,IF('OddsRatio_working_3-way'!V348+SQRT('OddsRatio_working_3-way'!W348)&gt;0,0,PI()),ACOS('OddsRatio_working_3-way'!V348/(2*'OddsRatio_working_3-way'!X348)))</f>
        <v>0.31432180340542049</v>
      </c>
      <c r="Z348" s="11">
        <f>'OddsRatio_working_3-way'!X348^(1/3)*COS('OddsRatio_working_3-way'!Y348/3)</f>
        <v>0.5263849780564086</v>
      </c>
      <c r="AA348" s="11">
        <f>'OddsRatio_working_3-way'!X348^(1/3)*COS(('OddsRatio_working_3-way'!Y348+2*PI())/3)</f>
        <v>-0.31113056746707157</v>
      </c>
      <c r="AB348" s="11">
        <f>'OddsRatio_working_3-way'!X348^(1/3)*COS(('OddsRatio_working_3-way'!Y348+4*PI())/3)</f>
        <v>-0.21525441058933692</v>
      </c>
      <c r="AC348" s="11">
        <f>'OddsRatio_working_3-way'!X348^(1/3)*SIN('OddsRatio_working_3-way'!Y348/3)</f>
        <v>5.5354124982226964E-2</v>
      </c>
      <c r="AD348" s="11">
        <f>'OddsRatio_working_3-way'!X348^(1/3)*SIN(('OddsRatio_working_3-way'!Y348+2*PI())/3)</f>
        <v>0.42818570067625072</v>
      </c>
      <c r="AE348" s="11">
        <f>'OddsRatio_working_3-way'!X348^(1/3)*SIN(('OddsRatio_working_3-way'!Y348+4*PI())/3)</f>
        <v>-0.48353982565847764</v>
      </c>
      <c r="AF348" s="11">
        <f>-'OddsRatio_working_3-way'!U348/(3*'OddsRatio_working_3-way'!X348^(1/3))*COS(('OddsRatio_working_3-way'!Y348)/3)</f>
        <v>0.52638497805640871</v>
      </c>
      <c r="AG348" s="11">
        <f>-'OddsRatio_working_3-way'!U348/(3*'OddsRatio_working_3-way'!X348^(1/3))*COS(('OddsRatio_working_3-way'!Y348+2*PI())/3)</f>
        <v>-0.31113056746707163</v>
      </c>
      <c r="AH348" s="11">
        <f>-'OddsRatio_working_3-way'!U348/(3*'OddsRatio_working_3-way'!X348^(1/3))*COS(('OddsRatio_working_3-way'!Y348+4*PI())/3)</f>
        <v>-0.21525441058933695</v>
      </c>
      <c r="AI348" s="11">
        <f>'OddsRatio_working_3-way'!U348/(3*'OddsRatio_working_3-way'!X348^(1/3))*SIN(('OddsRatio_working_3-way'!Y348)/3)</f>
        <v>-5.5354124982226978E-2</v>
      </c>
      <c r="AJ348" s="11">
        <f>'OddsRatio_working_3-way'!U348/(3*'OddsRatio_working_3-way'!X348^(1/3))*SIN(('OddsRatio_working_3-way'!Y348+2*PI())/3)</f>
        <v>-0.42818570067625084</v>
      </c>
      <c r="AK348" s="11">
        <f>'OddsRatio_working_3-way'!U348/(3*'OddsRatio_working_3-way'!X348^(1/3))*SIN(('OddsRatio_working_3-way'!Y348+4*PI())/3)</f>
        <v>0.48353982565847775</v>
      </c>
      <c r="AL348" s="11">
        <f>'OddsRatio_working_3-way'!Z348+'OddsRatio_working_3-way'!AF348</f>
        <v>1.0527699561128174</v>
      </c>
      <c r="AM348" s="11">
        <f>'OddsRatio_working_3-way'!AA348+'OddsRatio_working_3-way'!AG348</f>
        <v>-0.62226113493414315</v>
      </c>
      <c r="AN348" s="11">
        <f>'OddsRatio_working_3-way'!AB348+'OddsRatio_working_3-way'!AH348</f>
        <v>-0.43050882117867384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1.0527699561128174</v>
      </c>
      <c r="AS348" s="11">
        <f>IF(('OddsRatio_working_3-way'!X348=0),IF(Q348&gt;0,-Q348^(1/3),(-Q348)^(1/3)),'OddsRatio_working_3-way'!AM348-'OddsRatio_working_3-way'!R348/3)</f>
        <v>-0.62226113493414315</v>
      </c>
      <c r="AT348" s="11">
        <f>IF(('OddsRatio_working_3-way'!X348=0),IF(Q348&gt;0,-Q348^(1/3),(-Q348)^(1/3)),'OddsRatio_working_3-way'!AN348-'OddsRatio_working_3-way'!R348/3)</f>
        <v>-0.43050882117867384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IF('True_Odds_Calculator_3-way'!A341="","",'True_Odds_Calculator_3-way'!A341)</f>
        <v>3.29</v>
      </c>
      <c r="B349" s="4">
        <f>IF('True_Odds_Calculator_3-way'!B341="","",'True_Odds_Calculator_3-way'!B341)</f>
        <v>3.53</v>
      </c>
      <c r="C349" s="4">
        <f>IF('True_Odds_Calculator_3-way'!C341="","",'True_Odds_Calculator_3-way'!C341)</f>
        <v>2.2400000000000002</v>
      </c>
      <c r="D349" s="9">
        <f t="shared" si="78"/>
        <v>0.29321358761394262</v>
      </c>
      <c r="E349" s="9">
        <f t="shared" si="79"/>
        <v>0.27299205973515572</v>
      </c>
      <c r="F349" s="9">
        <f t="shared" si="80"/>
        <v>0.43379435265090155</v>
      </c>
      <c r="G349" s="9">
        <f t="shared" si="81"/>
        <v>1.0526127293940615</v>
      </c>
      <c r="H349" s="9">
        <f t="shared" si="82"/>
        <v>3.4104831503124005</v>
      </c>
      <c r="I349" s="9">
        <f t="shared" si="83"/>
        <v>3.663110205366976</v>
      </c>
      <c r="J349" s="9">
        <f t="shared" si="84"/>
        <v>2.3052397844486361</v>
      </c>
      <c r="K349" s="11">
        <f t="shared" si="85"/>
        <v>0.303951367781155</v>
      </c>
      <c r="L349" s="11">
        <f t="shared" si="86"/>
        <v>0.28328611898016998</v>
      </c>
      <c r="M349" s="11">
        <f t="shared" si="87"/>
        <v>0.4464285714285714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-0.27615891453320518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0.23294532688610373</v>
      </c>
      <c r="Q349" s="11">
        <f>2*'OddsRatio_working_3-way'!K349*'OddsRatio_working_3-way'!L349*'OddsRatio_working_3-way'!M349</f>
        <v>7.6879645836997926E-2</v>
      </c>
      <c r="R349" s="11">
        <f t="shared" si="88"/>
        <v>0</v>
      </c>
      <c r="S349" s="11">
        <f t="shared" si="89"/>
        <v>-0.84351912839697418</v>
      </c>
      <c r="T349" s="11">
        <f t="shared" si="90"/>
        <v>-0.27838915128613007</v>
      </c>
      <c r="U349" s="11">
        <f>'OddsRatio_working_3-way'!S349-'OddsRatio_working_3-way'!R349^2/3</f>
        <v>-0.84351912839697418</v>
      </c>
      <c r="V349" s="11">
        <f>'OddsRatio_working_3-way'!S349*'OddsRatio_working_3-way'!R349/3-2*'OddsRatio_working_3-way'!R349^3/27-'OddsRatio_working_3-way'!T349</f>
        <v>0.27838915128613007</v>
      </c>
      <c r="W349" s="11">
        <f>'OddsRatio_working_3-way'!V349^2+4*'OddsRatio_working_3-way'!U349^3/27</f>
        <v>-1.1415709026856624E-2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0.14909412176597409</v>
      </c>
      <c r="Y349" s="11">
        <f>IF('OddsRatio_working_3-way'!W349&gt;=0,IF('OddsRatio_working_3-way'!V349+SQRT('OddsRatio_working_3-way'!W349)&gt;0,0,PI()),ACOS('OddsRatio_working_3-way'!V349/(2*'OddsRatio_working_3-way'!X349)))</f>
        <v>0.36645883829206793</v>
      </c>
      <c r="Z349" s="11">
        <f>'OddsRatio_working_3-way'!X349^(1/3)*COS('OddsRatio_working_3-way'!Y349/3)</f>
        <v>0.52630636469703063</v>
      </c>
      <c r="AA349" s="11">
        <f>'OddsRatio_working_3-way'!X349^(1/3)*COS(('OddsRatio_working_3-way'!Y349+2*PI())/3)</f>
        <v>-0.3191084319573827</v>
      </c>
      <c r="AB349" s="11">
        <f>'OddsRatio_working_3-way'!X349^(1/3)*COS(('OddsRatio_working_3-way'!Y349+4*PI())/3)</f>
        <v>-0.20719793273964782</v>
      </c>
      <c r="AC349" s="11">
        <f>'OddsRatio_working_3-way'!X349^(1/3)*SIN('OddsRatio_working_3-way'!Y349/3)</f>
        <v>6.4611556848504545E-2</v>
      </c>
      <c r="AD349" s="11">
        <f>'OddsRatio_working_3-way'!X349^(1/3)*SIN(('OddsRatio_working_3-way'!Y349+2*PI())/3)</f>
        <v>0.42348890357681368</v>
      </c>
      <c r="AE349" s="11">
        <f>'OddsRatio_working_3-way'!X349^(1/3)*SIN(('OddsRatio_working_3-way'!Y349+4*PI())/3)</f>
        <v>-0.48810046042531835</v>
      </c>
      <c r="AF349" s="11">
        <f>-'OddsRatio_working_3-way'!U349/(3*'OddsRatio_working_3-way'!X349^(1/3))*COS(('OddsRatio_working_3-way'!Y349)/3)</f>
        <v>0.52630636469703074</v>
      </c>
      <c r="AG349" s="11">
        <f>-'OddsRatio_working_3-way'!U349/(3*'OddsRatio_working_3-way'!X349^(1/3))*COS(('OddsRatio_working_3-way'!Y349+2*PI())/3)</f>
        <v>-0.31910843195738275</v>
      </c>
      <c r="AH349" s="11">
        <f>-'OddsRatio_working_3-way'!U349/(3*'OddsRatio_working_3-way'!X349^(1/3))*COS(('OddsRatio_working_3-way'!Y349+4*PI())/3)</f>
        <v>-0.20719793273964787</v>
      </c>
      <c r="AI349" s="11">
        <f>'OddsRatio_working_3-way'!U349/(3*'OddsRatio_working_3-way'!X349^(1/3))*SIN(('OddsRatio_working_3-way'!Y349)/3)</f>
        <v>-6.4611556848504559E-2</v>
      </c>
      <c r="AJ349" s="11">
        <f>'OddsRatio_working_3-way'!U349/(3*'OddsRatio_working_3-way'!X349^(1/3))*SIN(('OddsRatio_working_3-way'!Y349+2*PI())/3)</f>
        <v>-0.42348890357681379</v>
      </c>
      <c r="AK349" s="11">
        <f>'OddsRatio_working_3-way'!U349/(3*'OddsRatio_working_3-way'!X349^(1/3))*SIN(('OddsRatio_working_3-way'!Y349+4*PI())/3)</f>
        <v>0.48810046042531841</v>
      </c>
      <c r="AL349" s="11">
        <f>'OddsRatio_working_3-way'!Z349+'OddsRatio_working_3-way'!AF349</f>
        <v>1.0526127293940615</v>
      </c>
      <c r="AM349" s="11">
        <f>'OddsRatio_working_3-way'!AA349+'OddsRatio_working_3-way'!AG349</f>
        <v>-0.6382168639147654</v>
      </c>
      <c r="AN349" s="11">
        <f>'OddsRatio_working_3-way'!AB349+'OddsRatio_working_3-way'!AH349</f>
        <v>-0.41439586547929569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1.0526127293940615</v>
      </c>
      <c r="AS349" s="11">
        <f>IF(('OddsRatio_working_3-way'!X349=0),IF(Q349&gt;0,-Q349^(1/3),(-Q349)^(1/3)),'OddsRatio_working_3-way'!AM349-'OddsRatio_working_3-way'!R349/3)</f>
        <v>-0.6382168639147654</v>
      </c>
      <c r="AT349" s="11">
        <f>IF(('OddsRatio_working_3-way'!X349=0),IF(Q349&gt;0,-Q349^(1/3),(-Q349)^(1/3)),'OddsRatio_working_3-way'!AN349-'OddsRatio_working_3-way'!R349/3)</f>
        <v>-0.41439586547929569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IF('True_Odds_Calculator_3-way'!A342="","",'True_Odds_Calculator_3-way'!A342)</f>
        <v>2.59</v>
      </c>
      <c r="B350" s="4">
        <f>IF('True_Odds_Calculator_3-way'!B342="","",'True_Odds_Calculator_3-way'!B342)</f>
        <v>3.6</v>
      </c>
      <c r="C350" s="4">
        <f>IF('True_Odds_Calculator_3-way'!C342="","",'True_Odds_Calculator_3-way'!C342)</f>
        <v>2.71</v>
      </c>
      <c r="D350" s="9">
        <f t="shared" si="78"/>
        <v>0.37445428122530122</v>
      </c>
      <c r="E350" s="9">
        <f t="shared" si="79"/>
        <v>0.26797281124415639</v>
      </c>
      <c r="F350" s="9">
        <f t="shared" si="80"/>
        <v>0.35757290753054261</v>
      </c>
      <c r="G350" s="9">
        <f t="shared" si="81"/>
        <v>1.0506622572829665</v>
      </c>
      <c r="H350" s="9">
        <f t="shared" si="82"/>
        <v>2.6705529890799169</v>
      </c>
      <c r="I350" s="9">
        <f t="shared" si="83"/>
        <v>3.7317218689357117</v>
      </c>
      <c r="J350" s="9">
        <f t="shared" si="84"/>
        <v>2.7966324599538726</v>
      </c>
      <c r="K350" s="11">
        <f t="shared" si="85"/>
        <v>0.38610038610038611</v>
      </c>
      <c r="L350" s="11">
        <f t="shared" si="86"/>
        <v>0.27777777777777779</v>
      </c>
      <c r="M350" s="11">
        <f t="shared" si="87"/>
        <v>0.36900369003690037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-0.27976606020886474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0.2334965434596431</v>
      </c>
      <c r="Q350" s="11">
        <f>2*'OddsRatio_working_3-way'!K350*'OddsRatio_working_3-way'!L350*'OddsRatio_working_3-way'!M350</f>
        <v>7.9151370664285792E-2</v>
      </c>
      <c r="R350" s="11">
        <f t="shared" si="88"/>
        <v>0</v>
      </c>
      <c r="S350" s="11">
        <f t="shared" si="89"/>
        <v>-0.83461354563638546</v>
      </c>
      <c r="T350" s="11">
        <f t="shared" si="90"/>
        <v>-0.28291984597843572</v>
      </c>
      <c r="U350" s="11">
        <f>'OddsRatio_working_3-way'!S350-'OddsRatio_working_3-way'!R350^2/3</f>
        <v>-0.83461354563638546</v>
      </c>
      <c r="V350" s="11">
        <f>'OddsRatio_working_3-way'!S350*'OddsRatio_working_3-way'!R350/3-2*'OddsRatio_working_3-way'!R350^3/27-'OddsRatio_working_3-way'!T350</f>
        <v>0.28291984597843572</v>
      </c>
      <c r="W350" s="11">
        <f>'OddsRatio_working_3-way'!V350^2+4*'OddsRatio_working_3-way'!U350^3/27</f>
        <v>-6.085977362715031E-3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0.14673923862687241</v>
      </c>
      <c r="Y350" s="11">
        <f>IF('OddsRatio_working_3-way'!W350&gt;=0,IF('OddsRatio_working_3-way'!V350+SQRT('OddsRatio_working_3-way'!W350)&gt;0,0,PI()),ACOS('OddsRatio_working_3-way'!V350/(2*'OddsRatio_working_3-way'!X350)))</f>
        <v>0.26905522230528023</v>
      </c>
      <c r="Z350" s="11">
        <f>'OddsRatio_working_3-way'!X350^(1/3)*COS('OddsRatio_working_3-way'!Y350/3)</f>
        <v>0.52533112864148324</v>
      </c>
      <c r="AA350" s="11">
        <f>'OddsRatio_working_3-way'!X350^(1/3)*COS(('OddsRatio_working_3-way'!Y350+2*PI())/3)</f>
        <v>-0.30357754751998728</v>
      </c>
      <c r="AB350" s="11">
        <f>'OddsRatio_working_3-way'!X350^(1/3)*COS(('OddsRatio_working_3-way'!Y350+4*PI())/3)</f>
        <v>-0.22175358112149585</v>
      </c>
      <c r="AC350" s="11">
        <f>'OddsRatio_working_3-way'!X350^(1/3)*SIN('OddsRatio_working_3-way'!Y350/3)</f>
        <v>4.7241089026331992E-2</v>
      </c>
      <c r="AD350" s="11">
        <f>'OddsRatio_working_3-way'!X350^(1/3)*SIN(('OddsRatio_working_3-way'!Y350+2*PI())/3)</f>
        <v>0.43132955828910952</v>
      </c>
      <c r="AE350" s="11">
        <f>'OddsRatio_working_3-way'!X350^(1/3)*SIN(('OddsRatio_working_3-way'!Y350+4*PI())/3)</f>
        <v>-0.47857064731544141</v>
      </c>
      <c r="AF350" s="11">
        <f>-'OddsRatio_working_3-way'!U350/(3*'OddsRatio_working_3-way'!X350^(1/3))*COS(('OddsRatio_working_3-way'!Y350)/3)</f>
        <v>0.52533112864148324</v>
      </c>
      <c r="AG350" s="11">
        <f>-'OddsRatio_working_3-way'!U350/(3*'OddsRatio_working_3-way'!X350^(1/3))*COS(('OddsRatio_working_3-way'!Y350+2*PI())/3)</f>
        <v>-0.30357754751998728</v>
      </c>
      <c r="AH350" s="11">
        <f>-'OddsRatio_working_3-way'!U350/(3*'OddsRatio_working_3-way'!X350^(1/3))*COS(('OddsRatio_working_3-way'!Y350+4*PI())/3)</f>
        <v>-0.22175358112149585</v>
      </c>
      <c r="AI350" s="11">
        <f>'OddsRatio_working_3-way'!U350/(3*'OddsRatio_working_3-way'!X350^(1/3))*SIN(('OddsRatio_working_3-way'!Y350)/3)</f>
        <v>-4.7241089026331992E-2</v>
      </c>
      <c r="AJ350" s="11">
        <f>'OddsRatio_working_3-way'!U350/(3*'OddsRatio_working_3-way'!X350^(1/3))*SIN(('OddsRatio_working_3-way'!Y350+2*PI())/3)</f>
        <v>-0.43132955828910952</v>
      </c>
      <c r="AK350" s="11">
        <f>'OddsRatio_working_3-way'!U350/(3*'OddsRatio_working_3-way'!X350^(1/3))*SIN(('OddsRatio_working_3-way'!Y350+4*PI())/3)</f>
        <v>0.47857064731544141</v>
      </c>
      <c r="AL350" s="11">
        <f>'OddsRatio_working_3-way'!Z350+'OddsRatio_working_3-way'!AF350</f>
        <v>1.0506622572829665</v>
      </c>
      <c r="AM350" s="11">
        <f>'OddsRatio_working_3-way'!AA350+'OddsRatio_working_3-way'!AG350</f>
        <v>-0.60715509503997456</v>
      </c>
      <c r="AN350" s="11">
        <f>'OddsRatio_working_3-way'!AB350+'OddsRatio_working_3-way'!AH350</f>
        <v>-0.44350716224299169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1.0506622572829665</v>
      </c>
      <c r="AS350" s="11">
        <f>IF(('OddsRatio_working_3-way'!X350=0),IF(Q350&gt;0,-Q350^(1/3),(-Q350)^(1/3)),'OddsRatio_working_3-way'!AM350-'OddsRatio_working_3-way'!R350/3)</f>
        <v>-0.60715509503997456</v>
      </c>
      <c r="AT350" s="11">
        <f>IF(('OddsRatio_working_3-way'!X350=0),IF(Q350&gt;0,-Q350^(1/3),(-Q350)^(1/3)),'OddsRatio_working_3-way'!AN350-'OddsRatio_working_3-way'!R350/3)</f>
        <v>-0.44350716224299169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IF('True_Odds_Calculator_3-way'!A343="","",'True_Odds_Calculator_3-way'!A343)</f>
        <v>2.86</v>
      </c>
      <c r="B351" s="4">
        <f>IF('True_Odds_Calculator_3-way'!B343="","",'True_Odds_Calculator_3-way'!B343)</f>
        <v>3.68</v>
      </c>
      <c r="C351" s="4">
        <f>IF('True_Odds_Calculator_3-way'!C343="","",'True_Odds_Calculator_3-way'!C343)</f>
        <v>2.42</v>
      </c>
      <c r="D351" s="9">
        <f t="shared" si="78"/>
        <v>0.33786370597775928</v>
      </c>
      <c r="E351" s="9">
        <f t="shared" si="79"/>
        <v>0.26152272521335096</v>
      </c>
      <c r="F351" s="9">
        <f t="shared" si="80"/>
        <v>0.40061356880888971</v>
      </c>
      <c r="G351" s="9">
        <f t="shared" si="81"/>
        <v>1.0536415973431039</v>
      </c>
      <c r="H351" s="9">
        <f t="shared" si="82"/>
        <v>2.9597733710581733</v>
      </c>
      <c r="I351" s="9">
        <f t="shared" si="83"/>
        <v>3.8237594808795192</v>
      </c>
      <c r="J351" s="9">
        <f t="shared" si="84"/>
        <v>2.4961710682272074</v>
      </c>
      <c r="K351" s="11">
        <f t="shared" si="85"/>
        <v>0.34965034965034969</v>
      </c>
      <c r="L351" s="11">
        <f t="shared" si="86"/>
        <v>0.27173913043478259</v>
      </c>
      <c r="M351" s="11">
        <f t="shared" si="87"/>
        <v>0.41322314049586778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-0.2779117217672733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0.23400063824066702</v>
      </c>
      <c r="Q351" s="11">
        <f>2*'OddsRatio_working_3-way'!K351*'OddsRatio_working_3-way'!L351*'OddsRatio_working_3-way'!M351</f>
        <v>7.8523704107606382E-2</v>
      </c>
      <c r="R351" s="11">
        <f t="shared" si="88"/>
        <v>0</v>
      </c>
      <c r="S351" s="11">
        <f t="shared" si="89"/>
        <v>-0.84199628843515295</v>
      </c>
      <c r="T351" s="11">
        <f t="shared" si="90"/>
        <v>-0.28254909007891038</v>
      </c>
      <c r="U351" s="11">
        <f>'OddsRatio_working_3-way'!S351-'OddsRatio_working_3-way'!R351^2/3</f>
        <v>-0.84199628843515295</v>
      </c>
      <c r="V351" s="11">
        <f>'OddsRatio_working_3-way'!S351*'OddsRatio_working_3-way'!R351/3-2*'OddsRatio_working_3-way'!R351^3/27-'OddsRatio_working_3-way'!T351</f>
        <v>0.28254909007891038</v>
      </c>
      <c r="W351" s="11">
        <f>'OddsRatio_working_3-way'!V351^2+4*'OddsRatio_working_3-way'!U351^3/27</f>
        <v>-8.6015367233156087E-3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0.1486905553723368</v>
      </c>
      <c r="Y351" s="11">
        <f>IF('OddsRatio_working_3-way'!W351&gt;=0,IF('OddsRatio_working_3-way'!V351+SQRT('OddsRatio_working_3-way'!W351)&gt;0,0,PI()),ACOS('OddsRatio_working_3-way'!V351/(2*'OddsRatio_working_3-way'!X351)))</f>
        <v>0.31716135026850223</v>
      </c>
      <c r="Z351" s="11">
        <f>'OddsRatio_working_3-way'!X351^(1/3)*COS('OddsRatio_working_3-way'!Y351/3)</f>
        <v>0.52682079867155196</v>
      </c>
      <c r="AA351" s="11">
        <f>'OddsRatio_working_3-way'!X351^(1/3)*COS(('OddsRatio_working_3-way'!Y351+2*PI())/3)</f>
        <v>-0.31182482563713104</v>
      </c>
      <c r="AB351" s="11">
        <f>'OddsRatio_working_3-way'!X351^(1/3)*COS(('OddsRatio_working_3-way'!Y351+4*PI())/3)</f>
        <v>-0.21499597303442083</v>
      </c>
      <c r="AC351" s="11">
        <f>'OddsRatio_working_3-way'!X351^(1/3)*SIN('OddsRatio_working_3-way'!Y351/3)</f>
        <v>5.5904164115497243E-2</v>
      </c>
      <c r="AD351" s="11">
        <f>'OddsRatio_working_3-way'!X351^(1/3)*SIN(('OddsRatio_working_3-way'!Y351+2*PI())/3)</f>
        <v>0.42828811283382262</v>
      </c>
      <c r="AE351" s="11">
        <f>'OddsRatio_working_3-way'!X351^(1/3)*SIN(('OddsRatio_working_3-way'!Y351+4*PI())/3)</f>
        <v>-0.48419227694931993</v>
      </c>
      <c r="AF351" s="11">
        <f>-'OddsRatio_working_3-way'!U351/(3*'OddsRatio_working_3-way'!X351^(1/3))*COS(('OddsRatio_working_3-way'!Y351)/3)</f>
        <v>0.52682079867155196</v>
      </c>
      <c r="AG351" s="11">
        <f>-'OddsRatio_working_3-way'!U351/(3*'OddsRatio_working_3-way'!X351^(1/3))*COS(('OddsRatio_working_3-way'!Y351+2*PI())/3)</f>
        <v>-0.31182482563713104</v>
      </c>
      <c r="AH351" s="11">
        <f>-'OddsRatio_working_3-way'!U351/(3*'OddsRatio_working_3-way'!X351^(1/3))*COS(('OddsRatio_working_3-way'!Y351+4*PI())/3)</f>
        <v>-0.21499597303442083</v>
      </c>
      <c r="AI351" s="11">
        <f>'OddsRatio_working_3-way'!U351/(3*'OddsRatio_working_3-way'!X351^(1/3))*SIN(('OddsRatio_working_3-way'!Y351)/3)</f>
        <v>-5.5904164115497243E-2</v>
      </c>
      <c r="AJ351" s="11">
        <f>'OddsRatio_working_3-way'!U351/(3*'OddsRatio_working_3-way'!X351^(1/3))*SIN(('OddsRatio_working_3-way'!Y351+2*PI())/3)</f>
        <v>-0.42828811283382262</v>
      </c>
      <c r="AK351" s="11">
        <f>'OddsRatio_working_3-way'!U351/(3*'OddsRatio_working_3-way'!X351^(1/3))*SIN(('OddsRatio_working_3-way'!Y351+4*PI())/3)</f>
        <v>0.48419227694931993</v>
      </c>
      <c r="AL351" s="11">
        <f>'OddsRatio_working_3-way'!Z351+'OddsRatio_working_3-way'!AF351</f>
        <v>1.0536415973431039</v>
      </c>
      <c r="AM351" s="11">
        <f>'OddsRatio_working_3-way'!AA351+'OddsRatio_working_3-way'!AG351</f>
        <v>-0.62364965127426208</v>
      </c>
      <c r="AN351" s="11">
        <f>'OddsRatio_working_3-way'!AB351+'OddsRatio_working_3-way'!AH351</f>
        <v>-0.42999194606884167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1.0536415973431039</v>
      </c>
      <c r="AS351" s="11">
        <f>IF(('OddsRatio_working_3-way'!X351=0),IF(Q351&gt;0,-Q351^(1/3),(-Q351)^(1/3)),'OddsRatio_working_3-way'!AM351-'OddsRatio_working_3-way'!R351/3)</f>
        <v>-0.62364965127426208</v>
      </c>
      <c r="AT351" s="11">
        <f>IF(('OddsRatio_working_3-way'!X351=0),IF(Q351&gt;0,-Q351^(1/3),(-Q351)^(1/3)),'OddsRatio_working_3-way'!AN351-'OddsRatio_working_3-way'!R351/3)</f>
        <v>-0.42999194606884167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IF('True_Odds_Calculator_3-way'!A344="","",'True_Odds_Calculator_3-way'!A344)</f>
        <v>1.86</v>
      </c>
      <c r="B352" s="4">
        <f>IF('True_Odds_Calculator_3-way'!B344="","",'True_Odds_Calculator_3-way'!B344)</f>
        <v>3.93</v>
      </c>
      <c r="C352" s="4">
        <f>IF('True_Odds_Calculator_3-way'!C344="","",'True_Odds_Calculator_3-way'!C344)</f>
        <v>4.09</v>
      </c>
      <c r="D352" s="9">
        <f t="shared" si="78"/>
        <v>0.52288745284235938</v>
      </c>
      <c r="E352" s="9">
        <f t="shared" si="79"/>
        <v>0.24338472518971641</v>
      </c>
      <c r="F352" s="9">
        <f t="shared" si="80"/>
        <v>0.23372782196792422</v>
      </c>
      <c r="G352" s="9">
        <f t="shared" si="81"/>
        <v>1.0609970244321547</v>
      </c>
      <c r="H352" s="9">
        <f t="shared" si="82"/>
        <v>1.912457441011653</v>
      </c>
      <c r="I352" s="9">
        <f t="shared" si="83"/>
        <v>4.108721281586214</v>
      </c>
      <c r="J352" s="9">
        <f t="shared" si="84"/>
        <v>4.2784808054953576</v>
      </c>
      <c r="K352" s="11">
        <f t="shared" si="85"/>
        <v>0.5376344086021505</v>
      </c>
      <c r="L352" s="11">
        <f t="shared" si="86"/>
        <v>0.2544529262086514</v>
      </c>
      <c r="M352" s="11">
        <f t="shared" si="87"/>
        <v>0.24449877750611249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-0.2604328409040052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0.23012279258557738</v>
      </c>
      <c r="Q352" s="11">
        <f>2*'OddsRatio_working_3-way'!K352*'OddsRatio_working_3-way'!L352*'OddsRatio_working_3-way'!M352</f>
        <v>6.6896160635342261E-2</v>
      </c>
      <c r="R352" s="11">
        <f t="shared" si="88"/>
        <v>0</v>
      </c>
      <c r="S352" s="11">
        <f t="shared" si="89"/>
        <v>-0.88361664291946951</v>
      </c>
      <c r="T352" s="11">
        <f t="shared" si="90"/>
        <v>-0.25686530317426437</v>
      </c>
      <c r="U352" s="11">
        <f>'OddsRatio_working_3-way'!S352-'OddsRatio_working_3-way'!R352^2/3</f>
        <v>-0.88361664291946951</v>
      </c>
      <c r="V352" s="11">
        <f>'OddsRatio_working_3-way'!S352*'OddsRatio_working_3-way'!R352/3-2*'OddsRatio_working_3-way'!R352^3/27-'OddsRatio_working_3-way'!T352</f>
        <v>0.25686530317426437</v>
      </c>
      <c r="W352" s="11">
        <f>'OddsRatio_working_3-way'!V352^2+4*'OddsRatio_working_3-way'!U352^3/27</f>
        <v>-3.6228921746147724E-2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0.15985048148266123</v>
      </c>
      <c r="Y352" s="11">
        <f>IF('OddsRatio_working_3-way'!W352&gt;=0,IF('OddsRatio_working_3-way'!V352+SQRT('OddsRatio_working_3-way'!W352)&gt;0,0,PI()),ACOS('OddsRatio_working_3-way'!V352/(2*'OddsRatio_working_3-way'!X352)))</f>
        <v>0.63772064486823321</v>
      </c>
      <c r="Z352" s="11">
        <f>'OddsRatio_working_3-way'!X352^(1/3)*COS('OddsRatio_working_3-way'!Y352/3)</f>
        <v>0.53049851221607736</v>
      </c>
      <c r="AA352" s="11">
        <f>'OddsRatio_working_3-way'!X352^(1/3)*COS(('OddsRatio_working_3-way'!Y352+2*PI())/3)</f>
        <v>-0.36440901171616663</v>
      </c>
      <c r="AB352" s="11">
        <f>'OddsRatio_working_3-way'!X352^(1/3)*COS(('OddsRatio_working_3-way'!Y352+4*PI())/3)</f>
        <v>-0.16608950049991086</v>
      </c>
      <c r="AC352" s="11">
        <f>'OddsRatio_working_3-way'!X352^(1/3)*SIN('OddsRatio_working_3-way'!Y352/3)</f>
        <v>0.11449982318626045</v>
      </c>
      <c r="AD352" s="11">
        <f>'OddsRatio_working_3-way'!X352^(1/3)*SIN(('OddsRatio_working_3-way'!Y352+2*PI())/3)</f>
        <v>0.40217527665584224</v>
      </c>
      <c r="AE352" s="11">
        <f>'OddsRatio_working_3-way'!X352^(1/3)*SIN(('OddsRatio_working_3-way'!Y352+4*PI())/3)</f>
        <v>-0.51667509984210258</v>
      </c>
      <c r="AF352" s="11">
        <f>-'OddsRatio_working_3-way'!U352/(3*'OddsRatio_working_3-way'!X352^(1/3))*COS(('OddsRatio_working_3-way'!Y352)/3)</f>
        <v>0.53049851221607736</v>
      </c>
      <c r="AG352" s="11">
        <f>-'OddsRatio_working_3-way'!U352/(3*'OddsRatio_working_3-way'!X352^(1/3))*COS(('OddsRatio_working_3-way'!Y352+2*PI())/3)</f>
        <v>-0.36440901171616663</v>
      </c>
      <c r="AH352" s="11">
        <f>-'OddsRatio_working_3-way'!U352/(3*'OddsRatio_working_3-way'!X352^(1/3))*COS(('OddsRatio_working_3-way'!Y352+4*PI())/3)</f>
        <v>-0.16608950049991086</v>
      </c>
      <c r="AI352" s="11">
        <f>'OddsRatio_working_3-way'!U352/(3*'OddsRatio_working_3-way'!X352^(1/3))*SIN(('OddsRatio_working_3-way'!Y352)/3)</f>
        <v>-0.11449982318626045</v>
      </c>
      <c r="AJ352" s="11">
        <f>'OddsRatio_working_3-way'!U352/(3*'OddsRatio_working_3-way'!X352^(1/3))*SIN(('OddsRatio_working_3-way'!Y352+2*PI())/3)</f>
        <v>-0.40217527665584224</v>
      </c>
      <c r="AK352" s="11">
        <f>'OddsRatio_working_3-way'!U352/(3*'OddsRatio_working_3-way'!X352^(1/3))*SIN(('OddsRatio_working_3-way'!Y352+4*PI())/3)</f>
        <v>0.51667509984210258</v>
      </c>
      <c r="AL352" s="11">
        <f>'OddsRatio_working_3-way'!Z352+'OddsRatio_working_3-way'!AF352</f>
        <v>1.0609970244321547</v>
      </c>
      <c r="AM352" s="11">
        <f>'OddsRatio_working_3-way'!AA352+'OddsRatio_working_3-way'!AG352</f>
        <v>-0.72881802343233326</v>
      </c>
      <c r="AN352" s="11">
        <f>'OddsRatio_working_3-way'!AB352+'OddsRatio_working_3-way'!AH352</f>
        <v>-0.33217900099982173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1.0609970244321547</v>
      </c>
      <c r="AS352" s="11">
        <f>IF(('OddsRatio_working_3-way'!X352=0),IF(Q352&gt;0,-Q352^(1/3),(-Q352)^(1/3)),'OddsRatio_working_3-way'!AM352-'OddsRatio_working_3-way'!R352/3)</f>
        <v>-0.72881802343233326</v>
      </c>
      <c r="AT352" s="11">
        <f>IF(('OddsRatio_working_3-way'!X352=0),IF(Q352&gt;0,-Q352^(1/3),(-Q352)^(1/3)),'OddsRatio_working_3-way'!AN352-'OddsRatio_working_3-way'!R352/3)</f>
        <v>-0.33217900099982173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IF('True_Odds_Calculator_3-way'!A345="","",'True_Odds_Calculator_3-way'!A345)</f>
        <v>3.09</v>
      </c>
      <c r="B353" s="4">
        <f>IF('True_Odds_Calculator_3-way'!B345="","",'True_Odds_Calculator_3-way'!B345)</f>
        <v>3.57</v>
      </c>
      <c r="C353" s="4">
        <f>IF('True_Odds_Calculator_3-way'!C345="","",'True_Odds_Calculator_3-way'!C345)</f>
        <v>2.3199999999999998</v>
      </c>
      <c r="D353" s="9">
        <f t="shared" si="78"/>
        <v>0.31220866667614028</v>
      </c>
      <c r="E353" s="9">
        <f t="shared" si="79"/>
        <v>0.26961917760684406</v>
      </c>
      <c r="F353" s="9">
        <f t="shared" si="80"/>
        <v>0.41817215571701566</v>
      </c>
      <c r="G353" s="9">
        <f t="shared" si="81"/>
        <v>1.0540603047937855</v>
      </c>
      <c r="H353" s="9">
        <f t="shared" si="82"/>
        <v>3.2029860370190111</v>
      </c>
      <c r="I353" s="9">
        <f t="shared" si="83"/>
        <v>3.7089349833200287</v>
      </c>
      <c r="J353" s="9">
        <f t="shared" si="84"/>
        <v>2.3913596023277965</v>
      </c>
      <c r="K353" s="11">
        <f t="shared" si="85"/>
        <v>0.3236245954692557</v>
      </c>
      <c r="L353" s="11">
        <f t="shared" si="86"/>
        <v>0.28011204481792717</v>
      </c>
      <c r="M353" s="11">
        <f t="shared" si="87"/>
        <v>0.43103448275862072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-0.27703756427244475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0.23366114663698315</v>
      </c>
      <c r="Q353" s="11">
        <f>2*'OddsRatio_working_3-way'!K353*'OddsRatio_working_3-way'!L353*'OddsRatio_working_3-way'!M353</f>
        <v>7.8147540681265268E-2</v>
      </c>
      <c r="R353" s="11">
        <f t="shared" si="88"/>
        <v>0</v>
      </c>
      <c r="S353" s="11">
        <f t="shared" si="89"/>
        <v>-0.84342766747398812</v>
      </c>
      <c r="T353" s="11">
        <f t="shared" si="90"/>
        <v>-0.28208283193109973</v>
      </c>
      <c r="U353" s="11">
        <f>'OddsRatio_working_3-way'!S353-'OddsRatio_working_3-way'!R353^2/3</f>
        <v>-0.84342766747398812</v>
      </c>
      <c r="V353" s="11">
        <f>'OddsRatio_working_3-way'!S353*'OddsRatio_working_3-way'!R353/3-2*'OddsRatio_working_3-way'!R353^3/27-'OddsRatio_working_3-way'!T353</f>
        <v>0.28208283193109973</v>
      </c>
      <c r="W353" s="11">
        <f>'OddsRatio_working_3-way'!V353^2+4*'OddsRatio_working_3-way'!U353^3/27</f>
        <v>-9.3165846733075514E-3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0.14906987350197273</v>
      </c>
      <c r="Y353" s="11">
        <f>IF('OddsRatio_working_3-way'!W353&gt;=0,IF('OddsRatio_working_3-way'!V353+SQRT('OddsRatio_working_3-way'!W353)&gt;0,0,PI()),ACOS('OddsRatio_working_3-way'!V353/(2*'OddsRatio_working_3-way'!X353)))</f>
        <v>0.32968926031150159</v>
      </c>
      <c r="Z353" s="11">
        <f>'OddsRatio_working_3-way'!X353^(1/3)*COS('OddsRatio_working_3-way'!Y353/3)</f>
        <v>0.52703015239689277</v>
      </c>
      <c r="AA353" s="11">
        <f>'OddsRatio_working_3-way'!X353^(1/3)*COS(('OddsRatio_working_3-way'!Y353+2*PI())/3)</f>
        <v>-0.31387707295073974</v>
      </c>
      <c r="AB353" s="11">
        <f>'OddsRatio_working_3-way'!X353^(1/3)*COS(('OddsRatio_working_3-way'!Y353+4*PI())/3)</f>
        <v>-0.21315307944615297</v>
      </c>
      <c r="AC353" s="11">
        <f>'OddsRatio_working_3-way'!X353^(1/3)*SIN('OddsRatio_working_3-way'!Y353/3)</f>
        <v>5.8153024763727294E-2</v>
      </c>
      <c r="AD353" s="11">
        <f>'OddsRatio_working_3-way'!X353^(1/3)*SIN(('OddsRatio_working_3-way'!Y353+2*PI())/3)</f>
        <v>0.42734498815422972</v>
      </c>
      <c r="AE353" s="11">
        <f>'OddsRatio_working_3-way'!X353^(1/3)*SIN(('OddsRatio_working_3-way'!Y353+4*PI())/3)</f>
        <v>-0.48549801291795697</v>
      </c>
      <c r="AF353" s="11">
        <f>-'OddsRatio_working_3-way'!U353/(3*'OddsRatio_working_3-way'!X353^(1/3))*COS(('OddsRatio_working_3-way'!Y353)/3)</f>
        <v>0.52703015239689277</v>
      </c>
      <c r="AG353" s="11">
        <f>-'OddsRatio_working_3-way'!U353/(3*'OddsRatio_working_3-way'!X353^(1/3))*COS(('OddsRatio_working_3-way'!Y353+2*PI())/3)</f>
        <v>-0.31387707295073974</v>
      </c>
      <c r="AH353" s="11">
        <f>-'OddsRatio_working_3-way'!U353/(3*'OddsRatio_working_3-way'!X353^(1/3))*COS(('OddsRatio_working_3-way'!Y353+4*PI())/3)</f>
        <v>-0.21315307944615297</v>
      </c>
      <c r="AI353" s="11">
        <f>'OddsRatio_working_3-way'!U353/(3*'OddsRatio_working_3-way'!X353^(1/3))*SIN(('OddsRatio_working_3-way'!Y353)/3)</f>
        <v>-5.8153024763727294E-2</v>
      </c>
      <c r="AJ353" s="11">
        <f>'OddsRatio_working_3-way'!U353/(3*'OddsRatio_working_3-way'!X353^(1/3))*SIN(('OddsRatio_working_3-way'!Y353+2*PI())/3)</f>
        <v>-0.42734498815422972</v>
      </c>
      <c r="AK353" s="11">
        <f>'OddsRatio_working_3-way'!U353/(3*'OddsRatio_working_3-way'!X353^(1/3))*SIN(('OddsRatio_working_3-way'!Y353+4*PI())/3)</f>
        <v>0.48549801291795697</v>
      </c>
      <c r="AL353" s="11">
        <f>'OddsRatio_working_3-way'!Z353+'OddsRatio_working_3-way'!AF353</f>
        <v>1.0540603047937855</v>
      </c>
      <c r="AM353" s="11">
        <f>'OddsRatio_working_3-way'!AA353+'OddsRatio_working_3-way'!AG353</f>
        <v>-0.62775414590147949</v>
      </c>
      <c r="AN353" s="11">
        <f>'OddsRatio_working_3-way'!AB353+'OddsRatio_working_3-way'!AH353</f>
        <v>-0.42630615889230594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1.0540603047937855</v>
      </c>
      <c r="AS353" s="11">
        <f>IF(('OddsRatio_working_3-way'!X353=0),IF(Q353&gt;0,-Q353^(1/3),(-Q353)^(1/3)),'OddsRatio_working_3-way'!AM353-'OddsRatio_working_3-way'!R353/3)</f>
        <v>-0.62775414590147949</v>
      </c>
      <c r="AT353" s="11">
        <f>IF(('OddsRatio_working_3-way'!X353=0),IF(Q353&gt;0,-Q353^(1/3),(-Q353)^(1/3)),'OddsRatio_working_3-way'!AN353-'OddsRatio_working_3-way'!R353/3)</f>
        <v>-0.42630615889230594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IF('True_Odds_Calculator_3-way'!A346="","",'True_Odds_Calculator_3-way'!A346)</f>
        <v>3.14</v>
      </c>
      <c r="B354" s="4">
        <f>IF('True_Odds_Calculator_3-way'!B346="","",'True_Odds_Calculator_3-way'!B346)</f>
        <v>3.63</v>
      </c>
      <c r="C354" s="4">
        <f>IF('True_Odds_Calculator_3-way'!C346="","",'True_Odds_Calculator_3-way'!C346)</f>
        <v>2.27</v>
      </c>
      <c r="D354" s="9">
        <f t="shared" si="78"/>
        <v>0.30720378351753547</v>
      </c>
      <c r="E354" s="9">
        <f t="shared" si="79"/>
        <v>0.2651437839523263</v>
      </c>
      <c r="F354" s="9">
        <f t="shared" si="80"/>
        <v>0.42765243253013829</v>
      </c>
      <c r="G354" s="9">
        <f t="shared" si="81"/>
        <v>1.0538169356227405</v>
      </c>
      <c r="H354" s="9">
        <f t="shared" si="82"/>
        <v>3.2551682422326649</v>
      </c>
      <c r="I354" s="9">
        <f t="shared" si="83"/>
        <v>3.7715385406878075</v>
      </c>
      <c r="J354" s="9">
        <f t="shared" si="84"/>
        <v>2.3383475082408802</v>
      </c>
      <c r="K354" s="11">
        <f t="shared" si="85"/>
        <v>0.31847133757961782</v>
      </c>
      <c r="L354" s="11">
        <f t="shared" si="86"/>
        <v>0.27548209366391185</v>
      </c>
      <c r="M354" s="11">
        <f t="shared" si="87"/>
        <v>0.44052863436123346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-0.27625561405205257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0.23343974939392625</v>
      </c>
      <c r="Q354" s="11">
        <f>2*'OddsRatio_working_3-way'!K354*'OddsRatio_working_3-way'!L354*'OddsRatio_working_3-way'!M354</f>
        <v>7.7297930262889489E-2</v>
      </c>
      <c r="R354" s="11">
        <f t="shared" si="88"/>
        <v>0</v>
      </c>
      <c r="S354" s="11">
        <f t="shared" si="89"/>
        <v>-0.84501359436605383</v>
      </c>
      <c r="T354" s="11">
        <f t="shared" si="90"/>
        <v>-0.27980582594902442</v>
      </c>
      <c r="U354" s="11">
        <f>'OddsRatio_working_3-way'!S354-'OddsRatio_working_3-way'!R354^2/3</f>
        <v>-0.84501359436605383</v>
      </c>
      <c r="V354" s="11">
        <f>'OddsRatio_working_3-way'!S354*'OddsRatio_working_3-way'!R354/3-2*'OddsRatio_working_3-way'!R354^3/27-'OddsRatio_working_3-way'!T354</f>
        <v>0.27980582594902442</v>
      </c>
      <c r="W354" s="11">
        <f>'OddsRatio_working_3-way'!V354^2+4*'OddsRatio_working_3-way'!U354^3/27</f>
        <v>-1.1098365782784614E-2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0.14949052312588276</v>
      </c>
      <c r="Y354" s="11">
        <f>IF('OddsRatio_working_3-way'!W354&gt;=0,IF('OddsRatio_working_3-way'!V354+SQRT('OddsRatio_working_3-way'!W354)&gt;0,0,PI()),ACOS('OddsRatio_working_3-way'!V354/(2*'OddsRatio_working_3-way'!X354)))</f>
        <v>0.36009099997467886</v>
      </c>
      <c r="Z354" s="11">
        <f>'OddsRatio_working_3-way'!X354^(1/3)*COS('OddsRatio_working_3-way'!Y354/3)</f>
        <v>0.52690846781137024</v>
      </c>
      <c r="AA354" s="11">
        <f>'OddsRatio_working_3-way'!X354^(1/3)*COS(('OddsRatio_working_3-way'!Y354+2*PI())/3)</f>
        <v>-0.31849057192902264</v>
      </c>
      <c r="AB354" s="11">
        <f>'OddsRatio_working_3-way'!X354^(1/3)*COS(('OddsRatio_working_3-way'!Y354+4*PI())/3)</f>
        <v>-0.20841789588234774</v>
      </c>
      <c r="AC354" s="11">
        <f>'OddsRatio_working_3-way'!X354^(1/3)*SIN('OddsRatio_working_3-way'!Y354/3)</f>
        <v>6.355048914597046E-2</v>
      </c>
      <c r="AD354" s="11">
        <f>'OddsRatio_working_3-way'!X354^(1/3)*SIN(('OddsRatio_working_3-way'!Y354+2*PI())/3)</f>
        <v>0.42454087402079671</v>
      </c>
      <c r="AE354" s="11">
        <f>'OddsRatio_working_3-way'!X354^(1/3)*SIN(('OddsRatio_working_3-way'!Y354+4*PI())/3)</f>
        <v>-0.48809136316676693</v>
      </c>
      <c r="AF354" s="11">
        <f>-'OddsRatio_working_3-way'!U354/(3*'OddsRatio_working_3-way'!X354^(1/3))*COS(('OddsRatio_working_3-way'!Y354)/3)</f>
        <v>0.52690846781137024</v>
      </c>
      <c r="AG354" s="11">
        <f>-'OddsRatio_working_3-way'!U354/(3*'OddsRatio_working_3-way'!X354^(1/3))*COS(('OddsRatio_working_3-way'!Y354+2*PI())/3)</f>
        <v>-0.31849057192902264</v>
      </c>
      <c r="AH354" s="11">
        <f>-'OddsRatio_working_3-way'!U354/(3*'OddsRatio_working_3-way'!X354^(1/3))*COS(('OddsRatio_working_3-way'!Y354+4*PI())/3)</f>
        <v>-0.20841789588234774</v>
      </c>
      <c r="AI354" s="11">
        <f>'OddsRatio_working_3-way'!U354/(3*'OddsRatio_working_3-way'!X354^(1/3))*SIN(('OddsRatio_working_3-way'!Y354)/3)</f>
        <v>-6.355048914597046E-2</v>
      </c>
      <c r="AJ354" s="11">
        <f>'OddsRatio_working_3-way'!U354/(3*'OddsRatio_working_3-way'!X354^(1/3))*SIN(('OddsRatio_working_3-way'!Y354+2*PI())/3)</f>
        <v>-0.42454087402079671</v>
      </c>
      <c r="AK354" s="11">
        <f>'OddsRatio_working_3-way'!U354/(3*'OddsRatio_working_3-way'!X354^(1/3))*SIN(('OddsRatio_working_3-way'!Y354+4*PI())/3)</f>
        <v>0.48809136316676693</v>
      </c>
      <c r="AL354" s="11">
        <f>'OddsRatio_working_3-way'!Z354+'OddsRatio_working_3-way'!AF354</f>
        <v>1.0538169356227405</v>
      </c>
      <c r="AM354" s="11">
        <f>'OddsRatio_working_3-way'!AA354+'OddsRatio_working_3-way'!AG354</f>
        <v>-0.63698114385804527</v>
      </c>
      <c r="AN354" s="11">
        <f>'OddsRatio_working_3-way'!AB354+'OddsRatio_working_3-way'!AH354</f>
        <v>-0.41683579176469548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1.0538169356227405</v>
      </c>
      <c r="AS354" s="11">
        <f>IF(('OddsRatio_working_3-way'!X354=0),IF(Q354&gt;0,-Q354^(1/3),(-Q354)^(1/3)),'OddsRatio_working_3-way'!AM354-'OddsRatio_working_3-way'!R354/3)</f>
        <v>-0.63698114385804527</v>
      </c>
      <c r="AT354" s="11">
        <f>IF(('OddsRatio_working_3-way'!X354=0),IF(Q354&gt;0,-Q354^(1/3),(-Q354)^(1/3)),'OddsRatio_working_3-way'!AN354-'OddsRatio_working_3-way'!R354/3)</f>
        <v>-0.41683579176469548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IF('True_Odds_Calculator_3-way'!A347="","",'True_Odds_Calculator_3-way'!A347)</f>
        <v>2.89</v>
      </c>
      <c r="B355" s="4">
        <f>IF('True_Odds_Calculator_3-way'!B347="","",'True_Odds_Calculator_3-way'!B347)</f>
        <v>3.32</v>
      </c>
      <c r="C355" s="4">
        <f>IF('True_Odds_Calculator_3-way'!C347="","",'True_Odds_Calculator_3-way'!C347)</f>
        <v>2.59</v>
      </c>
      <c r="D355" s="9">
        <f t="shared" si="78"/>
        <v>0.33482854960666103</v>
      </c>
      <c r="E355" s="9">
        <f t="shared" si="79"/>
        <v>0.29081758248919282</v>
      </c>
      <c r="F355" s="9">
        <f t="shared" si="80"/>
        <v>0.37435386790414632</v>
      </c>
      <c r="G355" s="9">
        <f t="shared" si="81"/>
        <v>1.0511127762525794</v>
      </c>
      <c r="H355" s="9">
        <f t="shared" si="82"/>
        <v>2.9866031471173753</v>
      </c>
      <c r="I355" s="9">
        <f t="shared" si="83"/>
        <v>3.4385816409059839</v>
      </c>
      <c r="J355" s="9">
        <f t="shared" si="84"/>
        <v>2.6712693142416013</v>
      </c>
      <c r="K355" s="11">
        <f t="shared" si="85"/>
        <v>0.34602076124567471</v>
      </c>
      <c r="L355" s="11">
        <f t="shared" si="86"/>
        <v>0.30120481927710846</v>
      </c>
      <c r="M355" s="11">
        <f t="shared" si="87"/>
        <v>0.38610038610038611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-0.28055061356432953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0.23339540578044768</v>
      </c>
      <c r="Q355" s="11">
        <f>2*'OddsRatio_working_3-way'!K355*'OddsRatio_working_3-way'!L355*'OddsRatio_working_3-way'!M355</f>
        <v>8.0481174407050923E-2</v>
      </c>
      <c r="R355" s="11">
        <f t="shared" si="88"/>
        <v>0</v>
      </c>
      <c r="S355" s="11">
        <f t="shared" si="89"/>
        <v>-0.83191907091278106</v>
      </c>
      <c r="T355" s="11">
        <f t="shared" si="90"/>
        <v>-0.28686864514233829</v>
      </c>
      <c r="U355" s="11">
        <f>'OddsRatio_working_3-way'!S355-'OddsRatio_working_3-way'!R355^2/3</f>
        <v>-0.83191907091278106</v>
      </c>
      <c r="V355" s="11">
        <f>'OddsRatio_working_3-way'!S355*'OddsRatio_working_3-way'!R355/3-2*'OddsRatio_working_3-way'!R355^3/27-'OddsRatio_working_3-way'!T355</f>
        <v>0.28686864514233829</v>
      </c>
      <c r="W355" s="11">
        <f>'OddsRatio_working_3-way'!V355^2+4*'OddsRatio_working_3-way'!U355^3/27</f>
        <v>-3.0045020901475761E-3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0.14602921082436587</v>
      </c>
      <c r="Y355" s="11">
        <f>IF('OddsRatio_working_3-way'!W355&gt;=0,IF('OddsRatio_working_3-way'!V355+SQRT('OddsRatio_working_3-way'!W355)&gt;0,0,PI()),ACOS('OddsRatio_working_3-way'!V355/(2*'OddsRatio_working_3-way'!X355)))</f>
        <v>0.18879899115299392</v>
      </c>
      <c r="Z355" s="11">
        <f>'OddsRatio_working_3-way'!X355^(1/3)*COS('OddsRatio_working_3-way'!Y355/3)</f>
        <v>0.52555638812628969</v>
      </c>
      <c r="AA355" s="11">
        <f>'OddsRatio_working_3-way'!X355^(1/3)*COS(('OddsRatio_working_3-way'!Y355+2*PI())/3)</f>
        <v>-0.29145971952696598</v>
      </c>
      <c r="AB355" s="11">
        <f>'OddsRatio_working_3-way'!X355^(1/3)*COS(('OddsRatio_working_3-way'!Y355+4*PI())/3)</f>
        <v>-0.23409666859932388</v>
      </c>
      <c r="AC355" s="11">
        <f>'OddsRatio_working_3-way'!X355^(1/3)*SIN('OddsRatio_working_3-way'!Y355/3)</f>
        <v>3.3118572894612439E-2</v>
      </c>
      <c r="AD355" s="11">
        <f>'OddsRatio_working_3-way'!X355^(1/3)*SIN(('OddsRatio_working_3-way'!Y355+2*PI())/3)</f>
        <v>0.43858589679125498</v>
      </c>
      <c r="AE355" s="11">
        <f>'OddsRatio_working_3-way'!X355^(1/3)*SIN(('OddsRatio_working_3-way'!Y355+4*PI())/3)</f>
        <v>-0.47170446968586738</v>
      </c>
      <c r="AF355" s="11">
        <f>-'OddsRatio_working_3-way'!U355/(3*'OddsRatio_working_3-way'!X355^(1/3))*COS(('OddsRatio_working_3-way'!Y355)/3)</f>
        <v>0.52555638812628969</v>
      </c>
      <c r="AG355" s="11">
        <f>-'OddsRatio_working_3-way'!U355/(3*'OddsRatio_working_3-way'!X355^(1/3))*COS(('OddsRatio_working_3-way'!Y355+2*PI())/3)</f>
        <v>-0.29145971952696598</v>
      </c>
      <c r="AH355" s="11">
        <f>-'OddsRatio_working_3-way'!U355/(3*'OddsRatio_working_3-way'!X355^(1/3))*COS(('OddsRatio_working_3-way'!Y355+4*PI())/3)</f>
        <v>-0.23409666859932388</v>
      </c>
      <c r="AI355" s="11">
        <f>'OddsRatio_working_3-way'!U355/(3*'OddsRatio_working_3-way'!X355^(1/3))*SIN(('OddsRatio_working_3-way'!Y355)/3)</f>
        <v>-3.3118572894612439E-2</v>
      </c>
      <c r="AJ355" s="11">
        <f>'OddsRatio_working_3-way'!U355/(3*'OddsRatio_working_3-way'!X355^(1/3))*SIN(('OddsRatio_working_3-way'!Y355+2*PI())/3)</f>
        <v>-0.43858589679125498</v>
      </c>
      <c r="AK355" s="11">
        <f>'OddsRatio_working_3-way'!U355/(3*'OddsRatio_working_3-way'!X355^(1/3))*SIN(('OddsRatio_working_3-way'!Y355+4*PI())/3)</f>
        <v>0.47170446968586738</v>
      </c>
      <c r="AL355" s="11">
        <f>'OddsRatio_working_3-way'!Z355+'OddsRatio_working_3-way'!AF355</f>
        <v>1.0511127762525794</v>
      </c>
      <c r="AM355" s="11">
        <f>'OddsRatio_working_3-way'!AA355+'OddsRatio_working_3-way'!AG355</f>
        <v>-0.58291943905393195</v>
      </c>
      <c r="AN355" s="11">
        <f>'OddsRatio_working_3-way'!AB355+'OddsRatio_working_3-way'!AH355</f>
        <v>-0.46819333719864775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1.0511127762525794</v>
      </c>
      <c r="AS355" s="11">
        <f>IF(('OddsRatio_working_3-way'!X355=0),IF(Q355&gt;0,-Q355^(1/3),(-Q355)^(1/3)),'OddsRatio_working_3-way'!AM355-'OddsRatio_working_3-way'!R355/3)</f>
        <v>-0.58291943905393195</v>
      </c>
      <c r="AT355" s="11">
        <f>IF(('OddsRatio_working_3-way'!X355=0),IF(Q355&gt;0,-Q355^(1/3),(-Q355)^(1/3)),'OddsRatio_working_3-way'!AN355-'OddsRatio_working_3-way'!R355/3)</f>
        <v>-0.46819333719864775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IF('True_Odds_Calculator_3-way'!A348="","",'True_Odds_Calculator_3-way'!A348)</f>
        <v>2.35</v>
      </c>
      <c r="B356" s="4">
        <f>IF('True_Odds_Calculator_3-way'!B348="","",'True_Odds_Calculator_3-way'!B348)</f>
        <v>3.34</v>
      </c>
      <c r="C356" s="4">
        <f>IF('True_Odds_Calculator_3-way'!C348="","",'True_Odds_Calculator_3-way'!C348)</f>
        <v>3.24</v>
      </c>
      <c r="D356" s="9">
        <f t="shared" si="78"/>
        <v>0.41319001272624378</v>
      </c>
      <c r="E356" s="9">
        <f t="shared" si="79"/>
        <v>0.2888779412886513</v>
      </c>
      <c r="F356" s="9">
        <f t="shared" si="80"/>
        <v>0.29793204598510475</v>
      </c>
      <c r="G356" s="9">
        <f t="shared" si="81"/>
        <v>1.0519955740924873</v>
      </c>
      <c r="H356" s="9">
        <f t="shared" si="82"/>
        <v>2.4201940250248573</v>
      </c>
      <c r="I356" s="9">
        <f t="shared" si="83"/>
        <v>3.4616696433764202</v>
      </c>
      <c r="J356" s="9">
        <f t="shared" si="84"/>
        <v>3.3564700859671719</v>
      </c>
      <c r="K356" s="11">
        <f t="shared" si="85"/>
        <v>0.42553191489361702</v>
      </c>
      <c r="L356" s="11">
        <f t="shared" si="86"/>
        <v>0.29940119760479045</v>
      </c>
      <c r="M356" s="11">
        <f t="shared" si="87"/>
        <v>0.30864197530864196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-0.27825200662504768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0.23318217780357336</v>
      </c>
      <c r="Q356" s="11">
        <f>2*'OddsRatio_working_3-way'!K356*'OddsRatio_working_3-way'!L356*'OddsRatio_working_3-way'!M356</f>
        <v>7.8644916628523895E-2</v>
      </c>
      <c r="R356" s="11">
        <f t="shared" si="88"/>
        <v>0</v>
      </c>
      <c r="S356" s="11">
        <f t="shared" si="89"/>
        <v>-0.83802514358069968</v>
      </c>
      <c r="T356" s="11">
        <f t="shared" si="90"/>
        <v>-0.28263917152806056</v>
      </c>
      <c r="U356" s="11">
        <f>'OddsRatio_working_3-way'!S356-'OddsRatio_working_3-way'!R356^2/3</f>
        <v>-0.83802514358069968</v>
      </c>
      <c r="V356" s="11">
        <f>'OddsRatio_working_3-way'!S356*'OddsRatio_working_3-way'!R356/3-2*'OddsRatio_working_3-way'!R356^3/27-'OddsRatio_working_3-way'!T356</f>
        <v>0.28263917152806056</v>
      </c>
      <c r="W356" s="11">
        <f>'OddsRatio_working_3-way'!V356^2+4*'OddsRatio_working_3-way'!U356^3/27</f>
        <v>-7.3052386254012502E-3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0.14763988274469547</v>
      </c>
      <c r="Y356" s="11">
        <f>IF('OddsRatio_working_3-way'!W356&gt;=0,IF('OddsRatio_working_3-way'!V356+SQRT('OddsRatio_working_3-way'!W356)&gt;0,0,PI()),ACOS('OddsRatio_working_3-way'!V356/(2*'OddsRatio_working_3-way'!X356)))</f>
        <v>0.29365912775487413</v>
      </c>
      <c r="Z356" s="11">
        <f>'OddsRatio_working_3-way'!X356^(1/3)*COS('OddsRatio_working_3-way'!Y356/3)</f>
        <v>0.52599778704624367</v>
      </c>
      <c r="AA356" s="11">
        <f>'OddsRatio_working_3-way'!X356^(1/3)*COS(('OddsRatio_working_3-way'!Y356+2*PI())/3)</f>
        <v>-0.30773178871240975</v>
      </c>
      <c r="AB356" s="11">
        <f>'OddsRatio_working_3-way'!X356^(1/3)*COS(('OddsRatio_working_3-way'!Y356+4*PI())/3)</f>
        <v>-0.21826599833383381</v>
      </c>
      <c r="AC356" s="11">
        <f>'OddsRatio_working_3-way'!X356^(1/3)*SIN('OddsRatio_working_3-way'!Y356/3)</f>
        <v>5.1653098158333445E-2</v>
      </c>
      <c r="AD356" s="11">
        <f>'OddsRatio_working_3-way'!X356^(1/3)*SIN(('OddsRatio_working_3-way'!Y356+2*PI())/3)</f>
        <v>0.42970089683727763</v>
      </c>
      <c r="AE356" s="11">
        <f>'OddsRatio_working_3-way'!X356^(1/3)*SIN(('OddsRatio_working_3-way'!Y356+4*PI())/3)</f>
        <v>-0.48135399499561105</v>
      </c>
      <c r="AF356" s="11">
        <f>-'OddsRatio_working_3-way'!U356/(3*'OddsRatio_working_3-way'!X356^(1/3))*COS(('OddsRatio_working_3-way'!Y356)/3)</f>
        <v>0.52599778704624367</v>
      </c>
      <c r="AG356" s="11">
        <f>-'OddsRatio_working_3-way'!U356/(3*'OddsRatio_working_3-way'!X356^(1/3))*COS(('OddsRatio_working_3-way'!Y356+2*PI())/3)</f>
        <v>-0.30773178871240975</v>
      </c>
      <c r="AH356" s="11">
        <f>-'OddsRatio_working_3-way'!U356/(3*'OddsRatio_working_3-way'!X356^(1/3))*COS(('OddsRatio_working_3-way'!Y356+4*PI())/3)</f>
        <v>-0.21826599833383381</v>
      </c>
      <c r="AI356" s="11">
        <f>'OddsRatio_working_3-way'!U356/(3*'OddsRatio_working_3-way'!X356^(1/3))*SIN(('OddsRatio_working_3-way'!Y356)/3)</f>
        <v>-5.1653098158333445E-2</v>
      </c>
      <c r="AJ356" s="11">
        <f>'OddsRatio_working_3-way'!U356/(3*'OddsRatio_working_3-way'!X356^(1/3))*SIN(('OddsRatio_working_3-way'!Y356+2*PI())/3)</f>
        <v>-0.42970089683727763</v>
      </c>
      <c r="AK356" s="11">
        <f>'OddsRatio_working_3-way'!U356/(3*'OddsRatio_working_3-way'!X356^(1/3))*SIN(('OddsRatio_working_3-way'!Y356+4*PI())/3)</f>
        <v>0.48135399499561105</v>
      </c>
      <c r="AL356" s="11">
        <f>'OddsRatio_working_3-way'!Z356+'OddsRatio_working_3-way'!AF356</f>
        <v>1.0519955740924873</v>
      </c>
      <c r="AM356" s="11">
        <f>'OddsRatio_working_3-way'!AA356+'OddsRatio_working_3-way'!AG356</f>
        <v>-0.6154635774248195</v>
      </c>
      <c r="AN356" s="11">
        <f>'OddsRatio_working_3-way'!AB356+'OddsRatio_working_3-way'!AH356</f>
        <v>-0.43653199666766762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1.0519955740924873</v>
      </c>
      <c r="AS356" s="11">
        <f>IF(('OddsRatio_working_3-way'!X356=0),IF(Q356&gt;0,-Q356^(1/3),(-Q356)^(1/3)),'OddsRatio_working_3-way'!AM356-'OddsRatio_working_3-way'!R356/3)</f>
        <v>-0.6154635774248195</v>
      </c>
      <c r="AT356" s="11">
        <f>IF(('OddsRatio_working_3-way'!X356=0),IF(Q356&gt;0,-Q356^(1/3),(-Q356)^(1/3)),'OddsRatio_working_3-way'!AN356-'OddsRatio_working_3-way'!R356/3)</f>
        <v>-0.43653199666766762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IF('True_Odds_Calculator_3-way'!A349="","",'True_Odds_Calculator_3-way'!A349)</f>
        <v>1.51</v>
      </c>
      <c r="B357" s="4">
        <f>IF('True_Odds_Calculator_3-way'!B349="","",'True_Odds_Calculator_3-way'!B349)</f>
        <v>4.46</v>
      </c>
      <c r="C357" s="4">
        <f>IF('True_Odds_Calculator_3-way'!C349="","",'True_Odds_Calculator_3-way'!C349)</f>
        <v>6.52</v>
      </c>
      <c r="D357" s="9">
        <f t="shared" si="78"/>
        <v>0.64501101015084594</v>
      </c>
      <c r="E357" s="9">
        <f t="shared" si="79"/>
        <v>0.21124577070344797</v>
      </c>
      <c r="F357" s="9">
        <f t="shared" si="80"/>
        <v>0.14374321914570623</v>
      </c>
      <c r="G357" s="9">
        <f t="shared" si="81"/>
        <v>1.0791394749660086</v>
      </c>
      <c r="H357" s="9">
        <f t="shared" si="82"/>
        <v>1.5503611322326643</v>
      </c>
      <c r="I357" s="9">
        <f t="shared" si="83"/>
        <v>4.7338225833823895</v>
      </c>
      <c r="J357" s="9">
        <f t="shared" si="84"/>
        <v>6.9568499018123671</v>
      </c>
      <c r="K357" s="11">
        <f t="shared" si="85"/>
        <v>0.66225165562913912</v>
      </c>
      <c r="L357" s="11">
        <f t="shared" si="86"/>
        <v>0.22421524663677131</v>
      </c>
      <c r="M357" s="11">
        <f t="shared" si="87"/>
        <v>0.15337423312883436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-0.22183289701257081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0.21612589795869658</v>
      </c>
      <c r="Q357" s="11">
        <f>2*'OddsRatio_working_3-way'!K357*'OddsRatio_working_3-way'!L357*'OddsRatio_working_3-way'!M357</f>
        <v>4.5548134448618889E-2</v>
      </c>
      <c r="R357" s="11">
        <f t="shared" si="88"/>
        <v>0</v>
      </c>
      <c r="S357" s="11">
        <f t="shared" si="89"/>
        <v>-0.97427343225134533</v>
      </c>
      <c r="T357" s="11">
        <f t="shared" si="90"/>
        <v>-0.20532632924159022</v>
      </c>
      <c r="U357" s="11">
        <f>'OddsRatio_working_3-way'!S357-'OddsRatio_working_3-way'!R357^2/3</f>
        <v>-0.97427343225134533</v>
      </c>
      <c r="V357" s="11">
        <f>'OddsRatio_working_3-way'!S357*'OddsRatio_working_3-way'!R357/3-2*'OddsRatio_working_3-way'!R357^3/27-'OddsRatio_working_3-way'!T357</f>
        <v>0.20532632924159022</v>
      </c>
      <c r="W357" s="11">
        <f>'OddsRatio_working_3-way'!V357^2+4*'OddsRatio_working_3-way'!U357^3/27</f>
        <v>-9.4846852346511579E-2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0.18507144149377658</v>
      </c>
      <c r="Y357" s="11">
        <f>IF('OddsRatio_working_3-way'!W357&gt;=0,IF('OddsRatio_working_3-way'!V357+SQRT('OddsRatio_working_3-way'!W357)&gt;0,0,PI()),ACOS('OddsRatio_working_3-way'!V357/(2*'OddsRatio_working_3-way'!X357)))</f>
        <v>0.98276774899135155</v>
      </c>
      <c r="Z357" s="11">
        <f>'OddsRatio_working_3-way'!X357^(1/3)*COS('OddsRatio_working_3-way'!Y357/3)</f>
        <v>0.5395697374830043</v>
      </c>
      <c r="AA357" s="11">
        <f>'OddsRatio_working_3-way'!X357^(1/3)*COS(('OddsRatio_working_3-way'!Y357+2*PI())/3)</f>
        <v>-0.42858263905717026</v>
      </c>
      <c r="AB357" s="11">
        <f>'OddsRatio_working_3-way'!X357^(1/3)*COS(('OddsRatio_working_3-way'!Y357+4*PI())/3)</f>
        <v>-0.1109870984258339</v>
      </c>
      <c r="AC357" s="11">
        <f>'OddsRatio_working_3-way'!X357^(1/3)*SIN('OddsRatio_working_3-way'!Y357/3)</f>
        <v>0.18336387087692674</v>
      </c>
      <c r="AD357" s="11">
        <f>'OddsRatio_working_3-way'!X357^(1/3)*SIN(('OddsRatio_working_3-way'!Y357+2*PI())/3)</f>
        <v>0.37559916433511903</v>
      </c>
      <c r="AE357" s="11">
        <f>'OddsRatio_working_3-way'!X357^(1/3)*SIN(('OddsRatio_working_3-way'!Y357+4*PI())/3)</f>
        <v>-0.55896303521204571</v>
      </c>
      <c r="AF357" s="11">
        <f>-'OddsRatio_working_3-way'!U357/(3*'OddsRatio_working_3-way'!X357^(1/3))*COS(('OddsRatio_working_3-way'!Y357)/3)</f>
        <v>0.5395697374830043</v>
      </c>
      <c r="AG357" s="11">
        <f>-'OddsRatio_working_3-way'!U357/(3*'OddsRatio_working_3-way'!X357^(1/3))*COS(('OddsRatio_working_3-way'!Y357+2*PI())/3)</f>
        <v>-0.42858263905717026</v>
      </c>
      <c r="AH357" s="11">
        <f>-'OddsRatio_working_3-way'!U357/(3*'OddsRatio_working_3-way'!X357^(1/3))*COS(('OddsRatio_working_3-way'!Y357+4*PI())/3)</f>
        <v>-0.1109870984258339</v>
      </c>
      <c r="AI357" s="11">
        <f>'OddsRatio_working_3-way'!U357/(3*'OddsRatio_working_3-way'!X357^(1/3))*SIN(('OddsRatio_working_3-way'!Y357)/3)</f>
        <v>-0.18336387087692674</v>
      </c>
      <c r="AJ357" s="11">
        <f>'OddsRatio_working_3-way'!U357/(3*'OddsRatio_working_3-way'!X357^(1/3))*SIN(('OddsRatio_working_3-way'!Y357+2*PI())/3)</f>
        <v>-0.37559916433511903</v>
      </c>
      <c r="AK357" s="11">
        <f>'OddsRatio_working_3-way'!U357/(3*'OddsRatio_working_3-way'!X357^(1/3))*SIN(('OddsRatio_working_3-way'!Y357+4*PI())/3)</f>
        <v>0.55896303521204571</v>
      </c>
      <c r="AL357" s="11">
        <f>'OddsRatio_working_3-way'!Z357+'OddsRatio_working_3-way'!AF357</f>
        <v>1.0791394749660086</v>
      </c>
      <c r="AM357" s="11">
        <f>'OddsRatio_working_3-way'!AA357+'OddsRatio_working_3-way'!AG357</f>
        <v>-0.85716527811434051</v>
      </c>
      <c r="AN357" s="11">
        <f>'OddsRatio_working_3-way'!AB357+'OddsRatio_working_3-way'!AH357</f>
        <v>-0.2219741968516678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1.0791394749660086</v>
      </c>
      <c r="AS357" s="11">
        <f>IF(('OddsRatio_working_3-way'!X357=0),IF(Q357&gt;0,-Q357^(1/3),(-Q357)^(1/3)),'OddsRatio_working_3-way'!AM357-'OddsRatio_working_3-way'!R357/3)</f>
        <v>-0.85716527811434051</v>
      </c>
      <c r="AT357" s="11">
        <f>IF(('OddsRatio_working_3-way'!X357=0),IF(Q357&gt;0,-Q357^(1/3),(-Q357)^(1/3)),'OddsRatio_working_3-way'!AN357-'OddsRatio_working_3-way'!R357/3)</f>
        <v>-0.2219741968516678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IF('True_Odds_Calculator_3-way'!A350="","",'True_Odds_Calculator_3-way'!A350)</f>
        <v>2.65</v>
      </c>
      <c r="B358" s="4">
        <f>IF('True_Odds_Calculator_3-way'!B350="","",'True_Odds_Calculator_3-way'!B350)</f>
        <v>3.34</v>
      </c>
      <c r="C358" s="4">
        <f>IF('True_Odds_Calculator_3-way'!C350="","",'True_Odds_Calculator_3-way'!C350)</f>
        <v>2.81</v>
      </c>
      <c r="D358" s="9">
        <f t="shared" si="78"/>
        <v>0.36596469885919991</v>
      </c>
      <c r="E358" s="9">
        <f t="shared" si="79"/>
        <v>0.28926767803797349</v>
      </c>
      <c r="F358" s="9">
        <f t="shared" si="80"/>
        <v>0.3447676231028266</v>
      </c>
      <c r="G358" s="9">
        <f t="shared" si="81"/>
        <v>1.0500024184601826</v>
      </c>
      <c r="H358" s="9">
        <f t="shared" si="82"/>
        <v>2.7325039904593007</v>
      </c>
      <c r="I358" s="9">
        <f t="shared" si="83"/>
        <v>3.457005659196827</v>
      </c>
      <c r="J358" s="9">
        <f t="shared" si="84"/>
        <v>2.9005043774129304</v>
      </c>
      <c r="K358" s="11">
        <f t="shared" si="85"/>
        <v>0.37735849056603776</v>
      </c>
      <c r="L358" s="11">
        <f t="shared" si="86"/>
        <v>0.29940119760479045</v>
      </c>
      <c r="M358" s="11">
        <f t="shared" si="87"/>
        <v>0.35587188612099646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-0.28098278699433188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0.23320042249483441</v>
      </c>
      <c r="Q358" s="11">
        <f>2*'OddsRatio_working_3-way'!K358*'OddsRatio_working_3-way'!L358*'OddsRatio_working_3-way'!M358</f>
        <v>8.0413938791322234E-2</v>
      </c>
      <c r="R358" s="11">
        <f t="shared" si="88"/>
        <v>0</v>
      </c>
      <c r="S358" s="11">
        <f t="shared" si="89"/>
        <v>-0.82994558132679719</v>
      </c>
      <c r="T358" s="11">
        <f t="shared" si="90"/>
        <v>-0.28618813149199912</v>
      </c>
      <c r="U358" s="11">
        <f>'OddsRatio_working_3-way'!S358-'OddsRatio_working_3-way'!R358^2/3</f>
        <v>-0.82994558132679719</v>
      </c>
      <c r="V358" s="11">
        <f>'OddsRatio_working_3-way'!S358*'OddsRatio_working_3-way'!R358/3-2*'OddsRatio_working_3-way'!R358^3/27-'OddsRatio_working_3-way'!T358</f>
        <v>0.28618813149199912</v>
      </c>
      <c r="W358" s="11">
        <f>'OddsRatio_working_3-way'!V358^2+4*'OddsRatio_working_3-way'!U358^3/27</f>
        <v>-2.7888778822732774E-3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0.14550990042704573</v>
      </c>
      <c r="Y358" s="11">
        <f>IF('OddsRatio_working_3-way'!W358&gt;=0,IF('OddsRatio_working_3-way'!V358+SQRT('OddsRatio_working_3-way'!W358)&gt;0,0,PI()),ACOS('OddsRatio_working_3-way'!V358/(2*'OddsRatio_working_3-way'!X358)))</f>
        <v>0.18247569874007019</v>
      </c>
      <c r="Z358" s="11">
        <f>'OddsRatio_working_3-way'!X358^(1/3)*COS('OddsRatio_working_3-way'!Y358/3)</f>
        <v>0.5250012092300913</v>
      </c>
      <c r="AA358" s="11">
        <f>'OddsRatio_working_3-way'!X358^(1/3)*COS(('OddsRatio_working_3-way'!Y358+2*PI())/3)</f>
        <v>-0.29018982746267519</v>
      </c>
      <c r="AB358" s="11">
        <f>'OddsRatio_working_3-way'!X358^(1/3)*COS(('OddsRatio_working_3-way'!Y358+4*PI())/3)</f>
        <v>-0.23481138176741603</v>
      </c>
      <c r="AC358" s="11">
        <f>'OddsRatio_working_3-way'!X358^(1/3)*SIN('OddsRatio_working_3-way'!Y358/3)</f>
        <v>3.1972760529460895E-2</v>
      </c>
      <c r="AD358" s="11">
        <f>'OddsRatio_working_3-way'!X358^(1/3)*SIN(('OddsRatio_working_3-way'!Y358+2*PI())/3)</f>
        <v>0.43867800394607798</v>
      </c>
      <c r="AE358" s="11">
        <f>'OddsRatio_working_3-way'!X358^(1/3)*SIN(('OddsRatio_working_3-way'!Y358+4*PI())/3)</f>
        <v>-0.47065076447553889</v>
      </c>
      <c r="AF358" s="11">
        <f>-'OddsRatio_working_3-way'!U358/(3*'OddsRatio_working_3-way'!X358^(1/3))*COS(('OddsRatio_working_3-way'!Y358)/3)</f>
        <v>0.52500120923009141</v>
      </c>
      <c r="AG358" s="11">
        <f>-'OddsRatio_working_3-way'!U358/(3*'OddsRatio_working_3-way'!X358^(1/3))*COS(('OddsRatio_working_3-way'!Y358+2*PI())/3)</f>
        <v>-0.29018982746267524</v>
      </c>
      <c r="AH358" s="11">
        <f>-'OddsRatio_working_3-way'!U358/(3*'OddsRatio_working_3-way'!X358^(1/3))*COS(('OddsRatio_working_3-way'!Y358+4*PI())/3)</f>
        <v>-0.23481138176741606</v>
      </c>
      <c r="AI358" s="11">
        <f>'OddsRatio_working_3-way'!U358/(3*'OddsRatio_working_3-way'!X358^(1/3))*SIN(('OddsRatio_working_3-way'!Y358)/3)</f>
        <v>-3.1972760529460902E-2</v>
      </c>
      <c r="AJ358" s="11">
        <f>'OddsRatio_working_3-way'!U358/(3*'OddsRatio_working_3-way'!X358^(1/3))*SIN(('OddsRatio_working_3-way'!Y358+2*PI())/3)</f>
        <v>-0.43867800394607809</v>
      </c>
      <c r="AK358" s="11">
        <f>'OddsRatio_working_3-way'!U358/(3*'OddsRatio_working_3-way'!X358^(1/3))*SIN(('OddsRatio_working_3-way'!Y358+4*PI())/3)</f>
        <v>0.470650764475539</v>
      </c>
      <c r="AL358" s="11">
        <f>'OddsRatio_working_3-way'!Z358+'OddsRatio_working_3-way'!AF358</f>
        <v>1.0500024184601826</v>
      </c>
      <c r="AM358" s="11">
        <f>'OddsRatio_working_3-way'!AA358+'OddsRatio_working_3-way'!AG358</f>
        <v>-0.58037965492535037</v>
      </c>
      <c r="AN358" s="11">
        <f>'OddsRatio_working_3-way'!AB358+'OddsRatio_working_3-way'!AH358</f>
        <v>-0.46962276353483212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1.0500024184601826</v>
      </c>
      <c r="AS358" s="11">
        <f>IF(('OddsRatio_working_3-way'!X358=0),IF(Q358&gt;0,-Q358^(1/3),(-Q358)^(1/3)),'OddsRatio_working_3-way'!AM358-'OddsRatio_working_3-way'!R358/3)</f>
        <v>-0.58037965492535037</v>
      </c>
      <c r="AT358" s="11">
        <f>IF(('OddsRatio_working_3-way'!X358=0),IF(Q358&gt;0,-Q358^(1/3),(-Q358)^(1/3)),'OddsRatio_working_3-way'!AN358-'OddsRatio_working_3-way'!R358/3)</f>
        <v>-0.46962276353483212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IF('True_Odds_Calculator_3-way'!A351="","",'True_Odds_Calculator_3-way'!A351)</f>
        <v>3.03</v>
      </c>
      <c r="B359" s="4">
        <f>IF('True_Odds_Calculator_3-way'!B351="","",'True_Odds_Calculator_3-way'!B351)</f>
        <v>3.54</v>
      </c>
      <c r="C359" s="4">
        <f>IF('True_Odds_Calculator_3-way'!C351="","",'True_Odds_Calculator_3-way'!C351)</f>
        <v>2.38</v>
      </c>
      <c r="D359" s="9">
        <f t="shared" si="78"/>
        <v>0.31921402470931703</v>
      </c>
      <c r="E359" s="9">
        <f t="shared" si="79"/>
        <v>0.27259138447183739</v>
      </c>
      <c r="F359" s="9">
        <f t="shared" si="80"/>
        <v>0.40819459081884546</v>
      </c>
      <c r="G359" s="9">
        <f t="shared" si="81"/>
        <v>1.0505883935070381</v>
      </c>
      <c r="H359" s="9">
        <f t="shared" si="82"/>
        <v>3.132694438819287</v>
      </c>
      <c r="I359" s="9">
        <f t="shared" si="83"/>
        <v>3.6684945195078766</v>
      </c>
      <c r="J359" s="9">
        <f t="shared" si="84"/>
        <v>2.4498119830397131</v>
      </c>
      <c r="K359" s="11">
        <f t="shared" si="85"/>
        <v>0.33003300330033003</v>
      </c>
      <c r="L359" s="11">
        <f t="shared" si="86"/>
        <v>0.2824858757062147</v>
      </c>
      <c r="M359" s="11">
        <f t="shared" si="87"/>
        <v>0.42016806722689076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-0.27873146237854085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0.23307415487311439</v>
      </c>
      <c r="Q359" s="11">
        <f>2*'OddsRatio_working_3-way'!K359*'OddsRatio_working_3-way'!L359*'OddsRatio_working_3-way'!M359</f>
        <v>7.8344253738861988E-2</v>
      </c>
      <c r="R359" s="11">
        <f t="shared" si="88"/>
        <v>0</v>
      </c>
      <c r="S359" s="11">
        <f t="shared" si="89"/>
        <v>-0.83619607519075123</v>
      </c>
      <c r="T359" s="11">
        <f t="shared" si="90"/>
        <v>-0.28107431098848784</v>
      </c>
      <c r="U359" s="11">
        <f>'OddsRatio_working_3-way'!S359-'OddsRatio_working_3-way'!R359^2/3</f>
        <v>-0.83619607519075123</v>
      </c>
      <c r="V359" s="11">
        <f>'OddsRatio_working_3-way'!S359*'OddsRatio_working_3-way'!R359/3-2*'OddsRatio_working_3-way'!R359^3/27-'OddsRatio_working_3-way'!T359</f>
        <v>0.28107431098848784</v>
      </c>
      <c r="W359" s="11">
        <f>'OddsRatio_working_3-way'!V359^2+4*'OddsRatio_working_3-way'!U359^3/27</f>
        <v>-7.6177148028429564E-3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0.14715678976902163</v>
      </c>
      <c r="Y359" s="11">
        <f>IF('OddsRatio_working_3-way'!W359&gt;=0,IF('OddsRatio_working_3-way'!V359+SQRT('OddsRatio_working_3-way'!W359)&gt;0,0,PI()),ACOS('OddsRatio_working_3-way'!V359/(2*'OddsRatio_working_3-way'!X359)))</f>
        <v>0.3010810675093698</v>
      </c>
      <c r="Z359" s="11">
        <f>'OddsRatio_working_3-way'!X359^(1/3)*COS('OddsRatio_working_3-way'!Y359/3)</f>
        <v>0.52529419675351907</v>
      </c>
      <c r="AA359" s="11">
        <f>'OddsRatio_working_3-way'!X359^(1/3)*COS(('OddsRatio_working_3-way'!Y359+2*PI())/3)</f>
        <v>-0.30845674736574663</v>
      </c>
      <c r="AB359" s="11">
        <f>'OddsRatio_working_3-way'!X359^(1/3)*COS(('OddsRatio_working_3-way'!Y359+4*PI())/3)</f>
        <v>-0.21683744938777211</v>
      </c>
      <c r="AC359" s="11">
        <f>'OddsRatio_working_3-way'!X359^(1/3)*SIN('OddsRatio_working_3-way'!Y359/3)</f>
        <v>5.2896426350548094E-2</v>
      </c>
      <c r="AD359" s="11">
        <f>'OddsRatio_working_3-way'!X359^(1/3)*SIN(('OddsRatio_working_3-way'!Y359+2*PI())/3)</f>
        <v>0.42846990567381477</v>
      </c>
      <c r="AE359" s="11">
        <f>'OddsRatio_working_3-way'!X359^(1/3)*SIN(('OddsRatio_working_3-way'!Y359+4*PI())/3)</f>
        <v>-0.48136633202436285</v>
      </c>
      <c r="AF359" s="11">
        <f>-'OddsRatio_working_3-way'!U359/(3*'OddsRatio_working_3-way'!X359^(1/3))*COS(('OddsRatio_working_3-way'!Y359)/3)</f>
        <v>0.52529419675351907</v>
      </c>
      <c r="AG359" s="11">
        <f>-'OddsRatio_working_3-way'!U359/(3*'OddsRatio_working_3-way'!X359^(1/3))*COS(('OddsRatio_working_3-way'!Y359+2*PI())/3)</f>
        <v>-0.30845674736574663</v>
      </c>
      <c r="AH359" s="11">
        <f>-'OddsRatio_working_3-way'!U359/(3*'OddsRatio_working_3-way'!X359^(1/3))*COS(('OddsRatio_working_3-way'!Y359+4*PI())/3)</f>
        <v>-0.21683744938777211</v>
      </c>
      <c r="AI359" s="11">
        <f>'OddsRatio_working_3-way'!U359/(3*'OddsRatio_working_3-way'!X359^(1/3))*SIN(('OddsRatio_working_3-way'!Y359)/3)</f>
        <v>-5.2896426350548094E-2</v>
      </c>
      <c r="AJ359" s="11">
        <f>'OddsRatio_working_3-way'!U359/(3*'OddsRatio_working_3-way'!X359^(1/3))*SIN(('OddsRatio_working_3-way'!Y359+2*PI())/3)</f>
        <v>-0.42846990567381477</v>
      </c>
      <c r="AK359" s="11">
        <f>'OddsRatio_working_3-way'!U359/(3*'OddsRatio_working_3-way'!X359^(1/3))*SIN(('OddsRatio_working_3-way'!Y359+4*PI())/3)</f>
        <v>0.48136633202436285</v>
      </c>
      <c r="AL359" s="11">
        <f>'OddsRatio_working_3-way'!Z359+'OddsRatio_working_3-way'!AF359</f>
        <v>1.0505883935070381</v>
      </c>
      <c r="AM359" s="11">
        <f>'OddsRatio_working_3-way'!AA359+'OddsRatio_working_3-way'!AG359</f>
        <v>-0.61691349473149326</v>
      </c>
      <c r="AN359" s="11">
        <f>'OddsRatio_working_3-way'!AB359+'OddsRatio_working_3-way'!AH359</f>
        <v>-0.43367489877554422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1.0505883935070381</v>
      </c>
      <c r="AS359" s="11">
        <f>IF(('OddsRatio_working_3-way'!X359=0),IF(Q359&gt;0,-Q359^(1/3),(-Q359)^(1/3)),'OddsRatio_working_3-way'!AM359-'OddsRatio_working_3-way'!R359/3)</f>
        <v>-0.61691349473149326</v>
      </c>
      <c r="AT359" s="11">
        <f>IF(('OddsRatio_working_3-way'!X359=0),IF(Q359&gt;0,-Q359^(1/3),(-Q359)^(1/3)),'OddsRatio_working_3-way'!AN359-'OddsRatio_working_3-way'!R359/3)</f>
        <v>-0.43367489877554422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IF('True_Odds_Calculator_3-way'!A352="","",'True_Odds_Calculator_3-way'!A352)</f>
        <v>2.5299999999999998</v>
      </c>
      <c r="B360" s="4">
        <f>IF('True_Odds_Calculator_3-way'!B352="","",'True_Odds_Calculator_3-way'!B352)</f>
        <v>3.69</v>
      </c>
      <c r="C360" s="4">
        <f>IF('True_Odds_Calculator_3-way'!C352="","",'True_Odds_Calculator_3-way'!C352)</f>
        <v>2.68</v>
      </c>
      <c r="D360" s="9">
        <f t="shared" si="78"/>
        <v>0.38117656893003582</v>
      </c>
      <c r="E360" s="9">
        <f t="shared" si="79"/>
        <v>0.25944969437317739</v>
      </c>
      <c r="F360" s="9">
        <f t="shared" si="80"/>
        <v>0.35937373669678674</v>
      </c>
      <c r="G360" s="9">
        <f t="shared" si="81"/>
        <v>1.061082426982797</v>
      </c>
      <c r="H360" s="9">
        <f t="shared" si="82"/>
        <v>2.6234561132836784</v>
      </c>
      <c r="I360" s="9">
        <f t="shared" si="83"/>
        <v>3.8543117285837232</v>
      </c>
      <c r="J360" s="9">
        <f t="shared" si="84"/>
        <v>2.7826184773310989</v>
      </c>
      <c r="K360" s="11">
        <f t="shared" si="85"/>
        <v>0.39525691699604748</v>
      </c>
      <c r="L360" s="11">
        <f t="shared" si="86"/>
        <v>0.2710027100271003</v>
      </c>
      <c r="M360" s="11">
        <f t="shared" si="87"/>
        <v>0.37313432835820892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-0.2763575355652087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0.23581440463097925</v>
      </c>
      <c r="Q360" s="11">
        <f>2*'OddsRatio_working_3-way'!K360*'OddsRatio_working_3-way'!L360*'OddsRatio_working_3-way'!M360</f>
        <v>7.9937086315586187E-2</v>
      </c>
      <c r="R360" s="11">
        <f t="shared" si="88"/>
        <v>0</v>
      </c>
      <c r="S360" s="11">
        <f t="shared" si="89"/>
        <v>-0.85329464292945623</v>
      </c>
      <c r="T360" s="11">
        <f t="shared" si="90"/>
        <v>-0.28925242133201906</v>
      </c>
      <c r="U360" s="11">
        <f>'OddsRatio_working_3-way'!S360-'OddsRatio_working_3-way'!R360^2/3</f>
        <v>-0.85329464292945623</v>
      </c>
      <c r="V360" s="11">
        <f>'OddsRatio_working_3-way'!S360*'OddsRatio_working_3-way'!R360/3-2*'OddsRatio_working_3-way'!R360^3/27-'OddsRatio_working_3-way'!T360</f>
        <v>0.28925242133201906</v>
      </c>
      <c r="W360" s="11">
        <f>'OddsRatio_working_3-way'!V360^2+4*'OddsRatio_working_3-way'!U360^3/27</f>
        <v>-8.3765706388305022E-3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0.15169338637961971</v>
      </c>
      <c r="Y360" s="11">
        <f>IF('OddsRatio_working_3-way'!W360&gt;=0,IF('OddsRatio_working_3-way'!V360+SQRT('OddsRatio_working_3-way'!W360)&gt;0,0,PI()),ACOS('OddsRatio_working_3-way'!V360/(2*'OddsRatio_working_3-way'!X360)))</f>
        <v>0.30644695082847706</v>
      </c>
      <c r="Z360" s="11">
        <f>'OddsRatio_working_3-way'!X360^(1/3)*COS('OddsRatio_working_3-way'!Y360/3)</f>
        <v>0.53054121349139849</v>
      </c>
      <c r="AA360" s="11">
        <f>'OddsRatio_working_3-way'!X360^(1/3)*COS(('OddsRatio_working_3-way'!Y360+2*PI())/3)</f>
        <v>-0.31236812602930758</v>
      </c>
      <c r="AB360" s="11">
        <f>'OddsRatio_working_3-way'!X360^(1/3)*COS(('OddsRatio_working_3-way'!Y360+4*PI())/3)</f>
        <v>-0.21817308746209099</v>
      </c>
      <c r="AC360" s="11">
        <f>'OddsRatio_working_3-way'!X360^(1/3)*SIN('OddsRatio_working_3-way'!Y360/3)</f>
        <v>5.4383530873109952E-2</v>
      </c>
      <c r="AD360" s="11">
        <f>'OddsRatio_working_3-way'!X360^(1/3)*SIN(('OddsRatio_working_3-way'!Y360+2*PI())/3)</f>
        <v>0.43227040320161952</v>
      </c>
      <c r="AE360" s="11">
        <f>'OddsRatio_working_3-way'!X360^(1/3)*SIN(('OddsRatio_working_3-way'!Y360+4*PI())/3)</f>
        <v>-0.48665393407472929</v>
      </c>
      <c r="AF360" s="11">
        <f>-'OddsRatio_working_3-way'!U360/(3*'OddsRatio_working_3-way'!X360^(1/3))*COS(('OddsRatio_working_3-way'!Y360)/3)</f>
        <v>0.53054121349139838</v>
      </c>
      <c r="AG360" s="11">
        <f>-'OddsRatio_working_3-way'!U360/(3*'OddsRatio_working_3-way'!X360^(1/3))*COS(('OddsRatio_working_3-way'!Y360+2*PI())/3)</f>
        <v>-0.31236812602930752</v>
      </c>
      <c r="AH360" s="11">
        <f>-'OddsRatio_working_3-way'!U360/(3*'OddsRatio_working_3-way'!X360^(1/3))*COS(('OddsRatio_working_3-way'!Y360+4*PI())/3)</f>
        <v>-0.21817308746209094</v>
      </c>
      <c r="AI360" s="11">
        <f>'OddsRatio_working_3-way'!U360/(3*'OddsRatio_working_3-way'!X360^(1/3))*SIN(('OddsRatio_working_3-way'!Y360)/3)</f>
        <v>-5.4383530873109938E-2</v>
      </c>
      <c r="AJ360" s="11">
        <f>'OddsRatio_working_3-way'!U360/(3*'OddsRatio_working_3-way'!X360^(1/3))*SIN(('OddsRatio_working_3-way'!Y360+2*PI())/3)</f>
        <v>-0.43227040320161947</v>
      </c>
      <c r="AK360" s="11">
        <f>'OddsRatio_working_3-way'!U360/(3*'OddsRatio_working_3-way'!X360^(1/3))*SIN(('OddsRatio_working_3-way'!Y360+4*PI())/3)</f>
        <v>0.48665393407472918</v>
      </c>
      <c r="AL360" s="11">
        <f>'OddsRatio_working_3-way'!Z360+'OddsRatio_working_3-way'!AF360</f>
        <v>1.061082426982797</v>
      </c>
      <c r="AM360" s="11">
        <f>'OddsRatio_working_3-way'!AA360+'OddsRatio_working_3-way'!AG360</f>
        <v>-0.62473625205861505</v>
      </c>
      <c r="AN360" s="11">
        <f>'OddsRatio_working_3-way'!AB360+'OddsRatio_working_3-way'!AH360</f>
        <v>-0.43634617492418193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1.061082426982797</v>
      </c>
      <c r="AS360" s="11">
        <f>IF(('OddsRatio_working_3-way'!X360=0),IF(Q360&gt;0,-Q360^(1/3),(-Q360)^(1/3)),'OddsRatio_working_3-way'!AM360-'OddsRatio_working_3-way'!R360/3)</f>
        <v>-0.62473625205861505</v>
      </c>
      <c r="AT360" s="11">
        <f>IF(('OddsRatio_working_3-way'!X360=0),IF(Q360&gt;0,-Q360^(1/3),(-Q360)^(1/3)),'OddsRatio_working_3-way'!AN360-'OddsRatio_working_3-way'!R360/3)</f>
        <v>-0.43634617492418193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IF('True_Odds_Calculator_3-way'!A353="","",'True_Odds_Calculator_3-way'!A353)</f>
        <v>1.76</v>
      </c>
      <c r="B361" s="4">
        <f>IF('True_Odds_Calculator_3-way'!B353="","",'True_Odds_Calculator_3-way'!B353)</f>
        <v>3.98</v>
      </c>
      <c r="C361" s="4">
        <f>IF('True_Odds_Calculator_3-way'!C353="","",'True_Odds_Calculator_3-way'!C353)</f>
        <v>4.51</v>
      </c>
      <c r="D361" s="9">
        <f t="shared" si="78"/>
        <v>0.55129150547247041</v>
      </c>
      <c r="E361" s="9">
        <f t="shared" si="79"/>
        <v>0.23858191724273203</v>
      </c>
      <c r="F361" s="9">
        <f t="shared" si="80"/>
        <v>0.21012657728479753</v>
      </c>
      <c r="G361" s="9">
        <f t="shared" si="81"/>
        <v>1.0709505007627869</v>
      </c>
      <c r="H361" s="9">
        <f t="shared" si="82"/>
        <v>1.8139223805797178</v>
      </c>
      <c r="I361" s="9">
        <f t="shared" si="83"/>
        <v>4.1914324922731048</v>
      </c>
      <c r="J361" s="9">
        <f t="shared" si="84"/>
        <v>4.7590362576773817</v>
      </c>
      <c r="K361" s="11">
        <f t="shared" si="85"/>
        <v>0.56818181818181823</v>
      </c>
      <c r="L361" s="11">
        <f t="shared" si="86"/>
        <v>0.25125628140703515</v>
      </c>
      <c r="M361" s="11">
        <f t="shared" si="87"/>
        <v>0.22172949002217296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-0.25163131723929055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0.22949103509889701</v>
      </c>
      <c r="Q361" s="11">
        <f>2*'OddsRatio_working_3-way'!K361*'OddsRatio_working_3-way'!L361*'OddsRatio_working_3-way'!M361</f>
        <v>6.3307871751419872E-2</v>
      </c>
      <c r="R361" s="11">
        <f t="shared" si="88"/>
        <v>0</v>
      </c>
      <c r="S361" s="11">
        <f t="shared" si="89"/>
        <v>-0.9120130102115267</v>
      </c>
      <c r="T361" s="11">
        <f t="shared" si="90"/>
        <v>-0.25158979592042119</v>
      </c>
      <c r="U361" s="11">
        <f>'OddsRatio_working_3-way'!S361-'OddsRatio_working_3-way'!R361^2/3</f>
        <v>-0.9120130102115267</v>
      </c>
      <c r="V361" s="11">
        <f>'OddsRatio_working_3-way'!S361*'OddsRatio_working_3-way'!R361/3-2*'OddsRatio_working_3-way'!R361^3/27-'OddsRatio_working_3-way'!T361</f>
        <v>0.25158979592042119</v>
      </c>
      <c r="W361" s="11">
        <f>'OddsRatio_working_3-way'!V361^2+4*'OddsRatio_working_3-way'!U361^3/27</f>
        <v>-4.908524006416394E-2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0.16761761950600773</v>
      </c>
      <c r="Y361" s="11">
        <f>IF('OddsRatio_working_3-way'!W361&gt;=0,IF('OddsRatio_working_3-way'!V361+SQRT('OddsRatio_working_3-way'!W361)&gt;0,0,PI()),ACOS('OddsRatio_working_3-way'!V361/(2*'OddsRatio_working_3-way'!X361)))</f>
        <v>0.72199718194624207</v>
      </c>
      <c r="Z361" s="11">
        <f>'OddsRatio_working_3-way'!X361^(1/3)*COS('OddsRatio_working_3-way'!Y361/3)</f>
        <v>0.53547525038139343</v>
      </c>
      <c r="AA361" s="11">
        <f>'OddsRatio_working_3-way'!X361^(1/3)*COS(('OddsRatio_working_3-way'!Y361+2*PI())/3)</f>
        <v>-0.38154862959984742</v>
      </c>
      <c r="AB361" s="11">
        <f>'OddsRatio_working_3-way'!X361^(1/3)*COS(('OddsRatio_working_3-way'!Y361+4*PI())/3)</f>
        <v>-0.15392662078154562</v>
      </c>
      <c r="AC361" s="11">
        <f>'OddsRatio_working_3-way'!X361^(1/3)*SIN('OddsRatio_working_3-way'!Y361/3)</f>
        <v>0.13141762806472981</v>
      </c>
      <c r="AD361" s="11">
        <f>'OddsRatio_working_3-way'!X361^(1/3)*SIN(('OddsRatio_working_3-way'!Y361+2*PI())/3)</f>
        <v>0.39802635589575475</v>
      </c>
      <c r="AE361" s="11">
        <f>'OddsRatio_working_3-way'!X361^(1/3)*SIN(('OddsRatio_working_3-way'!Y361+4*PI())/3)</f>
        <v>-0.52944398396048453</v>
      </c>
      <c r="AF361" s="11">
        <f>-'OddsRatio_working_3-way'!U361/(3*'OddsRatio_working_3-way'!X361^(1/3))*COS(('OddsRatio_working_3-way'!Y361)/3)</f>
        <v>0.53547525038139343</v>
      </c>
      <c r="AG361" s="11">
        <f>-'OddsRatio_working_3-way'!U361/(3*'OddsRatio_working_3-way'!X361^(1/3))*COS(('OddsRatio_working_3-way'!Y361+2*PI())/3)</f>
        <v>-0.38154862959984742</v>
      </c>
      <c r="AH361" s="11">
        <f>-'OddsRatio_working_3-way'!U361/(3*'OddsRatio_working_3-way'!X361^(1/3))*COS(('OddsRatio_working_3-way'!Y361+4*PI())/3)</f>
        <v>-0.15392662078154562</v>
      </c>
      <c r="AI361" s="11">
        <f>'OddsRatio_working_3-way'!U361/(3*'OddsRatio_working_3-way'!X361^(1/3))*SIN(('OddsRatio_working_3-way'!Y361)/3)</f>
        <v>-0.13141762806472981</v>
      </c>
      <c r="AJ361" s="11">
        <f>'OddsRatio_working_3-way'!U361/(3*'OddsRatio_working_3-way'!X361^(1/3))*SIN(('OddsRatio_working_3-way'!Y361+2*PI())/3)</f>
        <v>-0.39802635589575475</v>
      </c>
      <c r="AK361" s="11">
        <f>'OddsRatio_working_3-way'!U361/(3*'OddsRatio_working_3-way'!X361^(1/3))*SIN(('OddsRatio_working_3-way'!Y361+4*PI())/3)</f>
        <v>0.52944398396048453</v>
      </c>
      <c r="AL361" s="11">
        <f>'OddsRatio_working_3-way'!Z361+'OddsRatio_working_3-way'!AF361</f>
        <v>1.0709505007627869</v>
      </c>
      <c r="AM361" s="11">
        <f>'OddsRatio_working_3-way'!AA361+'OddsRatio_working_3-way'!AG361</f>
        <v>-0.76309725919969484</v>
      </c>
      <c r="AN361" s="11">
        <f>'OddsRatio_working_3-way'!AB361+'OddsRatio_working_3-way'!AH361</f>
        <v>-0.30785324156309124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1.0709505007627869</v>
      </c>
      <c r="AS361" s="11">
        <f>IF(('OddsRatio_working_3-way'!X361=0),IF(Q361&gt;0,-Q361^(1/3),(-Q361)^(1/3)),'OddsRatio_working_3-way'!AM361-'OddsRatio_working_3-way'!R361/3)</f>
        <v>-0.76309725919969484</v>
      </c>
      <c r="AT361" s="11">
        <f>IF(('OddsRatio_working_3-way'!X361=0),IF(Q361&gt;0,-Q361^(1/3),(-Q361)^(1/3)),'OddsRatio_working_3-way'!AN361-'OddsRatio_working_3-way'!R361/3)</f>
        <v>-0.30785324156309124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IF('True_Odds_Calculator_3-way'!A354="","",'True_Odds_Calculator_3-way'!A354)</f>
        <v>2.59</v>
      </c>
      <c r="B362" s="4">
        <f>IF('True_Odds_Calculator_3-way'!B354="","",'True_Odds_Calculator_3-way'!B354)</f>
        <v>3.46</v>
      </c>
      <c r="C362" s="4">
        <f>IF('True_Odds_Calculator_3-way'!C354="","",'True_Odds_Calculator_3-way'!C354)</f>
        <v>2.75</v>
      </c>
      <c r="D362" s="9">
        <f t="shared" si="78"/>
        <v>0.37244076838425855</v>
      </c>
      <c r="E362" s="9">
        <f t="shared" si="79"/>
        <v>0.27724125850461961</v>
      </c>
      <c r="F362" s="9">
        <f t="shared" si="80"/>
        <v>0.35031797311112145</v>
      </c>
      <c r="G362" s="9">
        <f t="shared" si="81"/>
        <v>1.0597425796082987</v>
      </c>
      <c r="H362" s="9">
        <f t="shared" si="82"/>
        <v>2.684990701577195</v>
      </c>
      <c r="I362" s="9">
        <f t="shared" si="83"/>
        <v>3.6069667458364147</v>
      </c>
      <c r="J362" s="9">
        <f t="shared" si="84"/>
        <v>2.8545495143145234</v>
      </c>
      <c r="K362" s="11">
        <f t="shared" si="85"/>
        <v>0.38610038610038611</v>
      </c>
      <c r="L362" s="11">
        <f t="shared" si="86"/>
        <v>0.28901734104046245</v>
      </c>
      <c r="M362" s="11">
        <f t="shared" si="87"/>
        <v>0.36363636363636365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-0.27775489625200578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0.23535283650890593</v>
      </c>
      <c r="Q362" s="11">
        <f>2*'OddsRatio_working_3-way'!K362*'OddsRatio_working_3-way'!L362*'OddsRatio_working_3-way'!M362</f>
        <v>8.1156150520312387E-2</v>
      </c>
      <c r="R362" s="11">
        <f t="shared" si="88"/>
        <v>0</v>
      </c>
      <c r="S362" s="11">
        <f t="shared" si="89"/>
        <v>-0.8473400097882392</v>
      </c>
      <c r="T362" s="11">
        <f t="shared" si="90"/>
        <v>-0.29218621027180658</v>
      </c>
      <c r="U362" s="11">
        <f>'OddsRatio_working_3-way'!S362-'OddsRatio_working_3-way'!R362^2/3</f>
        <v>-0.8473400097882392</v>
      </c>
      <c r="V362" s="11">
        <f>'OddsRatio_working_3-way'!S362*'OddsRatio_working_3-way'!R362/3-2*'OddsRatio_working_3-way'!R362^3/27-'OddsRatio_working_3-way'!T362</f>
        <v>0.29218621027180658</v>
      </c>
      <c r="W362" s="11">
        <f>'OddsRatio_working_3-way'!V362^2+4*'OddsRatio_working_3-way'!U362^3/27</f>
        <v>-4.7572177925304659E-3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0.15010829362957501</v>
      </c>
      <c r="Y362" s="11">
        <f>IF('OddsRatio_working_3-way'!W362&gt;=0,IF('OddsRatio_working_3-way'!V362+SQRT('OddsRatio_working_3-way'!W362)&gt;0,0,PI()),ACOS('OddsRatio_working_3-way'!V362/(2*'OddsRatio_working_3-way'!X362)))</f>
        <v>0.23181336434594191</v>
      </c>
      <c r="Z362" s="11">
        <f>'OddsRatio_working_3-way'!X362^(1/3)*COS('OddsRatio_working_3-way'!Y362/3)</f>
        <v>0.52987128980414944</v>
      </c>
      <c r="AA362" s="11">
        <f>'OddsRatio_working_3-way'!X362^(1/3)*COS(('OddsRatio_working_3-way'!Y362+2*PI())/3)</f>
        <v>-0.30046471226986682</v>
      </c>
      <c r="AB362" s="11">
        <f>'OddsRatio_working_3-way'!X362^(1/3)*COS(('OddsRatio_working_3-way'!Y362+4*PI())/3)</f>
        <v>-0.22940657753428237</v>
      </c>
      <c r="AC362" s="11">
        <f>'OddsRatio_working_3-way'!X362^(1/3)*SIN('OddsRatio_working_3-way'!Y362/3)</f>
        <v>4.1025433217702335E-2</v>
      </c>
      <c r="AD362" s="11">
        <f>'OddsRatio_working_3-way'!X362^(1/3)*SIN(('OddsRatio_working_3-way'!Y362+2*PI())/3)</f>
        <v>0.43836928109756873</v>
      </c>
      <c r="AE362" s="11">
        <f>'OddsRatio_working_3-way'!X362^(1/3)*SIN(('OddsRatio_working_3-way'!Y362+4*PI())/3)</f>
        <v>-0.47939471431527109</v>
      </c>
      <c r="AF362" s="11">
        <f>-'OddsRatio_working_3-way'!U362/(3*'OddsRatio_working_3-way'!X362^(1/3))*COS(('OddsRatio_working_3-way'!Y362)/3)</f>
        <v>0.52987128980414933</v>
      </c>
      <c r="AG362" s="11">
        <f>-'OddsRatio_working_3-way'!U362/(3*'OddsRatio_working_3-way'!X362^(1/3))*COS(('OddsRatio_working_3-way'!Y362+2*PI())/3)</f>
        <v>-0.30046471226986676</v>
      </c>
      <c r="AH362" s="11">
        <f>-'OddsRatio_working_3-way'!U362/(3*'OddsRatio_working_3-way'!X362^(1/3))*COS(('OddsRatio_working_3-way'!Y362+4*PI())/3)</f>
        <v>-0.22940657753428231</v>
      </c>
      <c r="AI362" s="11">
        <f>'OddsRatio_working_3-way'!U362/(3*'OddsRatio_working_3-way'!X362^(1/3))*SIN(('OddsRatio_working_3-way'!Y362)/3)</f>
        <v>-4.1025433217702321E-2</v>
      </c>
      <c r="AJ362" s="11">
        <f>'OddsRatio_working_3-way'!U362/(3*'OddsRatio_working_3-way'!X362^(1/3))*SIN(('OddsRatio_working_3-way'!Y362+2*PI())/3)</f>
        <v>-0.43836928109756867</v>
      </c>
      <c r="AK362" s="11">
        <f>'OddsRatio_working_3-way'!U362/(3*'OddsRatio_working_3-way'!X362^(1/3))*SIN(('OddsRatio_working_3-way'!Y362+4*PI())/3)</f>
        <v>0.47939471431527098</v>
      </c>
      <c r="AL362" s="11">
        <f>'OddsRatio_working_3-way'!Z362+'OddsRatio_working_3-way'!AF362</f>
        <v>1.0597425796082987</v>
      </c>
      <c r="AM362" s="11">
        <f>'OddsRatio_working_3-way'!AA362+'OddsRatio_working_3-way'!AG362</f>
        <v>-0.60092942453973364</v>
      </c>
      <c r="AN362" s="11">
        <f>'OddsRatio_working_3-way'!AB362+'OddsRatio_working_3-way'!AH362</f>
        <v>-0.45881315506856468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1.0597425796082987</v>
      </c>
      <c r="AS362" s="11">
        <f>IF(('OddsRatio_working_3-way'!X362=0),IF(Q362&gt;0,-Q362^(1/3),(-Q362)^(1/3)),'OddsRatio_working_3-way'!AM362-'OddsRatio_working_3-way'!R362/3)</f>
        <v>-0.60092942453973364</v>
      </c>
      <c r="AT362" s="11">
        <f>IF(('OddsRatio_working_3-way'!X362=0),IF(Q362&gt;0,-Q362^(1/3),(-Q362)^(1/3)),'OddsRatio_working_3-way'!AN362-'OddsRatio_working_3-way'!R362/3)</f>
        <v>-0.45881315506856468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IF('True_Odds_Calculator_3-way'!A355="","",'True_Odds_Calculator_3-way'!A355)</f>
        <v>1.56</v>
      </c>
      <c r="B363" s="4">
        <f>IF('True_Odds_Calculator_3-way'!B355="","",'True_Odds_Calculator_3-way'!B355)</f>
        <v>4.33</v>
      </c>
      <c r="C363" s="4">
        <f>IF('True_Odds_Calculator_3-way'!C355="","",'True_Odds_Calculator_3-way'!C355)</f>
        <v>5.76</v>
      </c>
      <c r="D363" s="9">
        <f t="shared" si="78"/>
        <v>0.62159375520792348</v>
      </c>
      <c r="E363" s="9">
        <f t="shared" si="79"/>
        <v>0.2164504944382401</v>
      </c>
      <c r="F363" s="9">
        <f t="shared" si="80"/>
        <v>0.16195575035383647</v>
      </c>
      <c r="G363" s="9">
        <f t="shared" si="81"/>
        <v>1.0870853052612754</v>
      </c>
      <c r="H363" s="9">
        <f t="shared" si="82"/>
        <v>1.6087677709463144</v>
      </c>
      <c r="I363" s="9">
        <f t="shared" si="83"/>
        <v>4.6199940665200483</v>
      </c>
      <c r="J363" s="9">
        <f t="shared" si="84"/>
        <v>6.174526053043671</v>
      </c>
      <c r="K363" s="11">
        <f t="shared" si="85"/>
        <v>0.64102564102564097</v>
      </c>
      <c r="L363" s="11">
        <f t="shared" si="86"/>
        <v>0.23094688221709006</v>
      </c>
      <c r="M363" s="11">
        <f t="shared" si="87"/>
        <v>0.1736111111111111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-0.22814146976964544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0.22232132870123633</v>
      </c>
      <c r="Q363" s="11">
        <f>2*'OddsRatio_working_3-way'!K363*'OddsRatio_working_3-way'!L363*'OddsRatio_working_3-way'!M363</f>
        <v>5.1403775422251163E-2</v>
      </c>
      <c r="R363" s="11">
        <f t="shared" si="88"/>
        <v>0</v>
      </c>
      <c r="S363" s="11">
        <f t="shared" si="89"/>
        <v>-0.97448889465696131</v>
      </c>
      <c r="T363" s="11">
        <f t="shared" si="90"/>
        <v>-0.22531535136577133</v>
      </c>
      <c r="U363" s="11">
        <f>'OddsRatio_working_3-way'!S363-'OddsRatio_working_3-way'!R363^2/3</f>
        <v>-0.97448889465696131</v>
      </c>
      <c r="V363" s="11">
        <f>'OddsRatio_working_3-way'!S363*'OddsRatio_working_3-way'!R363/3-2*'OddsRatio_working_3-way'!R363^3/27-'OddsRatio_working_3-way'!T363</f>
        <v>0.22531535136577133</v>
      </c>
      <c r="W363" s="11">
        <f>'OddsRatio_working_3-way'!V363^2+4*'OddsRatio_working_3-way'!U363^3/27</f>
        <v>-8.6329663610796165E-2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0.18513283823506108</v>
      </c>
      <c r="Y363" s="11">
        <f>IF('OddsRatio_working_3-way'!W363&gt;=0,IF('OddsRatio_working_3-way'!V363+SQRT('OddsRatio_working_3-way'!W363)&gt;0,0,PI()),ACOS('OddsRatio_working_3-way'!V363/(2*'OddsRatio_working_3-way'!X363)))</f>
        <v>0.9165977734354257</v>
      </c>
      <c r="Z363" s="11">
        <f>'OddsRatio_working_3-way'!X363^(1/3)*COS('OddsRatio_working_3-way'!Y363/3)</f>
        <v>0.54354265263063772</v>
      </c>
      <c r="AA363" s="11">
        <f>'OddsRatio_working_3-way'!X363^(1/3)*COS(('OddsRatio_working_3-way'!Y363+2*PI())/3)</f>
        <v>-0.42024106142210005</v>
      </c>
      <c r="AB363" s="11">
        <f>'OddsRatio_working_3-way'!X363^(1/3)*COS(('OddsRatio_working_3-way'!Y363+4*PI())/3)</f>
        <v>-0.12330159120853779</v>
      </c>
      <c r="AC363" s="11">
        <f>'OddsRatio_working_3-way'!X363^(1/3)*SIN('OddsRatio_working_3-way'!Y363/3)</f>
        <v>0.17143808306082514</v>
      </c>
      <c r="AD363" s="11">
        <f>'OddsRatio_working_3-way'!X363^(1/3)*SIN(('OddsRatio_working_3-way'!Y363+2*PI())/3)</f>
        <v>0.38500270368810036</v>
      </c>
      <c r="AE363" s="11">
        <f>'OddsRatio_working_3-way'!X363^(1/3)*SIN(('OddsRatio_working_3-way'!Y363+4*PI())/3)</f>
        <v>-0.5564407867489255</v>
      </c>
      <c r="AF363" s="11">
        <f>-'OddsRatio_working_3-way'!U363/(3*'OddsRatio_working_3-way'!X363^(1/3))*COS(('OddsRatio_working_3-way'!Y363)/3)</f>
        <v>0.54354265263063772</v>
      </c>
      <c r="AG363" s="11">
        <f>-'OddsRatio_working_3-way'!U363/(3*'OddsRatio_working_3-way'!X363^(1/3))*COS(('OddsRatio_working_3-way'!Y363+2*PI())/3)</f>
        <v>-0.42024106142210005</v>
      </c>
      <c r="AH363" s="11">
        <f>-'OddsRatio_working_3-way'!U363/(3*'OddsRatio_working_3-way'!X363^(1/3))*COS(('OddsRatio_working_3-way'!Y363+4*PI())/3)</f>
        <v>-0.12330159120853779</v>
      </c>
      <c r="AI363" s="11">
        <f>'OddsRatio_working_3-way'!U363/(3*'OddsRatio_working_3-way'!X363^(1/3))*SIN(('OddsRatio_working_3-way'!Y363)/3)</f>
        <v>-0.17143808306082514</v>
      </c>
      <c r="AJ363" s="11">
        <f>'OddsRatio_working_3-way'!U363/(3*'OddsRatio_working_3-way'!X363^(1/3))*SIN(('OddsRatio_working_3-way'!Y363+2*PI())/3)</f>
        <v>-0.38500270368810036</v>
      </c>
      <c r="AK363" s="11">
        <f>'OddsRatio_working_3-way'!U363/(3*'OddsRatio_working_3-way'!X363^(1/3))*SIN(('OddsRatio_working_3-way'!Y363+4*PI())/3)</f>
        <v>0.5564407867489255</v>
      </c>
      <c r="AL363" s="11">
        <f>'OddsRatio_working_3-way'!Z363+'OddsRatio_working_3-way'!AF363</f>
        <v>1.0870853052612754</v>
      </c>
      <c r="AM363" s="11">
        <f>'OddsRatio_working_3-way'!AA363+'OddsRatio_working_3-way'!AG363</f>
        <v>-0.8404821228442001</v>
      </c>
      <c r="AN363" s="11">
        <f>'OddsRatio_working_3-way'!AB363+'OddsRatio_working_3-way'!AH363</f>
        <v>-0.24660318241707557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1.0870853052612754</v>
      </c>
      <c r="AS363" s="11">
        <f>IF(('OddsRatio_working_3-way'!X363=0),IF(Q363&gt;0,-Q363^(1/3),(-Q363)^(1/3)),'OddsRatio_working_3-way'!AM363-'OddsRatio_working_3-way'!R363/3)</f>
        <v>-0.8404821228442001</v>
      </c>
      <c r="AT363" s="11">
        <f>IF(('OddsRatio_working_3-way'!X363=0),IF(Q363&gt;0,-Q363^(1/3),(-Q363)^(1/3)),'OddsRatio_working_3-way'!AN363-'OddsRatio_working_3-way'!R363/3)</f>
        <v>-0.24660318241707557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IF('True_Odds_Calculator_3-way'!A356="","",'True_Odds_Calculator_3-way'!A356)</f>
        <v>3.52</v>
      </c>
      <c r="B364" s="4">
        <f>IF('True_Odds_Calculator_3-way'!B356="","",'True_Odds_Calculator_3-way'!B356)</f>
        <v>3.88</v>
      </c>
      <c r="C364" s="4">
        <f>IF('True_Odds_Calculator_3-way'!C356="","",'True_Odds_Calculator_3-way'!C356)</f>
        <v>2.0099999999999998</v>
      </c>
      <c r="D364" s="9">
        <f t="shared" si="78"/>
        <v>0.27173853765049594</v>
      </c>
      <c r="E364" s="9">
        <f t="shared" si="79"/>
        <v>0.24613165235421322</v>
      </c>
      <c r="F364" s="9">
        <f t="shared" si="80"/>
        <v>0.48212980999529098</v>
      </c>
      <c r="G364" s="9">
        <f t="shared" si="81"/>
        <v>1.0634952491029508</v>
      </c>
      <c r="H364" s="9">
        <f t="shared" si="82"/>
        <v>3.680008027739436</v>
      </c>
      <c r="I364" s="9">
        <f t="shared" si="83"/>
        <v>4.0628663174164981</v>
      </c>
      <c r="J364" s="9">
        <f t="shared" si="84"/>
        <v>2.0741302015939795</v>
      </c>
      <c r="K364" s="11">
        <f t="shared" si="85"/>
        <v>0.28409090909090912</v>
      </c>
      <c r="L364" s="11">
        <f t="shared" si="86"/>
        <v>0.25773195876288663</v>
      </c>
      <c r="M364" s="11">
        <f t="shared" si="87"/>
        <v>0.49751243781094534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-0.26702010099455864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0.23350037534912138</v>
      </c>
      <c r="Q364" s="11">
        <f>2*'OddsRatio_working_3-way'!K364*'OddsRatio_working_3-way'!L364*'OddsRatio_working_3-way'!M364</f>
        <v>7.2855031310178286E-2</v>
      </c>
      <c r="R364" s="11">
        <f t="shared" si="88"/>
        <v>0</v>
      </c>
      <c r="S364" s="11">
        <f t="shared" si="89"/>
        <v>-0.87446740705816628</v>
      </c>
      <c r="T364" s="11">
        <f t="shared" si="90"/>
        <v>-0.2728447447919396</v>
      </c>
      <c r="U364" s="11">
        <f>'OddsRatio_working_3-way'!S364-'OddsRatio_working_3-way'!R364^2/3</f>
        <v>-0.87446740705816628</v>
      </c>
      <c r="V364" s="11">
        <f>'OddsRatio_working_3-way'!S364*'OddsRatio_working_3-way'!R364/3-2*'OddsRatio_working_3-way'!R364^3/27-'OddsRatio_working_3-way'!T364</f>
        <v>0.2728447447919396</v>
      </c>
      <c r="W364" s="11">
        <f>'OddsRatio_working_3-way'!V364^2+4*'OddsRatio_working_3-way'!U364^3/27</f>
        <v>-2.4622311169889832E-2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0.15737420844159034</v>
      </c>
      <c r="Y364" s="11">
        <f>IF('OddsRatio_working_3-way'!W364&gt;=0,IF('OddsRatio_working_3-way'!V364+SQRT('OddsRatio_working_3-way'!W364)&gt;0,0,PI()),ACOS('OddsRatio_working_3-way'!V364/(2*'OddsRatio_working_3-way'!X364)))</f>
        <v>0.52191484934962151</v>
      </c>
      <c r="Z364" s="11">
        <f>'OddsRatio_working_3-way'!X364^(1/3)*COS('OddsRatio_working_3-way'!Y364/3)</f>
        <v>0.53174762455147551</v>
      </c>
      <c r="AA364" s="11">
        <f>'OddsRatio_working_3-way'!X364^(1/3)*COS(('OddsRatio_working_3-way'!Y364+2*PI())/3)</f>
        <v>-0.34680711569552242</v>
      </c>
      <c r="AB364" s="11">
        <f>'OddsRatio_working_3-way'!X364^(1/3)*COS(('OddsRatio_working_3-way'!Y364+4*PI())/3)</f>
        <v>-0.1849405088559532</v>
      </c>
      <c r="AC364" s="11">
        <f>'OddsRatio_working_3-way'!X364^(1/3)*SIN('OddsRatio_working_3-way'!Y364/3)</f>
        <v>9.3453729031636609E-2</v>
      </c>
      <c r="AD364" s="11">
        <f>'OddsRatio_working_3-way'!X364^(1/3)*SIN(('OddsRatio_working_3-way'!Y364+2*PI())/3)</f>
        <v>0.41378008674778932</v>
      </c>
      <c r="AE364" s="11">
        <f>'OddsRatio_working_3-way'!X364^(1/3)*SIN(('OddsRatio_working_3-way'!Y364+4*PI())/3)</f>
        <v>-0.50723381577942595</v>
      </c>
      <c r="AF364" s="11">
        <f>-'OddsRatio_working_3-way'!U364/(3*'OddsRatio_working_3-way'!X364^(1/3))*COS(('OddsRatio_working_3-way'!Y364)/3)</f>
        <v>0.5317476245514754</v>
      </c>
      <c r="AG364" s="11">
        <f>-'OddsRatio_working_3-way'!U364/(3*'OddsRatio_working_3-way'!X364^(1/3))*COS(('OddsRatio_working_3-way'!Y364+2*PI())/3)</f>
        <v>-0.34680711569552231</v>
      </c>
      <c r="AH364" s="11">
        <f>-'OddsRatio_working_3-way'!U364/(3*'OddsRatio_working_3-way'!X364^(1/3))*COS(('OddsRatio_working_3-way'!Y364+4*PI())/3)</f>
        <v>-0.18494050885595317</v>
      </c>
      <c r="AI364" s="11">
        <f>'OddsRatio_working_3-way'!U364/(3*'OddsRatio_working_3-way'!X364^(1/3))*SIN(('OddsRatio_working_3-way'!Y364)/3)</f>
        <v>-9.3453729031636595E-2</v>
      </c>
      <c r="AJ364" s="11">
        <f>'OddsRatio_working_3-way'!U364/(3*'OddsRatio_working_3-way'!X364^(1/3))*SIN(('OddsRatio_working_3-way'!Y364+2*PI())/3)</f>
        <v>-0.41378008674778921</v>
      </c>
      <c r="AK364" s="11">
        <f>'OddsRatio_working_3-way'!U364/(3*'OddsRatio_working_3-way'!X364^(1/3))*SIN(('OddsRatio_working_3-way'!Y364+4*PI())/3)</f>
        <v>0.50723381577942583</v>
      </c>
      <c r="AL364" s="11">
        <f>'OddsRatio_working_3-way'!Z364+'OddsRatio_working_3-way'!AF364</f>
        <v>1.0634952491029508</v>
      </c>
      <c r="AM364" s="11">
        <f>'OddsRatio_working_3-way'!AA364+'OddsRatio_working_3-way'!AG364</f>
        <v>-0.69361423139104472</v>
      </c>
      <c r="AN364" s="11">
        <f>'OddsRatio_working_3-way'!AB364+'OddsRatio_working_3-way'!AH364</f>
        <v>-0.3698810177119064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1.0634952491029508</v>
      </c>
      <c r="AS364" s="11">
        <f>IF(('OddsRatio_working_3-way'!X364=0),IF(Q364&gt;0,-Q364^(1/3),(-Q364)^(1/3)),'OddsRatio_working_3-way'!AM364-'OddsRatio_working_3-way'!R364/3)</f>
        <v>-0.69361423139104472</v>
      </c>
      <c r="AT364" s="11">
        <f>IF(('OddsRatio_working_3-way'!X364=0),IF(Q364&gt;0,-Q364^(1/3),(-Q364)^(1/3)),'OddsRatio_working_3-way'!AN364-'OddsRatio_working_3-way'!R364/3)</f>
        <v>-0.3698810177119064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IF('True_Odds_Calculator_3-way'!A357="","",'True_Odds_Calculator_3-way'!A357)</f>
        <v>2.11</v>
      </c>
      <c r="B365" s="4">
        <f>IF('True_Odds_Calculator_3-way'!B357="","",'True_Odds_Calculator_3-way'!B357)</f>
        <v>3.6</v>
      </c>
      <c r="C365" s="4">
        <f>IF('True_Odds_Calculator_3-way'!C357="","",'True_Odds_Calculator_3-way'!C357)</f>
        <v>3.47</v>
      </c>
      <c r="D365" s="9">
        <f t="shared" si="78"/>
        <v>0.45863962894404875</v>
      </c>
      <c r="E365" s="9">
        <f t="shared" si="79"/>
        <v>0.26561767138079589</v>
      </c>
      <c r="F365" s="9">
        <f t="shared" si="80"/>
        <v>0.27574269967515525</v>
      </c>
      <c r="G365" s="9">
        <f t="shared" si="81"/>
        <v>1.063388366851854</v>
      </c>
      <c r="H365" s="9">
        <f t="shared" si="82"/>
        <v>2.1803610872055583</v>
      </c>
      <c r="I365" s="9">
        <f t="shared" si="83"/>
        <v>3.76480975381482</v>
      </c>
      <c r="J365" s="9">
        <f t="shared" si="84"/>
        <v>3.6265692661240787</v>
      </c>
      <c r="K365" s="11">
        <f t="shared" si="85"/>
        <v>0.47393364928909953</v>
      </c>
      <c r="L365" s="11">
        <f t="shared" si="86"/>
        <v>0.27777777777777779</v>
      </c>
      <c r="M365" s="11">
        <f t="shared" si="87"/>
        <v>0.28818443804034583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-0.27044493309841522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0.23446285243408865</v>
      </c>
      <c r="Q365" s="11">
        <f>2*'OddsRatio_working_3-way'!K365*'OddsRatio_working_3-way'!L365*'OddsRatio_working_3-way'!M365</f>
        <v>7.5877945771549729E-2</v>
      </c>
      <c r="R365" s="11">
        <f t="shared" si="88"/>
        <v>0</v>
      </c>
      <c r="S365" s="11">
        <f t="shared" si="89"/>
        <v>-0.86695228395633261</v>
      </c>
      <c r="T365" s="11">
        <f t="shared" si="90"/>
        <v>-0.28056708218651544</v>
      </c>
      <c r="U365" s="11">
        <f>'OddsRatio_working_3-way'!S365-'OddsRatio_working_3-way'!R365^2/3</f>
        <v>-0.86695228395633261</v>
      </c>
      <c r="V365" s="11">
        <f>'OddsRatio_working_3-way'!S365*'OddsRatio_working_3-way'!R365/3-2*'OddsRatio_working_3-way'!R365^3/27-'OddsRatio_working_3-way'!T365</f>
        <v>0.28056708218651544</v>
      </c>
      <c r="W365" s="11">
        <f>'OddsRatio_working_3-way'!V365^2+4*'OddsRatio_working_3-way'!U365^3/27</f>
        <v>-1.781644810393139E-2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0.15534987585333493</v>
      </c>
      <c r="Y365" s="11">
        <f>IF('OddsRatio_working_3-way'!W365&gt;=0,IF('OddsRatio_working_3-way'!V365+SQRT('OddsRatio_working_3-way'!W365)&gt;0,0,PI()),ACOS('OddsRatio_working_3-way'!V365/(2*'OddsRatio_working_3-way'!X365)))</f>
        <v>0.44405567039875571</v>
      </c>
      <c r="Z365" s="11">
        <f>'OddsRatio_working_3-way'!X365^(1/3)*COS('OddsRatio_working_3-way'!Y365/3)</f>
        <v>0.531694183425927</v>
      </c>
      <c r="AA365" s="11">
        <f>'OddsRatio_working_3-way'!X365^(1/3)*COS(('OddsRatio_working_3-way'!Y365+2*PI())/3)</f>
        <v>-0.33450597658856224</v>
      </c>
      <c r="AB365" s="11">
        <f>'OddsRatio_working_3-way'!X365^(1/3)*COS(('OddsRatio_working_3-way'!Y365+4*PI())/3)</f>
        <v>-0.1971882068373649</v>
      </c>
      <c r="AC365" s="11">
        <f>'OddsRatio_working_3-way'!X365^(1/3)*SIN('OddsRatio_working_3-way'!Y365/3)</f>
        <v>7.928045133037287E-2</v>
      </c>
      <c r="AD365" s="11">
        <f>'OddsRatio_working_3-way'!X365^(1/3)*SIN(('OddsRatio_working_3-way'!Y365+2*PI())/3)</f>
        <v>0.42082044422608933</v>
      </c>
      <c r="AE365" s="11">
        <f>'OddsRatio_working_3-way'!X365^(1/3)*SIN(('OddsRatio_working_3-way'!Y365+4*PI())/3)</f>
        <v>-0.5001008955564622</v>
      </c>
      <c r="AF365" s="11">
        <f>-'OddsRatio_working_3-way'!U365/(3*'OddsRatio_working_3-way'!X365^(1/3))*COS(('OddsRatio_working_3-way'!Y365)/3)</f>
        <v>0.53169418342592689</v>
      </c>
      <c r="AG365" s="11">
        <f>-'OddsRatio_working_3-way'!U365/(3*'OddsRatio_working_3-way'!X365^(1/3))*COS(('OddsRatio_working_3-way'!Y365+2*PI())/3)</f>
        <v>-0.33450597658856213</v>
      </c>
      <c r="AH365" s="11">
        <f>-'OddsRatio_working_3-way'!U365/(3*'OddsRatio_working_3-way'!X365^(1/3))*COS(('OddsRatio_working_3-way'!Y365+4*PI())/3)</f>
        <v>-0.19718820683736485</v>
      </c>
      <c r="AI365" s="11">
        <f>'OddsRatio_working_3-way'!U365/(3*'OddsRatio_working_3-way'!X365^(1/3))*SIN(('OddsRatio_working_3-way'!Y365)/3)</f>
        <v>-7.9280451330372842E-2</v>
      </c>
      <c r="AJ365" s="11">
        <f>'OddsRatio_working_3-way'!U365/(3*'OddsRatio_working_3-way'!X365^(1/3))*SIN(('OddsRatio_working_3-way'!Y365+2*PI())/3)</f>
        <v>-0.42082044422608927</v>
      </c>
      <c r="AK365" s="11">
        <f>'OddsRatio_working_3-way'!U365/(3*'OddsRatio_working_3-way'!X365^(1/3))*SIN(('OddsRatio_working_3-way'!Y365+4*PI())/3)</f>
        <v>0.50010089555646209</v>
      </c>
      <c r="AL365" s="11">
        <f>'OddsRatio_working_3-way'!Z365+'OddsRatio_working_3-way'!AF365</f>
        <v>1.063388366851854</v>
      </c>
      <c r="AM365" s="11">
        <f>'OddsRatio_working_3-way'!AA365+'OddsRatio_working_3-way'!AG365</f>
        <v>-0.66901195317712436</v>
      </c>
      <c r="AN365" s="11">
        <f>'OddsRatio_working_3-way'!AB365+'OddsRatio_working_3-way'!AH365</f>
        <v>-0.39437641367472975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1.063388366851854</v>
      </c>
      <c r="AS365" s="11">
        <f>IF(('OddsRatio_working_3-way'!X365=0),IF(Q365&gt;0,-Q365^(1/3),(-Q365)^(1/3)),'OddsRatio_working_3-way'!AM365-'OddsRatio_working_3-way'!R365/3)</f>
        <v>-0.66901195317712436</v>
      </c>
      <c r="AT365" s="11">
        <f>IF(('OddsRatio_working_3-way'!X365=0),IF(Q365&gt;0,-Q365^(1/3),(-Q365)^(1/3)),'OddsRatio_working_3-way'!AN365-'OddsRatio_working_3-way'!R365/3)</f>
        <v>-0.39437641367472975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IF('True_Odds_Calculator_3-way'!A358="","",'True_Odds_Calculator_3-way'!A358)</f>
        <v>3.43</v>
      </c>
      <c r="B366" s="4">
        <f>IF('True_Odds_Calculator_3-way'!B358="","",'True_Odds_Calculator_3-way'!B358)</f>
        <v>3.68</v>
      </c>
      <c r="C366" s="4">
        <f>IF('True_Odds_Calculator_3-way'!C358="","",'True_Odds_Calculator_3-way'!C358)</f>
        <v>2.1</v>
      </c>
      <c r="D366" s="9">
        <f t="shared" si="78"/>
        <v>0.27912461722839754</v>
      </c>
      <c r="E366" s="9">
        <f t="shared" si="79"/>
        <v>0.25985285524400309</v>
      </c>
      <c r="F366" s="9">
        <f t="shared" si="80"/>
        <v>0.46102252752759948</v>
      </c>
      <c r="G366" s="9">
        <f t="shared" si="81"/>
        <v>1.0628103642942306</v>
      </c>
      <c r="H366" s="9">
        <f t="shared" si="82"/>
        <v>3.5826291852349814</v>
      </c>
      <c r="I366" s="9">
        <f t="shared" si="83"/>
        <v>3.8483317763085387</v>
      </c>
      <c r="J366" s="9">
        <f t="shared" si="84"/>
        <v>2.1690914007236537</v>
      </c>
      <c r="K366" s="11">
        <f t="shared" si="85"/>
        <v>0.29154518950437314</v>
      </c>
      <c r="L366" s="11">
        <f t="shared" si="86"/>
        <v>0.27173913043478259</v>
      </c>
      <c r="M366" s="11">
        <f t="shared" si="87"/>
        <v>0.47619047619047616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-0.27025424189196545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0.23427738442315696</v>
      </c>
      <c r="Q366" s="11">
        <f>2*'OddsRatio_working_3-way'!K366*'OddsRatio_working_3-way'!L366*'OddsRatio_working_3-way'!M366</f>
        <v>7.5451653598440249E-2</v>
      </c>
      <c r="R366" s="11">
        <f t="shared" si="88"/>
        <v>0</v>
      </c>
      <c r="S366" s="11">
        <f t="shared" si="89"/>
        <v>-0.86687773254937361</v>
      </c>
      <c r="T366" s="11">
        <f t="shared" si="90"/>
        <v>-0.27918767553925078</v>
      </c>
      <c r="U366" s="11">
        <f>'OddsRatio_working_3-way'!S366-'OddsRatio_working_3-way'!R366^2/3</f>
        <v>-0.86687773254937361</v>
      </c>
      <c r="V366" s="11">
        <f>'OddsRatio_working_3-way'!S366*'OddsRatio_working_3-way'!R366/3-2*'OddsRatio_working_3-way'!R366^3/27-'OddsRatio_working_3-way'!T366</f>
        <v>0.27918767553925078</v>
      </c>
      <c r="W366" s="11">
        <f>'OddsRatio_working_3-way'!V366^2+4*'OddsRatio_working_3-way'!U366^3/27</f>
        <v>-1.8563675988219133E-2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0.15532983789442154</v>
      </c>
      <c r="Y366" s="11">
        <f>IF('OddsRatio_working_3-way'!W366&gt;=0,IF('OddsRatio_working_3-way'!V366+SQRT('OddsRatio_working_3-way'!W366)&gt;0,0,PI()),ACOS('OddsRatio_working_3-way'!V366/(2*'OddsRatio_working_3-way'!X366)))</f>
        <v>0.45401605855174765</v>
      </c>
      <c r="Z366" s="11">
        <f>'OddsRatio_working_3-way'!X366^(1/3)*COS('OddsRatio_working_3-way'!Y366/3)</f>
        <v>0.5314051821471153</v>
      </c>
      <c r="AA366" s="11">
        <f>'OddsRatio_working_3-way'!X366^(1/3)*COS(('OddsRatio_working_3-way'!Y366+2*PI())/3)</f>
        <v>-0.33588686586311972</v>
      </c>
      <c r="AB366" s="11">
        <f>'OddsRatio_working_3-way'!X366^(1/3)*COS(('OddsRatio_working_3-way'!Y366+4*PI())/3)</f>
        <v>-0.19551831628399574</v>
      </c>
      <c r="AC366" s="11">
        <f>'OddsRatio_working_3-way'!X366^(1/3)*SIN('OddsRatio_working_3-way'!Y366/3)</f>
        <v>8.1041819885264738E-2</v>
      </c>
      <c r="AD366" s="11">
        <f>'OddsRatio_working_3-way'!X366^(1/3)*SIN(('OddsRatio_working_3-way'!Y366+2*PI())/3)</f>
        <v>0.4196894774994665</v>
      </c>
      <c r="AE366" s="11">
        <f>'OddsRatio_working_3-way'!X366^(1/3)*SIN(('OddsRatio_working_3-way'!Y366+4*PI())/3)</f>
        <v>-0.50073129738473099</v>
      </c>
      <c r="AF366" s="11">
        <f>-'OddsRatio_working_3-way'!U366/(3*'OddsRatio_working_3-way'!X366^(1/3))*COS(('OddsRatio_working_3-way'!Y366)/3)</f>
        <v>0.5314051821471153</v>
      </c>
      <c r="AG366" s="11">
        <f>-'OddsRatio_working_3-way'!U366/(3*'OddsRatio_working_3-way'!X366^(1/3))*COS(('OddsRatio_working_3-way'!Y366+2*PI())/3)</f>
        <v>-0.33588686586311972</v>
      </c>
      <c r="AH366" s="11">
        <f>-'OddsRatio_working_3-way'!U366/(3*'OddsRatio_working_3-way'!X366^(1/3))*COS(('OddsRatio_working_3-way'!Y366+4*PI())/3)</f>
        <v>-0.19551831628399574</v>
      </c>
      <c r="AI366" s="11">
        <f>'OddsRatio_working_3-way'!U366/(3*'OddsRatio_working_3-way'!X366^(1/3))*SIN(('OddsRatio_working_3-way'!Y366)/3)</f>
        <v>-8.1041819885264738E-2</v>
      </c>
      <c r="AJ366" s="11">
        <f>'OddsRatio_working_3-way'!U366/(3*'OddsRatio_working_3-way'!X366^(1/3))*SIN(('OddsRatio_working_3-way'!Y366+2*PI())/3)</f>
        <v>-0.4196894774994665</v>
      </c>
      <c r="AK366" s="11">
        <f>'OddsRatio_working_3-way'!U366/(3*'OddsRatio_working_3-way'!X366^(1/3))*SIN(('OddsRatio_working_3-way'!Y366+4*PI())/3)</f>
        <v>0.50073129738473099</v>
      </c>
      <c r="AL366" s="11">
        <f>'OddsRatio_working_3-way'!Z366+'OddsRatio_working_3-way'!AF366</f>
        <v>1.0628103642942306</v>
      </c>
      <c r="AM366" s="11">
        <f>'OddsRatio_working_3-way'!AA366+'OddsRatio_working_3-way'!AG366</f>
        <v>-0.67177373172623944</v>
      </c>
      <c r="AN366" s="11">
        <f>'OddsRatio_working_3-way'!AB366+'OddsRatio_working_3-way'!AH366</f>
        <v>-0.39103663256799148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1.0628103642942306</v>
      </c>
      <c r="AS366" s="11">
        <f>IF(('OddsRatio_working_3-way'!X366=0),IF(Q366&gt;0,-Q366^(1/3),(-Q366)^(1/3)),'OddsRatio_working_3-way'!AM366-'OddsRatio_working_3-way'!R366/3)</f>
        <v>-0.67177373172623944</v>
      </c>
      <c r="AT366" s="11">
        <f>IF(('OddsRatio_working_3-way'!X366=0),IF(Q366&gt;0,-Q366^(1/3),(-Q366)^(1/3)),'OddsRatio_working_3-way'!AN366-'OddsRatio_working_3-way'!R366/3)</f>
        <v>-0.39103663256799148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IF('True_Odds_Calculator_3-way'!A359="","",'True_Odds_Calculator_3-way'!A359)</f>
        <v>3.88</v>
      </c>
      <c r="B367" s="4">
        <f>IF('True_Odds_Calculator_3-way'!B359="","",'True_Odds_Calculator_3-way'!B359)</f>
        <v>3.66</v>
      </c>
      <c r="C367" s="4">
        <f>IF('True_Odds_Calculator_3-way'!C359="","",'True_Odds_Calculator_3-way'!C359)</f>
        <v>1.96</v>
      </c>
      <c r="D367" s="9">
        <f t="shared" si="78"/>
        <v>0.24550629395608536</v>
      </c>
      <c r="E367" s="9">
        <f t="shared" si="79"/>
        <v>0.26052142986106502</v>
      </c>
      <c r="F367" s="9">
        <f t="shared" si="80"/>
        <v>0.49397227618284967</v>
      </c>
      <c r="G367" s="9">
        <f t="shared" si="81"/>
        <v>1.0670886560330262</v>
      </c>
      <c r="H367" s="9">
        <f t="shared" si="82"/>
        <v>4.073215329375115</v>
      </c>
      <c r="I367" s="9">
        <f t="shared" si="83"/>
        <v>3.8384558250478502</v>
      </c>
      <c r="J367" s="9">
        <f t="shared" si="84"/>
        <v>2.0244051097917044</v>
      </c>
      <c r="K367" s="11">
        <f t="shared" si="85"/>
        <v>0.25773195876288663</v>
      </c>
      <c r="L367" s="11">
        <f t="shared" si="86"/>
        <v>0.27322404371584696</v>
      </c>
      <c r="M367" s="11">
        <f t="shared" si="87"/>
        <v>0.51020408163265307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-0.26422656268862099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0.23353096520000594</v>
      </c>
      <c r="Q367" s="11">
        <f>2*'OddsRatio_working_3-way'!K367*'OddsRatio_working_3-way'!L367*'OddsRatio_working_3-way'!M367</f>
        <v>7.1855681600001844E-2</v>
      </c>
      <c r="R367" s="11">
        <f t="shared" si="88"/>
        <v>0</v>
      </c>
      <c r="S367" s="11">
        <f t="shared" si="89"/>
        <v>-0.88382849484823212</v>
      </c>
      <c r="T367" s="11">
        <f t="shared" si="90"/>
        <v>-0.27194722918407149</v>
      </c>
      <c r="U367" s="11">
        <f>'OddsRatio_working_3-way'!S367-'OddsRatio_working_3-way'!R367^2/3</f>
        <v>-0.88382849484823212</v>
      </c>
      <c r="V367" s="11">
        <f>'OddsRatio_working_3-way'!S367*'OddsRatio_working_3-way'!R367/3-2*'OddsRatio_working_3-way'!R367^3/27-'OddsRatio_working_3-way'!T367</f>
        <v>0.27194722918407149</v>
      </c>
      <c r="W367" s="11">
        <f>'OddsRatio_working_3-way'!V367^2+4*'OddsRatio_working_3-way'!U367^3/27</f>
        <v>-2.8326943177815547E-2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0.15990797247066002</v>
      </c>
      <c r="Y367" s="11">
        <f>IF('OddsRatio_working_3-way'!W367&gt;=0,IF('OddsRatio_working_3-way'!V367+SQRT('OddsRatio_working_3-way'!W367)&gt;0,0,PI()),ACOS('OddsRatio_working_3-way'!V367/(2*'OddsRatio_working_3-way'!X367)))</f>
        <v>0.55419534260065606</v>
      </c>
      <c r="Z367" s="11">
        <f>'OddsRatio_working_3-way'!X367^(1/3)*COS('OddsRatio_working_3-way'!Y367/3)</f>
        <v>0.53354432801651308</v>
      </c>
      <c r="AA367" s="11">
        <f>'OddsRatio_working_3-way'!X367^(1/3)*COS(('OddsRatio_working_3-way'!Y367+2*PI())/3)</f>
        <v>-0.35311428144299167</v>
      </c>
      <c r="AB367" s="11">
        <f>'OddsRatio_working_3-way'!X367^(1/3)*COS(('OddsRatio_working_3-way'!Y367+4*PI())/3)</f>
        <v>-0.18043004657352185</v>
      </c>
      <c r="AC367" s="11">
        <f>'OddsRatio_working_3-way'!X367^(1/3)*SIN('OddsRatio_working_3-way'!Y367/3)</f>
        <v>9.9699289486693154E-2</v>
      </c>
      <c r="AD367" s="11">
        <f>'OddsRatio_working_3-way'!X367^(1/3)*SIN(('OddsRatio_working_3-way'!Y367+2*PI())/3)</f>
        <v>0.41221329736405116</v>
      </c>
      <c r="AE367" s="11">
        <f>'OddsRatio_working_3-way'!X367^(1/3)*SIN(('OddsRatio_working_3-way'!Y367+4*PI())/3)</f>
        <v>-0.51191258685074426</v>
      </c>
      <c r="AF367" s="11">
        <f>-'OddsRatio_working_3-way'!U367/(3*'OddsRatio_working_3-way'!X367^(1/3))*COS(('OddsRatio_working_3-way'!Y367)/3)</f>
        <v>0.53354432801651319</v>
      </c>
      <c r="AG367" s="11">
        <f>-'OddsRatio_working_3-way'!U367/(3*'OddsRatio_working_3-way'!X367^(1/3))*COS(('OddsRatio_working_3-way'!Y367+2*PI())/3)</f>
        <v>-0.35311428144299173</v>
      </c>
      <c r="AH367" s="11">
        <f>-'OddsRatio_working_3-way'!U367/(3*'OddsRatio_working_3-way'!X367^(1/3))*COS(('OddsRatio_working_3-way'!Y367+4*PI())/3)</f>
        <v>-0.18043004657352188</v>
      </c>
      <c r="AI367" s="11">
        <f>'OddsRatio_working_3-way'!U367/(3*'OddsRatio_working_3-way'!X367^(1/3))*SIN(('OddsRatio_working_3-way'!Y367)/3)</f>
        <v>-9.9699289486693182E-2</v>
      </c>
      <c r="AJ367" s="11">
        <f>'OddsRatio_working_3-way'!U367/(3*'OddsRatio_working_3-way'!X367^(1/3))*SIN(('OddsRatio_working_3-way'!Y367+2*PI())/3)</f>
        <v>-0.41221329736405121</v>
      </c>
      <c r="AK367" s="11">
        <f>'OddsRatio_working_3-way'!U367/(3*'OddsRatio_working_3-way'!X367^(1/3))*SIN(('OddsRatio_working_3-way'!Y367+4*PI())/3)</f>
        <v>0.51191258685074426</v>
      </c>
      <c r="AL367" s="11">
        <f>'OddsRatio_working_3-way'!Z367+'OddsRatio_working_3-way'!AF367</f>
        <v>1.0670886560330262</v>
      </c>
      <c r="AM367" s="11">
        <f>'OddsRatio_working_3-way'!AA367+'OddsRatio_working_3-way'!AG367</f>
        <v>-0.70622856288598346</v>
      </c>
      <c r="AN367" s="11">
        <f>'OddsRatio_working_3-way'!AB367+'OddsRatio_working_3-way'!AH367</f>
        <v>-0.3608600931470437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1.0670886560330262</v>
      </c>
      <c r="AS367" s="11">
        <f>IF(('OddsRatio_working_3-way'!X367=0),IF(Q367&gt;0,-Q367^(1/3),(-Q367)^(1/3)),'OddsRatio_working_3-way'!AM367-'OddsRatio_working_3-way'!R367/3)</f>
        <v>-0.70622856288598346</v>
      </c>
      <c r="AT367" s="11">
        <f>IF(('OddsRatio_working_3-way'!X367=0),IF(Q367&gt;0,-Q367^(1/3),(-Q367)^(1/3)),'OddsRatio_working_3-way'!AN367-'OddsRatio_working_3-way'!R367/3)</f>
        <v>-0.3608600931470437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IF('True_Odds_Calculator_3-way'!A360="","",'True_Odds_Calculator_3-way'!A360)</f>
        <v>2.0699999999999998</v>
      </c>
      <c r="B368" s="4">
        <f>IF('True_Odds_Calculator_3-way'!B360="","",'True_Odds_Calculator_3-way'!B360)</f>
        <v>3.66</v>
      </c>
      <c r="C368" s="4">
        <f>IF('True_Odds_Calculator_3-way'!C360="","",'True_Odds_Calculator_3-way'!C360)</f>
        <v>3.68</v>
      </c>
      <c r="D368" s="9">
        <f t="shared" si="78"/>
        <v>0.47218915358632596</v>
      </c>
      <c r="E368" s="9">
        <f t="shared" si="79"/>
        <v>0.26463298830106857</v>
      </c>
      <c r="F368" s="9">
        <f t="shared" si="80"/>
        <v>0.26317785811260547</v>
      </c>
      <c r="G368" s="9">
        <f t="shared" si="81"/>
        <v>1.0446685637017932</v>
      </c>
      <c r="H368" s="9">
        <f t="shared" si="82"/>
        <v>2.1177953631609188</v>
      </c>
      <c r="I368" s="9">
        <f t="shared" si="83"/>
        <v>3.7788183794467702</v>
      </c>
      <c r="J368" s="9">
        <f t="shared" si="84"/>
        <v>3.7997117507208058</v>
      </c>
      <c r="K368" s="11">
        <f t="shared" si="85"/>
        <v>0.48309178743961356</v>
      </c>
      <c r="L368" s="11">
        <f t="shared" si="86"/>
        <v>0.27322404371584696</v>
      </c>
      <c r="M368" s="11">
        <f t="shared" si="87"/>
        <v>0.27173913043478259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-0.27359046579505852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0.22991048627108002</v>
      </c>
      <c r="Q368" s="11">
        <f>2*'OddsRatio_working_3-way'!K368*'OddsRatio_working_3-way'!L368*'OddsRatio_working_3-way'!M368</f>
        <v>7.1734941114221532E-2</v>
      </c>
      <c r="R368" s="11">
        <f t="shared" si="88"/>
        <v>0</v>
      </c>
      <c r="S368" s="11">
        <f t="shared" si="89"/>
        <v>-0.84034538850963336</v>
      </c>
      <c r="T368" s="11">
        <f t="shared" si="90"/>
        <v>-0.26219824914497142</v>
      </c>
      <c r="U368" s="11">
        <f>'OddsRatio_working_3-way'!S368-'OddsRatio_working_3-way'!R368^2/3</f>
        <v>-0.84034538850963336</v>
      </c>
      <c r="V368" s="11">
        <f>'OddsRatio_working_3-way'!S368*'OddsRatio_working_3-way'!R368/3-2*'OddsRatio_working_3-way'!R368^3/27-'OddsRatio_working_3-way'!T368</f>
        <v>0.26219824914497142</v>
      </c>
      <c r="W368" s="11">
        <f>'OddsRatio_working_3-way'!V368^2+4*'OddsRatio_working_3-way'!U368^3/27</f>
        <v>-1.9168436524173021E-2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0.14825346402265069</v>
      </c>
      <c r="Y368" s="11">
        <f>IF('OddsRatio_working_3-way'!W368&gt;=0,IF('OddsRatio_working_3-way'!V368+SQRT('OddsRatio_working_3-way'!W368)&gt;0,0,PI()),ACOS('OddsRatio_working_3-way'!V368/(2*'OddsRatio_working_3-way'!X368)))</f>
        <v>0.48582406119077426</v>
      </c>
      <c r="Z368" s="11">
        <f>'OddsRatio_working_3-way'!X368^(1/3)*COS('OddsRatio_working_3-way'!Y368/3)</f>
        <v>0.52233428185089659</v>
      </c>
      <c r="AA368" s="11">
        <f>'OddsRatio_working_3-way'!X368^(1/3)*COS(('OddsRatio_working_3-way'!Y368+2*PI())/3)</f>
        <v>-0.33506924258629051</v>
      </c>
      <c r="AB368" s="11">
        <f>'OddsRatio_working_3-way'!X368^(1/3)*COS(('OddsRatio_working_3-way'!Y368+4*PI())/3)</f>
        <v>-0.18726503926460616</v>
      </c>
      <c r="AC368" s="11">
        <f>'OddsRatio_working_3-way'!X368^(1/3)*SIN('OddsRatio_working_3-way'!Y368/3)</f>
        <v>8.5334796575132821E-2</v>
      </c>
      <c r="AD368" s="11">
        <f>'OddsRatio_working_3-way'!X368^(1/3)*SIN(('OddsRatio_working_3-way'!Y368+2*PI())/3)</f>
        <v>0.40968735906281112</v>
      </c>
      <c r="AE368" s="11">
        <f>'OddsRatio_working_3-way'!X368^(1/3)*SIN(('OddsRatio_working_3-way'!Y368+4*PI())/3)</f>
        <v>-0.49502215563794383</v>
      </c>
      <c r="AF368" s="11">
        <f>-'OddsRatio_working_3-way'!U368/(3*'OddsRatio_working_3-way'!X368^(1/3))*COS(('OddsRatio_working_3-way'!Y368)/3)</f>
        <v>0.52233428185089659</v>
      </c>
      <c r="AG368" s="11">
        <f>-'OddsRatio_working_3-way'!U368/(3*'OddsRatio_working_3-way'!X368^(1/3))*COS(('OddsRatio_working_3-way'!Y368+2*PI())/3)</f>
        <v>-0.33506924258629051</v>
      </c>
      <c r="AH368" s="11">
        <f>-'OddsRatio_working_3-way'!U368/(3*'OddsRatio_working_3-way'!X368^(1/3))*COS(('OddsRatio_working_3-way'!Y368+4*PI())/3)</f>
        <v>-0.18726503926460616</v>
      </c>
      <c r="AI368" s="11">
        <f>'OddsRatio_working_3-way'!U368/(3*'OddsRatio_working_3-way'!X368^(1/3))*SIN(('OddsRatio_working_3-way'!Y368)/3)</f>
        <v>-8.5334796575132821E-2</v>
      </c>
      <c r="AJ368" s="11">
        <f>'OddsRatio_working_3-way'!U368/(3*'OddsRatio_working_3-way'!X368^(1/3))*SIN(('OddsRatio_working_3-way'!Y368+2*PI())/3)</f>
        <v>-0.40968735906281112</v>
      </c>
      <c r="AK368" s="11">
        <f>'OddsRatio_working_3-way'!U368/(3*'OddsRatio_working_3-way'!X368^(1/3))*SIN(('OddsRatio_working_3-way'!Y368+4*PI())/3)</f>
        <v>0.49502215563794383</v>
      </c>
      <c r="AL368" s="11">
        <f>'OddsRatio_working_3-way'!Z368+'OddsRatio_working_3-way'!AF368</f>
        <v>1.0446685637017932</v>
      </c>
      <c r="AM368" s="11">
        <f>'OddsRatio_working_3-way'!AA368+'OddsRatio_working_3-way'!AG368</f>
        <v>-0.67013848517258101</v>
      </c>
      <c r="AN368" s="11">
        <f>'OddsRatio_working_3-way'!AB368+'OddsRatio_working_3-way'!AH368</f>
        <v>-0.37453007852921233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1.0446685637017932</v>
      </c>
      <c r="AS368" s="11">
        <f>IF(('OddsRatio_working_3-way'!X368=0),IF(Q368&gt;0,-Q368^(1/3),(-Q368)^(1/3)),'OddsRatio_working_3-way'!AM368-'OddsRatio_working_3-way'!R368/3)</f>
        <v>-0.67013848517258101</v>
      </c>
      <c r="AT368" s="11">
        <f>IF(('OddsRatio_working_3-way'!X368=0),IF(Q368&gt;0,-Q368^(1/3),(-Q368)^(1/3)),'OddsRatio_working_3-way'!AN368-'OddsRatio_working_3-way'!R368/3)</f>
        <v>-0.37453007852921233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IF('True_Odds_Calculator_3-way'!A361="","",'True_Odds_Calculator_3-way'!A361)</f>
        <v>2.15</v>
      </c>
      <c r="B369" s="4">
        <f>IF('True_Odds_Calculator_3-way'!B361="","",'True_Odds_Calculator_3-way'!B361)</f>
        <v>3.66</v>
      </c>
      <c r="C369" s="4">
        <f>IF('True_Odds_Calculator_3-way'!C361="","",'True_Odds_Calculator_3-way'!C361)</f>
        <v>3.45</v>
      </c>
      <c r="D369" s="9">
        <f t="shared" si="78"/>
        <v>0.45432472465596252</v>
      </c>
      <c r="E369" s="9">
        <f t="shared" si="79"/>
        <v>0.26468159182713952</v>
      </c>
      <c r="F369" s="9">
        <f t="shared" si="80"/>
        <v>0.28099368351689802</v>
      </c>
      <c r="G369" s="9">
        <f t="shared" si="81"/>
        <v>1.0444076971353766</v>
      </c>
      <c r="H369" s="9">
        <f t="shared" si="82"/>
        <v>2.2010688517056831</v>
      </c>
      <c r="I369" s="9">
        <f t="shared" si="83"/>
        <v>3.7781244743801015</v>
      </c>
      <c r="J369" s="9">
        <f t="shared" si="84"/>
        <v>3.5587988579816718</v>
      </c>
      <c r="K369" s="11">
        <f t="shared" si="85"/>
        <v>0.46511627906976744</v>
      </c>
      <c r="L369" s="11">
        <f t="shared" si="86"/>
        <v>0.27322404371584696</v>
      </c>
      <c r="M369" s="11">
        <f t="shared" si="87"/>
        <v>0.28985507246376813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-0.27606218494514334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0.23058746392466495</v>
      </c>
      <c r="Q369" s="11">
        <f>2*'OddsRatio_working_3-way'!K369*'OddsRatio_working_3-way'!L369*'OddsRatio_working_3-way'!M369</f>
        <v>7.3670116269861002E-2</v>
      </c>
      <c r="R369" s="11">
        <f t="shared" si="88"/>
        <v>0</v>
      </c>
      <c r="S369" s="11">
        <f t="shared" si="89"/>
        <v>-0.83527363217271233</v>
      </c>
      <c r="T369" s="11">
        <f t="shared" si="90"/>
        <v>-0.266860585358694</v>
      </c>
      <c r="U369" s="11">
        <f>'OddsRatio_working_3-way'!S369-'OddsRatio_working_3-way'!R369^2/3</f>
        <v>-0.83527363217271233</v>
      </c>
      <c r="V369" s="11">
        <f>'OddsRatio_working_3-way'!S369*'OddsRatio_working_3-way'!R369/3-2*'OddsRatio_working_3-way'!R369^3/27-'OddsRatio_working_3-way'!T369</f>
        <v>0.266860585358694</v>
      </c>
      <c r="W369" s="11">
        <f>'OddsRatio_working_3-way'!V369^2+4*'OddsRatio_working_3-way'!U369^3/27</f>
        <v>-1.5119563116257229E-2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0.14691335468077948</v>
      </c>
      <c r="Y369" s="11">
        <f>IF('OddsRatio_working_3-way'!W369&gt;=0,IF('OddsRatio_working_3-way'!V369+SQRT('OddsRatio_working_3-way'!W369)&gt;0,0,PI()),ACOS('OddsRatio_working_3-way'!V369/(2*'OddsRatio_working_3-way'!X369)))</f>
        <v>0.43177494608368239</v>
      </c>
      <c r="Z369" s="11">
        <f>'OddsRatio_working_3-way'!X369^(1/3)*COS('OddsRatio_working_3-way'!Y369/3)</f>
        <v>0.5222038485676882</v>
      </c>
      <c r="AA369" s="11">
        <f>'OddsRatio_working_3-way'!X369^(1/3)*COS(('OddsRatio_working_3-way'!Y369+2*PI())/3)</f>
        <v>-0.32664399816771844</v>
      </c>
      <c r="AB369" s="11">
        <f>'OddsRatio_working_3-way'!X369^(1/3)*COS(('OddsRatio_working_3-way'!Y369+4*PI())/3)</f>
        <v>-0.19555985039997015</v>
      </c>
      <c r="AC369" s="11">
        <f>'OddsRatio_working_3-way'!X369^(1/3)*SIN('OddsRatio_working_3-way'!Y369/3)</f>
        <v>7.5681468000202395E-2</v>
      </c>
      <c r="AD369" s="11">
        <f>'OddsRatio_working_3-way'!X369^(1/3)*SIN(('OddsRatio_working_3-way'!Y369+2*PI())/3)</f>
        <v>0.4144010648135189</v>
      </c>
      <c r="AE369" s="11">
        <f>'OddsRatio_working_3-way'!X369^(1/3)*SIN(('OddsRatio_working_3-way'!Y369+4*PI())/3)</f>
        <v>-0.49008253281372111</v>
      </c>
      <c r="AF369" s="11">
        <f>-'OddsRatio_working_3-way'!U369/(3*'OddsRatio_working_3-way'!X369^(1/3))*COS(('OddsRatio_working_3-way'!Y369)/3)</f>
        <v>0.52220384856768831</v>
      </c>
      <c r="AG369" s="11">
        <f>-'OddsRatio_working_3-way'!U369/(3*'OddsRatio_working_3-way'!X369^(1/3))*COS(('OddsRatio_working_3-way'!Y369+2*PI())/3)</f>
        <v>-0.32664399816771855</v>
      </c>
      <c r="AH369" s="11">
        <f>-'OddsRatio_working_3-way'!U369/(3*'OddsRatio_working_3-way'!X369^(1/3))*COS(('OddsRatio_working_3-way'!Y369+4*PI())/3)</f>
        <v>-0.19555985039997018</v>
      </c>
      <c r="AI369" s="11">
        <f>'OddsRatio_working_3-way'!U369/(3*'OddsRatio_working_3-way'!X369^(1/3))*SIN(('OddsRatio_working_3-way'!Y369)/3)</f>
        <v>-7.5681468000202409E-2</v>
      </c>
      <c r="AJ369" s="11">
        <f>'OddsRatio_working_3-way'!U369/(3*'OddsRatio_working_3-way'!X369^(1/3))*SIN(('OddsRatio_working_3-way'!Y369+2*PI())/3)</f>
        <v>-0.41440106481351896</v>
      </c>
      <c r="AK369" s="11">
        <f>'OddsRatio_working_3-way'!U369/(3*'OddsRatio_working_3-way'!X369^(1/3))*SIN(('OddsRatio_working_3-way'!Y369+4*PI())/3)</f>
        <v>0.49008253281372122</v>
      </c>
      <c r="AL369" s="11">
        <f>'OddsRatio_working_3-way'!Z369+'OddsRatio_working_3-way'!AF369</f>
        <v>1.0444076971353766</v>
      </c>
      <c r="AM369" s="11">
        <f>'OddsRatio_working_3-way'!AA369+'OddsRatio_working_3-way'!AG369</f>
        <v>-0.65328799633543699</v>
      </c>
      <c r="AN369" s="11">
        <f>'OddsRatio_working_3-way'!AB369+'OddsRatio_working_3-way'!AH369</f>
        <v>-0.3911197007999403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1.0444076971353766</v>
      </c>
      <c r="AS369" s="11">
        <f>IF(('OddsRatio_working_3-way'!X369=0),IF(Q369&gt;0,-Q369^(1/3),(-Q369)^(1/3)),'OddsRatio_working_3-way'!AM369-'OddsRatio_working_3-way'!R369/3)</f>
        <v>-0.65328799633543699</v>
      </c>
      <c r="AT369" s="11">
        <f>IF(('OddsRatio_working_3-way'!X369=0),IF(Q369&gt;0,-Q369^(1/3),(-Q369)^(1/3)),'OddsRatio_working_3-way'!AN369-'OddsRatio_working_3-way'!R369/3)</f>
        <v>-0.3911197007999403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IF('True_Odds_Calculator_3-way'!A362="","",'True_Odds_Calculator_3-way'!A362)</f>
        <v>1.68</v>
      </c>
      <c r="B370" s="4">
        <f>IF('True_Odds_Calculator_3-way'!B362="","",'True_Odds_Calculator_3-way'!B362)</f>
        <v>4.05</v>
      </c>
      <c r="C370" s="4">
        <f>IF('True_Odds_Calculator_3-way'!C362="","",'True_Odds_Calculator_3-way'!C362)</f>
        <v>5.31</v>
      </c>
      <c r="D370" s="9">
        <f t="shared" si="78"/>
        <v>0.58242659552841658</v>
      </c>
      <c r="E370" s="9">
        <f t="shared" si="79"/>
        <v>0.23720559974469849</v>
      </c>
      <c r="F370" s="9">
        <f t="shared" si="80"/>
        <v>0.18036780472688477</v>
      </c>
      <c r="G370" s="9">
        <f t="shared" si="81"/>
        <v>1.0543449435554861</v>
      </c>
      <c r="H370" s="9">
        <f t="shared" si="82"/>
        <v>1.7169545616177311</v>
      </c>
      <c r="I370" s="9">
        <f t="shared" si="83"/>
        <v>4.2157520778442326</v>
      </c>
      <c r="J370" s="9">
        <f t="shared" si="84"/>
        <v>5.5442267067241451</v>
      </c>
      <c r="K370" s="11">
        <f t="shared" si="85"/>
        <v>0.59523809523809523</v>
      </c>
      <c r="L370" s="11">
        <f t="shared" si="86"/>
        <v>0.24691358024691359</v>
      </c>
      <c r="M370" s="11">
        <f t="shared" si="87"/>
        <v>0.18832391713747648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-0.24741566664563108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0.22253443471271472</v>
      </c>
      <c r="Q370" s="11">
        <f>2*'OddsRatio_working_3-way'!K370*'OddsRatio_working_3-way'!L370*'OddsRatio_working_3-way'!M370</f>
        <v>5.5356824555401668E-2</v>
      </c>
      <c r="R370" s="11">
        <f t="shared" si="88"/>
        <v>0</v>
      </c>
      <c r="S370" s="11">
        <f t="shared" si="89"/>
        <v>-0.89943550353845103</v>
      </c>
      <c r="T370" s="11">
        <f t="shared" si="90"/>
        <v>-0.22374017500956489</v>
      </c>
      <c r="U370" s="11">
        <f>'OddsRatio_working_3-way'!S370-'OddsRatio_working_3-way'!R370^2/3</f>
        <v>-0.89943550353845103</v>
      </c>
      <c r="V370" s="11">
        <f>'OddsRatio_working_3-way'!S370*'OddsRatio_working_3-way'!R370/3-2*'OddsRatio_working_3-way'!R370^3/27-'OddsRatio_working_3-way'!T370</f>
        <v>0.22374017500956489</v>
      </c>
      <c r="W370" s="11">
        <f>'OddsRatio_working_3-way'!V370^2+4*'OddsRatio_working_3-way'!U370^3/27</f>
        <v>-5.7737242796384758E-2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0.16416219777227603</v>
      </c>
      <c r="Y370" s="11">
        <f>IF('OddsRatio_working_3-way'!W370&gt;=0,IF('OddsRatio_working_3-way'!V370+SQRT('OddsRatio_working_3-way'!W370)&gt;0,0,PI()),ACOS('OddsRatio_working_3-way'!V370/(2*'OddsRatio_working_3-way'!X370)))</f>
        <v>0.82103964325401146</v>
      </c>
      <c r="Z370" s="11">
        <f>'OddsRatio_working_3-way'!X370^(1/3)*COS('OddsRatio_working_3-way'!Y370/3)</f>
        <v>0.52717247177774307</v>
      </c>
      <c r="AA370" s="11">
        <f>'OddsRatio_working_3-way'!X370^(1/3)*COS(('OddsRatio_working_3-way'!Y370+2*PI())/3)</f>
        <v>-0.39174927515691188</v>
      </c>
      <c r="AB370" s="11">
        <f>'OddsRatio_working_3-way'!X370^(1/3)*COS(('OddsRatio_working_3-way'!Y370+4*PI())/3)</f>
        <v>-0.13542319662083127</v>
      </c>
      <c r="AC370" s="11">
        <f>'OddsRatio_working_3-way'!X370^(1/3)*SIN('OddsRatio_working_3-way'!Y370/3)</f>
        <v>0.14798993044312747</v>
      </c>
      <c r="AD370" s="11">
        <f>'OddsRatio_working_3-way'!X370^(1/3)*SIN(('OddsRatio_working_3-way'!Y370+2*PI())/3)</f>
        <v>0.38254978751379681</v>
      </c>
      <c r="AE370" s="11">
        <f>'OddsRatio_working_3-way'!X370^(1/3)*SIN(('OddsRatio_working_3-way'!Y370+4*PI())/3)</f>
        <v>-0.53053971795692412</v>
      </c>
      <c r="AF370" s="11">
        <f>-'OddsRatio_working_3-way'!U370/(3*'OddsRatio_working_3-way'!X370^(1/3))*COS(('OddsRatio_working_3-way'!Y370)/3)</f>
        <v>0.52717247177774318</v>
      </c>
      <c r="AG370" s="11">
        <f>-'OddsRatio_working_3-way'!U370/(3*'OddsRatio_working_3-way'!X370^(1/3))*COS(('OddsRatio_working_3-way'!Y370+2*PI())/3)</f>
        <v>-0.39174927515691199</v>
      </c>
      <c r="AH370" s="11">
        <f>-'OddsRatio_working_3-way'!U370/(3*'OddsRatio_working_3-way'!X370^(1/3))*COS(('OddsRatio_working_3-way'!Y370+4*PI())/3)</f>
        <v>-0.1354231966208313</v>
      </c>
      <c r="AI370" s="11">
        <f>'OddsRatio_working_3-way'!U370/(3*'OddsRatio_working_3-way'!X370^(1/3))*SIN(('OddsRatio_working_3-way'!Y370)/3)</f>
        <v>-0.1479899304431275</v>
      </c>
      <c r="AJ370" s="11">
        <f>'OddsRatio_working_3-way'!U370/(3*'OddsRatio_working_3-way'!X370^(1/3))*SIN(('OddsRatio_working_3-way'!Y370+2*PI())/3)</f>
        <v>-0.38254978751379687</v>
      </c>
      <c r="AK370" s="11">
        <f>'OddsRatio_working_3-way'!U370/(3*'OddsRatio_working_3-way'!X370^(1/3))*SIN(('OddsRatio_working_3-way'!Y370+4*PI())/3)</f>
        <v>0.53053971795692423</v>
      </c>
      <c r="AL370" s="11">
        <f>'OddsRatio_working_3-way'!Z370+'OddsRatio_working_3-way'!AF370</f>
        <v>1.0543449435554861</v>
      </c>
      <c r="AM370" s="11">
        <f>'OddsRatio_working_3-way'!AA370+'OddsRatio_working_3-way'!AG370</f>
        <v>-0.78349855031382387</v>
      </c>
      <c r="AN370" s="11">
        <f>'OddsRatio_working_3-way'!AB370+'OddsRatio_working_3-way'!AH370</f>
        <v>-0.2708463932416626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1.0543449435554861</v>
      </c>
      <c r="AS370" s="11">
        <f>IF(('OddsRatio_working_3-way'!X370=0),IF(Q370&gt;0,-Q370^(1/3),(-Q370)^(1/3)),'OddsRatio_working_3-way'!AM370-'OddsRatio_working_3-way'!R370/3)</f>
        <v>-0.78349855031382387</v>
      </c>
      <c r="AT370" s="11">
        <f>IF(('OddsRatio_working_3-way'!X370=0),IF(Q370&gt;0,-Q370^(1/3),(-Q370)^(1/3)),'OddsRatio_working_3-way'!AN370-'OddsRatio_working_3-way'!R370/3)</f>
        <v>-0.2708463932416626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IF('True_Odds_Calculator_3-way'!A363="","",'True_Odds_Calculator_3-way'!A363)</f>
        <v>4.4800000000000004</v>
      </c>
      <c r="B371" s="4">
        <f>IF('True_Odds_Calculator_3-way'!B363="","",'True_Odds_Calculator_3-way'!B363)</f>
        <v>4.04</v>
      </c>
      <c r="C371" s="4">
        <f>IF('True_Odds_Calculator_3-way'!C363="","",'True_Odds_Calculator_3-way'!C363)</f>
        <v>1.79</v>
      </c>
      <c r="D371" s="9">
        <f t="shared" si="78"/>
        <v>0.21486442340095002</v>
      </c>
      <c r="E371" s="9">
        <f t="shared" si="79"/>
        <v>0.23854476600333963</v>
      </c>
      <c r="F371" s="9">
        <f t="shared" si="80"/>
        <v>0.54659081059571046</v>
      </c>
      <c r="G371" s="9">
        <f t="shared" si="81"/>
        <v>1.0500280496203869</v>
      </c>
      <c r="H371" s="9">
        <f t="shared" si="82"/>
        <v>4.6540976126789468</v>
      </c>
      <c r="I371" s="9">
        <f t="shared" si="83"/>
        <v>4.1920852708459764</v>
      </c>
      <c r="J371" s="9">
        <f t="shared" si="84"/>
        <v>1.8295221592001052</v>
      </c>
      <c r="K371" s="11">
        <f t="shared" si="85"/>
        <v>0.2232142857142857</v>
      </c>
      <c r="L371" s="11">
        <f t="shared" si="86"/>
        <v>0.24752475247524752</v>
      </c>
      <c r="M371" s="11">
        <f t="shared" si="87"/>
        <v>0.55865921787709494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-0.25796899322813371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0.22563422044518897</v>
      </c>
      <c r="Q371" s="11">
        <f>2*'OddsRatio_working_3-way'!K371*'OddsRatio_working_3-way'!L371*'OddsRatio_working_3-way'!M371</f>
        <v>6.1733028849572893E-2</v>
      </c>
      <c r="R371" s="11">
        <f t="shared" si="88"/>
        <v>0</v>
      </c>
      <c r="S371" s="11">
        <f t="shared" si="89"/>
        <v>-0.87465635936195774</v>
      </c>
      <c r="T371" s="11">
        <f t="shared" si="90"/>
        <v>-0.23930406548890767</v>
      </c>
      <c r="U371" s="11">
        <f>'OddsRatio_working_3-way'!S371-'OddsRatio_working_3-way'!R371^2/3</f>
        <v>-0.87465635936195774</v>
      </c>
      <c r="V371" s="11">
        <f>'OddsRatio_working_3-way'!S371*'OddsRatio_working_3-way'!R371/3-2*'OddsRatio_working_3-way'!R371^3/27-'OddsRatio_working_3-way'!T371</f>
        <v>0.23930406548890767</v>
      </c>
      <c r="W371" s="11">
        <f>'OddsRatio_working_3-way'!V371^2+4*'OddsRatio_working_3-way'!U371^3/27</f>
        <v>-4.1864362070443223E-2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0.1574252186197963</v>
      </c>
      <c r="Y371" s="11">
        <f>IF('OddsRatio_working_3-way'!W371&gt;=0,IF('OddsRatio_working_3-way'!V371+SQRT('OddsRatio_working_3-way'!W371)&gt;0,0,PI()),ACOS('OddsRatio_working_3-way'!V371/(2*'OddsRatio_working_3-way'!X371)))</f>
        <v>0.7073965470188176</v>
      </c>
      <c r="Z371" s="11">
        <f>'OddsRatio_working_3-way'!X371^(1/3)*COS('OddsRatio_working_3-way'!Y371/3)</f>
        <v>0.52501402481019344</v>
      </c>
      <c r="AA371" s="11">
        <f>'OddsRatio_working_3-way'!X371^(1/3)*COS(('OddsRatio_working_3-way'!Y371+2*PI())/3)</f>
        <v>-0.37175121204489742</v>
      </c>
      <c r="AB371" s="11">
        <f>'OddsRatio_working_3-way'!X371^(1/3)*COS(('OddsRatio_working_3-way'!Y371+4*PI())/3)</f>
        <v>-0.1532628127652963</v>
      </c>
      <c r="AC371" s="11">
        <f>'OddsRatio_working_3-way'!X371^(1/3)*SIN('OddsRatio_working_3-way'!Y371/3)</f>
        <v>0.12614433613888834</v>
      </c>
      <c r="AD371" s="11">
        <f>'OddsRatio_working_3-way'!X371^(1/3)*SIN(('OddsRatio_working_3-way'!Y371+2*PI())/3)</f>
        <v>0.39160331475929683</v>
      </c>
      <c r="AE371" s="11">
        <f>'OddsRatio_working_3-way'!X371^(1/3)*SIN(('OddsRatio_working_3-way'!Y371+4*PI())/3)</f>
        <v>-0.51774765089818509</v>
      </c>
      <c r="AF371" s="11">
        <f>-'OddsRatio_working_3-way'!U371/(3*'OddsRatio_working_3-way'!X371^(1/3))*COS(('OddsRatio_working_3-way'!Y371)/3)</f>
        <v>0.52501402481019344</v>
      </c>
      <c r="AG371" s="11">
        <f>-'OddsRatio_working_3-way'!U371/(3*'OddsRatio_working_3-way'!X371^(1/3))*COS(('OddsRatio_working_3-way'!Y371+2*PI())/3)</f>
        <v>-0.37175121204489742</v>
      </c>
      <c r="AH371" s="11">
        <f>-'OddsRatio_working_3-way'!U371/(3*'OddsRatio_working_3-way'!X371^(1/3))*COS(('OddsRatio_working_3-way'!Y371+4*PI())/3)</f>
        <v>-0.1532628127652963</v>
      </c>
      <c r="AI371" s="11">
        <f>'OddsRatio_working_3-way'!U371/(3*'OddsRatio_working_3-way'!X371^(1/3))*SIN(('OddsRatio_working_3-way'!Y371)/3)</f>
        <v>-0.12614433613888834</v>
      </c>
      <c r="AJ371" s="11">
        <f>'OddsRatio_working_3-way'!U371/(3*'OddsRatio_working_3-way'!X371^(1/3))*SIN(('OddsRatio_working_3-way'!Y371+2*PI())/3)</f>
        <v>-0.39160331475929683</v>
      </c>
      <c r="AK371" s="11">
        <f>'OddsRatio_working_3-way'!U371/(3*'OddsRatio_working_3-way'!X371^(1/3))*SIN(('OddsRatio_working_3-way'!Y371+4*PI())/3)</f>
        <v>0.51774765089818509</v>
      </c>
      <c r="AL371" s="11">
        <f>'OddsRatio_working_3-way'!Z371+'OddsRatio_working_3-way'!AF371</f>
        <v>1.0500280496203869</v>
      </c>
      <c r="AM371" s="11">
        <f>'OddsRatio_working_3-way'!AA371+'OddsRatio_working_3-way'!AG371</f>
        <v>-0.74350242408979483</v>
      </c>
      <c r="AN371" s="11">
        <f>'OddsRatio_working_3-way'!AB371+'OddsRatio_working_3-way'!AH371</f>
        <v>-0.30652562553059259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1.0500280496203869</v>
      </c>
      <c r="AS371" s="11">
        <f>IF(('OddsRatio_working_3-way'!X371=0),IF(Q371&gt;0,-Q371^(1/3),(-Q371)^(1/3)),'OddsRatio_working_3-way'!AM371-'OddsRatio_working_3-way'!R371/3)</f>
        <v>-0.74350242408979483</v>
      </c>
      <c r="AT371" s="11">
        <f>IF(('OddsRatio_working_3-way'!X371=0),IF(Q371&gt;0,-Q371^(1/3),(-Q371)^(1/3)),'OddsRatio_working_3-way'!AN371-'OddsRatio_working_3-way'!R371/3)</f>
        <v>-0.30652562553059259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IF('True_Odds_Calculator_3-way'!A364="","",'True_Odds_Calculator_3-way'!A364)</f>
        <v>2.2999999999999998</v>
      </c>
      <c r="B372" s="4">
        <f>IF('True_Odds_Calculator_3-way'!B364="","",'True_Odds_Calculator_3-way'!B364)</f>
        <v>3.44</v>
      </c>
      <c r="C372" s="4">
        <f>IF('True_Odds_Calculator_3-way'!C364="","",'True_Odds_Calculator_3-way'!C364)</f>
        <v>3.31</v>
      </c>
      <c r="D372" s="9">
        <f t="shared" si="78"/>
        <v>0.42451373700934447</v>
      </c>
      <c r="E372" s="9">
        <f t="shared" si="79"/>
        <v>0.28213319378741653</v>
      </c>
      <c r="F372" s="9">
        <f t="shared" si="80"/>
        <v>0.29335306920323889</v>
      </c>
      <c r="G372" s="9">
        <f t="shared" si="81"/>
        <v>1.0427972104758965</v>
      </c>
      <c r="H372" s="9">
        <f t="shared" si="82"/>
        <v>2.3556363736186654</v>
      </c>
      <c r="I372" s="9">
        <f t="shared" si="83"/>
        <v>3.5444251935611879</v>
      </c>
      <c r="J372" s="9">
        <f t="shared" si="84"/>
        <v>3.4088615561993207</v>
      </c>
      <c r="K372" s="11">
        <f t="shared" si="85"/>
        <v>0.43478260869565222</v>
      </c>
      <c r="L372" s="11">
        <f t="shared" si="86"/>
        <v>0.29069767441860467</v>
      </c>
      <c r="M372" s="11">
        <f t="shared" si="87"/>
        <v>0.30211480362537763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-0.27978916113502317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0.23101549063871779</v>
      </c>
      <c r="Q372" s="11">
        <f>2*'OddsRatio_working_3-way'!K372*'OddsRatio_working_3-way'!L372*'OddsRatio_working_3-way'!M372</f>
        <v>7.6368757235939763E-2</v>
      </c>
      <c r="R372" s="11">
        <f t="shared" si="88"/>
        <v>0</v>
      </c>
      <c r="S372" s="11">
        <f t="shared" si="89"/>
        <v>-0.8256770551852517</v>
      </c>
      <c r="T372" s="11">
        <f t="shared" si="90"/>
        <v>-0.2729510926232237</v>
      </c>
      <c r="U372" s="11">
        <f>'OddsRatio_working_3-way'!S372-'OddsRatio_working_3-way'!R372^2/3</f>
        <v>-0.8256770551852517</v>
      </c>
      <c r="V372" s="11">
        <f>'OddsRatio_working_3-way'!S372*'OddsRatio_working_3-way'!R372/3-2*'OddsRatio_working_3-way'!R372^3/27-'OddsRatio_working_3-way'!T372</f>
        <v>0.2729510926232237</v>
      </c>
      <c r="W372" s="11">
        <f>'OddsRatio_working_3-way'!V372^2+4*'OddsRatio_working_3-way'!U372^3/27</f>
        <v>-8.8901783566723569E-3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0.1443887784082302</v>
      </c>
      <c r="Y372" s="11">
        <f>IF('OddsRatio_working_3-way'!W372&gt;=0,IF('OddsRatio_working_3-way'!V372+SQRT('OddsRatio_working_3-way'!W372)&gt;0,0,PI()),ACOS('OddsRatio_working_3-way'!V372/(2*'OddsRatio_working_3-way'!X372)))</f>
        <v>0.33260511563553563</v>
      </c>
      <c r="Z372" s="11">
        <f>'OddsRatio_working_3-way'!X372^(1/3)*COS('OddsRatio_working_3-way'!Y372/3)</f>
        <v>0.52139860523794823</v>
      </c>
      <c r="AA372" s="11">
        <f>'OddsRatio_working_3-way'!X372^(1/3)*COS(('OddsRatio_working_3-way'!Y372+2*PI())/3)</f>
        <v>-0.31096743007817707</v>
      </c>
      <c r="AB372" s="11">
        <f>'OddsRatio_working_3-way'!X372^(1/3)*COS(('OddsRatio_working_3-way'!Y372+4*PI())/3)</f>
        <v>-0.21043117515977119</v>
      </c>
      <c r="AC372" s="11">
        <f>'OddsRatio_working_3-way'!X372^(1/3)*SIN('OddsRatio_working_3-way'!Y372/3)</f>
        <v>5.8044633840458625E-2</v>
      </c>
      <c r="AD372" s="11">
        <f>'OddsRatio_working_3-way'!X372^(1/3)*SIN(('OddsRatio_working_3-way'!Y372+2*PI())/3)</f>
        <v>0.4225221207136079</v>
      </c>
      <c r="AE372" s="11">
        <f>'OddsRatio_working_3-way'!X372^(1/3)*SIN(('OddsRatio_working_3-way'!Y372+4*PI())/3)</f>
        <v>-0.48056675455406644</v>
      </c>
      <c r="AF372" s="11">
        <f>-'OddsRatio_working_3-way'!U372/(3*'OddsRatio_working_3-way'!X372^(1/3))*COS(('OddsRatio_working_3-way'!Y372)/3)</f>
        <v>0.52139860523794812</v>
      </c>
      <c r="AG372" s="11">
        <f>-'OddsRatio_working_3-way'!U372/(3*'OddsRatio_working_3-way'!X372^(1/3))*COS(('OddsRatio_working_3-way'!Y372+2*PI())/3)</f>
        <v>-0.31096743007817701</v>
      </c>
      <c r="AH372" s="11">
        <f>-'OddsRatio_working_3-way'!U372/(3*'OddsRatio_working_3-way'!X372^(1/3))*COS(('OddsRatio_working_3-way'!Y372+4*PI())/3)</f>
        <v>-0.21043117515977114</v>
      </c>
      <c r="AI372" s="11">
        <f>'OddsRatio_working_3-way'!U372/(3*'OddsRatio_working_3-way'!X372^(1/3))*SIN(('OddsRatio_working_3-way'!Y372)/3)</f>
        <v>-5.8044633840458611E-2</v>
      </c>
      <c r="AJ372" s="11">
        <f>'OddsRatio_working_3-way'!U372/(3*'OddsRatio_working_3-way'!X372^(1/3))*SIN(('OddsRatio_working_3-way'!Y372+2*PI())/3)</f>
        <v>-0.42252212071360784</v>
      </c>
      <c r="AK372" s="11">
        <f>'OddsRatio_working_3-way'!U372/(3*'OddsRatio_working_3-way'!X372^(1/3))*SIN(('OddsRatio_working_3-way'!Y372+4*PI())/3)</f>
        <v>0.48056675455406633</v>
      </c>
      <c r="AL372" s="11">
        <f>'OddsRatio_working_3-way'!Z372+'OddsRatio_working_3-way'!AF372</f>
        <v>1.0427972104758965</v>
      </c>
      <c r="AM372" s="11">
        <f>'OddsRatio_working_3-way'!AA372+'OddsRatio_working_3-way'!AG372</f>
        <v>-0.62193486015635413</v>
      </c>
      <c r="AN372" s="11">
        <f>'OddsRatio_working_3-way'!AB372+'OddsRatio_working_3-way'!AH372</f>
        <v>-0.42086235031954233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1.0427972104758965</v>
      </c>
      <c r="AS372" s="11">
        <f>IF(('OddsRatio_working_3-way'!X372=0),IF(Q372&gt;0,-Q372^(1/3),(-Q372)^(1/3)),'OddsRatio_working_3-way'!AM372-'OddsRatio_working_3-way'!R372/3)</f>
        <v>-0.62193486015635413</v>
      </c>
      <c r="AT372" s="11">
        <f>IF(('OddsRatio_working_3-way'!X372=0),IF(Q372&gt;0,-Q372^(1/3),(-Q372)^(1/3)),'OddsRatio_working_3-way'!AN372-'OddsRatio_working_3-way'!R372/3)</f>
        <v>-0.42086235031954233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IF('True_Odds_Calculator_3-way'!A365="","",'True_Odds_Calculator_3-way'!A365)</f>
        <v>2.68</v>
      </c>
      <c r="B373" s="4">
        <f>IF('True_Odds_Calculator_3-way'!B365="","",'True_Odds_Calculator_3-way'!B365)</f>
        <v>3.13</v>
      </c>
      <c r="C373" s="4">
        <f>IF('True_Odds_Calculator_3-way'!C365="","",'True_Odds_Calculator_3-way'!C365)</f>
        <v>2.99</v>
      </c>
      <c r="D373" s="9">
        <f t="shared" si="78"/>
        <v>0.3637269279752926</v>
      </c>
      <c r="E373" s="9">
        <f t="shared" si="79"/>
        <v>0.31076342774855176</v>
      </c>
      <c r="F373" s="9">
        <f t="shared" si="80"/>
        <v>0.32550964427615553</v>
      </c>
      <c r="G373" s="9">
        <f t="shared" si="81"/>
        <v>1.0412590938799147</v>
      </c>
      <c r="H373" s="9">
        <f t="shared" si="82"/>
        <v>2.749315277718257</v>
      </c>
      <c r="I373" s="9">
        <f t="shared" si="83"/>
        <v>3.2178818699642182</v>
      </c>
      <c r="J373" s="9">
        <f t="shared" si="84"/>
        <v>3.07210559682103</v>
      </c>
      <c r="K373" s="11">
        <f t="shared" si="85"/>
        <v>0.37313432835820892</v>
      </c>
      <c r="L373" s="11">
        <f t="shared" si="86"/>
        <v>0.31948881789137379</v>
      </c>
      <c r="M373" s="11">
        <f t="shared" si="87"/>
        <v>0.33444816053511706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-0.28391715968970688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0.2312478340450716</v>
      </c>
      <c r="Q373" s="11">
        <f>2*'OddsRatio_working_3-way'!K373*'OddsRatio_working_3-way'!L373*'OddsRatio_working_3-way'!M373</f>
        <v>7.9740632429335045E-2</v>
      </c>
      <c r="R373" s="11">
        <f t="shared" si="88"/>
        <v>0</v>
      </c>
      <c r="S373" s="11">
        <f t="shared" si="89"/>
        <v>-0.81449051652179949</v>
      </c>
      <c r="T373" s="11">
        <f t="shared" si="90"/>
        <v>-0.28085879880062059</v>
      </c>
      <c r="U373" s="11">
        <f>'OddsRatio_working_3-way'!S373-'OddsRatio_working_3-way'!R373^2/3</f>
        <v>-0.81449051652179949</v>
      </c>
      <c r="V373" s="11">
        <f>'OddsRatio_working_3-way'!S373*'OddsRatio_working_3-way'!R373/3-2*'OddsRatio_working_3-way'!R373^3/27-'OddsRatio_working_3-way'!T373</f>
        <v>0.28085879880062059</v>
      </c>
      <c r="W373" s="11">
        <f>'OddsRatio_working_3-way'!V373^2+4*'OddsRatio_working_3-way'!U373^3/27</f>
        <v>-1.1670424747654007E-3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0.14146440129807647</v>
      </c>
      <c r="Y373" s="11">
        <f>IF('OddsRatio_working_3-way'!W373&gt;=0,IF('OddsRatio_working_3-way'!V373+SQRT('OddsRatio_working_3-way'!W373)&gt;0,0,PI()),ACOS('OddsRatio_working_3-way'!V373/(2*'OddsRatio_working_3-way'!X373)))</f>
        <v>0.12103950280281772</v>
      </c>
      <c r="Z373" s="11">
        <f>'OddsRatio_working_3-way'!X373^(1/3)*COS('OddsRatio_working_3-way'!Y373/3)</f>
        <v>0.52062954693995733</v>
      </c>
      <c r="AA373" s="11">
        <f>'OddsRatio_working_3-way'!X373^(1/3)*COS(('OddsRatio_working_3-way'!Y373+2*PI())/3)</f>
        <v>-0.27851601711625229</v>
      </c>
      <c r="AB373" s="11">
        <f>'OddsRatio_working_3-way'!X373^(1/3)*COS(('OddsRatio_working_3-way'!Y373+4*PI())/3)</f>
        <v>-0.2421135298237049</v>
      </c>
      <c r="AC373" s="11">
        <f>'OddsRatio_working_3-way'!X373^(1/3)*SIN('OddsRatio_working_3-way'!Y373/3)</f>
        <v>2.1016985837524167E-2</v>
      </c>
      <c r="AD373" s="11">
        <f>'OddsRatio_working_3-way'!X373^(1/3)*SIN(('OddsRatio_working_3-way'!Y373+2*PI())/3)</f>
        <v>0.4403699206920238</v>
      </c>
      <c r="AE373" s="11">
        <f>'OddsRatio_working_3-way'!X373^(1/3)*SIN(('OddsRatio_working_3-way'!Y373+4*PI())/3)</f>
        <v>-0.461386906529548</v>
      </c>
      <c r="AF373" s="11">
        <f>-'OddsRatio_working_3-way'!U373/(3*'OddsRatio_working_3-way'!X373^(1/3))*COS(('OddsRatio_working_3-way'!Y373)/3)</f>
        <v>0.52062954693995722</v>
      </c>
      <c r="AG373" s="11">
        <f>-'OddsRatio_working_3-way'!U373/(3*'OddsRatio_working_3-way'!X373^(1/3))*COS(('OddsRatio_working_3-way'!Y373+2*PI())/3)</f>
        <v>-0.27851601711625223</v>
      </c>
      <c r="AH373" s="11">
        <f>-'OddsRatio_working_3-way'!U373/(3*'OddsRatio_working_3-way'!X373^(1/3))*COS(('OddsRatio_working_3-way'!Y373+4*PI())/3)</f>
        <v>-0.24211352982370485</v>
      </c>
      <c r="AI373" s="11">
        <f>'OddsRatio_working_3-way'!U373/(3*'OddsRatio_working_3-way'!X373^(1/3))*SIN(('OddsRatio_working_3-way'!Y373)/3)</f>
        <v>-2.1016985837524163E-2</v>
      </c>
      <c r="AJ373" s="11">
        <f>'OddsRatio_working_3-way'!U373/(3*'OddsRatio_working_3-way'!X373^(1/3))*SIN(('OddsRatio_working_3-way'!Y373+2*PI())/3)</f>
        <v>-0.44036992069202369</v>
      </c>
      <c r="AK373" s="11">
        <f>'OddsRatio_working_3-way'!U373/(3*'OddsRatio_working_3-way'!X373^(1/3))*SIN(('OddsRatio_working_3-way'!Y373+4*PI())/3)</f>
        <v>0.46138690652954789</v>
      </c>
      <c r="AL373" s="11">
        <f>'OddsRatio_working_3-way'!Z373+'OddsRatio_working_3-way'!AF373</f>
        <v>1.0412590938799147</v>
      </c>
      <c r="AM373" s="11">
        <f>'OddsRatio_working_3-way'!AA373+'OddsRatio_working_3-way'!AG373</f>
        <v>-0.55703203423250458</v>
      </c>
      <c r="AN373" s="11">
        <f>'OddsRatio_working_3-way'!AB373+'OddsRatio_working_3-way'!AH373</f>
        <v>-0.48422705964740975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1.0412590938799147</v>
      </c>
      <c r="AS373" s="11">
        <f>IF(('OddsRatio_working_3-way'!X373=0),IF(Q373&gt;0,-Q373^(1/3),(-Q373)^(1/3)),'OddsRatio_working_3-way'!AM373-'OddsRatio_working_3-way'!R373/3)</f>
        <v>-0.55703203423250458</v>
      </c>
      <c r="AT373" s="11">
        <f>IF(('OddsRatio_working_3-way'!X373=0),IF(Q373&gt;0,-Q373^(1/3),(-Q373)^(1/3)),'OddsRatio_working_3-way'!AN373-'OddsRatio_working_3-way'!R373/3)</f>
        <v>-0.48422705964740975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IF('True_Odds_Calculator_3-way'!A366="","",'True_Odds_Calculator_3-way'!A366)</f>
        <v>3.54</v>
      </c>
      <c r="B374" s="4">
        <f>IF('True_Odds_Calculator_3-way'!B366="","",'True_Odds_Calculator_3-way'!B366)</f>
        <v>3.29</v>
      </c>
      <c r="C374" s="4">
        <f>IF('True_Odds_Calculator_3-way'!C366="","",'True_Odds_Calculator_3-way'!C366)</f>
        <v>2.2599999999999998</v>
      </c>
      <c r="D374" s="9">
        <f t="shared" si="78"/>
        <v>0.27364449612002884</v>
      </c>
      <c r="E374" s="9">
        <f t="shared" si="79"/>
        <v>0.29471410351778415</v>
      </c>
      <c r="F374" s="9">
        <f t="shared" si="80"/>
        <v>0.43164140036218707</v>
      </c>
      <c r="G374" s="9">
        <f t="shared" si="81"/>
        <v>1.0450300951259717</v>
      </c>
      <c r="H374" s="9">
        <f t="shared" si="82"/>
        <v>3.6543764416199678</v>
      </c>
      <c r="I374" s="9">
        <f t="shared" si="83"/>
        <v>3.3931189178384749</v>
      </c>
      <c r="J374" s="9">
        <f t="shared" si="84"/>
        <v>2.3167379198587241</v>
      </c>
      <c r="K374" s="11">
        <f t="shared" si="85"/>
        <v>0.2824858757062147</v>
      </c>
      <c r="L374" s="11">
        <f t="shared" si="86"/>
        <v>0.303951367781155</v>
      </c>
      <c r="M374" s="11">
        <f t="shared" si="87"/>
        <v>0.44247787610619471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-0.27844033330248386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0.23137141015289664</v>
      </c>
      <c r="Q374" s="11">
        <f>2*'OddsRatio_working_3-way'!K374*'OddsRatio_working_3-way'!L374*'OddsRatio_working_3-way'!M374</f>
        <v>7.5984042743151597E-2</v>
      </c>
      <c r="R374" s="11">
        <f t="shared" si="88"/>
        <v>0</v>
      </c>
      <c r="S374" s="11">
        <f t="shared" si="89"/>
        <v>-0.83095508257974304</v>
      </c>
      <c r="T374" s="11">
        <f t="shared" si="90"/>
        <v>-0.27289165273554777</v>
      </c>
      <c r="U374" s="11">
        <f>'OddsRatio_working_3-way'!S374-'OddsRatio_working_3-way'!R374^2/3</f>
        <v>-0.83095508257974304</v>
      </c>
      <c r="V374" s="11">
        <f>'OddsRatio_working_3-way'!S374*'OddsRatio_working_3-way'!R374/3-2*'OddsRatio_working_3-way'!R374^3/27-'OddsRatio_working_3-way'!T374</f>
        <v>0.27289165273554777</v>
      </c>
      <c r="W374" s="11">
        <f>'OddsRatio_working_3-way'!V374^2+4*'OddsRatio_working_3-way'!U374^3/27</f>
        <v>-1.0532092737449761E-2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0.14577546678898728</v>
      </c>
      <c r="Y374" s="11">
        <f>IF('OddsRatio_working_3-way'!W374&gt;=0,IF('OddsRatio_working_3-way'!V374+SQRT('OddsRatio_working_3-way'!W374)&gt;0,0,PI()),ACOS('OddsRatio_working_3-way'!V374/(2*'OddsRatio_working_3-way'!X374)))</f>
        <v>0.35970720512200671</v>
      </c>
      <c r="Z374" s="11">
        <f>'OddsRatio_working_3-way'!X374^(1/3)*COS('OddsRatio_working_3-way'!Y374/3)</f>
        <v>0.52251504756298583</v>
      </c>
      <c r="AA374" s="11">
        <f>'OddsRatio_working_3-way'!X374^(1/3)*COS(('OddsRatio_working_3-way'!Y374+2*PI())/3)</f>
        <v>-0.31577623109947467</v>
      </c>
      <c r="AB374" s="11">
        <f>'OddsRatio_working_3-way'!X374^(1/3)*COS(('OddsRatio_working_3-way'!Y374+4*PI())/3)</f>
        <v>-0.20673881646351125</v>
      </c>
      <c r="AC374" s="11">
        <f>'OddsRatio_working_3-way'!X374^(1/3)*SIN('OddsRatio_working_3-way'!Y374/3)</f>
        <v>6.2952780691814481E-2</v>
      </c>
      <c r="AD374" s="11">
        <f>'OddsRatio_working_3-way'!X374^(1/3)*SIN(('OddsRatio_working_3-way'!Y374+2*PI())/3)</f>
        <v>0.42103491470327276</v>
      </c>
      <c r="AE374" s="11">
        <f>'OddsRatio_working_3-way'!X374^(1/3)*SIN(('OddsRatio_working_3-way'!Y374+4*PI())/3)</f>
        <v>-0.48398769539508707</v>
      </c>
      <c r="AF374" s="11">
        <f>-'OddsRatio_working_3-way'!U374/(3*'OddsRatio_working_3-way'!X374^(1/3))*COS(('OddsRatio_working_3-way'!Y374)/3)</f>
        <v>0.52251504756298583</v>
      </c>
      <c r="AG374" s="11">
        <f>-'OddsRatio_working_3-way'!U374/(3*'OddsRatio_working_3-way'!X374^(1/3))*COS(('OddsRatio_working_3-way'!Y374+2*PI())/3)</f>
        <v>-0.31577623109947467</v>
      </c>
      <c r="AH374" s="11">
        <f>-'OddsRatio_working_3-way'!U374/(3*'OddsRatio_working_3-way'!X374^(1/3))*COS(('OddsRatio_working_3-way'!Y374+4*PI())/3)</f>
        <v>-0.20673881646351125</v>
      </c>
      <c r="AI374" s="11">
        <f>'OddsRatio_working_3-way'!U374/(3*'OddsRatio_working_3-way'!X374^(1/3))*SIN(('OddsRatio_working_3-way'!Y374)/3)</f>
        <v>-6.2952780691814481E-2</v>
      </c>
      <c r="AJ374" s="11">
        <f>'OddsRatio_working_3-way'!U374/(3*'OddsRatio_working_3-way'!X374^(1/3))*SIN(('OddsRatio_working_3-way'!Y374+2*PI())/3)</f>
        <v>-0.42103491470327276</v>
      </c>
      <c r="AK374" s="11">
        <f>'OddsRatio_working_3-way'!U374/(3*'OddsRatio_working_3-way'!X374^(1/3))*SIN(('OddsRatio_working_3-way'!Y374+4*PI())/3)</f>
        <v>0.48398769539508707</v>
      </c>
      <c r="AL374" s="11">
        <f>'OddsRatio_working_3-way'!Z374+'OddsRatio_working_3-way'!AF374</f>
        <v>1.0450300951259717</v>
      </c>
      <c r="AM374" s="11">
        <f>'OddsRatio_working_3-way'!AA374+'OddsRatio_working_3-way'!AG374</f>
        <v>-0.63155246219894934</v>
      </c>
      <c r="AN374" s="11">
        <f>'OddsRatio_working_3-way'!AB374+'OddsRatio_working_3-way'!AH374</f>
        <v>-0.4134776329270225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1.0450300951259717</v>
      </c>
      <c r="AS374" s="11">
        <f>IF(('OddsRatio_working_3-way'!X374=0),IF(Q374&gt;0,-Q374^(1/3),(-Q374)^(1/3)),'OddsRatio_working_3-way'!AM374-'OddsRatio_working_3-way'!R374/3)</f>
        <v>-0.63155246219894934</v>
      </c>
      <c r="AT374" s="11">
        <f>IF(('OddsRatio_working_3-way'!X374=0),IF(Q374&gt;0,-Q374^(1/3),(-Q374)^(1/3)),'OddsRatio_working_3-way'!AN374-'OddsRatio_working_3-way'!R374/3)</f>
        <v>-0.4134776329270225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IF('True_Odds_Calculator_3-way'!A367="","",'True_Odds_Calculator_3-way'!A367)</f>
        <v>2.92</v>
      </c>
      <c r="B375" s="4">
        <f>IF('True_Odds_Calculator_3-way'!B367="","",'True_Odds_Calculator_3-way'!B367)</f>
        <v>3.52</v>
      </c>
      <c r="C375" s="4">
        <f>IF('True_Odds_Calculator_3-way'!C367="","",'True_Odds_Calculator_3-way'!C367)</f>
        <v>2.42</v>
      </c>
      <c r="D375" s="9">
        <f t="shared" si="78"/>
        <v>0.32912300164961172</v>
      </c>
      <c r="E375" s="9">
        <f t="shared" si="79"/>
        <v>0.27208139285427729</v>
      </c>
      <c r="F375" s="9">
        <f t="shared" si="80"/>
        <v>0.39879560549611087</v>
      </c>
      <c r="G375" s="9">
        <f t="shared" si="81"/>
        <v>1.0616550698558751</v>
      </c>
      <c r="H375" s="9">
        <f t="shared" si="82"/>
        <v>3.0383777341232805</v>
      </c>
      <c r="I375" s="9">
        <f t="shared" si="83"/>
        <v>3.6753707760368051</v>
      </c>
      <c r="J375" s="9">
        <f t="shared" si="84"/>
        <v>2.5075501991953426</v>
      </c>
      <c r="K375" s="11">
        <f t="shared" si="85"/>
        <v>0.34246575342465752</v>
      </c>
      <c r="L375" s="11">
        <f t="shared" si="86"/>
        <v>0.28409090909090912</v>
      </c>
      <c r="M375" s="11">
        <f t="shared" si="87"/>
        <v>0.41322314049586778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-0.27621625515885673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0.23558993649846138</v>
      </c>
      <c r="Q375" s="11">
        <f>2*'OddsRatio_working_3-way'!K375*'OddsRatio_working_3-way'!L375*'OddsRatio_working_3-way'!M375</f>
        <v>8.0406121671829811E-2</v>
      </c>
      <c r="R375" s="11">
        <f t="shared" si="88"/>
        <v>0</v>
      </c>
      <c r="S375" s="11">
        <f t="shared" si="89"/>
        <v>-0.85291843654519739</v>
      </c>
      <c r="T375" s="11">
        <f t="shared" si="90"/>
        <v>-0.29109844250689326</v>
      </c>
      <c r="U375" s="11">
        <f>'OddsRatio_working_3-way'!S375-'OddsRatio_working_3-way'!R375^2/3</f>
        <v>-0.85291843654519739</v>
      </c>
      <c r="V375" s="11">
        <f>'OddsRatio_working_3-way'!S375*'OddsRatio_working_3-way'!R375/3-2*'OddsRatio_working_3-way'!R375^3/27-'OddsRatio_working_3-way'!T375</f>
        <v>0.29109844250689326</v>
      </c>
      <c r="W375" s="11">
        <f>'OddsRatio_working_3-way'!V375^2+4*'OddsRatio_working_3-way'!U375^3/27</f>
        <v>-7.1835419718531274E-3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0.15159307800967708</v>
      </c>
      <c r="Y375" s="11">
        <f>IF('OddsRatio_working_3-way'!W375&gt;=0,IF('OddsRatio_working_3-way'!V375+SQRT('OddsRatio_working_3-way'!W375)&gt;0,0,PI()),ACOS('OddsRatio_working_3-way'!V375/(2*'OddsRatio_working_3-way'!X375)))</f>
        <v>0.28332569519201711</v>
      </c>
      <c r="Z375" s="11">
        <f>'OddsRatio_working_3-way'!X375^(1/3)*COS('OddsRatio_working_3-way'!Y375/3)</f>
        <v>0.53082753492793755</v>
      </c>
      <c r="AA375" s="11">
        <f>'OddsRatio_working_3-way'!X375^(1/3)*COS(('OddsRatio_working_3-way'!Y375+2*PI())/3)</f>
        <v>-0.30895920646791381</v>
      </c>
      <c r="AB375" s="11">
        <f>'OddsRatio_working_3-way'!X375^(1/3)*COS(('OddsRatio_working_3-way'!Y375+4*PI())/3)</f>
        <v>-0.2218683284600238</v>
      </c>
      <c r="AC375" s="11">
        <f>'OddsRatio_working_3-way'!X375^(1/3)*SIN('OddsRatio_working_3-way'!Y375/3)</f>
        <v>5.0281941861816136E-2</v>
      </c>
      <c r="AD375" s="11">
        <f>'OddsRatio_working_3-way'!X375^(1/3)*SIN(('OddsRatio_working_3-way'!Y375+2*PI())/3)</f>
        <v>0.43456915934495716</v>
      </c>
      <c r="AE375" s="11">
        <f>'OddsRatio_working_3-way'!X375^(1/3)*SIN(('OddsRatio_working_3-way'!Y375+4*PI())/3)</f>
        <v>-0.48485110120677333</v>
      </c>
      <c r="AF375" s="11">
        <f>-'OddsRatio_working_3-way'!U375/(3*'OddsRatio_working_3-way'!X375^(1/3))*COS(('OddsRatio_working_3-way'!Y375)/3)</f>
        <v>0.53082753492793755</v>
      </c>
      <c r="AG375" s="11">
        <f>-'OddsRatio_working_3-way'!U375/(3*'OddsRatio_working_3-way'!X375^(1/3))*COS(('OddsRatio_working_3-way'!Y375+2*PI())/3)</f>
        <v>-0.30895920646791381</v>
      </c>
      <c r="AH375" s="11">
        <f>-'OddsRatio_working_3-way'!U375/(3*'OddsRatio_working_3-way'!X375^(1/3))*COS(('OddsRatio_working_3-way'!Y375+4*PI())/3)</f>
        <v>-0.2218683284600238</v>
      </c>
      <c r="AI375" s="11">
        <f>'OddsRatio_working_3-way'!U375/(3*'OddsRatio_working_3-way'!X375^(1/3))*SIN(('OddsRatio_working_3-way'!Y375)/3)</f>
        <v>-5.0281941861816136E-2</v>
      </c>
      <c r="AJ375" s="11">
        <f>'OddsRatio_working_3-way'!U375/(3*'OddsRatio_working_3-way'!X375^(1/3))*SIN(('OddsRatio_working_3-way'!Y375+2*PI())/3)</f>
        <v>-0.43456915934495716</v>
      </c>
      <c r="AK375" s="11">
        <f>'OddsRatio_working_3-way'!U375/(3*'OddsRatio_working_3-way'!X375^(1/3))*SIN(('OddsRatio_working_3-way'!Y375+4*PI())/3)</f>
        <v>0.48485110120677333</v>
      </c>
      <c r="AL375" s="11">
        <f>'OddsRatio_working_3-way'!Z375+'OddsRatio_working_3-way'!AF375</f>
        <v>1.0616550698558751</v>
      </c>
      <c r="AM375" s="11">
        <f>'OddsRatio_working_3-way'!AA375+'OddsRatio_working_3-way'!AG375</f>
        <v>-0.61791841293582761</v>
      </c>
      <c r="AN375" s="11">
        <f>'OddsRatio_working_3-way'!AB375+'OddsRatio_working_3-way'!AH375</f>
        <v>-0.4437366569200476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1.0616550698558751</v>
      </c>
      <c r="AS375" s="11">
        <f>IF(('OddsRatio_working_3-way'!X375=0),IF(Q375&gt;0,-Q375^(1/3),(-Q375)^(1/3)),'OddsRatio_working_3-way'!AM375-'OddsRatio_working_3-way'!R375/3)</f>
        <v>-0.61791841293582761</v>
      </c>
      <c r="AT375" s="11">
        <f>IF(('OddsRatio_working_3-way'!X375=0),IF(Q375&gt;0,-Q375^(1/3),(-Q375)^(1/3)),'OddsRatio_working_3-way'!AN375-'OddsRatio_working_3-way'!R375/3)</f>
        <v>-0.4437366569200476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IF('True_Odds_Calculator_3-way'!A368="","",'True_Odds_Calculator_3-way'!A368)</f>
        <v>3.21</v>
      </c>
      <c r="B376" s="4">
        <f>IF('True_Odds_Calculator_3-way'!B368="","",'True_Odds_Calculator_3-way'!B368)</f>
        <v>3.45</v>
      </c>
      <c r="C376" s="4">
        <f>IF('True_Odds_Calculator_3-way'!C368="","",'True_Odds_Calculator_3-way'!C368)</f>
        <v>2.2799999999999998</v>
      </c>
      <c r="D376" s="9">
        <f t="shared" si="78"/>
        <v>0.29869374617899985</v>
      </c>
      <c r="E376" s="9">
        <f t="shared" si="79"/>
        <v>0.27755515780449491</v>
      </c>
      <c r="F376" s="9">
        <f t="shared" si="80"/>
        <v>0.42375109601650524</v>
      </c>
      <c r="G376" s="9">
        <f t="shared" si="81"/>
        <v>1.0624030485565286</v>
      </c>
      <c r="H376" s="9">
        <f t="shared" si="82"/>
        <v>3.3479107373099284</v>
      </c>
      <c r="I376" s="9">
        <f t="shared" si="83"/>
        <v>3.6028874689634947</v>
      </c>
      <c r="J376" s="9">
        <f t="shared" si="84"/>
        <v>2.3598759021523561</v>
      </c>
      <c r="K376" s="11">
        <f t="shared" si="85"/>
        <v>0.3115264797507788</v>
      </c>
      <c r="L376" s="11">
        <f t="shared" si="86"/>
        <v>0.28985507246376813</v>
      </c>
      <c r="M376" s="11">
        <f t="shared" si="87"/>
        <v>0.43859649122807021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-0.27447914562694598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0.23524882910241879</v>
      </c>
      <c r="Q376" s="11">
        <f>2*'OddsRatio_working_3-way'!K376*'OddsRatio_working_3-way'!L376*'OddsRatio_working_3-way'!M376</f>
        <v>7.9208359967144371E-2</v>
      </c>
      <c r="R376" s="11">
        <f t="shared" si="88"/>
        <v>0</v>
      </c>
      <c r="S376" s="11">
        <f t="shared" si="89"/>
        <v>-0.85707359867023758</v>
      </c>
      <c r="T376" s="11">
        <f t="shared" si="90"/>
        <v>-0.2885769692492382</v>
      </c>
      <c r="U376" s="11">
        <f>'OddsRatio_working_3-way'!S376-'OddsRatio_working_3-way'!R376^2/3</f>
        <v>-0.85707359867023758</v>
      </c>
      <c r="V376" s="11">
        <f>'OddsRatio_working_3-way'!S376*'OddsRatio_working_3-way'!R376/3-2*'OddsRatio_working_3-way'!R376^3/27-'OddsRatio_working_3-way'!T376</f>
        <v>0.2885769692492382</v>
      </c>
      <c r="W376" s="11">
        <f>'OddsRatio_working_3-way'!V376^2+4*'OddsRatio_working_3-way'!U376^3/27</f>
        <v>-9.9951802761348435E-3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0.15270219993275361</v>
      </c>
      <c r="Y376" s="11">
        <f>IF('OddsRatio_working_3-way'!W376&gt;=0,IF('OddsRatio_working_3-way'!V376+SQRT('OddsRatio_working_3-way'!W376)&gt;0,0,PI()),ACOS('OddsRatio_working_3-way'!V376/(2*'OddsRatio_working_3-way'!X376)))</f>
        <v>0.33350381474622126</v>
      </c>
      <c r="Z376" s="11">
        <f>'OddsRatio_working_3-way'!X376^(1/3)*COS('OddsRatio_working_3-way'!Y376/3)</f>
        <v>0.53120152427826439</v>
      </c>
      <c r="AA376" s="11">
        <f>'OddsRatio_working_3-way'!X376^(1/3)*COS(('OddsRatio_working_3-way'!Y376+2*PI())/3)</f>
        <v>-0.31695351397285426</v>
      </c>
      <c r="AB376" s="11">
        <f>'OddsRatio_working_3-way'!X376^(1/3)*COS(('OddsRatio_working_3-way'!Y376+4*PI())/3)</f>
        <v>-0.21424801030541002</v>
      </c>
      <c r="AC376" s="11">
        <f>'OddsRatio_working_3-way'!X376^(1/3)*SIN('OddsRatio_working_3-way'!Y376/3)</f>
        <v>5.929705018965508E-2</v>
      </c>
      <c r="AD376" s="11">
        <f>'OddsRatio_working_3-way'!X376^(1/3)*SIN(('OddsRatio_working_3-way'!Y376+2*PI())/3)</f>
        <v>0.43038548945916566</v>
      </c>
      <c r="AE376" s="11">
        <f>'OddsRatio_working_3-way'!X376^(1/3)*SIN(('OddsRatio_working_3-way'!Y376+4*PI())/3)</f>
        <v>-0.48968253964882069</v>
      </c>
      <c r="AF376" s="11">
        <f>-'OddsRatio_working_3-way'!U376/(3*'OddsRatio_working_3-way'!X376^(1/3))*COS(('OddsRatio_working_3-way'!Y376)/3)</f>
        <v>0.53120152427826417</v>
      </c>
      <c r="AG376" s="11">
        <f>-'OddsRatio_working_3-way'!U376/(3*'OddsRatio_working_3-way'!X376^(1/3))*COS(('OddsRatio_working_3-way'!Y376+2*PI())/3)</f>
        <v>-0.31695351397285415</v>
      </c>
      <c r="AH376" s="11">
        <f>-'OddsRatio_working_3-way'!U376/(3*'OddsRatio_working_3-way'!X376^(1/3))*COS(('OddsRatio_working_3-way'!Y376+4*PI())/3)</f>
        <v>-0.21424801030540991</v>
      </c>
      <c r="AI376" s="11">
        <f>'OddsRatio_working_3-way'!U376/(3*'OddsRatio_working_3-way'!X376^(1/3))*SIN(('OddsRatio_working_3-way'!Y376)/3)</f>
        <v>-5.9297050189655053E-2</v>
      </c>
      <c r="AJ376" s="11">
        <f>'OddsRatio_working_3-way'!U376/(3*'OddsRatio_working_3-way'!X376^(1/3))*SIN(('OddsRatio_working_3-way'!Y376+2*PI())/3)</f>
        <v>-0.43038548945916549</v>
      </c>
      <c r="AK376" s="11">
        <f>'OddsRatio_working_3-way'!U376/(3*'OddsRatio_working_3-way'!X376^(1/3))*SIN(('OddsRatio_working_3-way'!Y376+4*PI())/3)</f>
        <v>0.48968253964882053</v>
      </c>
      <c r="AL376" s="11">
        <f>'OddsRatio_working_3-way'!Z376+'OddsRatio_working_3-way'!AF376</f>
        <v>1.0624030485565286</v>
      </c>
      <c r="AM376" s="11">
        <f>'OddsRatio_working_3-way'!AA376+'OddsRatio_working_3-way'!AG376</f>
        <v>-0.63390702794570841</v>
      </c>
      <c r="AN376" s="11">
        <f>'OddsRatio_working_3-way'!AB376+'OddsRatio_working_3-way'!AH376</f>
        <v>-0.42849602061081993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1.0624030485565286</v>
      </c>
      <c r="AS376" s="11">
        <f>IF(('OddsRatio_working_3-way'!X376=0),IF(Q376&gt;0,-Q376^(1/3),(-Q376)^(1/3)),'OddsRatio_working_3-way'!AM376-'OddsRatio_working_3-way'!R376/3)</f>
        <v>-0.63390702794570841</v>
      </c>
      <c r="AT376" s="11">
        <f>IF(('OddsRatio_working_3-way'!X376=0),IF(Q376&gt;0,-Q376^(1/3),(-Q376)^(1/3)),'OddsRatio_working_3-way'!AN376-'OddsRatio_working_3-way'!R376/3)</f>
        <v>-0.42849602061081993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IF('True_Odds_Calculator_3-way'!A369="","",'True_Odds_Calculator_3-way'!A369)</f>
        <v>2.15</v>
      </c>
      <c r="B377" s="4">
        <f>IF('True_Odds_Calculator_3-way'!B369="","",'True_Odds_Calculator_3-way'!B369)</f>
        <v>3.7</v>
      </c>
      <c r="C377" s="4">
        <f>IF('True_Odds_Calculator_3-way'!C369="","",'True_Odds_Calculator_3-way'!C369)</f>
        <v>3.29</v>
      </c>
      <c r="D377" s="9">
        <f t="shared" si="78"/>
        <v>0.45013489783226679</v>
      </c>
      <c r="E377" s="9">
        <f t="shared" si="79"/>
        <v>0.25853143034600384</v>
      </c>
      <c r="F377" s="9">
        <f t="shared" si="80"/>
        <v>0.29133367182172937</v>
      </c>
      <c r="G377" s="9">
        <f t="shared" si="81"/>
        <v>1.0622228345435836</v>
      </c>
      <c r="H377" s="9">
        <f t="shared" si="82"/>
        <v>2.2215562597251206</v>
      </c>
      <c r="I377" s="9">
        <f t="shared" si="83"/>
        <v>3.8680016532676764</v>
      </c>
      <c r="J377" s="9">
        <f t="shared" si="84"/>
        <v>3.4324902911048065</v>
      </c>
      <c r="K377" s="11">
        <f t="shared" si="85"/>
        <v>0.46511627906976744</v>
      </c>
      <c r="L377" s="11">
        <f t="shared" si="86"/>
        <v>0.27027027027027023</v>
      </c>
      <c r="M377" s="11">
        <f t="shared" si="87"/>
        <v>0.303951367781155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-0.27168208711998909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0.23460231278143201</v>
      </c>
      <c r="Q377" s="11">
        <f>2*'OddsRatio_working_3-way'!K377*'OddsRatio_working_3-way'!L377*'OddsRatio_working_3-way'!M377</f>
        <v>7.6417691459749817E-2</v>
      </c>
      <c r="R377" s="11">
        <f t="shared" si="88"/>
        <v>0</v>
      </c>
      <c r="S377" s="11">
        <f t="shared" si="89"/>
        <v>-0.86351778016862513</v>
      </c>
      <c r="T377" s="11">
        <f t="shared" si="90"/>
        <v>-0.28127614989206023</v>
      </c>
      <c r="U377" s="11">
        <f>'OddsRatio_working_3-way'!S377-'OddsRatio_working_3-way'!R377^2/3</f>
        <v>-0.86351778016862513</v>
      </c>
      <c r="V377" s="11">
        <f>'OddsRatio_working_3-way'!S377*'OddsRatio_working_3-way'!R377/3-2*'OddsRatio_working_3-way'!R377^3/27-'OddsRatio_working_3-way'!T377</f>
        <v>0.28127614989206023</v>
      </c>
      <c r="W377" s="11">
        <f>'OddsRatio_working_3-way'!V377^2+4*'OddsRatio_working_3-way'!U377^3/27</f>
        <v>-1.6275315812323513E-2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0.1544276435020818</v>
      </c>
      <c r="Y377" s="11">
        <f>IF('OddsRatio_working_3-way'!W377&gt;=0,IF('OddsRatio_working_3-way'!V377+SQRT('OddsRatio_working_3-way'!W377)&gt;0,0,PI()),ACOS('OddsRatio_working_3-way'!V377/(2*'OddsRatio_working_3-way'!X377)))</f>
        <v>0.42580792838773762</v>
      </c>
      <c r="Z377" s="11">
        <f>'OddsRatio_working_3-way'!X377^(1/3)*COS('OddsRatio_working_3-way'!Y377/3)</f>
        <v>0.53111141727179179</v>
      </c>
      <c r="AA377" s="11">
        <f>'OddsRatio_working_3-way'!X377^(1/3)*COS(('OddsRatio_working_3-way'!Y377+2*PI())/3)</f>
        <v>-0.33128197336178589</v>
      </c>
      <c r="AB377" s="11">
        <f>'OddsRatio_working_3-way'!X377^(1/3)*COS(('OddsRatio_working_3-way'!Y377+4*PI())/3)</f>
        <v>-0.19982944391000607</v>
      </c>
      <c r="AC377" s="11">
        <f>'OddsRatio_working_3-way'!X377^(1/3)*SIN('OddsRatio_working_3-way'!Y377/3)</f>
        <v>7.5894153264642411E-2</v>
      </c>
      <c r="AD377" s="11">
        <f>'OddsRatio_working_3-way'!X377^(1/3)*SIN(('OddsRatio_working_3-way'!Y377+2*PI())/3)</f>
        <v>0.42200890296500781</v>
      </c>
      <c r="AE377" s="11">
        <f>'OddsRatio_working_3-way'!X377^(1/3)*SIN(('OddsRatio_working_3-way'!Y377+4*PI())/3)</f>
        <v>-0.49790305622965014</v>
      </c>
      <c r="AF377" s="11">
        <f>-'OddsRatio_working_3-way'!U377/(3*'OddsRatio_working_3-way'!X377^(1/3))*COS(('OddsRatio_working_3-way'!Y377)/3)</f>
        <v>0.53111141727179179</v>
      </c>
      <c r="AG377" s="11">
        <f>-'OddsRatio_working_3-way'!U377/(3*'OddsRatio_working_3-way'!X377^(1/3))*COS(('OddsRatio_working_3-way'!Y377+2*PI())/3)</f>
        <v>-0.33128197336178589</v>
      </c>
      <c r="AH377" s="11">
        <f>-'OddsRatio_working_3-way'!U377/(3*'OddsRatio_working_3-way'!X377^(1/3))*COS(('OddsRatio_working_3-way'!Y377+4*PI())/3)</f>
        <v>-0.19982944391000607</v>
      </c>
      <c r="AI377" s="11">
        <f>'OddsRatio_working_3-way'!U377/(3*'OddsRatio_working_3-way'!X377^(1/3))*SIN(('OddsRatio_working_3-way'!Y377)/3)</f>
        <v>-7.5894153264642411E-2</v>
      </c>
      <c r="AJ377" s="11">
        <f>'OddsRatio_working_3-way'!U377/(3*'OddsRatio_working_3-way'!X377^(1/3))*SIN(('OddsRatio_working_3-way'!Y377+2*PI())/3)</f>
        <v>-0.42200890296500781</v>
      </c>
      <c r="AK377" s="11">
        <f>'OddsRatio_working_3-way'!U377/(3*'OddsRatio_working_3-way'!X377^(1/3))*SIN(('OddsRatio_working_3-way'!Y377+4*PI())/3)</f>
        <v>0.49790305622965014</v>
      </c>
      <c r="AL377" s="11">
        <f>'OddsRatio_working_3-way'!Z377+'OddsRatio_working_3-way'!AF377</f>
        <v>1.0622228345435836</v>
      </c>
      <c r="AM377" s="11">
        <f>'OddsRatio_working_3-way'!AA377+'OddsRatio_working_3-way'!AG377</f>
        <v>-0.66256394672357177</v>
      </c>
      <c r="AN377" s="11">
        <f>'OddsRatio_working_3-way'!AB377+'OddsRatio_working_3-way'!AH377</f>
        <v>-0.39965888782001213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1.0622228345435836</v>
      </c>
      <c r="AS377" s="11">
        <f>IF(('OddsRatio_working_3-way'!X377=0),IF(Q377&gt;0,-Q377^(1/3),(-Q377)^(1/3)),'OddsRatio_working_3-way'!AM377-'OddsRatio_working_3-way'!R377/3)</f>
        <v>-0.66256394672357177</v>
      </c>
      <c r="AT377" s="11">
        <f>IF(('OddsRatio_working_3-way'!X377=0),IF(Q377&gt;0,-Q377^(1/3),(-Q377)^(1/3)),'OddsRatio_working_3-way'!AN377-'OddsRatio_working_3-way'!R377/3)</f>
        <v>-0.39965888782001213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IF('True_Odds_Calculator_3-way'!A370="","",'True_Odds_Calculator_3-way'!A370)</f>
        <v>2.93</v>
      </c>
      <c r="B378" s="4">
        <f>IF('True_Odds_Calculator_3-way'!B370="","",'True_Odds_Calculator_3-way'!B370)</f>
        <v>3.77</v>
      </c>
      <c r="C378" s="4">
        <f>IF('True_Odds_Calculator_3-way'!C370="","",'True_Odds_Calculator_3-way'!C370)</f>
        <v>2.3199999999999998</v>
      </c>
      <c r="D378" s="9">
        <f t="shared" si="78"/>
        <v>0.32859828521120837</v>
      </c>
      <c r="E378" s="9">
        <f t="shared" si="79"/>
        <v>0.25429046798040517</v>
      </c>
      <c r="F378" s="9">
        <f t="shared" si="80"/>
        <v>0.41711124680838624</v>
      </c>
      <c r="G378" s="9">
        <f t="shared" si="81"/>
        <v>1.0586681422771151</v>
      </c>
      <c r="H378" s="9">
        <f t="shared" si="82"/>
        <v>3.0432295145948327</v>
      </c>
      <c r="I378" s="9">
        <f t="shared" si="83"/>
        <v>3.9325107541076094</v>
      </c>
      <c r="J378" s="9">
        <f t="shared" si="84"/>
        <v>2.3974419478057922</v>
      </c>
      <c r="K378" s="11">
        <f t="shared" si="85"/>
        <v>0.34129692832764502</v>
      </c>
      <c r="L378" s="11">
        <f t="shared" si="86"/>
        <v>0.26525198938992045</v>
      </c>
      <c r="M378" s="11">
        <f t="shared" si="87"/>
        <v>0.43103448275862072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-0.27536836998797198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0.23490893493693671</v>
      </c>
      <c r="Q378" s="11">
        <f>2*'OddsRatio_working_3-way'!K378*'OddsRatio_working_3-way'!L378*'OddsRatio_working_3-way'!M378</f>
        <v>7.8042835527221494E-2</v>
      </c>
      <c r="R378" s="11">
        <f t="shared" si="88"/>
        <v>0</v>
      </c>
      <c r="S378" s="11">
        <f t="shared" si="89"/>
        <v>-0.8530715962301606</v>
      </c>
      <c r="T378" s="11">
        <f t="shared" si="90"/>
        <v>-0.2834124904419138</v>
      </c>
      <c r="U378" s="11">
        <f>'OddsRatio_working_3-way'!S378-'OddsRatio_working_3-way'!R378^2/3</f>
        <v>-0.8530715962301606</v>
      </c>
      <c r="V378" s="11">
        <f>'OddsRatio_working_3-way'!S378*'OddsRatio_working_3-way'!R378/3-2*'OddsRatio_working_3-way'!R378^3/27-'OddsRatio_working_3-way'!T378</f>
        <v>0.2834124904419138</v>
      </c>
      <c r="W378" s="11">
        <f>'OddsRatio_working_3-way'!V378^2+4*'OddsRatio_working_3-way'!U378^3/27</f>
        <v>-1.1648733935904015E-2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0.15163391249518682</v>
      </c>
      <c r="Y378" s="11">
        <f>IF('OddsRatio_working_3-way'!W378&gt;=0,IF('OddsRatio_working_3-way'!V378+SQRT('OddsRatio_working_3-way'!W378)&gt;0,0,PI()),ACOS('OddsRatio_working_3-way'!V378/(2*'OddsRatio_working_3-way'!X378)))</f>
        <v>0.36386382825872809</v>
      </c>
      <c r="Z378" s="11">
        <f>'OddsRatio_working_3-way'!X378^(1/3)*COS('OddsRatio_working_3-way'!Y378/3)</f>
        <v>0.52933407113855757</v>
      </c>
      <c r="AA378" s="11">
        <f>'OddsRatio_working_3-way'!X378^(1/3)*COS(('OddsRatio_working_3-way'!Y378+2*PI())/3)</f>
        <v>-0.32054171593928654</v>
      </c>
      <c r="AB378" s="11">
        <f>'OddsRatio_working_3-way'!X378^(1/3)*COS(('OddsRatio_working_3-way'!Y378+4*PI())/3)</f>
        <v>-0.20879235519927114</v>
      </c>
      <c r="AC378" s="11">
        <f>'OddsRatio_working_3-way'!X378^(1/3)*SIN('OddsRatio_working_3-way'!Y378/3)</f>
        <v>6.4518523505016759E-2</v>
      </c>
      <c r="AD378" s="11">
        <f>'OddsRatio_working_3-way'!X378^(1/3)*SIN(('OddsRatio_working_3-way'!Y378+2*PI())/3)</f>
        <v>0.4261574909421218</v>
      </c>
      <c r="AE378" s="11">
        <f>'OddsRatio_working_3-way'!X378^(1/3)*SIN(('OddsRatio_working_3-way'!Y378+4*PI())/3)</f>
        <v>-0.49067601444713832</v>
      </c>
      <c r="AF378" s="11">
        <f>-'OddsRatio_working_3-way'!U378/(3*'OddsRatio_working_3-way'!X378^(1/3))*COS(('OddsRatio_working_3-way'!Y378)/3)</f>
        <v>0.52933407113855757</v>
      </c>
      <c r="AG378" s="11">
        <f>-'OddsRatio_working_3-way'!U378/(3*'OddsRatio_working_3-way'!X378^(1/3))*COS(('OddsRatio_working_3-way'!Y378+2*PI())/3)</f>
        <v>-0.32054171593928654</v>
      </c>
      <c r="AH378" s="11">
        <f>-'OddsRatio_working_3-way'!U378/(3*'OddsRatio_working_3-way'!X378^(1/3))*COS(('OddsRatio_working_3-way'!Y378+4*PI())/3)</f>
        <v>-0.20879235519927114</v>
      </c>
      <c r="AI378" s="11">
        <f>'OddsRatio_working_3-way'!U378/(3*'OddsRatio_working_3-way'!X378^(1/3))*SIN(('OddsRatio_working_3-way'!Y378)/3)</f>
        <v>-6.4518523505016759E-2</v>
      </c>
      <c r="AJ378" s="11">
        <f>'OddsRatio_working_3-way'!U378/(3*'OddsRatio_working_3-way'!X378^(1/3))*SIN(('OddsRatio_working_3-way'!Y378+2*PI())/3)</f>
        <v>-0.4261574909421218</v>
      </c>
      <c r="AK378" s="11">
        <f>'OddsRatio_working_3-way'!U378/(3*'OddsRatio_working_3-way'!X378^(1/3))*SIN(('OddsRatio_working_3-way'!Y378+4*PI())/3)</f>
        <v>0.49067601444713832</v>
      </c>
      <c r="AL378" s="11">
        <f>'OddsRatio_working_3-way'!Z378+'OddsRatio_working_3-way'!AF378</f>
        <v>1.0586681422771151</v>
      </c>
      <c r="AM378" s="11">
        <f>'OddsRatio_working_3-way'!AA378+'OddsRatio_working_3-way'!AG378</f>
        <v>-0.64108343187857308</v>
      </c>
      <c r="AN378" s="11">
        <f>'OddsRatio_working_3-way'!AB378+'OddsRatio_working_3-way'!AH378</f>
        <v>-0.41758471039854228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1.0586681422771151</v>
      </c>
      <c r="AS378" s="11">
        <f>IF(('OddsRatio_working_3-way'!X378=0),IF(Q378&gt;0,-Q378^(1/3),(-Q378)^(1/3)),'OddsRatio_working_3-way'!AM378-'OddsRatio_working_3-way'!R378/3)</f>
        <v>-0.64108343187857308</v>
      </c>
      <c r="AT378" s="11">
        <f>IF(('OddsRatio_working_3-way'!X378=0),IF(Q378&gt;0,-Q378^(1/3),(-Q378)^(1/3)),'OddsRatio_working_3-way'!AN378-'OddsRatio_working_3-way'!R378/3)</f>
        <v>-0.41758471039854228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IF('True_Odds_Calculator_3-way'!A371="","",'True_Odds_Calculator_3-way'!A371)</f>
        <v>4.72</v>
      </c>
      <c r="B379" s="4">
        <f>IF('True_Odds_Calculator_3-way'!B371="","",'True_Odds_Calculator_3-way'!B371)</f>
        <v>3.9</v>
      </c>
      <c r="C379" s="4">
        <f>IF('True_Odds_Calculator_3-way'!C371="","",'True_Odds_Calculator_3-way'!C371)</f>
        <v>1.74</v>
      </c>
      <c r="D379" s="9">
        <f t="shared" si="78"/>
        <v>0.20007963203877832</v>
      </c>
      <c r="E379" s="9">
        <f t="shared" si="79"/>
        <v>0.24291134774577267</v>
      </c>
      <c r="F379" s="9">
        <f t="shared" si="80"/>
        <v>0.55700902021544929</v>
      </c>
      <c r="G379" s="9">
        <f t="shared" si="81"/>
        <v>1.0747338686485923</v>
      </c>
      <c r="H379" s="9">
        <f t="shared" si="82"/>
        <v>4.9980099913727631</v>
      </c>
      <c r="I379" s="9">
        <f t="shared" si="83"/>
        <v>4.1167282190809171</v>
      </c>
      <c r="J379" s="9">
        <f t="shared" si="84"/>
        <v>1.7953030627999582</v>
      </c>
      <c r="K379" s="11">
        <f t="shared" si="85"/>
        <v>0.21186440677966104</v>
      </c>
      <c r="L379" s="11">
        <f t="shared" si="86"/>
        <v>0.25641025641025644</v>
      </c>
      <c r="M379" s="11">
        <f t="shared" si="87"/>
        <v>0.57471264367816088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-0.24923946110386797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0.22978515088392348</v>
      </c>
      <c r="Q379" s="11">
        <f>2*'OddsRatio_working_3-way'!K379*'OddsRatio_working_3-way'!L379*'OddsRatio_working_3-way'!M379</f>
        <v>6.2441617088022705E-2</v>
      </c>
      <c r="R379" s="11">
        <f t="shared" si="88"/>
        <v>0</v>
      </c>
      <c r="S379" s="11">
        <f t="shared" si="89"/>
        <v>-0.92194530459269008</v>
      </c>
      <c r="T379" s="11">
        <f t="shared" si="90"/>
        <v>-0.25052861537844845</v>
      </c>
      <c r="U379" s="11">
        <f>'OddsRatio_working_3-way'!S379-'OddsRatio_working_3-way'!R379^2/3</f>
        <v>-0.92194530459269008</v>
      </c>
      <c r="V379" s="11">
        <f>'OddsRatio_working_3-way'!S379*'OddsRatio_working_3-way'!R379/3-2*'OddsRatio_working_3-way'!R379^3/27-'OddsRatio_working_3-way'!T379</f>
        <v>0.25052861537844845</v>
      </c>
      <c r="W379" s="11">
        <f>'OddsRatio_working_3-way'!V379^2+4*'OddsRatio_working_3-way'!U379^3/27</f>
        <v>-5.3329926832510727E-2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0.17036322516607955</v>
      </c>
      <c r="Y379" s="11">
        <f>IF('OddsRatio_working_3-way'!W379&gt;=0,IF('OddsRatio_working_3-way'!V379+SQRT('OddsRatio_working_3-way'!W379)&gt;0,0,PI()),ACOS('OddsRatio_working_3-way'!V379/(2*'OddsRatio_working_3-way'!X379)))</f>
        <v>0.74471977172135162</v>
      </c>
      <c r="Z379" s="11">
        <f>'OddsRatio_working_3-way'!X379^(1/3)*COS('OddsRatio_working_3-way'!Y379/3)</f>
        <v>0.53736693432429627</v>
      </c>
      <c r="AA379" s="11">
        <f>'OddsRatio_working_3-way'!X379^(1/3)*COS(('OddsRatio_working_3-way'!Y379+2*PI())/3)</f>
        <v>-0.38664070335117195</v>
      </c>
      <c r="AB379" s="11">
        <f>'OddsRatio_working_3-way'!X379^(1/3)*COS(('OddsRatio_working_3-way'!Y379+4*PI())/3)</f>
        <v>-0.15072623097312424</v>
      </c>
      <c r="AC379" s="11">
        <f>'OddsRatio_working_3-way'!X379^(1/3)*SIN('OddsRatio_working_3-way'!Y379/3)</f>
        <v>0.13620528413319435</v>
      </c>
      <c r="AD379" s="11">
        <f>'OddsRatio_working_3-way'!X379^(1/3)*SIN(('OddsRatio_working_3-way'!Y379+2*PI())/3)</f>
        <v>0.39727077421200746</v>
      </c>
      <c r="AE379" s="11">
        <f>'OddsRatio_working_3-way'!X379^(1/3)*SIN(('OddsRatio_working_3-way'!Y379+4*PI())/3)</f>
        <v>-0.53347605834520184</v>
      </c>
      <c r="AF379" s="11">
        <f>-'OddsRatio_working_3-way'!U379/(3*'OddsRatio_working_3-way'!X379^(1/3))*COS(('OddsRatio_working_3-way'!Y379)/3)</f>
        <v>0.53736693432429616</v>
      </c>
      <c r="AG379" s="11">
        <f>-'OddsRatio_working_3-way'!U379/(3*'OddsRatio_working_3-way'!X379^(1/3))*COS(('OddsRatio_working_3-way'!Y379+2*PI())/3)</f>
        <v>-0.38664070335117184</v>
      </c>
      <c r="AH379" s="11">
        <f>-'OddsRatio_working_3-way'!U379/(3*'OddsRatio_working_3-way'!X379^(1/3))*COS(('OddsRatio_working_3-way'!Y379+4*PI())/3)</f>
        <v>-0.15072623097312421</v>
      </c>
      <c r="AI379" s="11">
        <f>'OddsRatio_working_3-way'!U379/(3*'OddsRatio_working_3-way'!X379^(1/3))*SIN(('OddsRatio_working_3-way'!Y379)/3)</f>
        <v>-0.13620528413319433</v>
      </c>
      <c r="AJ379" s="11">
        <f>'OddsRatio_working_3-way'!U379/(3*'OddsRatio_working_3-way'!X379^(1/3))*SIN(('OddsRatio_working_3-way'!Y379+2*PI())/3)</f>
        <v>-0.39727077421200735</v>
      </c>
      <c r="AK379" s="11">
        <f>'OddsRatio_working_3-way'!U379/(3*'OddsRatio_working_3-way'!X379^(1/3))*SIN(('OddsRatio_working_3-way'!Y379+4*PI())/3)</f>
        <v>0.53347605834520173</v>
      </c>
      <c r="AL379" s="11">
        <f>'OddsRatio_working_3-way'!Z379+'OddsRatio_working_3-way'!AF379</f>
        <v>1.0747338686485923</v>
      </c>
      <c r="AM379" s="11">
        <f>'OddsRatio_working_3-way'!AA379+'OddsRatio_working_3-way'!AG379</f>
        <v>-0.7732814067023438</v>
      </c>
      <c r="AN379" s="11">
        <f>'OddsRatio_working_3-way'!AB379+'OddsRatio_working_3-way'!AH379</f>
        <v>-0.30145246194624842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1.0747338686485923</v>
      </c>
      <c r="AS379" s="11">
        <f>IF(('OddsRatio_working_3-way'!X379=0),IF(Q379&gt;0,-Q379^(1/3),(-Q379)^(1/3)),'OddsRatio_working_3-way'!AM379-'OddsRatio_working_3-way'!R379/3)</f>
        <v>-0.7732814067023438</v>
      </c>
      <c r="AT379" s="11">
        <f>IF(('OddsRatio_working_3-way'!X379=0),IF(Q379&gt;0,-Q379^(1/3),(-Q379)^(1/3)),'OddsRatio_working_3-way'!AN379-'OddsRatio_working_3-way'!R379/3)</f>
        <v>-0.30145246194624842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 t="str">
        <f>IF('True_Odds_Calculator_3-way'!A372="","",'True_Odds_Calculator_3-way'!A372)</f>
        <v/>
      </c>
      <c r="B380" s="4" t="str">
        <f>IF('True_Odds_Calculator_3-way'!B372="","",'True_Odds_Calculator_3-way'!B372)</f>
        <v/>
      </c>
      <c r="C380" s="4" t="str">
        <f>IF('True_Odds_Calculator_3-way'!C372="","",'True_Odds_Calculator_3-way'!C372)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>
        <f>IF('True_Odds_Calculator_3-way'!A373="","",'True_Odds_Calculator_3-way'!A373)</f>
        <v>1.53</v>
      </c>
      <c r="B381" s="4">
        <f>IF('True_Odds_Calculator_3-way'!B373="","",'True_Odds_Calculator_3-way'!B373)</f>
        <v>4.71</v>
      </c>
      <c r="C381" s="4">
        <f>IF('True_Odds_Calculator_3-way'!C373="","",'True_Odds_Calculator_3-way'!C373)</f>
        <v>5.28</v>
      </c>
      <c r="D381" s="9">
        <f t="shared" si="78"/>
        <v>0.63009372233135041</v>
      </c>
      <c r="E381" s="9">
        <f t="shared" si="79"/>
        <v>0.19571545956094985</v>
      </c>
      <c r="F381" s="9">
        <f t="shared" si="80"/>
        <v>0.1741908181076996</v>
      </c>
      <c r="G381" s="9">
        <f t="shared" si="81"/>
        <v>1.1076707293279289</v>
      </c>
      <c r="H381" s="9">
        <f t="shared" si="82"/>
        <v>1.5870654865438021</v>
      </c>
      <c r="I381" s="9">
        <f t="shared" si="83"/>
        <v>5.1094584058066159</v>
      </c>
      <c r="J381" s="9">
        <f t="shared" si="84"/>
        <v>5.740830721523535</v>
      </c>
      <c r="K381" s="11">
        <f t="shared" si="85"/>
        <v>0.65359477124183007</v>
      </c>
      <c r="L381" s="11">
        <f t="shared" si="86"/>
        <v>0.21231422505307856</v>
      </c>
      <c r="M381" s="11">
        <f t="shared" si="87"/>
        <v>0.18939393939393939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-0.22118073032897545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0.22392023141367468</v>
      </c>
      <c r="Q381" s="11">
        <f>2*'OddsRatio_working_3-way'!K381*'OddsRatio_working_3-way'!L381*'OddsRatio_working_3-way'!M381</f>
        <v>5.2563434604148987E-2</v>
      </c>
      <c r="R381" s="11">
        <f t="shared" si="88"/>
        <v>0</v>
      </c>
      <c r="S381" s="11">
        <f t="shared" si="89"/>
        <v>-1.0123858035943032</v>
      </c>
      <c r="T381" s="11">
        <f t="shared" si="90"/>
        <v>-0.23764924967002424</v>
      </c>
      <c r="U381" s="11">
        <f>'OddsRatio_working_3-way'!S381-'OddsRatio_working_3-way'!R381^2/3</f>
        <v>-1.0123858035943032</v>
      </c>
      <c r="V381" s="11">
        <f>'OddsRatio_working_3-way'!S381*'OddsRatio_working_3-way'!R381/3-2*'OddsRatio_working_3-way'!R381^3/27-'OddsRatio_working_3-way'!T381</f>
        <v>0.23764924967002424</v>
      </c>
      <c r="W381" s="11">
        <f>'OddsRatio_working_3-way'!V381^2+4*'OddsRatio_working_3-way'!U381^3/27</f>
        <v>-9.7244246762076839E-2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0.19603661177877102</v>
      </c>
      <c r="Y381" s="11">
        <f>IF('OddsRatio_working_3-way'!W381&gt;=0,IF('OddsRatio_working_3-way'!V381+SQRT('OddsRatio_working_3-way'!W381)&gt;0,0,PI()),ACOS('OddsRatio_working_3-way'!V381/(2*'OddsRatio_working_3-way'!X381)))</f>
        <v>0.91960438261449429</v>
      </c>
      <c r="Z381" s="11">
        <f>'OddsRatio_working_3-way'!X381^(1/3)*COS('OddsRatio_working_3-way'!Y381/3)</f>
        <v>0.55383536466396432</v>
      </c>
      <c r="AA381" s="11">
        <f>'OddsRatio_working_3-way'!X381^(1/3)*COS(('OddsRatio_working_3-way'!Y381+2*PI())/3)</f>
        <v>-0.42872757178002163</v>
      </c>
      <c r="AB381" s="11">
        <f>'OddsRatio_working_3-way'!X381^(1/3)*COS(('OddsRatio_working_3-way'!Y381+4*PI())/3)</f>
        <v>-0.12510779288394286</v>
      </c>
      <c r="AC381" s="11">
        <f>'OddsRatio_working_3-way'!X381^(1/3)*SIN('OddsRatio_working_3-way'!Y381/3)</f>
        <v>0.17529496107694575</v>
      </c>
      <c r="AD381" s="11">
        <f>'OddsRatio_working_3-way'!X381^(1/3)*SIN(('OddsRatio_working_3-way'!Y381+2*PI())/3)</f>
        <v>0.39198801477473866</v>
      </c>
      <c r="AE381" s="11">
        <f>'OddsRatio_working_3-way'!X381^(1/3)*SIN(('OddsRatio_working_3-way'!Y381+4*PI())/3)</f>
        <v>-0.56728297585168441</v>
      </c>
      <c r="AF381" s="11">
        <f>-'OddsRatio_working_3-way'!U381/(3*'OddsRatio_working_3-way'!X381^(1/3))*COS(('OddsRatio_working_3-way'!Y381)/3)</f>
        <v>0.55383536466396444</v>
      </c>
      <c r="AG381" s="11">
        <f>-'OddsRatio_working_3-way'!U381/(3*'OddsRatio_working_3-way'!X381^(1/3))*COS(('OddsRatio_working_3-way'!Y381+2*PI())/3)</f>
        <v>-0.42872757178002174</v>
      </c>
      <c r="AH381" s="11">
        <f>-'OddsRatio_working_3-way'!U381/(3*'OddsRatio_working_3-way'!X381^(1/3))*COS(('OddsRatio_working_3-way'!Y381+4*PI())/3)</f>
        <v>-0.12510779288394289</v>
      </c>
      <c r="AI381" s="11">
        <f>'OddsRatio_working_3-way'!U381/(3*'OddsRatio_working_3-way'!X381^(1/3))*SIN(('OddsRatio_working_3-way'!Y381)/3)</f>
        <v>-0.17529496107694578</v>
      </c>
      <c r="AJ381" s="11">
        <f>'OddsRatio_working_3-way'!U381/(3*'OddsRatio_working_3-way'!X381^(1/3))*SIN(('OddsRatio_working_3-way'!Y381+2*PI())/3)</f>
        <v>-0.39198801477473877</v>
      </c>
      <c r="AK381" s="11">
        <f>'OddsRatio_working_3-way'!U381/(3*'OddsRatio_working_3-way'!X381^(1/3))*SIN(('OddsRatio_working_3-way'!Y381+4*PI())/3)</f>
        <v>0.56728297585168452</v>
      </c>
      <c r="AL381" s="11">
        <f>'OddsRatio_working_3-way'!Z381+'OddsRatio_working_3-way'!AF381</f>
        <v>1.1076707293279289</v>
      </c>
      <c r="AM381" s="11">
        <f>'OddsRatio_working_3-way'!AA381+'OddsRatio_working_3-way'!AG381</f>
        <v>-0.85745514356004338</v>
      </c>
      <c r="AN381" s="11">
        <f>'OddsRatio_working_3-way'!AB381+'OddsRatio_working_3-way'!AH381</f>
        <v>-0.25021558576788572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1.1076707293279289</v>
      </c>
      <c r="AS381" s="11">
        <f>IF(('OddsRatio_working_3-way'!X381=0),IF(Q381&gt;0,-Q381^(1/3),(-Q381)^(1/3)),'OddsRatio_working_3-way'!AM381-'OddsRatio_working_3-way'!R381/3)</f>
        <v>-0.85745514356004338</v>
      </c>
      <c r="AT381" s="11">
        <f>IF(('OddsRatio_working_3-way'!X381=0),IF(Q381&gt;0,-Q381^(1/3),(-Q381)^(1/3)),'OddsRatio_working_3-way'!AN381-'OddsRatio_working_3-way'!R381/3)</f>
        <v>-0.25021558576788572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IF('True_Odds_Calculator_3-way'!A374="","",'True_Odds_Calculator_3-way'!A374)</f>
        <v>4.33</v>
      </c>
      <c r="B382" s="4">
        <f>IF('True_Odds_Calculator_3-way'!B374="","",'True_Odds_Calculator_3-way'!B374)</f>
        <v>3.85</v>
      </c>
      <c r="C382" s="4">
        <f>IF('True_Odds_Calculator_3-way'!C374="","",'True_Odds_Calculator_3-way'!C374)</f>
        <v>1.78</v>
      </c>
      <c r="D382" s="9">
        <f t="shared" si="78"/>
        <v>0.21599806632069168</v>
      </c>
      <c r="E382" s="9">
        <f t="shared" si="79"/>
        <v>0.2435178444763493</v>
      </c>
      <c r="F382" s="9">
        <f t="shared" si="80"/>
        <v>0.54048408920295898</v>
      </c>
      <c r="G382" s="9">
        <f t="shared" si="81"/>
        <v>1.0899913139516779</v>
      </c>
      <c r="H382" s="9">
        <f t="shared" si="82"/>
        <v>4.629671075459088</v>
      </c>
      <c r="I382" s="9">
        <f t="shared" si="83"/>
        <v>4.106475244762283</v>
      </c>
      <c r="J382" s="9">
        <f t="shared" si="84"/>
        <v>1.8501932248823085</v>
      </c>
      <c r="K382" s="11">
        <f t="shared" si="85"/>
        <v>0.23094688221709006</v>
      </c>
      <c r="L382" s="11">
        <f t="shared" si="86"/>
        <v>0.25974025974025972</v>
      </c>
      <c r="M382" s="11">
        <f t="shared" si="87"/>
        <v>0.5617977528089888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-0.24946812794854945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0.23455279443031476</v>
      </c>
      <c r="Q382" s="11">
        <f>2*'OddsRatio_working_3-way'!K382*'OddsRatio_working_3-way'!L382*'OddsRatio_working_3-way'!M382</f>
        <v>6.7400228284573205E-2</v>
      </c>
      <c r="R382" s="11">
        <f t="shared" si="88"/>
        <v>0</v>
      </c>
      <c r="S382" s="11">
        <f t="shared" si="89"/>
        <v>-0.94021146652725585</v>
      </c>
      <c r="T382" s="11">
        <f t="shared" si="90"/>
        <v>-0.27017570877219993</v>
      </c>
      <c r="U382" s="11">
        <f>'OddsRatio_working_3-way'!S382-'OddsRatio_working_3-way'!R382^2/3</f>
        <v>-0.94021146652725585</v>
      </c>
      <c r="V382" s="11">
        <f>'OddsRatio_working_3-way'!S382*'OddsRatio_working_3-way'!R382/3-2*'OddsRatio_working_3-way'!R382^3/27-'OddsRatio_working_3-way'!T382</f>
        <v>0.27017570877219993</v>
      </c>
      <c r="W382" s="11">
        <f>'OddsRatio_working_3-way'!V382^2+4*'OddsRatio_working_3-way'!U382^3/27</f>
        <v>-5.0137631809428443E-2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0.17545123640201929</v>
      </c>
      <c r="Y382" s="11">
        <f>IF('OddsRatio_working_3-way'!W382&gt;=0,IF('OddsRatio_working_3-way'!V382+SQRT('OddsRatio_working_3-way'!W382)&gt;0,0,PI()),ACOS('OddsRatio_working_3-way'!V382/(2*'OddsRatio_working_3-way'!X382)))</f>
        <v>0.69204090558806863</v>
      </c>
      <c r="Z382" s="11">
        <f>'OddsRatio_working_3-way'!X382^(1/3)*COS('OddsRatio_working_3-way'!Y382/3)</f>
        <v>0.54499565697583885</v>
      </c>
      <c r="AA382" s="11">
        <f>'OddsRatio_working_3-way'!X382^(1/3)*COS(('OddsRatio_working_3-way'!Y382+2*PI())/3)</f>
        <v>-0.38334757832940214</v>
      </c>
      <c r="AB382" s="11">
        <f>'OddsRatio_working_3-way'!X382^(1/3)*COS(('OddsRatio_working_3-way'!Y382+4*PI())/3)</f>
        <v>-0.16164807864643679</v>
      </c>
      <c r="AC382" s="11">
        <f>'OddsRatio_working_3-way'!X382^(1/3)*SIN('OddsRatio_working_3-way'!Y382/3)</f>
        <v>0.12799826582116539</v>
      </c>
      <c r="AD382" s="11">
        <f>'OddsRatio_working_3-way'!X382^(1/3)*SIN(('OddsRatio_working_3-way'!Y382+2*PI())/3)</f>
        <v>0.4079809509826835</v>
      </c>
      <c r="AE382" s="11">
        <f>'OddsRatio_working_3-way'!X382^(1/3)*SIN(('OddsRatio_working_3-way'!Y382+4*PI())/3)</f>
        <v>-0.53597921680384886</v>
      </c>
      <c r="AF382" s="11">
        <f>-'OddsRatio_working_3-way'!U382/(3*'OddsRatio_working_3-way'!X382^(1/3))*COS(('OddsRatio_working_3-way'!Y382)/3)</f>
        <v>0.54499565697583896</v>
      </c>
      <c r="AG382" s="11">
        <f>-'OddsRatio_working_3-way'!U382/(3*'OddsRatio_working_3-way'!X382^(1/3))*COS(('OddsRatio_working_3-way'!Y382+2*PI())/3)</f>
        <v>-0.38334757832940219</v>
      </c>
      <c r="AH382" s="11">
        <f>-'OddsRatio_working_3-way'!U382/(3*'OddsRatio_working_3-way'!X382^(1/3))*COS(('OddsRatio_working_3-way'!Y382+4*PI())/3)</f>
        <v>-0.16164807864643682</v>
      </c>
      <c r="AI382" s="11">
        <f>'OddsRatio_working_3-way'!U382/(3*'OddsRatio_working_3-way'!X382^(1/3))*SIN(('OddsRatio_working_3-way'!Y382)/3)</f>
        <v>-0.12799826582116541</v>
      </c>
      <c r="AJ382" s="11">
        <f>'OddsRatio_working_3-way'!U382/(3*'OddsRatio_working_3-way'!X382^(1/3))*SIN(('OddsRatio_working_3-way'!Y382+2*PI())/3)</f>
        <v>-0.40798095098268355</v>
      </c>
      <c r="AK382" s="11">
        <f>'OddsRatio_working_3-way'!U382/(3*'OddsRatio_working_3-way'!X382^(1/3))*SIN(('OddsRatio_working_3-way'!Y382+4*PI())/3)</f>
        <v>0.53597921680384897</v>
      </c>
      <c r="AL382" s="11">
        <f>'OddsRatio_working_3-way'!Z382+'OddsRatio_working_3-way'!AF382</f>
        <v>1.0899913139516779</v>
      </c>
      <c r="AM382" s="11">
        <f>'OddsRatio_working_3-way'!AA382+'OddsRatio_working_3-way'!AG382</f>
        <v>-0.76669515665880428</v>
      </c>
      <c r="AN382" s="11">
        <f>'OddsRatio_working_3-way'!AB382+'OddsRatio_working_3-way'!AH382</f>
        <v>-0.32329615729287364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1.0899913139516779</v>
      </c>
      <c r="AS382" s="11">
        <f>IF(('OddsRatio_working_3-way'!X382=0),IF(Q382&gt;0,-Q382^(1/3),(-Q382)^(1/3)),'OddsRatio_working_3-way'!AM382-'OddsRatio_working_3-way'!R382/3)</f>
        <v>-0.76669515665880428</v>
      </c>
      <c r="AT382" s="11">
        <f>IF(('OddsRatio_working_3-way'!X382=0),IF(Q382&gt;0,-Q382^(1/3),(-Q382)^(1/3)),'OddsRatio_working_3-way'!AN382-'OddsRatio_working_3-way'!R382/3)</f>
        <v>-0.32329615729287364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IF('True_Odds_Calculator_3-way'!A375="","",'True_Odds_Calculator_3-way'!A375)</f>
        <v>1.43</v>
      </c>
      <c r="B383" s="4">
        <f>IF('True_Odds_Calculator_3-way'!B375="","",'True_Odds_Calculator_3-way'!B375)</f>
        <v>5.1100000000000003</v>
      </c>
      <c r="C383" s="4">
        <f>IF('True_Odds_Calculator_3-way'!C375="","",'True_Odds_Calculator_3-way'!C375)</f>
        <v>6.11</v>
      </c>
      <c r="D383" s="9">
        <f t="shared" si="78"/>
        <v>0.67398545797881693</v>
      </c>
      <c r="E383" s="9">
        <f t="shared" si="79"/>
        <v>0.17782891762845873</v>
      </c>
      <c r="F383" s="9">
        <f t="shared" si="80"/>
        <v>0.14818562439272423</v>
      </c>
      <c r="G383" s="9">
        <f t="shared" si="81"/>
        <v>1.1249105519446745</v>
      </c>
      <c r="H383" s="9">
        <f t="shared" si="82"/>
        <v>1.48371153733621</v>
      </c>
      <c r="I383" s="9">
        <f t="shared" si="83"/>
        <v>5.6233823684926127</v>
      </c>
      <c r="J383" s="9">
        <f t="shared" si="84"/>
        <v>6.7482929204372875</v>
      </c>
      <c r="K383" s="11">
        <f t="shared" si="85"/>
        <v>0.69930069930069938</v>
      </c>
      <c r="L383" s="11">
        <f t="shared" si="86"/>
        <v>0.19569471624266144</v>
      </c>
      <c r="M383" s="11">
        <f t="shared" si="87"/>
        <v>0.16366612111292961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-0.20227072436565063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0.21613702307826022</v>
      </c>
      <c r="Q383" s="11">
        <f>2*'OddsRatio_working_3-way'!K383*'OddsRatio_working_3-way'!L383*'OddsRatio_working_3-way'!M383</f>
        <v>4.4795237943680871E-2</v>
      </c>
      <c r="R383" s="11">
        <f t="shared" si="88"/>
        <v>0</v>
      </c>
      <c r="S383" s="11">
        <f t="shared" si="89"/>
        <v>-1.0685531668317114</v>
      </c>
      <c r="T383" s="11">
        <f t="shared" si="90"/>
        <v>-0.22146179623455159</v>
      </c>
      <c r="U383" s="11">
        <f>'OddsRatio_working_3-way'!S383-'OddsRatio_working_3-way'!R383^2/3</f>
        <v>-1.0685531668317114</v>
      </c>
      <c r="V383" s="11">
        <f>'OddsRatio_working_3-way'!S383*'OddsRatio_working_3-way'!R383/3-2*'OddsRatio_working_3-way'!R383^3/27-'OddsRatio_working_3-way'!T383</f>
        <v>0.22146179623455159</v>
      </c>
      <c r="W383" s="11">
        <f>'OddsRatio_working_3-way'!V383^2+4*'OddsRatio_working_3-way'!U383^3/27</f>
        <v>-0.13170730668491282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0.21257506549237312</v>
      </c>
      <c r="Y383" s="11">
        <f>IF('OddsRatio_working_3-way'!W383&gt;=0,IF('OddsRatio_working_3-way'!V383+SQRT('OddsRatio_working_3-way'!W383)&gt;0,0,PI()),ACOS('OddsRatio_working_3-way'!V383/(2*'OddsRatio_working_3-way'!X383)))</f>
        <v>1.0228883669810303</v>
      </c>
      <c r="Z383" s="11">
        <f>'OddsRatio_working_3-way'!X383^(1/3)*COS('OddsRatio_working_3-way'!Y383/3)</f>
        <v>0.56245527597233724</v>
      </c>
      <c r="AA383" s="11">
        <f>'OddsRatio_working_3-way'!X383^(1/3)*COS(('OddsRatio_working_3-way'!Y383+2*PI())/3)</f>
        <v>-0.45406090621335143</v>
      </c>
      <c r="AB383" s="11">
        <f>'OddsRatio_working_3-way'!X383^(1/3)*COS(('OddsRatio_working_3-way'!Y383+4*PI())/3)</f>
        <v>-0.10839436975898596</v>
      </c>
      <c r="AC383" s="11">
        <f>'OddsRatio_working_3-way'!X383^(1/3)*SIN('OddsRatio_working_3-way'!Y383/3)</f>
        <v>0.19957066787177366</v>
      </c>
      <c r="AD383" s="11">
        <f>'OddsRatio_working_3-way'!X383^(1/3)*SIN(('OddsRatio_working_3-way'!Y383+2*PI())/3)</f>
        <v>0.38731522354874448</v>
      </c>
      <c r="AE383" s="11">
        <f>'OddsRatio_working_3-way'!X383^(1/3)*SIN(('OddsRatio_working_3-way'!Y383+4*PI())/3)</f>
        <v>-0.58688589142051795</v>
      </c>
      <c r="AF383" s="11">
        <f>-'OddsRatio_working_3-way'!U383/(3*'OddsRatio_working_3-way'!X383^(1/3))*COS(('OddsRatio_working_3-way'!Y383)/3)</f>
        <v>0.56245527597233724</v>
      </c>
      <c r="AG383" s="11">
        <f>-'OddsRatio_working_3-way'!U383/(3*'OddsRatio_working_3-way'!X383^(1/3))*COS(('OddsRatio_working_3-way'!Y383+2*PI())/3)</f>
        <v>-0.45406090621335143</v>
      </c>
      <c r="AH383" s="11">
        <f>-'OddsRatio_working_3-way'!U383/(3*'OddsRatio_working_3-way'!X383^(1/3))*COS(('OddsRatio_working_3-way'!Y383+4*PI())/3)</f>
        <v>-0.10839436975898596</v>
      </c>
      <c r="AI383" s="11">
        <f>'OddsRatio_working_3-way'!U383/(3*'OddsRatio_working_3-way'!X383^(1/3))*SIN(('OddsRatio_working_3-way'!Y383)/3)</f>
        <v>-0.19957066787177366</v>
      </c>
      <c r="AJ383" s="11">
        <f>'OddsRatio_working_3-way'!U383/(3*'OddsRatio_working_3-way'!X383^(1/3))*SIN(('OddsRatio_working_3-way'!Y383+2*PI())/3)</f>
        <v>-0.38731522354874448</v>
      </c>
      <c r="AK383" s="11">
        <f>'OddsRatio_working_3-way'!U383/(3*'OddsRatio_working_3-way'!X383^(1/3))*SIN(('OddsRatio_working_3-way'!Y383+4*PI())/3)</f>
        <v>0.58688589142051795</v>
      </c>
      <c r="AL383" s="11">
        <f>'OddsRatio_working_3-way'!Z383+'OddsRatio_working_3-way'!AF383</f>
        <v>1.1249105519446745</v>
      </c>
      <c r="AM383" s="11">
        <f>'OddsRatio_working_3-way'!AA383+'OddsRatio_working_3-way'!AG383</f>
        <v>-0.90812181242670287</v>
      </c>
      <c r="AN383" s="11">
        <f>'OddsRatio_working_3-way'!AB383+'OddsRatio_working_3-way'!AH383</f>
        <v>-0.21678873951797192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1.1249105519446745</v>
      </c>
      <c r="AS383" s="11">
        <f>IF(('OddsRatio_working_3-way'!X383=0),IF(Q383&gt;0,-Q383^(1/3),(-Q383)^(1/3)),'OddsRatio_working_3-way'!AM383-'OddsRatio_working_3-way'!R383/3)</f>
        <v>-0.90812181242670287</v>
      </c>
      <c r="AT383" s="11">
        <f>IF(('OddsRatio_working_3-way'!X383=0),IF(Q383&gt;0,-Q383^(1/3),(-Q383)^(1/3)),'OddsRatio_working_3-way'!AN383-'OddsRatio_working_3-way'!R383/3)</f>
        <v>-0.21678873951797192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IF('True_Odds_Calculator_3-way'!A376="","",'True_Odds_Calculator_3-way'!A376)</f>
        <v>1.39</v>
      </c>
      <c r="B384" s="4">
        <f>IF('True_Odds_Calculator_3-way'!B376="","",'True_Odds_Calculator_3-way'!B376)</f>
        <v>4.78</v>
      </c>
      <c r="C384" s="4">
        <f>IF('True_Odds_Calculator_3-way'!C376="","",'True_Odds_Calculator_3-way'!C376)</f>
        <v>7.73</v>
      </c>
      <c r="D384" s="9">
        <f t="shared" si="78"/>
        <v>0.69409669826555076</v>
      </c>
      <c r="E384" s="9">
        <f t="shared" si="79"/>
        <v>0.18969544456188769</v>
      </c>
      <c r="F384" s="9">
        <f t="shared" si="80"/>
        <v>0.11620785717256153</v>
      </c>
      <c r="G384" s="9">
        <f t="shared" si="81"/>
        <v>1.1300549942173261</v>
      </c>
      <c r="H384" s="9">
        <f t="shared" si="82"/>
        <v>1.440721447744757</v>
      </c>
      <c r="I384" s="9">
        <f t="shared" si="83"/>
        <v>5.2716078781414932</v>
      </c>
      <c r="J384" s="9">
        <f t="shared" si="84"/>
        <v>8.6052701110826035</v>
      </c>
      <c r="K384" s="11">
        <f t="shared" si="85"/>
        <v>0.71942446043165476</v>
      </c>
      <c r="L384" s="11">
        <f t="shared" si="86"/>
        <v>0.20920502092050208</v>
      </c>
      <c r="M384" s="11">
        <f t="shared" si="87"/>
        <v>0.12936610608020699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-0.19317427025323719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0.2122287944785311</v>
      </c>
      <c r="Q384" s="11">
        <f>2*'OddsRatio_working_3-way'!K384*'OddsRatio_working_3-way'!L384*'OddsRatio_working_3-way'!M384</f>
        <v>3.8941063207069929E-2</v>
      </c>
      <c r="R384" s="11">
        <f t="shared" si="88"/>
        <v>0</v>
      </c>
      <c r="S384" s="11">
        <f t="shared" si="89"/>
        <v>-1.0986390382130853</v>
      </c>
      <c r="T384" s="11">
        <f t="shared" si="90"/>
        <v>-0.20158514462625418</v>
      </c>
      <c r="U384" s="11">
        <f>'OddsRatio_working_3-way'!S384-'OddsRatio_working_3-way'!R384^2/3</f>
        <v>-1.0986390382130853</v>
      </c>
      <c r="V384" s="11">
        <f>'OddsRatio_working_3-way'!S384*'OddsRatio_working_3-way'!R384/3-2*'OddsRatio_working_3-way'!R384^3/27-'OddsRatio_working_3-way'!T384</f>
        <v>0.20158514462625418</v>
      </c>
      <c r="W384" s="11">
        <f>'OddsRatio_working_3-way'!V384^2+4*'OddsRatio_working_3-way'!U384^3/27</f>
        <v>-0.15581762480064254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0.22161576846798964</v>
      </c>
      <c r="Y384" s="11">
        <f>IF('OddsRatio_working_3-way'!W384&gt;=0,IF('OddsRatio_working_3-way'!V384+SQRT('OddsRatio_working_3-way'!W384)&gt;0,0,PI()),ACOS('OddsRatio_working_3-way'!V384/(2*'OddsRatio_working_3-way'!X384)))</f>
        <v>1.0986399761089818</v>
      </c>
      <c r="Z384" s="11">
        <f>'OddsRatio_working_3-way'!X384^(1/3)*COS('OddsRatio_working_3-way'!Y384/3)</f>
        <v>0.56502749710866307</v>
      </c>
      <c r="AA384" s="11">
        <f>'OddsRatio_working_3-way'!X384^(1/3)*COS(('OddsRatio_working_3-way'!Y384+2*PI())/3)</f>
        <v>-0.47017755749630935</v>
      </c>
      <c r="AB384" s="11">
        <f>'OddsRatio_working_3-way'!X384^(1/3)*COS(('OddsRatio_working_3-way'!Y384+4*PI())/3)</f>
        <v>-9.4849939612353593E-2</v>
      </c>
      <c r="AC384" s="11">
        <f>'OddsRatio_working_3-way'!X384^(1/3)*SIN('OddsRatio_working_3-way'!Y384/3)</f>
        <v>0.21669550121960288</v>
      </c>
      <c r="AD384" s="11">
        <f>'OddsRatio_working_3-way'!X384^(1/3)*SIN(('OddsRatio_working_3-way'!Y384+2*PI())/3)</f>
        <v>0.38098041572303931</v>
      </c>
      <c r="AE384" s="11">
        <f>'OddsRatio_working_3-way'!X384^(1/3)*SIN(('OddsRatio_working_3-way'!Y384+4*PI())/3)</f>
        <v>-0.5976759169426421</v>
      </c>
      <c r="AF384" s="11">
        <f>-'OddsRatio_working_3-way'!U384/(3*'OddsRatio_working_3-way'!X384^(1/3))*COS(('OddsRatio_working_3-way'!Y384)/3)</f>
        <v>0.56502749710866296</v>
      </c>
      <c r="AG384" s="11">
        <f>-'OddsRatio_working_3-way'!U384/(3*'OddsRatio_working_3-way'!X384^(1/3))*COS(('OddsRatio_working_3-way'!Y384+2*PI())/3)</f>
        <v>-0.47017755749630924</v>
      </c>
      <c r="AH384" s="11">
        <f>-'OddsRatio_working_3-way'!U384/(3*'OddsRatio_working_3-way'!X384^(1/3))*COS(('OddsRatio_working_3-way'!Y384+4*PI())/3)</f>
        <v>-9.4849939612353579E-2</v>
      </c>
      <c r="AI384" s="11">
        <f>'OddsRatio_working_3-way'!U384/(3*'OddsRatio_working_3-way'!X384^(1/3))*SIN(('OddsRatio_working_3-way'!Y384)/3)</f>
        <v>-0.21669550121960285</v>
      </c>
      <c r="AJ384" s="11">
        <f>'OddsRatio_working_3-way'!U384/(3*'OddsRatio_working_3-way'!X384^(1/3))*SIN(('OddsRatio_working_3-way'!Y384+2*PI())/3)</f>
        <v>-0.3809804157230392</v>
      </c>
      <c r="AK384" s="11">
        <f>'OddsRatio_working_3-way'!U384/(3*'OddsRatio_working_3-way'!X384^(1/3))*SIN(('OddsRatio_working_3-way'!Y384+4*PI())/3)</f>
        <v>0.59767591694264199</v>
      </c>
      <c r="AL384" s="11">
        <f>'OddsRatio_working_3-way'!Z384+'OddsRatio_working_3-way'!AF384</f>
        <v>1.1300549942173261</v>
      </c>
      <c r="AM384" s="11">
        <f>'OddsRatio_working_3-way'!AA384+'OddsRatio_working_3-way'!AG384</f>
        <v>-0.94035511499261859</v>
      </c>
      <c r="AN384" s="11">
        <f>'OddsRatio_working_3-way'!AB384+'OddsRatio_working_3-way'!AH384</f>
        <v>-0.18969987922470716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1.1300549942173261</v>
      </c>
      <c r="AS384" s="11">
        <f>IF(('OddsRatio_working_3-way'!X384=0),IF(Q384&gt;0,-Q384^(1/3),(-Q384)^(1/3)),'OddsRatio_working_3-way'!AM384-'OddsRatio_working_3-way'!R384/3)</f>
        <v>-0.94035511499261859</v>
      </c>
      <c r="AT384" s="11">
        <f>IF(('OddsRatio_working_3-way'!X384=0),IF(Q384&gt;0,-Q384^(1/3),(-Q384)^(1/3)),'OddsRatio_working_3-way'!AN384-'OddsRatio_working_3-way'!R384/3)</f>
        <v>-0.18969987922470716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IF('True_Odds_Calculator_3-way'!A377="","",'True_Odds_Calculator_3-way'!A377)</f>
        <v>11.15</v>
      </c>
      <c r="B385" s="4">
        <f>IF('True_Odds_Calculator_3-way'!B377="","",'True_Odds_Calculator_3-way'!B377)</f>
        <v>5.32</v>
      </c>
      <c r="C385" s="4">
        <f>IF('True_Odds_Calculator_3-way'!C377="","",'True_Odds_Calculator_3-way'!C377)</f>
        <v>1.28</v>
      </c>
      <c r="D385" s="9">
        <f t="shared" si="78"/>
        <v>7.8380461214388866E-2</v>
      </c>
      <c r="E385" s="9">
        <f t="shared" si="79"/>
        <v>0.16654148236678215</v>
      </c>
      <c r="F385" s="9">
        <f t="shared" si="80"/>
        <v>0.75507805641882875</v>
      </c>
      <c r="G385" s="9">
        <f t="shared" si="81"/>
        <v>1.1584513940508672</v>
      </c>
      <c r="H385" s="9">
        <f t="shared" si="82"/>
        <v>12.758281649616306</v>
      </c>
      <c r="I385" s="9">
        <f t="shared" si="83"/>
        <v>6.0045100222997467</v>
      </c>
      <c r="J385" s="9">
        <f t="shared" si="84"/>
        <v>1.3243663903342429</v>
      </c>
      <c r="K385" s="11">
        <f t="shared" si="85"/>
        <v>8.9686098654708515E-2</v>
      </c>
      <c r="L385" s="11">
        <f t="shared" si="86"/>
        <v>0.18796992481203006</v>
      </c>
      <c r="M385" s="11">
        <f t="shared" si="87"/>
        <v>0.78125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-0.16170049563370292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0.19426544219292624</v>
      </c>
      <c r="Q385" s="11">
        <f>2*'OddsRatio_working_3-way'!K385*'OddsRatio_working_3-way'!L385*'OddsRatio_working_3-way'!M385</f>
        <v>2.6341076907515422E-2</v>
      </c>
      <c r="R385" s="11">
        <f t="shared" si="88"/>
        <v>0</v>
      </c>
      <c r="S385" s="11">
        <f t="shared" si="89"/>
        <v>-1.201390517892982</v>
      </c>
      <c r="T385" s="11">
        <f t="shared" si="90"/>
        <v>-0.16290040920582807</v>
      </c>
      <c r="U385" s="11">
        <f>'OddsRatio_working_3-way'!S385-'OddsRatio_working_3-way'!R385^2/3</f>
        <v>-1.201390517892982</v>
      </c>
      <c r="V385" s="11">
        <f>'OddsRatio_working_3-way'!S385*'OddsRatio_working_3-way'!R385/3-2*'OddsRatio_working_3-way'!R385^3/27-'OddsRatio_working_3-way'!T385</f>
        <v>0.16290040920582807</v>
      </c>
      <c r="W385" s="11">
        <f>'OddsRatio_working_3-way'!V385^2+4*'OddsRatio_working_3-way'!U385^3/27</f>
        <v>-0.23035441975173565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0.25342206053891692</v>
      </c>
      <c r="Y385" s="11">
        <f>IF('OddsRatio_working_3-way'!W385&gt;=0,IF('OddsRatio_working_3-way'!V385+SQRT('OddsRatio_working_3-way'!W385)&gt;0,0,PI()),ACOS('OddsRatio_working_3-way'!V385/(2*'OddsRatio_working_3-way'!X385)))</f>
        <v>1.2435872922665701</v>
      </c>
      <c r="Z385" s="11">
        <f>'OddsRatio_working_3-way'!X385^(1/3)*COS('OddsRatio_working_3-way'!Y385/3)</f>
        <v>0.57922569702543358</v>
      </c>
      <c r="AA385" s="11">
        <f>'OddsRatio_working_3-way'!X385^(1/3)*COS(('OddsRatio_working_3-way'!Y385+2*PI())/3)</f>
        <v>-0.51034078829899754</v>
      </c>
      <c r="AB385" s="11">
        <f>'OddsRatio_working_3-way'!X385^(1/3)*COS(('OddsRatio_working_3-way'!Y385+4*PI())/3)</f>
        <v>-6.8884908726436225E-2</v>
      </c>
      <c r="AC385" s="11">
        <f>'OddsRatio_working_3-way'!X385^(1/3)*SIN('OddsRatio_working_3-way'!Y385/3)</f>
        <v>0.25487467090656135</v>
      </c>
      <c r="AD385" s="11">
        <f>'OddsRatio_working_3-way'!X385^(1/3)*SIN(('OddsRatio_working_3-way'!Y385+2*PI())/3)</f>
        <v>0.3741868326954933</v>
      </c>
      <c r="AE385" s="11">
        <f>'OddsRatio_working_3-way'!X385^(1/3)*SIN(('OddsRatio_working_3-way'!Y385+4*PI())/3)</f>
        <v>-0.62906150360205471</v>
      </c>
      <c r="AF385" s="11">
        <f>-'OddsRatio_working_3-way'!U385/(3*'OddsRatio_working_3-way'!X385^(1/3))*COS(('OddsRatio_working_3-way'!Y385)/3)</f>
        <v>0.57922569702543358</v>
      </c>
      <c r="AG385" s="11">
        <f>-'OddsRatio_working_3-way'!U385/(3*'OddsRatio_working_3-way'!X385^(1/3))*COS(('OddsRatio_working_3-way'!Y385+2*PI())/3)</f>
        <v>-0.51034078829899754</v>
      </c>
      <c r="AH385" s="11">
        <f>-'OddsRatio_working_3-way'!U385/(3*'OddsRatio_working_3-way'!X385^(1/3))*COS(('OddsRatio_working_3-way'!Y385+4*PI())/3)</f>
        <v>-6.8884908726436225E-2</v>
      </c>
      <c r="AI385" s="11">
        <f>'OddsRatio_working_3-way'!U385/(3*'OddsRatio_working_3-way'!X385^(1/3))*SIN(('OddsRatio_working_3-way'!Y385)/3)</f>
        <v>-0.25487467090656135</v>
      </c>
      <c r="AJ385" s="11">
        <f>'OddsRatio_working_3-way'!U385/(3*'OddsRatio_working_3-way'!X385^(1/3))*SIN(('OddsRatio_working_3-way'!Y385+2*PI())/3)</f>
        <v>-0.3741868326954933</v>
      </c>
      <c r="AK385" s="11">
        <f>'OddsRatio_working_3-way'!U385/(3*'OddsRatio_working_3-way'!X385^(1/3))*SIN(('OddsRatio_working_3-way'!Y385+4*PI())/3)</f>
        <v>0.62906150360205471</v>
      </c>
      <c r="AL385" s="11">
        <f>'OddsRatio_working_3-way'!Z385+'OddsRatio_working_3-way'!AF385</f>
        <v>1.1584513940508672</v>
      </c>
      <c r="AM385" s="11">
        <f>'OddsRatio_working_3-way'!AA385+'OddsRatio_working_3-way'!AG385</f>
        <v>-1.0206815765979951</v>
      </c>
      <c r="AN385" s="11">
        <f>'OddsRatio_working_3-way'!AB385+'OddsRatio_working_3-way'!AH385</f>
        <v>-0.13776981745287245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1.1584513940508672</v>
      </c>
      <c r="AS385" s="11">
        <f>IF(('OddsRatio_working_3-way'!X385=0),IF(Q385&gt;0,-Q385^(1/3),(-Q385)^(1/3)),'OddsRatio_working_3-way'!AM385-'OddsRatio_working_3-way'!R385/3)</f>
        <v>-1.0206815765979951</v>
      </c>
      <c r="AT385" s="11">
        <f>IF(('OddsRatio_working_3-way'!X385=0),IF(Q385&gt;0,-Q385^(1/3),(-Q385)^(1/3)),'OddsRatio_working_3-way'!AN385-'OddsRatio_working_3-way'!R385/3)</f>
        <v>-0.13776981745287245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IF('True_Odds_Calculator_3-way'!A378="","",'True_Odds_Calculator_3-way'!A378)</f>
        <v>9.52</v>
      </c>
      <c r="B386" s="4">
        <f>IF('True_Odds_Calculator_3-way'!B378="","",'True_Odds_Calculator_3-way'!B378)</f>
        <v>5.82</v>
      </c>
      <c r="C386" s="4">
        <f>IF('True_Odds_Calculator_3-way'!C378="","",'True_Odds_Calculator_3-way'!C378)</f>
        <v>1.27</v>
      </c>
      <c r="D386" s="9">
        <f t="shared" si="78"/>
        <v>9.08084198642235E-2</v>
      </c>
      <c r="E386" s="9">
        <f t="shared" si="79"/>
        <v>0.15005606375378361</v>
      </c>
      <c r="F386" s="9">
        <f t="shared" si="80"/>
        <v>0.75913551638199295</v>
      </c>
      <c r="G386" s="9">
        <f t="shared" si="81"/>
        <v>1.1751402230768471</v>
      </c>
      <c r="H386" s="9">
        <f t="shared" si="82"/>
        <v>11.012194700614737</v>
      </c>
      <c r="I386" s="9">
        <f t="shared" si="83"/>
        <v>6.664175875230403</v>
      </c>
      <c r="J386" s="9">
        <f t="shared" si="84"/>
        <v>1.3172878602307487</v>
      </c>
      <c r="K386" s="11">
        <f t="shared" si="85"/>
        <v>0.10504201680672269</v>
      </c>
      <c r="L386" s="11">
        <f t="shared" si="86"/>
        <v>0.1718213058419244</v>
      </c>
      <c r="M386" s="11">
        <f t="shared" si="87"/>
        <v>0.78740157480314954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-0.15757479223526416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0.19341692355162696</v>
      </c>
      <c r="Q386" s="11">
        <f>2*'OddsRatio_working_3-way'!K386*'OddsRatio_working_3-way'!L386*'OddsRatio_working_3-way'!M386</f>
        <v>2.8422766135433798E-2</v>
      </c>
      <c r="R386" s="11">
        <f t="shared" si="88"/>
        <v>0</v>
      </c>
      <c r="S386" s="11">
        <f t="shared" si="89"/>
        <v>-1.2274610729795496</v>
      </c>
      <c r="T386" s="11">
        <f t="shared" si="90"/>
        <v>-0.18037635165019103</v>
      </c>
      <c r="U386" s="11">
        <f>'OddsRatio_working_3-way'!S386-'OddsRatio_working_3-way'!R386^2/3</f>
        <v>-1.2274610729795496</v>
      </c>
      <c r="V386" s="11">
        <f>'OddsRatio_working_3-way'!S386*'OddsRatio_working_3-way'!R386/3-2*'OddsRatio_working_3-way'!R386^3/27-'OddsRatio_working_3-way'!T386</f>
        <v>0.18037635165019103</v>
      </c>
      <c r="W386" s="11">
        <f>'OddsRatio_working_3-way'!V386^2+4*'OddsRatio_working_3-way'!U386^3/27</f>
        <v>-0.24144471870773823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0.26171566008856423</v>
      </c>
      <c r="Y386" s="11">
        <f>IF('OddsRatio_working_3-way'!W386&gt;=0,IF('OddsRatio_working_3-way'!V386+SQRT('OddsRatio_working_3-way'!W386)&gt;0,0,PI()),ACOS('OddsRatio_working_3-way'!V386/(2*'OddsRatio_working_3-way'!X386)))</f>
        <v>1.2189797689228627</v>
      </c>
      <c r="Z386" s="11">
        <f>'OddsRatio_working_3-way'!X386^(1/3)*COS('OddsRatio_working_3-way'!Y386/3)</f>
        <v>0.58757011153842353</v>
      </c>
      <c r="AA386" s="11">
        <f>'OddsRatio_working_3-way'!X386^(1/3)*COS(('OddsRatio_working_3-way'!Y386+2*PI())/3)</f>
        <v>-0.5127286358644747</v>
      </c>
      <c r="AB386" s="11">
        <f>'OddsRatio_working_3-way'!X386^(1/3)*COS(('OddsRatio_working_3-way'!Y386+4*PI())/3)</f>
        <v>-7.4841475673948749E-2</v>
      </c>
      <c r="AC386" s="11">
        <f>'OddsRatio_working_3-way'!X386^(1/3)*SIN('OddsRatio_working_3-way'!Y386/3)</f>
        <v>0.25281426981068095</v>
      </c>
      <c r="AD386" s="11">
        <f>'OddsRatio_working_3-way'!X386^(1/3)*SIN(('OddsRatio_working_3-way'!Y386+2*PI())/3)</f>
        <v>0.38244350819139056</v>
      </c>
      <c r="AE386" s="11">
        <f>'OddsRatio_working_3-way'!X386^(1/3)*SIN(('OddsRatio_working_3-way'!Y386+4*PI())/3)</f>
        <v>-0.63525777800207139</v>
      </c>
      <c r="AF386" s="11">
        <f>-'OddsRatio_working_3-way'!U386/(3*'OddsRatio_working_3-way'!X386^(1/3))*COS(('OddsRatio_working_3-way'!Y386)/3)</f>
        <v>0.58757011153842342</v>
      </c>
      <c r="AG386" s="11">
        <f>-'OddsRatio_working_3-way'!U386/(3*'OddsRatio_working_3-way'!X386^(1/3))*COS(('OddsRatio_working_3-way'!Y386+2*PI())/3)</f>
        <v>-0.51272863586447459</v>
      </c>
      <c r="AH386" s="11">
        <f>-'OddsRatio_working_3-way'!U386/(3*'OddsRatio_working_3-way'!X386^(1/3))*COS(('OddsRatio_working_3-way'!Y386+4*PI())/3)</f>
        <v>-7.4841475673948749E-2</v>
      </c>
      <c r="AI386" s="11">
        <f>'OddsRatio_working_3-way'!U386/(3*'OddsRatio_working_3-way'!X386^(1/3))*SIN(('OddsRatio_working_3-way'!Y386)/3)</f>
        <v>-0.25281426981068089</v>
      </c>
      <c r="AJ386" s="11">
        <f>'OddsRatio_working_3-way'!U386/(3*'OddsRatio_working_3-way'!X386^(1/3))*SIN(('OddsRatio_working_3-way'!Y386+2*PI())/3)</f>
        <v>-0.38244350819139045</v>
      </c>
      <c r="AK386" s="11">
        <f>'OddsRatio_working_3-way'!U386/(3*'OddsRatio_working_3-way'!X386^(1/3))*SIN(('OddsRatio_working_3-way'!Y386+4*PI())/3)</f>
        <v>0.63525777800207128</v>
      </c>
      <c r="AL386" s="11">
        <f>'OddsRatio_working_3-way'!Z386+'OddsRatio_working_3-way'!AF386</f>
        <v>1.1751402230768471</v>
      </c>
      <c r="AM386" s="11">
        <f>'OddsRatio_working_3-way'!AA386+'OddsRatio_working_3-way'!AG386</f>
        <v>-1.0254572717289494</v>
      </c>
      <c r="AN386" s="11">
        <f>'OddsRatio_working_3-way'!AB386+'OddsRatio_working_3-way'!AH386</f>
        <v>-0.1496829513478975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1.1751402230768471</v>
      </c>
      <c r="AS386" s="11">
        <f>IF(('OddsRatio_working_3-way'!X386=0),IF(Q386&gt;0,-Q386^(1/3),(-Q386)^(1/3)),'OddsRatio_working_3-way'!AM386-'OddsRatio_working_3-way'!R386/3)</f>
        <v>-1.0254572717289494</v>
      </c>
      <c r="AT386" s="11">
        <f>IF(('OddsRatio_working_3-way'!X386=0),IF(Q386&gt;0,-Q386^(1/3),(-Q386)^(1/3)),'OddsRatio_working_3-way'!AN386-'OddsRatio_working_3-way'!R386/3)</f>
        <v>-0.1496829513478975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IF('True_Odds_Calculator_3-way'!A379="","",'True_Odds_Calculator_3-way'!A379)</f>
        <v>4.17</v>
      </c>
      <c r="B387" s="4">
        <f>IF('True_Odds_Calculator_3-way'!B379="","",'True_Odds_Calculator_3-way'!B379)</f>
        <v>4.09</v>
      </c>
      <c r="C387" s="4">
        <f>IF('True_Odds_Calculator_3-way'!C379="","",'True_Odds_Calculator_3-way'!C379)</f>
        <v>1.76</v>
      </c>
      <c r="D387" s="9">
        <f t="shared" si="78"/>
        <v>0.22436144689271709</v>
      </c>
      <c r="E387" s="9">
        <f t="shared" si="79"/>
        <v>0.22884088700600735</v>
      </c>
      <c r="F387" s="9">
        <f t="shared" si="80"/>
        <v>0.54679766610127578</v>
      </c>
      <c r="G387" s="9">
        <f t="shared" si="81"/>
        <v>1.0905658479577538</v>
      </c>
      <c r="H387" s="9">
        <f t="shared" si="82"/>
        <v>4.4570937380260789</v>
      </c>
      <c r="I387" s="9">
        <f t="shared" si="83"/>
        <v>4.3698484701894582</v>
      </c>
      <c r="J387" s="9">
        <f t="shared" si="84"/>
        <v>1.8288300444478924</v>
      </c>
      <c r="K387" s="11">
        <f t="shared" si="85"/>
        <v>0.23980815347721823</v>
      </c>
      <c r="L387" s="11">
        <f t="shared" si="86"/>
        <v>0.24449877750611249</v>
      </c>
      <c r="M387" s="11">
        <f t="shared" si="87"/>
        <v>0.56818181818181823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-0.24800435268588861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0.23386491962242612</v>
      </c>
      <c r="Q387" s="11">
        <f>2*'OddsRatio_working_3-way'!K387*'OddsRatio_working_3-way'!L387*'OddsRatio_working_3-way'!M387</f>
        <v>6.6628182228611429E-2</v>
      </c>
      <c r="R387" s="11">
        <f t="shared" si="88"/>
        <v>0</v>
      </c>
      <c r="S387" s="11">
        <f t="shared" si="89"/>
        <v>-0.94298715764327379</v>
      </c>
      <c r="T387" s="11">
        <f t="shared" si="90"/>
        <v>-0.26865730986987857</v>
      </c>
      <c r="U387" s="11">
        <f>'OddsRatio_working_3-way'!S387-'OddsRatio_working_3-way'!R387^2/3</f>
        <v>-0.94298715764327379</v>
      </c>
      <c r="V387" s="11">
        <f>'OddsRatio_working_3-way'!S387*'OddsRatio_working_3-way'!R387/3-2*'OddsRatio_working_3-way'!R387^3/27-'OddsRatio_working_3-way'!T387</f>
        <v>0.26865730986987857</v>
      </c>
      <c r="W387" s="11">
        <f>'OddsRatio_working_3-way'!V387^2+4*'OddsRatio_working_3-way'!U387^3/27</f>
        <v>-5.2049553158360726E-2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0.17622875992930373</v>
      </c>
      <c r="Y387" s="11">
        <f>IF('OddsRatio_working_3-way'!W387&gt;=0,IF('OddsRatio_working_3-way'!V387+SQRT('OddsRatio_working_3-way'!W387)&gt;0,0,PI()),ACOS('OddsRatio_working_3-way'!V387/(2*'OddsRatio_working_3-way'!X387)))</f>
        <v>0.70402927547443728</v>
      </c>
      <c r="Z387" s="11">
        <f>'OddsRatio_working_3-way'!X387^(1/3)*COS('OddsRatio_working_3-way'!Y387/3)</f>
        <v>0.5452829239788769</v>
      </c>
      <c r="AA387" s="11">
        <f>'OddsRatio_working_3-way'!X387^(1/3)*COS(('OddsRatio_working_3-way'!Y387+2*PI())/3)</f>
        <v>-0.3855426976939389</v>
      </c>
      <c r="AB387" s="11">
        <f>'OddsRatio_working_3-way'!X387^(1/3)*COS(('OddsRatio_working_3-way'!Y387+4*PI())/3)</f>
        <v>-0.15974022628493842</v>
      </c>
      <c r="AC387" s="11">
        <f>'OddsRatio_working_3-way'!X387^(1/3)*SIN('OddsRatio_working_3-way'!Y387/3)</f>
        <v>0.13036711765166945</v>
      </c>
      <c r="AD387" s="11">
        <f>'OddsRatio_working_3-way'!X387^(1/3)*SIN(('OddsRatio_working_3-way'!Y387+2*PI())/3)</f>
        <v>0.40704530558973157</v>
      </c>
      <c r="AE387" s="11">
        <f>'OddsRatio_working_3-way'!X387^(1/3)*SIN(('OddsRatio_working_3-way'!Y387+4*PI())/3)</f>
        <v>-0.53741242324140082</v>
      </c>
      <c r="AF387" s="11">
        <f>-'OddsRatio_working_3-way'!U387/(3*'OddsRatio_working_3-way'!X387^(1/3))*COS(('OddsRatio_working_3-way'!Y387)/3)</f>
        <v>0.5452829239788769</v>
      </c>
      <c r="AG387" s="11">
        <f>-'OddsRatio_working_3-way'!U387/(3*'OddsRatio_working_3-way'!X387^(1/3))*COS(('OddsRatio_working_3-way'!Y387+2*PI())/3)</f>
        <v>-0.3855426976939389</v>
      </c>
      <c r="AH387" s="11">
        <f>-'OddsRatio_working_3-way'!U387/(3*'OddsRatio_working_3-way'!X387^(1/3))*COS(('OddsRatio_working_3-way'!Y387+4*PI())/3)</f>
        <v>-0.15974022628493842</v>
      </c>
      <c r="AI387" s="11">
        <f>'OddsRatio_working_3-way'!U387/(3*'OddsRatio_working_3-way'!X387^(1/3))*SIN(('OddsRatio_working_3-way'!Y387)/3)</f>
        <v>-0.13036711765166945</v>
      </c>
      <c r="AJ387" s="11">
        <f>'OddsRatio_working_3-way'!U387/(3*'OddsRatio_working_3-way'!X387^(1/3))*SIN(('OddsRatio_working_3-way'!Y387+2*PI())/3)</f>
        <v>-0.40704530558973157</v>
      </c>
      <c r="AK387" s="11">
        <f>'OddsRatio_working_3-way'!U387/(3*'OddsRatio_working_3-way'!X387^(1/3))*SIN(('OddsRatio_working_3-way'!Y387+4*PI())/3)</f>
        <v>0.53741242324140082</v>
      </c>
      <c r="AL387" s="11">
        <f>'OddsRatio_working_3-way'!Z387+'OddsRatio_working_3-way'!AF387</f>
        <v>1.0905658479577538</v>
      </c>
      <c r="AM387" s="11">
        <f>'OddsRatio_working_3-way'!AA387+'OddsRatio_working_3-way'!AG387</f>
        <v>-0.77108539538787779</v>
      </c>
      <c r="AN387" s="11">
        <f>'OddsRatio_working_3-way'!AB387+'OddsRatio_working_3-way'!AH387</f>
        <v>-0.31948045256987684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1.0905658479577538</v>
      </c>
      <c r="AS387" s="11">
        <f>IF(('OddsRatio_working_3-way'!X387=0),IF(Q387&gt;0,-Q387^(1/3),(-Q387)^(1/3)),'OddsRatio_working_3-way'!AM387-'OddsRatio_working_3-way'!R387/3)</f>
        <v>-0.77108539538787779</v>
      </c>
      <c r="AT387" s="11">
        <f>IF(('OddsRatio_working_3-way'!X387=0),IF(Q387&gt;0,-Q387^(1/3),(-Q387)^(1/3)),'OddsRatio_working_3-way'!AN387-'OddsRatio_working_3-way'!R387/3)</f>
        <v>-0.31948045256987684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IF('True_Odds_Calculator_3-way'!A380="","",'True_Odds_Calculator_3-way'!A380)</f>
        <v>3.18</v>
      </c>
      <c r="B388" s="4">
        <f>IF('True_Odds_Calculator_3-way'!B380="","",'True_Odds_Calculator_3-way'!B380)</f>
        <v>3.84</v>
      </c>
      <c r="C388" s="4">
        <f>IF('True_Odds_Calculator_3-way'!C380="","",'True_Odds_Calculator_3-way'!C380)</f>
        <v>2.1</v>
      </c>
      <c r="D388" s="9">
        <f t="shared" ref="D388:D451" si="91">(K388/(AR388+K388-(AR388*K388)))</f>
        <v>0.29778270947055835</v>
      </c>
      <c r="E388" s="9">
        <f t="shared" ref="E388:E451" si="92">(L388/(AR388+L388-(AR388*L388)))</f>
        <v>0.24557415992990878</v>
      </c>
      <c r="F388" s="9">
        <f t="shared" ref="F388:F451" si="93">(M388/(AR388+M388-(AR388*M388)))</f>
        <v>0.45664313059953293</v>
      </c>
      <c r="G388" s="9">
        <f t="shared" ref="G388:G451" si="94">AR388</f>
        <v>1.0817217149758345</v>
      </c>
      <c r="H388" s="9">
        <f t="shared" ref="H388:H451" si="95">IF(A388="","",1/D388)</f>
        <v>3.3581533386473184</v>
      </c>
      <c r="I388" s="9">
        <f t="shared" ref="I388:I451" si="96">IF(B388="","",1/E388)</f>
        <v>4.0720896705313692</v>
      </c>
      <c r="J388" s="9">
        <f t="shared" ref="J388:J451" si="97">IF(C388="","",1/F388)</f>
        <v>2.1898938864734183</v>
      </c>
      <c r="K388" s="11">
        <f t="shared" ref="K388:K451" si="98">1/A388</f>
        <v>0.31446540880503143</v>
      </c>
      <c r="L388" s="11">
        <f t="shared" ref="L388:L451" si="99">1/B388</f>
        <v>0.26041666666666669</v>
      </c>
      <c r="M388" s="11">
        <f t="shared" ref="M388:M451" si="100">1/C388</f>
        <v>0.47619047619047616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-0.26557664470400322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0.23865678346810421</v>
      </c>
      <c r="Q388" s="11">
        <f>2*'OddsRatio_working_3-way'!K388*'OddsRatio_working_3-way'!L388*'OddsRatio_working_3-way'!M388</f>
        <v>7.7992412898073279E-2</v>
      </c>
      <c r="R388" s="11">
        <f t="shared" ref="R388:R451" si="101">O388/N388</f>
        <v>0</v>
      </c>
      <c r="S388" s="11">
        <f t="shared" ref="S388:S451" si="102">P388/N388</f>
        <v>-0.89863618743318951</v>
      </c>
      <c r="T388" s="11">
        <f t="shared" ref="T388:T451" si="103">Q388/N388</f>
        <v>-0.29367195667751295</v>
      </c>
      <c r="U388" s="11">
        <f>'OddsRatio_working_3-way'!S388-'OddsRatio_working_3-way'!R388^2/3</f>
        <v>-0.89863618743318951</v>
      </c>
      <c r="V388" s="11">
        <f>'OddsRatio_working_3-way'!S388*'OddsRatio_working_3-way'!R388/3-2*'OddsRatio_working_3-way'!R388^3/27-'OddsRatio_working_3-way'!T388</f>
        <v>0.29367195667751295</v>
      </c>
      <c r="W388" s="11">
        <f>'OddsRatio_working_3-way'!V388^2+4*'OddsRatio_working_3-way'!U388^3/27</f>
        <v>-2.1266552955233109E-2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0.16394341332761142</v>
      </c>
      <c r="Y388" s="11">
        <f>IF('OddsRatio_working_3-way'!W388&gt;=0,IF('OddsRatio_working_3-way'!V388+SQRT('OddsRatio_working_3-way'!W388)&gt;0,0,PI()),ACOS('OddsRatio_working_3-way'!V388/(2*'OddsRatio_working_3-way'!X388)))</f>
        <v>0.46090497852441459</v>
      </c>
      <c r="Z388" s="11">
        <f>'OddsRatio_working_3-way'!X388^(1/3)*COS('OddsRatio_working_3-way'!Y388/3)</f>
        <v>0.54086085748791723</v>
      </c>
      <c r="AA388" s="11">
        <f>'OddsRatio_working_3-way'!X388^(1/3)*COS(('OddsRatio_working_3-way'!Y388+2*PI())/3)</f>
        <v>-0.34296453442103642</v>
      </c>
      <c r="AB388" s="11">
        <f>'OddsRatio_working_3-way'!X388^(1/3)*COS(('OddsRatio_working_3-way'!Y388+4*PI())/3)</f>
        <v>-0.19789632306688099</v>
      </c>
      <c r="AC388" s="11">
        <f>'OddsRatio_working_3-way'!X388^(1/3)*SIN('OddsRatio_working_3-way'!Y388/3)</f>
        <v>8.3755170876179355E-2</v>
      </c>
      <c r="AD388" s="11">
        <f>'OddsRatio_working_3-way'!X388^(1/3)*SIN(('OddsRatio_working_3-way'!Y388+2*PI())/3)</f>
        <v>0.42652165705908168</v>
      </c>
      <c r="AE388" s="11">
        <f>'OddsRatio_working_3-way'!X388^(1/3)*SIN(('OddsRatio_working_3-way'!Y388+4*PI())/3)</f>
        <v>-0.51027682793526086</v>
      </c>
      <c r="AF388" s="11">
        <f>-'OddsRatio_working_3-way'!U388/(3*'OddsRatio_working_3-way'!X388^(1/3))*COS(('OddsRatio_working_3-way'!Y388)/3)</f>
        <v>0.54086085748791723</v>
      </c>
      <c r="AG388" s="11">
        <f>-'OddsRatio_working_3-way'!U388/(3*'OddsRatio_working_3-way'!X388^(1/3))*COS(('OddsRatio_working_3-way'!Y388+2*PI())/3)</f>
        <v>-0.34296453442103642</v>
      </c>
      <c r="AH388" s="11">
        <f>-'OddsRatio_working_3-way'!U388/(3*'OddsRatio_working_3-way'!X388^(1/3))*COS(('OddsRatio_working_3-way'!Y388+4*PI())/3)</f>
        <v>-0.19789632306688099</v>
      </c>
      <c r="AI388" s="11">
        <f>'OddsRatio_working_3-way'!U388/(3*'OddsRatio_working_3-way'!X388^(1/3))*SIN(('OddsRatio_working_3-way'!Y388)/3)</f>
        <v>-8.3755170876179355E-2</v>
      </c>
      <c r="AJ388" s="11">
        <f>'OddsRatio_working_3-way'!U388/(3*'OddsRatio_working_3-way'!X388^(1/3))*SIN(('OddsRatio_working_3-way'!Y388+2*PI())/3)</f>
        <v>-0.42652165705908168</v>
      </c>
      <c r="AK388" s="11">
        <f>'OddsRatio_working_3-way'!U388/(3*'OddsRatio_working_3-way'!X388^(1/3))*SIN(('OddsRatio_working_3-way'!Y388+4*PI())/3)</f>
        <v>0.51027682793526086</v>
      </c>
      <c r="AL388" s="11">
        <f>'OddsRatio_working_3-way'!Z388+'OddsRatio_working_3-way'!AF388</f>
        <v>1.0817217149758345</v>
      </c>
      <c r="AM388" s="11">
        <f>'OddsRatio_working_3-way'!AA388+'OddsRatio_working_3-way'!AG388</f>
        <v>-0.68592906884207283</v>
      </c>
      <c r="AN388" s="11">
        <f>'OddsRatio_working_3-way'!AB388+'OddsRatio_working_3-way'!AH388</f>
        <v>-0.39579264613376197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1.0817217149758345</v>
      </c>
      <c r="AS388" s="11">
        <f>IF(('OddsRatio_working_3-way'!X388=0),IF(Q388&gt;0,-Q388^(1/3),(-Q388)^(1/3)),'OddsRatio_working_3-way'!AM388-'OddsRatio_working_3-way'!R388/3)</f>
        <v>-0.68592906884207283</v>
      </c>
      <c r="AT388" s="11">
        <f>IF(('OddsRatio_working_3-way'!X388=0),IF(Q388&gt;0,-Q388^(1/3),(-Q388)^(1/3)),'OddsRatio_working_3-way'!AN388-'OddsRatio_working_3-way'!R388/3)</f>
        <v>-0.39579264613376197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IF('True_Odds_Calculator_3-way'!A381="","",'True_Odds_Calculator_3-way'!A381)</f>
        <v>1.61</v>
      </c>
      <c r="B389" s="4">
        <f>IF('True_Odds_Calculator_3-way'!B381="","",'True_Odds_Calculator_3-way'!B381)</f>
        <v>4.32</v>
      </c>
      <c r="C389" s="4">
        <f>IF('True_Odds_Calculator_3-way'!C381="","",'True_Odds_Calculator_3-way'!C381)</f>
        <v>4.96</v>
      </c>
      <c r="D389" s="9">
        <f t="shared" si="91"/>
        <v>0.59839612377510276</v>
      </c>
      <c r="E389" s="9">
        <f t="shared" si="92"/>
        <v>0.21492765729532037</v>
      </c>
      <c r="F389" s="9">
        <f t="shared" si="93"/>
        <v>0.18667621892957686</v>
      </c>
      <c r="G389" s="9">
        <f t="shared" si="94"/>
        <v>1.1002193765081705</v>
      </c>
      <c r="H389" s="9">
        <f t="shared" si="95"/>
        <v>1.6711338196699841</v>
      </c>
      <c r="I389" s="9">
        <f t="shared" si="96"/>
        <v>4.6527283300071263</v>
      </c>
      <c r="J389" s="9">
        <f t="shared" si="97"/>
        <v>5.3568687309723551</v>
      </c>
      <c r="K389" s="11">
        <f t="shared" si="98"/>
        <v>0.6211180124223602</v>
      </c>
      <c r="L389" s="11">
        <f t="shared" si="99"/>
        <v>0.23148148148148145</v>
      </c>
      <c r="M389" s="11">
        <f t="shared" si="100"/>
        <v>0.20161290322580647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-0.232472617377947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0.22871028963244949</v>
      </c>
      <c r="Q389" s="11">
        <f>2*'OddsRatio_working_3-way'!K389*'OddsRatio_working_3-way'!L389*'OddsRatio_working_3-way'!M389</f>
        <v>5.7974724875145628E-2</v>
      </c>
      <c r="R389" s="11">
        <f t="shared" si="101"/>
        <v>0</v>
      </c>
      <c r="S389" s="11">
        <f t="shared" si="102"/>
        <v>-0.98381603911921878</v>
      </c>
      <c r="T389" s="11">
        <f t="shared" si="103"/>
        <v>-0.2493830263927044</v>
      </c>
      <c r="U389" s="11">
        <f>'OddsRatio_working_3-way'!S389-'OddsRatio_working_3-way'!R389^2/3</f>
        <v>-0.98381603911921878</v>
      </c>
      <c r="V389" s="11">
        <f>'OddsRatio_working_3-way'!S389*'OddsRatio_working_3-way'!R389/3-2*'OddsRatio_working_3-way'!R389^3/27-'OddsRatio_working_3-way'!T389</f>
        <v>0.2493830263927044</v>
      </c>
      <c r="W389" s="11">
        <f>'OddsRatio_working_3-way'!V389^2+4*'OddsRatio_working_3-way'!U389^3/27</f>
        <v>-7.887916395676374E-2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0.18779713643287271</v>
      </c>
      <c r="Y389" s="11">
        <f>IF('OddsRatio_working_3-way'!W389&gt;=0,IF('OddsRatio_working_3-way'!V389+SQRT('OddsRatio_working_3-way'!W389)&gt;0,0,PI()),ACOS('OddsRatio_working_3-way'!V389/(2*'OddsRatio_working_3-way'!X389)))</f>
        <v>0.84468188011831125</v>
      </c>
      <c r="Z389" s="11">
        <f>'OddsRatio_working_3-way'!X389^(1/3)*COS('OddsRatio_working_3-way'!Y389/3)</f>
        <v>0.55010968825408524</v>
      </c>
      <c r="AA389" s="11">
        <f>'OddsRatio_working_3-way'!X389^(1/3)*COS(('OddsRatio_working_3-way'!Y389+2*PI())/3)</f>
        <v>-0.41285363928342106</v>
      </c>
      <c r="AB389" s="11">
        <f>'OddsRatio_working_3-way'!X389^(1/3)*COS(('OddsRatio_working_3-way'!Y389+4*PI())/3)</f>
        <v>-0.13725604897066387</v>
      </c>
      <c r="AC389" s="11">
        <f>'OddsRatio_working_3-way'!X389^(1/3)*SIN('OddsRatio_working_3-way'!Y389/3)</f>
        <v>0.15911634295508251</v>
      </c>
      <c r="AD389" s="11">
        <f>'OddsRatio_working_3-way'!X389^(1/3)*SIN(('OddsRatio_working_3-way'!Y389+2*PI())/3)</f>
        <v>0.39685079341843471</v>
      </c>
      <c r="AE389" s="11">
        <f>'OddsRatio_working_3-way'!X389^(1/3)*SIN(('OddsRatio_working_3-way'!Y389+4*PI())/3)</f>
        <v>-0.55596713637351713</v>
      </c>
      <c r="AF389" s="11">
        <f>-'OddsRatio_working_3-way'!U389/(3*'OddsRatio_working_3-way'!X389^(1/3))*COS(('OddsRatio_working_3-way'!Y389)/3)</f>
        <v>0.55010968825408513</v>
      </c>
      <c r="AG389" s="11">
        <f>-'OddsRatio_working_3-way'!U389/(3*'OddsRatio_working_3-way'!X389^(1/3))*COS(('OddsRatio_working_3-way'!Y389+2*PI())/3)</f>
        <v>-0.41285363928342095</v>
      </c>
      <c r="AH389" s="11">
        <f>-'OddsRatio_working_3-way'!U389/(3*'OddsRatio_working_3-way'!X389^(1/3))*COS(('OddsRatio_working_3-way'!Y389+4*PI())/3)</f>
        <v>-0.13725604897066385</v>
      </c>
      <c r="AI389" s="11">
        <f>'OddsRatio_working_3-way'!U389/(3*'OddsRatio_working_3-way'!X389^(1/3))*SIN(('OddsRatio_working_3-way'!Y389)/3)</f>
        <v>-0.15911634295508248</v>
      </c>
      <c r="AJ389" s="11">
        <f>'OddsRatio_working_3-way'!U389/(3*'OddsRatio_working_3-way'!X389^(1/3))*SIN(('OddsRatio_working_3-way'!Y389+2*PI())/3)</f>
        <v>-0.39685079341843466</v>
      </c>
      <c r="AK389" s="11">
        <f>'OddsRatio_working_3-way'!U389/(3*'OddsRatio_working_3-way'!X389^(1/3))*SIN(('OddsRatio_working_3-way'!Y389+4*PI())/3)</f>
        <v>0.55596713637351702</v>
      </c>
      <c r="AL389" s="11">
        <f>'OddsRatio_working_3-way'!Z389+'OddsRatio_working_3-way'!AF389</f>
        <v>1.1002193765081705</v>
      </c>
      <c r="AM389" s="11">
        <f>'OddsRatio_working_3-way'!AA389+'OddsRatio_working_3-way'!AG389</f>
        <v>-0.82570727856684201</v>
      </c>
      <c r="AN389" s="11">
        <f>'OddsRatio_working_3-way'!AB389+'OddsRatio_working_3-way'!AH389</f>
        <v>-0.27451209794132769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1.1002193765081705</v>
      </c>
      <c r="AS389" s="11">
        <f>IF(('OddsRatio_working_3-way'!X389=0),IF(Q389&gt;0,-Q389^(1/3),(-Q389)^(1/3)),'OddsRatio_working_3-way'!AM389-'OddsRatio_working_3-way'!R389/3)</f>
        <v>-0.82570727856684201</v>
      </c>
      <c r="AT389" s="11">
        <f>IF(('OddsRatio_working_3-way'!X389=0),IF(Q389&gt;0,-Q389^(1/3),(-Q389)^(1/3)),'OddsRatio_working_3-way'!AN389-'OddsRatio_working_3-way'!R389/3)</f>
        <v>-0.27451209794132769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IF('True_Odds_Calculator_3-way'!A382="","",'True_Odds_Calculator_3-way'!A382)</f>
        <v>1.65</v>
      </c>
      <c r="B390" s="4">
        <f>IF('True_Odds_Calculator_3-way'!B382="","",'True_Odds_Calculator_3-way'!B382)</f>
        <v>3.98</v>
      </c>
      <c r="C390" s="4">
        <f>IF('True_Odds_Calculator_3-way'!C382="","",'True_Odds_Calculator_3-way'!C382)</f>
        <v>6.06</v>
      </c>
      <c r="D390" s="9">
        <f t="shared" si="91"/>
        <v>0.59653307601245065</v>
      </c>
      <c r="E390" s="9">
        <f t="shared" si="92"/>
        <v>0.24385377055268867</v>
      </c>
      <c r="F390" s="9">
        <f t="shared" si="93"/>
        <v>0.15961315343486068</v>
      </c>
      <c r="G390" s="9">
        <f t="shared" si="94"/>
        <v>1.0405430470770312</v>
      </c>
      <c r="H390" s="9">
        <f t="shared" si="95"/>
        <v>1.6763529806000703</v>
      </c>
      <c r="I390" s="9">
        <f t="shared" si="96"/>
        <v>4.1008182802895528</v>
      </c>
      <c r="J390" s="9">
        <f t="shared" si="97"/>
        <v>6.265147818209778</v>
      </c>
      <c r="K390" s="11">
        <f t="shared" si="98"/>
        <v>0.60606060606060608</v>
      </c>
      <c r="L390" s="11">
        <f t="shared" si="99"/>
        <v>0.25125628140703515</v>
      </c>
      <c r="M390" s="11">
        <f t="shared" si="100"/>
        <v>0.16501650165016502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-0.24628643768899516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0.21836354489720328</v>
      </c>
      <c r="Q390" s="11">
        <f>2*'OddsRatio_working_3-way'!K390*'OddsRatio_working_3-way'!L390*'OddsRatio_working_3-way'!M390</f>
        <v>5.0256281909597994E-2</v>
      </c>
      <c r="R390" s="11">
        <f t="shared" si="101"/>
        <v>0</v>
      </c>
      <c r="S390" s="11">
        <f t="shared" si="102"/>
        <v>-0.88662431819712184</v>
      </c>
      <c r="T390" s="11">
        <f t="shared" si="103"/>
        <v>-0.20405622973466558</v>
      </c>
      <c r="U390" s="11">
        <f>'OddsRatio_working_3-way'!S390-'OddsRatio_working_3-way'!R390^2/3</f>
        <v>-0.88662431819712184</v>
      </c>
      <c r="V390" s="11">
        <f>'OddsRatio_working_3-way'!S390*'OddsRatio_working_3-way'!R390/3-2*'OddsRatio_working_3-way'!R390^3/27-'OddsRatio_working_3-way'!T390</f>
        <v>0.20405622973466558</v>
      </c>
      <c r="W390" s="11">
        <f>'OddsRatio_working_3-way'!V390^2+4*'OddsRatio_working_3-way'!U390^3/27</f>
        <v>-6.1617018680242504E-2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0.16066732988832011</v>
      </c>
      <c r="Y390" s="11">
        <f>IF('OddsRatio_working_3-way'!W390&gt;=0,IF('OddsRatio_working_3-way'!V390+SQRT('OddsRatio_working_3-way'!W390)&gt;0,0,PI()),ACOS('OddsRatio_working_3-way'!V390/(2*'OddsRatio_working_3-way'!X390)))</f>
        <v>0.8827526751099275</v>
      </c>
      <c r="Z390" s="11">
        <f>'OddsRatio_working_3-way'!X390^(1/3)*COS('OddsRatio_working_3-way'!Y390/3)</f>
        <v>0.52027152353851547</v>
      </c>
      <c r="AA390" s="11">
        <f>'OddsRatio_working_3-way'!X390^(1/3)*COS(('OddsRatio_working_3-way'!Y390+2*PI())/3)</f>
        <v>-0.39667965908973257</v>
      </c>
      <c r="AB390" s="11">
        <f>'OddsRatio_working_3-way'!X390^(1/3)*COS(('OddsRatio_working_3-way'!Y390+4*PI())/3)</f>
        <v>-0.12359186444878305</v>
      </c>
      <c r="AC390" s="11">
        <f>'OddsRatio_working_3-way'!X390^(1/3)*SIN('OddsRatio_working_3-way'!Y390/3)</f>
        <v>0.15766731174835355</v>
      </c>
      <c r="AD390" s="11">
        <f>'OddsRatio_working_3-way'!X390^(1/3)*SIN(('OddsRatio_working_3-way'!Y390+2*PI())/3)</f>
        <v>0.37173470037581119</v>
      </c>
      <c r="AE390" s="11">
        <f>'OddsRatio_working_3-way'!X390^(1/3)*SIN(('OddsRatio_working_3-way'!Y390+4*PI())/3)</f>
        <v>-0.52940201212416471</v>
      </c>
      <c r="AF390" s="11">
        <f>-'OddsRatio_working_3-way'!U390/(3*'OddsRatio_working_3-way'!X390^(1/3))*COS(('OddsRatio_working_3-way'!Y390)/3)</f>
        <v>0.52027152353851558</v>
      </c>
      <c r="AG390" s="11">
        <f>-'OddsRatio_working_3-way'!U390/(3*'OddsRatio_working_3-way'!X390^(1/3))*COS(('OddsRatio_working_3-way'!Y390+2*PI())/3)</f>
        <v>-0.39667965908973263</v>
      </c>
      <c r="AH390" s="11">
        <f>-'OddsRatio_working_3-way'!U390/(3*'OddsRatio_working_3-way'!X390^(1/3))*COS(('OddsRatio_working_3-way'!Y390+4*PI())/3)</f>
        <v>-0.12359186444878308</v>
      </c>
      <c r="AI390" s="11">
        <f>'OddsRatio_working_3-way'!U390/(3*'OddsRatio_working_3-way'!X390^(1/3))*SIN(('OddsRatio_working_3-way'!Y390)/3)</f>
        <v>-0.15766731174835358</v>
      </c>
      <c r="AJ390" s="11">
        <f>'OddsRatio_working_3-way'!U390/(3*'OddsRatio_working_3-way'!X390^(1/3))*SIN(('OddsRatio_working_3-way'!Y390+2*PI())/3)</f>
        <v>-0.37173470037581124</v>
      </c>
      <c r="AK390" s="11">
        <f>'OddsRatio_working_3-way'!U390/(3*'OddsRatio_working_3-way'!X390^(1/3))*SIN(('OddsRatio_working_3-way'!Y390+4*PI())/3)</f>
        <v>0.52940201212416482</v>
      </c>
      <c r="AL390" s="11">
        <f>'OddsRatio_working_3-way'!Z390+'OddsRatio_working_3-way'!AF390</f>
        <v>1.0405430470770312</v>
      </c>
      <c r="AM390" s="11">
        <f>'OddsRatio_working_3-way'!AA390+'OddsRatio_working_3-way'!AG390</f>
        <v>-0.79335931817946514</v>
      </c>
      <c r="AN390" s="11">
        <f>'OddsRatio_working_3-way'!AB390+'OddsRatio_working_3-way'!AH390</f>
        <v>-0.24718372889756612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1.0405430470770312</v>
      </c>
      <c r="AS390" s="11">
        <f>IF(('OddsRatio_working_3-way'!X390=0),IF(Q390&gt;0,-Q390^(1/3),(-Q390)^(1/3)),'OddsRatio_working_3-way'!AM390-'OddsRatio_working_3-way'!R390/3)</f>
        <v>-0.79335931817946514</v>
      </c>
      <c r="AT390" s="11">
        <f>IF(('OddsRatio_working_3-way'!X390=0),IF(Q390&gt;0,-Q390^(1/3),(-Q390)^(1/3)),'OddsRatio_working_3-way'!AN390-'OddsRatio_working_3-way'!R390/3)</f>
        <v>-0.24718372889756612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IF('True_Odds_Calculator_3-way'!A383="","",'True_Odds_Calculator_3-way'!A383)</f>
        <v>3.98</v>
      </c>
      <c r="B391" s="4">
        <f>IF('True_Odds_Calculator_3-way'!B383="","",'True_Odds_Calculator_3-way'!B383)</f>
        <v>3.62</v>
      </c>
      <c r="C391" s="4">
        <f>IF('True_Odds_Calculator_3-way'!C383="","",'True_Odds_Calculator_3-way'!C383)</f>
        <v>2.02</v>
      </c>
      <c r="D391" s="9">
        <f t="shared" si="91"/>
        <v>0.24463197473426546</v>
      </c>
      <c r="E391" s="9">
        <f t="shared" si="92"/>
        <v>0.26919686520838138</v>
      </c>
      <c r="F391" s="9">
        <f t="shared" si="93"/>
        <v>0.48617116005735322</v>
      </c>
      <c r="G391" s="9">
        <f t="shared" si="94"/>
        <v>1.0361654619542349</v>
      </c>
      <c r="H391" s="9">
        <f t="shared" si="95"/>
        <v>4.0877730766236198</v>
      </c>
      <c r="I391" s="9">
        <f t="shared" si="96"/>
        <v>3.7147535103200946</v>
      </c>
      <c r="J391" s="9">
        <f t="shared" si="97"/>
        <v>2.0568887711933197</v>
      </c>
      <c r="K391" s="11">
        <f t="shared" si="98"/>
        <v>0.25125628140703515</v>
      </c>
      <c r="L391" s="11">
        <f t="shared" si="99"/>
        <v>0.27624309392265195</v>
      </c>
      <c r="M391" s="11">
        <f t="shared" si="100"/>
        <v>0.49504950495049505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-0.27363693364255781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0.22746520744414594</v>
      </c>
      <c r="Q391" s="11">
        <f>2*'OddsRatio_working_3-way'!K391*'OddsRatio_working_3-way'!L391*'OddsRatio_working_3-way'!M391</f>
        <v>6.8720606478593946E-2</v>
      </c>
      <c r="R391" s="11">
        <f t="shared" si="101"/>
        <v>0</v>
      </c>
      <c r="S391" s="11">
        <f t="shared" si="102"/>
        <v>-0.83126646836817597</v>
      </c>
      <c r="T391" s="11">
        <f t="shared" si="103"/>
        <v>-0.25113790585141271</v>
      </c>
      <c r="U391" s="11">
        <f>'OddsRatio_working_3-way'!S391-'OddsRatio_working_3-way'!R391^2/3</f>
        <v>-0.83126646836817597</v>
      </c>
      <c r="V391" s="11">
        <f>'OddsRatio_working_3-way'!S391*'OddsRatio_working_3-way'!R391/3-2*'OddsRatio_working_3-way'!R391^3/27-'OddsRatio_working_3-way'!T391</f>
        <v>0.25113790585141271</v>
      </c>
      <c r="W391" s="11">
        <f>'OddsRatio_working_3-way'!V391^2+4*'OddsRatio_working_3-way'!U391^3/27</f>
        <v>-2.202729387771496E-2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0.14585741464967422</v>
      </c>
      <c r="Y391" s="11">
        <f>IF('OddsRatio_working_3-way'!W391&gt;=0,IF('OddsRatio_working_3-way'!V391+SQRT('OddsRatio_working_3-way'!W391)&gt;0,0,PI()),ACOS('OddsRatio_working_3-way'!V391/(2*'OddsRatio_working_3-way'!X391)))</f>
        <v>0.53375622997838557</v>
      </c>
      <c r="Z391" s="11">
        <f>'OddsRatio_working_3-way'!X391^(1/3)*COS('OddsRatio_working_3-way'!Y391/3)</f>
        <v>0.51808273097711743</v>
      </c>
      <c r="AA391" s="11">
        <f>'OddsRatio_working_3-way'!X391^(1/3)*COS(('OddsRatio_working_3-way'!Y391+2*PI())/3)</f>
        <v>-0.33972178436149741</v>
      </c>
      <c r="AB391" s="11">
        <f>'OddsRatio_working_3-way'!X391^(1/3)*COS(('OddsRatio_working_3-way'!Y391+4*PI())/3)</f>
        <v>-0.17836094661562005</v>
      </c>
      <c r="AC391" s="11">
        <f>'OddsRatio_working_3-way'!X391^(1/3)*SIN('OddsRatio_working_3-way'!Y391/3)</f>
        <v>9.3161723109245947E-2</v>
      </c>
      <c r="AD391" s="11">
        <f>'OddsRatio_working_3-way'!X391^(1/3)*SIN(('OddsRatio_working_3-way'!Y391+2*PI())/3)</f>
        <v>0.40209194473357984</v>
      </c>
      <c r="AE391" s="11">
        <f>'OddsRatio_working_3-way'!X391^(1/3)*SIN(('OddsRatio_working_3-way'!Y391+4*PI())/3)</f>
        <v>-0.49525366784282571</v>
      </c>
      <c r="AF391" s="11">
        <f>-'OddsRatio_working_3-way'!U391/(3*'OddsRatio_working_3-way'!X391^(1/3))*COS(('OddsRatio_working_3-way'!Y391)/3)</f>
        <v>0.51808273097711743</v>
      </c>
      <c r="AG391" s="11">
        <f>-'OddsRatio_working_3-way'!U391/(3*'OddsRatio_working_3-way'!X391^(1/3))*COS(('OddsRatio_working_3-way'!Y391+2*PI())/3)</f>
        <v>-0.33972178436149741</v>
      </c>
      <c r="AH391" s="11">
        <f>-'OddsRatio_working_3-way'!U391/(3*'OddsRatio_working_3-way'!X391^(1/3))*COS(('OddsRatio_working_3-way'!Y391+4*PI())/3)</f>
        <v>-0.17836094661562005</v>
      </c>
      <c r="AI391" s="11">
        <f>'OddsRatio_working_3-way'!U391/(3*'OddsRatio_working_3-way'!X391^(1/3))*SIN(('OddsRatio_working_3-way'!Y391)/3)</f>
        <v>-9.3161723109245947E-2</v>
      </c>
      <c r="AJ391" s="11">
        <f>'OddsRatio_working_3-way'!U391/(3*'OddsRatio_working_3-way'!X391^(1/3))*SIN(('OddsRatio_working_3-way'!Y391+2*PI())/3)</f>
        <v>-0.40209194473357984</v>
      </c>
      <c r="AK391" s="11">
        <f>'OddsRatio_working_3-way'!U391/(3*'OddsRatio_working_3-way'!X391^(1/3))*SIN(('OddsRatio_working_3-way'!Y391+4*PI())/3)</f>
        <v>0.49525366784282571</v>
      </c>
      <c r="AL391" s="11">
        <f>'OddsRatio_working_3-way'!Z391+'OddsRatio_working_3-way'!AF391</f>
        <v>1.0361654619542349</v>
      </c>
      <c r="AM391" s="11">
        <f>'OddsRatio_working_3-way'!AA391+'OddsRatio_working_3-way'!AG391</f>
        <v>-0.67944356872299483</v>
      </c>
      <c r="AN391" s="11">
        <f>'OddsRatio_working_3-way'!AB391+'OddsRatio_working_3-way'!AH391</f>
        <v>-0.35672189323124009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1.0361654619542349</v>
      </c>
      <c r="AS391" s="11">
        <f>IF(('OddsRatio_working_3-way'!X391=0),IF(Q391&gt;0,-Q391^(1/3),(-Q391)^(1/3)),'OddsRatio_working_3-way'!AM391-'OddsRatio_working_3-way'!R391/3)</f>
        <v>-0.67944356872299483</v>
      </c>
      <c r="AT391" s="11">
        <f>IF(('OddsRatio_working_3-way'!X391=0),IF(Q391&gt;0,-Q391^(1/3),(-Q391)^(1/3)),'OddsRatio_working_3-way'!AN391-'OddsRatio_working_3-way'!R391/3)</f>
        <v>-0.35672189323124009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IF('True_Odds_Calculator_3-way'!A384="","",'True_Odds_Calculator_3-way'!A384)</f>
        <v>2.04</v>
      </c>
      <c r="B392" s="4">
        <f>IF('True_Odds_Calculator_3-way'!B384="","",'True_Odds_Calculator_3-way'!B384)</f>
        <v>3.23</v>
      </c>
      <c r="C392" s="4">
        <f>IF('True_Odds_Calculator_3-way'!C384="","",'True_Odds_Calculator_3-way'!C384)</f>
        <v>4.5</v>
      </c>
      <c r="D392" s="9">
        <f t="shared" si="91"/>
        <v>0.48151210691089646</v>
      </c>
      <c r="E392" s="9">
        <f t="shared" si="92"/>
        <v>0.30221630177474468</v>
      </c>
      <c r="F392" s="9">
        <f t="shared" si="93"/>
        <v>0.21627159131435861</v>
      </c>
      <c r="G392" s="9">
        <f t="shared" si="94"/>
        <v>1.035375941522215</v>
      </c>
      <c r="H392" s="9">
        <f t="shared" si="95"/>
        <v>2.0767909791831038</v>
      </c>
      <c r="I392" s="9">
        <f t="shared" si="96"/>
        <v>3.3088883495945387</v>
      </c>
      <c r="J392" s="9">
        <f t="shared" si="97"/>
        <v>4.6238157953277543</v>
      </c>
      <c r="K392" s="11">
        <f t="shared" si="98"/>
        <v>0.49019607843137253</v>
      </c>
      <c r="L392" s="11">
        <f t="shared" si="99"/>
        <v>0.30959752321981426</v>
      </c>
      <c r="M392" s="11">
        <f t="shared" si="100"/>
        <v>0.22222222222222221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-0.27375435898473588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0.22831974206951441</v>
      </c>
      <c r="Q392" s="11">
        <f>2*'OddsRatio_working_3-way'!K392*'OddsRatio_working_3-way'!L392*'OddsRatio_working_3-way'!M392</f>
        <v>6.745044078863055E-2</v>
      </c>
      <c r="R392" s="11">
        <f t="shared" si="101"/>
        <v>0</v>
      </c>
      <c r="S392" s="11">
        <f t="shared" si="102"/>
        <v>-0.8340314394126056</v>
      </c>
      <c r="T392" s="11">
        <f t="shared" si="103"/>
        <v>-0.24639038091952897</v>
      </c>
      <c r="U392" s="11">
        <f>'OddsRatio_working_3-way'!S392-'OddsRatio_working_3-way'!R392^2/3</f>
        <v>-0.8340314394126056</v>
      </c>
      <c r="V392" s="11">
        <f>'OddsRatio_working_3-way'!S392*'OddsRatio_working_3-way'!R392/3-2*'OddsRatio_working_3-way'!R392^3/27-'OddsRatio_working_3-way'!T392</f>
        <v>0.24639038091952897</v>
      </c>
      <c r="W392" s="11">
        <f>'OddsRatio_working_3-way'!V392^2+4*'OddsRatio_working_3-way'!U392^3/27</f>
        <v>-2.5241307610969793E-2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0.14658574915441164</v>
      </c>
      <c r="Y392" s="11">
        <f>IF('OddsRatio_working_3-way'!W392&gt;=0,IF('OddsRatio_working_3-way'!V392+SQRT('OddsRatio_working_3-way'!W392)&gt;0,0,PI()),ACOS('OddsRatio_working_3-way'!V392/(2*'OddsRatio_working_3-way'!X392)))</f>
        <v>0.57271848940272352</v>
      </c>
      <c r="Z392" s="11">
        <f>'OddsRatio_working_3-way'!X392^(1/3)*COS('OddsRatio_working_3-way'!Y392/3)</f>
        <v>0.5176879707611074</v>
      </c>
      <c r="AA392" s="11">
        <f>'OddsRatio_working_3-way'!X392^(1/3)*COS(('OddsRatio_working_3-way'!Y392+2*PI())/3)</f>
        <v>-0.34548827861494097</v>
      </c>
      <c r="AB392" s="11">
        <f>'OddsRatio_working_3-way'!X392^(1/3)*COS(('OddsRatio_working_3-way'!Y392+4*PI())/3)</f>
        <v>-0.17219969214616654</v>
      </c>
      <c r="AC392" s="11">
        <f>'OddsRatio_working_3-way'!X392^(1/3)*SIN('OddsRatio_working_3-way'!Y392/3)</f>
        <v>0.10004821204523681</v>
      </c>
      <c r="AD392" s="11">
        <f>'OddsRatio_working_3-way'!X392^(1/3)*SIN(('OddsRatio_working_3-way'!Y392+2*PI())/3)</f>
        <v>0.39830682789011634</v>
      </c>
      <c r="AE392" s="11">
        <f>'OddsRatio_working_3-way'!X392^(1/3)*SIN(('OddsRatio_working_3-way'!Y392+4*PI())/3)</f>
        <v>-0.49835503993535302</v>
      </c>
      <c r="AF392" s="11">
        <f>-'OddsRatio_working_3-way'!U392/(3*'OddsRatio_working_3-way'!X392^(1/3))*COS(('OddsRatio_working_3-way'!Y392)/3)</f>
        <v>0.51768797076110751</v>
      </c>
      <c r="AG392" s="11">
        <f>-'OddsRatio_working_3-way'!U392/(3*'OddsRatio_working_3-way'!X392^(1/3))*COS(('OddsRatio_working_3-way'!Y392+2*PI())/3)</f>
        <v>-0.34548827861494108</v>
      </c>
      <c r="AH392" s="11">
        <f>-'OddsRatio_working_3-way'!U392/(3*'OddsRatio_working_3-way'!X392^(1/3))*COS(('OddsRatio_working_3-way'!Y392+4*PI())/3)</f>
        <v>-0.17219969214616657</v>
      </c>
      <c r="AI392" s="11">
        <f>'OddsRatio_working_3-way'!U392/(3*'OddsRatio_working_3-way'!X392^(1/3))*SIN(('OddsRatio_working_3-way'!Y392)/3)</f>
        <v>-0.10004821204523684</v>
      </c>
      <c r="AJ392" s="11">
        <f>'OddsRatio_working_3-way'!U392/(3*'OddsRatio_working_3-way'!X392^(1/3))*SIN(('OddsRatio_working_3-way'!Y392+2*PI())/3)</f>
        <v>-0.3983068278901164</v>
      </c>
      <c r="AK392" s="11">
        <f>'OddsRatio_working_3-way'!U392/(3*'OddsRatio_working_3-way'!X392^(1/3))*SIN(('OddsRatio_working_3-way'!Y392+4*PI())/3)</f>
        <v>0.49835503993535313</v>
      </c>
      <c r="AL392" s="11">
        <f>'OddsRatio_working_3-way'!Z392+'OddsRatio_working_3-way'!AF392</f>
        <v>1.035375941522215</v>
      </c>
      <c r="AM392" s="11">
        <f>'OddsRatio_working_3-way'!AA392+'OddsRatio_working_3-way'!AG392</f>
        <v>-0.69097655722988205</v>
      </c>
      <c r="AN392" s="11">
        <f>'OddsRatio_working_3-way'!AB392+'OddsRatio_working_3-way'!AH392</f>
        <v>-0.34439938429233308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1.035375941522215</v>
      </c>
      <c r="AS392" s="11">
        <f>IF(('OddsRatio_working_3-way'!X392=0),IF(Q392&gt;0,-Q392^(1/3),(-Q392)^(1/3)),'OddsRatio_working_3-way'!AM392-'OddsRatio_working_3-way'!R392/3)</f>
        <v>-0.69097655722988205</v>
      </c>
      <c r="AT392" s="11">
        <f>IF(('OddsRatio_working_3-way'!X392=0),IF(Q392&gt;0,-Q392^(1/3),(-Q392)^(1/3)),'OddsRatio_working_3-way'!AN392-'OddsRatio_working_3-way'!R392/3)</f>
        <v>-0.34439938429233308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IF('True_Odds_Calculator_3-way'!A385="","",'True_Odds_Calculator_3-way'!A385)</f>
        <v>1.5</v>
      </c>
      <c r="B393" s="4">
        <f>IF('True_Odds_Calculator_3-way'!B385="","",'True_Odds_Calculator_3-way'!B385)</f>
        <v>4.92</v>
      </c>
      <c r="C393" s="4">
        <f>IF('True_Odds_Calculator_3-way'!C385="","",'True_Odds_Calculator_3-way'!C385)</f>
        <v>6.36</v>
      </c>
      <c r="D393" s="9">
        <f t="shared" si="91"/>
        <v>0.6548189148114435</v>
      </c>
      <c r="E393" s="9">
        <f t="shared" si="92"/>
        <v>0.19482635825452488</v>
      </c>
      <c r="F393" s="9">
        <f t="shared" si="93"/>
        <v>0.15035472693403157</v>
      </c>
      <c r="G393" s="9">
        <f t="shared" si="94"/>
        <v>1.0542795187519962</v>
      </c>
      <c r="H393" s="9">
        <f t="shared" si="95"/>
        <v>1.5271397593759981</v>
      </c>
      <c r="I393" s="9">
        <f t="shared" si="96"/>
        <v>5.1327757135078249</v>
      </c>
      <c r="J393" s="9">
        <f t="shared" si="97"/>
        <v>6.6509382205106995</v>
      </c>
      <c r="K393" s="11">
        <f t="shared" si="98"/>
        <v>0.66666666666666663</v>
      </c>
      <c r="L393" s="11">
        <f t="shared" si="99"/>
        <v>0.2032520325203252</v>
      </c>
      <c r="M393" s="11">
        <f t="shared" si="100"/>
        <v>0.15723270440251572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-0.22382437660854593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0.20836529120008179</v>
      </c>
      <c r="Q393" s="11">
        <f>2*'OddsRatio_working_3-way'!K393*'OddsRatio_working_3-way'!L393*'OddsRatio_working_3-way'!M393</f>
        <v>4.2610488997971735E-2</v>
      </c>
      <c r="R393" s="11">
        <f t="shared" si="101"/>
        <v>0</v>
      </c>
      <c r="S393" s="11">
        <f t="shared" si="102"/>
        <v>-0.93093207432226621</v>
      </c>
      <c r="T393" s="11">
        <f t="shared" si="103"/>
        <v>-0.19037465732561681</v>
      </c>
      <c r="U393" s="11">
        <f>'OddsRatio_working_3-way'!S393-'OddsRatio_working_3-way'!R393^2/3</f>
        <v>-0.93093207432226621</v>
      </c>
      <c r="V393" s="11">
        <f>'OddsRatio_working_3-way'!S393*'OddsRatio_working_3-way'!R393/3-2*'OddsRatio_working_3-way'!R393^3/27-'OddsRatio_working_3-way'!T393</f>
        <v>0.19037465732561681</v>
      </c>
      <c r="W393" s="11">
        <f>'OddsRatio_working_3-way'!V393^2+4*'OddsRatio_working_3-way'!U393^3/27</f>
        <v>-8.3280138426113717E-2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0.17286023876094217</v>
      </c>
      <c r="Y393" s="11">
        <f>IF('OddsRatio_working_3-way'!W393&gt;=0,IF('OddsRatio_working_3-way'!V393+SQRT('OddsRatio_working_3-way'!W393)&gt;0,0,PI()),ACOS('OddsRatio_working_3-way'!V393/(2*'OddsRatio_working_3-way'!X393)))</f>
        <v>0.9876408602881428</v>
      </c>
      <c r="Z393" s="11">
        <f>'OddsRatio_working_3-way'!X393^(1/3)*COS('OddsRatio_working_3-way'!Y393/3)</f>
        <v>0.52713975937599811</v>
      </c>
      <c r="AA393" s="11">
        <f>'OddsRatio_working_3-way'!X393^(1/3)*COS(('OddsRatio_working_3-way'!Y393+2*PI())/3)</f>
        <v>-0.41953710106585046</v>
      </c>
      <c r="AB393" s="11">
        <f>'OddsRatio_working_3-way'!X393^(1/3)*COS(('OddsRatio_working_3-way'!Y393+4*PI())/3)</f>
        <v>-0.10760265831014773</v>
      </c>
      <c r="AC393" s="11">
        <f>'OddsRatio_working_3-way'!X393^(1/3)*SIN('OddsRatio_working_3-way'!Y393/3)</f>
        <v>0.18009543449452112</v>
      </c>
      <c r="AD393" s="11">
        <f>'OddsRatio_working_3-way'!X393^(1/3)*SIN(('OddsRatio_working_3-way'!Y393+2*PI())/3)</f>
        <v>0.36646870571717011</v>
      </c>
      <c r="AE393" s="11">
        <f>'OddsRatio_working_3-way'!X393^(1/3)*SIN(('OddsRatio_working_3-way'!Y393+4*PI())/3)</f>
        <v>-0.54656414021169109</v>
      </c>
      <c r="AF393" s="11">
        <f>-'OddsRatio_working_3-way'!U393/(3*'OddsRatio_working_3-way'!X393^(1/3))*COS(('OddsRatio_working_3-way'!Y393)/3)</f>
        <v>0.527139759375998</v>
      </c>
      <c r="AG393" s="11">
        <f>-'OddsRatio_working_3-way'!U393/(3*'OddsRatio_working_3-way'!X393^(1/3))*COS(('OddsRatio_working_3-way'!Y393+2*PI())/3)</f>
        <v>-0.4195371010658504</v>
      </c>
      <c r="AH393" s="11">
        <f>-'OddsRatio_working_3-way'!U393/(3*'OddsRatio_working_3-way'!X393^(1/3))*COS(('OddsRatio_working_3-way'!Y393+4*PI())/3)</f>
        <v>-0.1076026583101477</v>
      </c>
      <c r="AI393" s="11">
        <f>'OddsRatio_working_3-way'!U393/(3*'OddsRatio_working_3-way'!X393^(1/3))*SIN(('OddsRatio_working_3-way'!Y393)/3)</f>
        <v>-0.18009543449452106</v>
      </c>
      <c r="AJ393" s="11">
        <f>'OddsRatio_working_3-way'!U393/(3*'OddsRatio_working_3-way'!X393^(1/3))*SIN(('OddsRatio_working_3-way'!Y393+2*PI())/3)</f>
        <v>-0.36646870571717</v>
      </c>
      <c r="AK393" s="11">
        <f>'OddsRatio_working_3-way'!U393/(3*'OddsRatio_working_3-way'!X393^(1/3))*SIN(('OddsRatio_working_3-way'!Y393+4*PI())/3)</f>
        <v>0.54656414021169097</v>
      </c>
      <c r="AL393" s="11">
        <f>'OddsRatio_working_3-way'!Z393+'OddsRatio_working_3-way'!AF393</f>
        <v>1.0542795187519962</v>
      </c>
      <c r="AM393" s="11">
        <f>'OddsRatio_working_3-way'!AA393+'OddsRatio_working_3-way'!AG393</f>
        <v>-0.83907420213170081</v>
      </c>
      <c r="AN393" s="11">
        <f>'OddsRatio_working_3-way'!AB393+'OddsRatio_working_3-way'!AH393</f>
        <v>-0.21520531662029543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1.0542795187519962</v>
      </c>
      <c r="AS393" s="11">
        <f>IF(('OddsRatio_working_3-way'!X393=0),IF(Q393&gt;0,-Q393^(1/3),(-Q393)^(1/3)),'OddsRatio_working_3-way'!AM393-'OddsRatio_working_3-way'!R393/3)</f>
        <v>-0.83907420213170081</v>
      </c>
      <c r="AT393" s="11">
        <f>IF(('OddsRatio_working_3-way'!X393=0),IF(Q393&gt;0,-Q393^(1/3),(-Q393)^(1/3)),'OddsRatio_working_3-way'!AN393-'OddsRatio_working_3-way'!R393/3)</f>
        <v>-0.21520531662029543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IF('True_Odds_Calculator_3-way'!A386="","",'True_Odds_Calculator_3-way'!A386)</f>
        <v>3.13</v>
      </c>
      <c r="B394" s="4">
        <f>IF('True_Odds_Calculator_3-way'!B386="","",'True_Odds_Calculator_3-way'!B386)</f>
        <v>2.9</v>
      </c>
      <c r="C394" s="4">
        <f>IF('True_Odds_Calculator_3-way'!C386="","",'True_Odds_Calculator_3-way'!C386)</f>
        <v>2.71</v>
      </c>
      <c r="D394" s="9">
        <f t="shared" si="91"/>
        <v>0.30878865310080322</v>
      </c>
      <c r="E394" s="9">
        <f t="shared" si="92"/>
        <v>0.33369492303357107</v>
      </c>
      <c r="F394" s="9">
        <f t="shared" si="93"/>
        <v>0.35751642386562593</v>
      </c>
      <c r="G394" s="9">
        <f t="shared" si="94"/>
        <v>1.0509206416024179</v>
      </c>
      <c r="H394" s="9">
        <f t="shared" si="95"/>
        <v>3.2384609666131503</v>
      </c>
      <c r="I394" s="9">
        <f t="shared" si="96"/>
        <v>2.9967492190445939</v>
      </c>
      <c r="J394" s="9">
        <f t="shared" si="97"/>
        <v>2.7970742971401341</v>
      </c>
      <c r="K394" s="11">
        <f t="shared" si="98"/>
        <v>0.31948881789137379</v>
      </c>
      <c r="L394" s="11">
        <f t="shared" si="99"/>
        <v>0.34482758620689657</v>
      </c>
      <c r="M394" s="11">
        <f t="shared" si="100"/>
        <v>0.36900369003690037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-0.28133106383393913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0.23334594919156193</v>
      </c>
      <c r="Q394" s="11">
        <f>2*'OddsRatio_working_3-way'!K394*'OddsRatio_working_3-way'!L394*'OddsRatio_working_3-way'!M394</f>
        <v>8.1305208777547724E-2</v>
      </c>
      <c r="R394" s="11">
        <f t="shared" si="101"/>
        <v>0</v>
      </c>
      <c r="S394" s="11">
        <f t="shared" si="102"/>
        <v>-0.82943542036047146</v>
      </c>
      <c r="T394" s="11">
        <f t="shared" si="103"/>
        <v>-0.289001888627342</v>
      </c>
      <c r="U394" s="11">
        <f>'OddsRatio_working_3-way'!S394-'OddsRatio_working_3-way'!R394^2/3</f>
        <v>-0.82943542036047146</v>
      </c>
      <c r="V394" s="11">
        <f>'OddsRatio_working_3-way'!S394*'OddsRatio_working_3-way'!R394/3-2*'OddsRatio_working_3-way'!R394^3/27-'OddsRatio_working_3-way'!T394</f>
        <v>0.289001888627342</v>
      </c>
      <c r="W394" s="11">
        <f>'OddsRatio_working_3-way'!V394^2+4*'OddsRatio_working_3-way'!U394^3/27</f>
        <v>-1.0143493723402536E-3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0.14537575537422914</v>
      </c>
      <c r="Y394" s="11">
        <f>IF('OddsRatio_working_3-way'!W394&gt;=0,IF('OddsRatio_working_3-way'!V394+SQRT('OddsRatio_working_3-way'!W394)&gt;0,0,PI()),ACOS('OddsRatio_working_3-way'!V394/(2*'OddsRatio_working_3-way'!X394)))</f>
        <v>0.10976001625611165</v>
      </c>
      <c r="Z394" s="11">
        <f>'OddsRatio_working_3-way'!X394^(1/3)*COS('OddsRatio_working_3-way'!Y394/3)</f>
        <v>0.52546032080120897</v>
      </c>
      <c r="AA394" s="11">
        <f>'OddsRatio_working_3-way'!X394^(1/3)*COS(('OddsRatio_working_3-way'!Y394+2*PI())/3)</f>
        <v>-0.27938679684785245</v>
      </c>
      <c r="AB394" s="11">
        <f>'OddsRatio_working_3-way'!X394^(1/3)*COS(('OddsRatio_working_3-way'!Y394+4*PI())/3)</f>
        <v>-0.24607352395335683</v>
      </c>
      <c r="AC394" s="11">
        <f>'OddsRatio_working_3-way'!X394^(1/3)*SIN('OddsRatio_working_3-way'!Y394/3)</f>
        <v>1.9233427073224719E-2</v>
      </c>
      <c r="AD394" s="11">
        <f>'OddsRatio_working_3-way'!X394^(1/3)*SIN(('OddsRatio_working_3-way'!Y394+2*PI())/3)</f>
        <v>0.44544527295795527</v>
      </c>
      <c r="AE394" s="11">
        <f>'OddsRatio_working_3-way'!X394^(1/3)*SIN(('OddsRatio_working_3-way'!Y394+4*PI())/3)</f>
        <v>-0.46467870003117984</v>
      </c>
      <c r="AF394" s="11">
        <f>-'OddsRatio_working_3-way'!U394/(3*'OddsRatio_working_3-way'!X394^(1/3))*COS(('OddsRatio_working_3-way'!Y394)/3)</f>
        <v>0.52546032080120908</v>
      </c>
      <c r="AG394" s="11">
        <f>-'OddsRatio_working_3-way'!U394/(3*'OddsRatio_working_3-way'!X394^(1/3))*COS(('OddsRatio_working_3-way'!Y394+2*PI())/3)</f>
        <v>-0.2793867968478525</v>
      </c>
      <c r="AH394" s="11">
        <f>-'OddsRatio_working_3-way'!U394/(3*'OddsRatio_working_3-way'!X394^(1/3))*COS(('OddsRatio_working_3-way'!Y394+4*PI())/3)</f>
        <v>-0.24607352395335688</v>
      </c>
      <c r="AI394" s="11">
        <f>'OddsRatio_working_3-way'!U394/(3*'OddsRatio_working_3-way'!X394^(1/3))*SIN(('OddsRatio_working_3-way'!Y394)/3)</f>
        <v>-1.9233427073224722E-2</v>
      </c>
      <c r="AJ394" s="11">
        <f>'OddsRatio_working_3-way'!U394/(3*'OddsRatio_working_3-way'!X394^(1/3))*SIN(('OddsRatio_working_3-way'!Y394+2*PI())/3)</f>
        <v>-0.44544527295795538</v>
      </c>
      <c r="AK394" s="11">
        <f>'OddsRatio_working_3-way'!U394/(3*'OddsRatio_working_3-way'!X394^(1/3))*SIN(('OddsRatio_working_3-way'!Y394+4*PI())/3)</f>
        <v>0.46467870003117995</v>
      </c>
      <c r="AL394" s="11">
        <f>'OddsRatio_working_3-way'!Z394+'OddsRatio_working_3-way'!AF394</f>
        <v>1.0509206416024179</v>
      </c>
      <c r="AM394" s="11">
        <f>'OddsRatio_working_3-way'!AA394+'OddsRatio_working_3-way'!AG394</f>
        <v>-0.55877359369570501</v>
      </c>
      <c r="AN394" s="11">
        <f>'OddsRatio_working_3-way'!AB394+'OddsRatio_working_3-way'!AH394</f>
        <v>-0.49214704790671371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1.0509206416024179</v>
      </c>
      <c r="AS394" s="11">
        <f>IF(('OddsRatio_working_3-way'!X394=0),IF(Q394&gt;0,-Q394^(1/3),(-Q394)^(1/3)),'OddsRatio_working_3-way'!AM394-'OddsRatio_working_3-way'!R394/3)</f>
        <v>-0.55877359369570501</v>
      </c>
      <c r="AT394" s="11">
        <f>IF(('OddsRatio_working_3-way'!X394=0),IF(Q394&gt;0,-Q394^(1/3),(-Q394)^(1/3)),'OddsRatio_working_3-way'!AN394-'OddsRatio_working_3-way'!R394/3)</f>
        <v>-0.49214704790671371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IF('True_Odds_Calculator_3-way'!A387="","",'True_Odds_Calculator_3-way'!A387)</f>
        <v>1.73</v>
      </c>
      <c r="B395" s="4">
        <f>IF('True_Odds_Calculator_3-way'!B387="","",'True_Odds_Calculator_3-way'!B387)</f>
        <v>3.54</v>
      </c>
      <c r="C395" s="4">
        <f>IF('True_Odds_Calculator_3-way'!C387="","",'True_Odds_Calculator_3-way'!C387)</f>
        <v>5.68</v>
      </c>
      <c r="D395" s="9">
        <f t="shared" si="91"/>
        <v>0.56276907097190698</v>
      </c>
      <c r="E395" s="9">
        <f t="shared" si="92"/>
        <v>0.27003067382812879</v>
      </c>
      <c r="F395" s="9">
        <f t="shared" si="93"/>
        <v>0.16720025519996443</v>
      </c>
      <c r="G395" s="9">
        <f t="shared" si="94"/>
        <v>1.0642846400323491</v>
      </c>
      <c r="H395" s="9">
        <f t="shared" si="95"/>
        <v>1.7769277872236147</v>
      </c>
      <c r="I395" s="9">
        <f t="shared" si="96"/>
        <v>3.7032829856821663</v>
      </c>
      <c r="J395" s="9">
        <f t="shared" si="97"/>
        <v>5.9808521153513929</v>
      </c>
      <c r="K395" s="11">
        <f t="shared" si="98"/>
        <v>0.5780346820809249</v>
      </c>
      <c r="L395" s="11">
        <f t="shared" si="99"/>
        <v>0.2824858757062147</v>
      </c>
      <c r="M395" s="11">
        <f t="shared" si="100"/>
        <v>0.17605633802816903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-0.24946218902520645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0.22854379140523556</v>
      </c>
      <c r="Q395" s="11">
        <f>2*'OddsRatio_working_3-way'!K395*'OddsRatio_working_3-way'!L395*'OddsRatio_working_3-way'!M395</f>
        <v>5.7495293435279399E-2</v>
      </c>
      <c r="R395" s="11">
        <f t="shared" si="101"/>
        <v>0</v>
      </c>
      <c r="S395" s="11">
        <f t="shared" si="102"/>
        <v>-0.91614601915540306</v>
      </c>
      <c r="T395" s="11">
        <f t="shared" si="103"/>
        <v>-0.23047698595104485</v>
      </c>
      <c r="U395" s="11">
        <f>'OddsRatio_working_3-way'!S395-'OddsRatio_working_3-way'!R395^2/3</f>
        <v>-0.91614601915540306</v>
      </c>
      <c r="V395" s="11">
        <f>'OddsRatio_working_3-way'!S395*'OddsRatio_working_3-way'!R395/3-2*'OddsRatio_working_3-way'!R395^3/27-'OddsRatio_working_3-way'!T395</f>
        <v>0.23047698595104485</v>
      </c>
      <c r="W395" s="11">
        <f>'OddsRatio_working_3-way'!V395^2+4*'OddsRatio_working_3-way'!U395^3/27</f>
        <v>-6.0797826997324923E-2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0.16875830946238102</v>
      </c>
      <c r="Y395" s="11">
        <f>IF('OddsRatio_working_3-way'!W395&gt;=0,IF('OddsRatio_working_3-way'!V395+SQRT('OddsRatio_working_3-way'!W395)&gt;0,0,PI()),ACOS('OddsRatio_working_3-way'!V395/(2*'OddsRatio_working_3-way'!X395)))</f>
        <v>0.8191243845695565</v>
      </c>
      <c r="Z395" s="11">
        <f>'OddsRatio_working_3-way'!X395^(1/3)*COS('OddsRatio_working_3-way'!Y395/3)</f>
        <v>0.53214232001617456</v>
      </c>
      <c r="AA395" s="11">
        <f>'OddsRatio_working_3-way'!X395^(1/3)*COS(('OddsRatio_working_3-way'!Y395+2*PI())/3)</f>
        <v>-0.39512509534019241</v>
      </c>
      <c r="AB395" s="11">
        <f>'OddsRatio_working_3-way'!X395^(1/3)*COS(('OddsRatio_working_3-way'!Y395+4*PI())/3)</f>
        <v>-0.13701722467598207</v>
      </c>
      <c r="AC395" s="11">
        <f>'OddsRatio_working_3-way'!X395^(1/3)*SIN('OddsRatio_working_3-way'!Y395/3)</f>
        <v>0.14901864860794298</v>
      </c>
      <c r="AD395" s="11">
        <f>'OddsRatio_working_3-way'!X395^(1/3)*SIN(('OddsRatio_working_3-way'!Y395+2*PI())/3)</f>
        <v>0.38633944325882413</v>
      </c>
      <c r="AE395" s="11">
        <f>'OddsRatio_working_3-way'!X395^(1/3)*SIN(('OddsRatio_working_3-way'!Y395+4*PI())/3)</f>
        <v>-0.53535809186676708</v>
      </c>
      <c r="AF395" s="11">
        <f>-'OddsRatio_working_3-way'!U395/(3*'OddsRatio_working_3-way'!X395^(1/3))*COS(('OddsRatio_working_3-way'!Y395)/3)</f>
        <v>0.53214232001617456</v>
      </c>
      <c r="AG395" s="11">
        <f>-'OddsRatio_working_3-way'!U395/(3*'OddsRatio_working_3-way'!X395^(1/3))*COS(('OddsRatio_working_3-way'!Y395+2*PI())/3)</f>
        <v>-0.39512509534019241</v>
      </c>
      <c r="AH395" s="11">
        <f>-'OddsRatio_working_3-way'!U395/(3*'OddsRatio_working_3-way'!X395^(1/3))*COS(('OddsRatio_working_3-way'!Y395+4*PI())/3)</f>
        <v>-0.13701722467598207</v>
      </c>
      <c r="AI395" s="11">
        <f>'OddsRatio_working_3-way'!U395/(3*'OddsRatio_working_3-way'!X395^(1/3))*SIN(('OddsRatio_working_3-way'!Y395)/3)</f>
        <v>-0.14901864860794298</v>
      </c>
      <c r="AJ395" s="11">
        <f>'OddsRatio_working_3-way'!U395/(3*'OddsRatio_working_3-way'!X395^(1/3))*SIN(('OddsRatio_working_3-way'!Y395+2*PI())/3)</f>
        <v>-0.38633944325882413</v>
      </c>
      <c r="AK395" s="11">
        <f>'OddsRatio_working_3-way'!U395/(3*'OddsRatio_working_3-way'!X395^(1/3))*SIN(('OddsRatio_working_3-way'!Y395+4*PI())/3)</f>
        <v>0.53535809186676708</v>
      </c>
      <c r="AL395" s="11">
        <f>'OddsRatio_working_3-way'!Z395+'OddsRatio_working_3-way'!AF395</f>
        <v>1.0642846400323491</v>
      </c>
      <c r="AM395" s="11">
        <f>'OddsRatio_working_3-way'!AA395+'OddsRatio_working_3-way'!AG395</f>
        <v>-0.79025019068038482</v>
      </c>
      <c r="AN395" s="11">
        <f>'OddsRatio_working_3-way'!AB395+'OddsRatio_working_3-way'!AH395</f>
        <v>-0.27403444935196414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1.0642846400323491</v>
      </c>
      <c r="AS395" s="11">
        <f>IF(('OddsRatio_working_3-way'!X395=0),IF(Q395&gt;0,-Q395^(1/3),(-Q395)^(1/3)),'OddsRatio_working_3-way'!AM395-'OddsRatio_working_3-way'!R395/3)</f>
        <v>-0.79025019068038482</v>
      </c>
      <c r="AT395" s="11">
        <f>IF(('OddsRatio_working_3-way'!X395=0),IF(Q395&gt;0,-Q395^(1/3),(-Q395)^(1/3)),'OddsRatio_working_3-way'!AN395-'OddsRatio_working_3-way'!R395/3)</f>
        <v>-0.27403444935196414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IF('True_Odds_Calculator_3-way'!A388="","",'True_Odds_Calculator_3-way'!A388)</f>
        <v>2.86</v>
      </c>
      <c r="B396" s="4">
        <f>IF('True_Odds_Calculator_3-way'!B388="","",'True_Odds_Calculator_3-way'!B388)</f>
        <v>2.9</v>
      </c>
      <c r="C396" s="4">
        <f>IF('True_Odds_Calculator_3-way'!C388="","",'True_Odds_Calculator_3-way'!C388)</f>
        <v>2.95</v>
      </c>
      <c r="D396" s="9">
        <f t="shared" si="91"/>
        <v>0.3384148857271348</v>
      </c>
      <c r="E396" s="9">
        <f t="shared" si="92"/>
        <v>0.33366758450087319</v>
      </c>
      <c r="F396" s="9">
        <f t="shared" si="93"/>
        <v>0.32791752977199207</v>
      </c>
      <c r="G396" s="9">
        <f t="shared" si="94"/>
        <v>1.0510498700074122</v>
      </c>
      <c r="H396" s="9">
        <f t="shared" si="95"/>
        <v>2.9549527582137856</v>
      </c>
      <c r="I396" s="9">
        <f t="shared" si="96"/>
        <v>2.9969947530140826</v>
      </c>
      <c r="J396" s="9">
        <f t="shared" si="97"/>
        <v>3.0495472465144542</v>
      </c>
      <c r="K396" s="11">
        <f t="shared" si="98"/>
        <v>0.34965034965034969</v>
      </c>
      <c r="L396" s="11">
        <f t="shared" si="99"/>
        <v>0.34482758620689657</v>
      </c>
      <c r="M396" s="11">
        <f t="shared" si="100"/>
        <v>0.33898305084745761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-0.28165347218532488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0.23337270561116269</v>
      </c>
      <c r="Q396" s="11">
        <f>2*'OddsRatio_working_3-way'!K396*'OddsRatio_working_3-way'!L396*'OddsRatio_working_3-way'!M396</f>
        <v>8.1741753278866097E-2</v>
      </c>
      <c r="R396" s="11">
        <f t="shared" si="101"/>
        <v>0</v>
      </c>
      <c r="S396" s="11">
        <f t="shared" si="102"/>
        <v>-0.8285809644043941</v>
      </c>
      <c r="T396" s="11">
        <f t="shared" si="103"/>
        <v>-0.29022100329400846</v>
      </c>
      <c r="U396" s="11">
        <f>'OddsRatio_working_3-way'!S396-'OddsRatio_working_3-way'!R396^2/3</f>
        <v>-0.8285809644043941</v>
      </c>
      <c r="V396" s="11">
        <f>'OddsRatio_working_3-way'!S396*'OddsRatio_working_3-way'!R396/3-2*'OddsRatio_working_3-way'!R396^3/27-'OddsRatio_working_3-way'!T396</f>
        <v>0.29022100329400846</v>
      </c>
      <c r="W396" s="11">
        <f>'OddsRatio_working_3-way'!V396^2+4*'OddsRatio_working_3-way'!U396^3/27</f>
        <v>-4.7219661172742677E-5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0.14515117155413662</v>
      </c>
      <c r="Y396" s="11">
        <f>IF('OddsRatio_working_3-way'!W396&gt;=0,IF('OddsRatio_working_3-way'!V396+SQRT('OddsRatio_working_3-way'!W396)&gt;0,0,PI()),ACOS('OddsRatio_working_3-way'!V396/(2*'OddsRatio_working_3-way'!X396)))</f>
        <v>2.3672899609681775E-2</v>
      </c>
      <c r="Z396" s="11">
        <f>'OddsRatio_working_3-way'!X396^(1/3)*COS('OddsRatio_working_3-way'!Y396/3)</f>
        <v>0.52552493500370612</v>
      </c>
      <c r="AA396" s="11">
        <f>'OddsRatio_working_3-way'!X396^(1/3)*COS(('OddsRatio_working_3-way'!Y396+2*PI())/3)</f>
        <v>-0.266353862510954</v>
      </c>
      <c r="AB396" s="11">
        <f>'OddsRatio_working_3-way'!X396^(1/3)*COS(('OddsRatio_working_3-way'!Y396+4*PI())/3)</f>
        <v>-0.25917107249275217</v>
      </c>
      <c r="AC396" s="11">
        <f>'OddsRatio_working_3-way'!X396^(1/3)*SIN('OddsRatio_working_3-way'!Y396/3)</f>
        <v>4.1469857505414404E-3</v>
      </c>
      <c r="AD396" s="11">
        <f>'OddsRatio_working_3-way'!X396^(1/3)*SIN(('OddsRatio_working_3-way'!Y396+2*PI())/3)</f>
        <v>0.45304445116010472</v>
      </c>
      <c r="AE396" s="11">
        <f>'OddsRatio_working_3-way'!X396^(1/3)*SIN(('OddsRatio_working_3-way'!Y396+4*PI())/3)</f>
        <v>-0.45719143691064607</v>
      </c>
      <c r="AF396" s="11">
        <f>-'OddsRatio_working_3-way'!U396/(3*'OddsRatio_working_3-way'!X396^(1/3))*COS(('OddsRatio_working_3-way'!Y396)/3)</f>
        <v>0.52552493500370612</v>
      </c>
      <c r="AG396" s="11">
        <f>-'OddsRatio_working_3-way'!U396/(3*'OddsRatio_working_3-way'!X396^(1/3))*COS(('OddsRatio_working_3-way'!Y396+2*PI())/3)</f>
        <v>-0.266353862510954</v>
      </c>
      <c r="AH396" s="11">
        <f>-'OddsRatio_working_3-way'!U396/(3*'OddsRatio_working_3-way'!X396^(1/3))*COS(('OddsRatio_working_3-way'!Y396+4*PI())/3)</f>
        <v>-0.25917107249275217</v>
      </c>
      <c r="AI396" s="11">
        <f>'OddsRatio_working_3-way'!U396/(3*'OddsRatio_working_3-way'!X396^(1/3))*SIN(('OddsRatio_working_3-way'!Y396)/3)</f>
        <v>-4.1469857505414404E-3</v>
      </c>
      <c r="AJ396" s="11">
        <f>'OddsRatio_working_3-way'!U396/(3*'OddsRatio_working_3-way'!X396^(1/3))*SIN(('OddsRatio_working_3-way'!Y396+2*PI())/3)</f>
        <v>-0.45304445116010472</v>
      </c>
      <c r="AK396" s="11">
        <f>'OddsRatio_working_3-way'!U396/(3*'OddsRatio_working_3-way'!X396^(1/3))*SIN(('OddsRatio_working_3-way'!Y396+4*PI())/3)</f>
        <v>0.45719143691064607</v>
      </c>
      <c r="AL396" s="11">
        <f>'OddsRatio_working_3-way'!Z396+'OddsRatio_working_3-way'!AF396</f>
        <v>1.0510498700074122</v>
      </c>
      <c r="AM396" s="11">
        <f>'OddsRatio_working_3-way'!AA396+'OddsRatio_working_3-way'!AG396</f>
        <v>-0.532707725021908</v>
      </c>
      <c r="AN396" s="11">
        <f>'OddsRatio_working_3-way'!AB396+'OddsRatio_working_3-way'!AH396</f>
        <v>-0.51834214498550435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1.0510498700074122</v>
      </c>
      <c r="AS396" s="11">
        <f>IF(('OddsRatio_working_3-way'!X396=0),IF(Q396&gt;0,-Q396^(1/3),(-Q396)^(1/3)),'OddsRatio_working_3-way'!AM396-'OddsRatio_working_3-way'!R396/3)</f>
        <v>-0.532707725021908</v>
      </c>
      <c r="AT396" s="11">
        <f>IF(('OddsRatio_working_3-way'!X396=0),IF(Q396&gt;0,-Q396^(1/3),(-Q396)^(1/3)),'OddsRatio_working_3-way'!AN396-'OddsRatio_working_3-way'!R396/3)</f>
        <v>-0.51834214498550435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IF('True_Odds_Calculator_3-way'!A389="","",'True_Odds_Calculator_3-way'!A389)</f>
        <v>2.67</v>
      </c>
      <c r="B397" s="4">
        <f>IF('True_Odds_Calculator_3-way'!B389="","",'True_Odds_Calculator_3-way'!B389)</f>
        <v>2.98</v>
      </c>
      <c r="C397" s="4">
        <f>IF('True_Odds_Calculator_3-way'!C389="","",'True_Odds_Calculator_3-way'!C389)</f>
        <v>3.1</v>
      </c>
      <c r="D397" s="9">
        <f t="shared" si="91"/>
        <v>0.36318547737969459</v>
      </c>
      <c r="E397" s="9">
        <f t="shared" si="92"/>
        <v>0.32479152119336979</v>
      </c>
      <c r="F397" s="9">
        <f t="shared" si="93"/>
        <v>0.31202300142693584</v>
      </c>
      <c r="G397" s="9">
        <f t="shared" si="94"/>
        <v>1.0499485392435584</v>
      </c>
      <c r="H397" s="9">
        <f t="shared" si="95"/>
        <v>2.7534140605367421</v>
      </c>
      <c r="I397" s="9">
        <f t="shared" si="96"/>
        <v>3.0788981077022455</v>
      </c>
      <c r="J397" s="9">
        <f t="shared" si="97"/>
        <v>3.2048919324114724</v>
      </c>
      <c r="K397" s="11">
        <f t="shared" si="98"/>
        <v>0.37453183520599254</v>
      </c>
      <c r="L397" s="11">
        <f t="shared" si="99"/>
        <v>0.33557046979865773</v>
      </c>
      <c r="M397" s="11">
        <f t="shared" si="100"/>
        <v>0.32258064516129031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-0.28152160957063044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0.23311951206261711</v>
      </c>
      <c r="Q397" s="11">
        <f>2*'OddsRatio_working_3-way'!K397*'OddsRatio_working_3-way'!L397*'OddsRatio_working_3-way'!M397</f>
        <v>8.1085047673953789E-2</v>
      </c>
      <c r="R397" s="11">
        <f t="shared" si="101"/>
        <v>0</v>
      </c>
      <c r="S397" s="11">
        <f t="shared" si="102"/>
        <v>-0.82806969034513911</v>
      </c>
      <c r="T397" s="11">
        <f t="shared" si="103"/>
        <v>-0.28802424012004846</v>
      </c>
      <c r="U397" s="11">
        <f>'OddsRatio_working_3-way'!S397-'OddsRatio_working_3-way'!R397^2/3</f>
        <v>-0.82806969034513911</v>
      </c>
      <c r="V397" s="11">
        <f>'OddsRatio_working_3-way'!S397*'OddsRatio_working_3-way'!R397/3-2*'OddsRatio_working_3-way'!R397^3/27-'OddsRatio_working_3-way'!T397</f>
        <v>0.28802424012004846</v>
      </c>
      <c r="W397" s="11">
        <f>'OddsRatio_working_3-way'!V397^2+4*'OddsRatio_working_3-way'!U397^3/27</f>
        <v>-1.1615778175259328E-3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0.14501684446492524</v>
      </c>
      <c r="Y397" s="11">
        <f>IF('OddsRatio_working_3-way'!W397&gt;=0,IF('OddsRatio_working_3-way'!V397+SQRT('OddsRatio_working_3-way'!W397)&gt;0,0,PI()),ACOS('OddsRatio_working_3-way'!V397/(2*'OddsRatio_working_3-way'!X397)))</f>
        <v>0.11778237623795751</v>
      </c>
      <c r="Z397" s="11">
        <f>'OddsRatio_working_3-way'!X397^(1/3)*COS('OddsRatio_working_3-way'!Y397/3)</f>
        <v>0.52497426962177918</v>
      </c>
      <c r="AA397" s="11">
        <f>'OddsRatio_working_3-way'!X397^(1/3)*COS(('OddsRatio_working_3-way'!Y397+2*PI())/3)</f>
        <v>-0.28034587952025725</v>
      </c>
      <c r="AB397" s="11">
        <f>'OddsRatio_working_3-way'!X397^(1/3)*COS(('OddsRatio_working_3-way'!Y397+4*PI())/3)</f>
        <v>-0.24462839010152171</v>
      </c>
      <c r="AC397" s="11">
        <f>'OddsRatio_working_3-way'!X397^(1/3)*SIN('OddsRatio_working_3-way'!Y397/3)</f>
        <v>2.0621502130684557E-2</v>
      </c>
      <c r="AD397" s="11">
        <f>'OddsRatio_working_3-way'!X397^(1/3)*SIN(('OddsRatio_working_3-way'!Y397+2*PI())/3)</f>
        <v>0.44433030276029994</v>
      </c>
      <c r="AE397" s="11">
        <f>'OddsRatio_working_3-way'!X397^(1/3)*SIN(('OddsRatio_working_3-way'!Y397+4*PI())/3)</f>
        <v>-0.46495180489098453</v>
      </c>
      <c r="AF397" s="11">
        <f>-'OddsRatio_working_3-way'!U397/(3*'OddsRatio_working_3-way'!X397^(1/3))*COS(('OddsRatio_working_3-way'!Y397)/3)</f>
        <v>0.52497426962177918</v>
      </c>
      <c r="AG397" s="11">
        <f>-'OddsRatio_working_3-way'!U397/(3*'OddsRatio_working_3-way'!X397^(1/3))*COS(('OddsRatio_working_3-way'!Y397+2*PI())/3)</f>
        <v>-0.28034587952025725</v>
      </c>
      <c r="AH397" s="11">
        <f>-'OddsRatio_working_3-way'!U397/(3*'OddsRatio_working_3-way'!X397^(1/3))*COS(('OddsRatio_working_3-way'!Y397+4*PI())/3)</f>
        <v>-0.24462839010152171</v>
      </c>
      <c r="AI397" s="11">
        <f>'OddsRatio_working_3-way'!U397/(3*'OddsRatio_working_3-way'!X397^(1/3))*SIN(('OddsRatio_working_3-way'!Y397)/3)</f>
        <v>-2.0621502130684557E-2</v>
      </c>
      <c r="AJ397" s="11">
        <f>'OddsRatio_working_3-way'!U397/(3*'OddsRatio_working_3-way'!X397^(1/3))*SIN(('OddsRatio_working_3-way'!Y397+2*PI())/3)</f>
        <v>-0.44433030276029994</v>
      </c>
      <c r="AK397" s="11">
        <f>'OddsRatio_working_3-way'!U397/(3*'OddsRatio_working_3-way'!X397^(1/3))*SIN(('OddsRatio_working_3-way'!Y397+4*PI())/3)</f>
        <v>0.46495180489098453</v>
      </c>
      <c r="AL397" s="11">
        <f>'OddsRatio_working_3-way'!Z397+'OddsRatio_working_3-way'!AF397</f>
        <v>1.0499485392435584</v>
      </c>
      <c r="AM397" s="11">
        <f>'OddsRatio_working_3-way'!AA397+'OddsRatio_working_3-way'!AG397</f>
        <v>-0.56069175904051449</v>
      </c>
      <c r="AN397" s="11">
        <f>'OddsRatio_working_3-way'!AB397+'OddsRatio_working_3-way'!AH397</f>
        <v>-0.48925678020304342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1.0499485392435584</v>
      </c>
      <c r="AS397" s="11">
        <f>IF(('OddsRatio_working_3-way'!X397=0),IF(Q397&gt;0,-Q397^(1/3),(-Q397)^(1/3)),'OddsRatio_working_3-way'!AM397-'OddsRatio_working_3-way'!R397/3)</f>
        <v>-0.56069175904051449</v>
      </c>
      <c r="AT397" s="11">
        <f>IF(('OddsRatio_working_3-way'!X397=0),IF(Q397&gt;0,-Q397^(1/3),(-Q397)^(1/3)),'OddsRatio_working_3-way'!AN397-'OddsRatio_working_3-way'!R397/3)</f>
        <v>-0.48925678020304342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IF('True_Odds_Calculator_3-way'!A390="","",'True_Odds_Calculator_3-way'!A390)</f>
        <v>3.49</v>
      </c>
      <c r="B398" s="4">
        <f>IF('True_Odds_Calculator_3-way'!B390="","",'True_Odds_Calculator_3-way'!B390)</f>
        <v>3.21</v>
      </c>
      <c r="C398" s="4">
        <f>IF('True_Odds_Calculator_3-way'!C390="","",'True_Odds_Calculator_3-way'!C390)</f>
        <v>2.27</v>
      </c>
      <c r="D398" s="9">
        <f t="shared" si="91"/>
        <v>0.27472177752078897</v>
      </c>
      <c r="E398" s="9">
        <f t="shared" si="92"/>
        <v>0.29911697766749129</v>
      </c>
      <c r="F398" s="9">
        <f t="shared" si="93"/>
        <v>0.42616124481171996</v>
      </c>
      <c r="G398" s="9">
        <f t="shared" si="94"/>
        <v>1.0602595731527784</v>
      </c>
      <c r="H398" s="9">
        <f t="shared" si="95"/>
        <v>3.6400463371504181</v>
      </c>
      <c r="I398" s="9">
        <f t="shared" si="96"/>
        <v>3.3431736566676413</v>
      </c>
      <c r="J398" s="9">
        <f t="shared" si="97"/>
        <v>2.346529657904028</v>
      </c>
      <c r="K398" s="11">
        <f t="shared" si="98"/>
        <v>0.28653295128939826</v>
      </c>
      <c r="L398" s="11">
        <f t="shared" si="99"/>
        <v>0.3115264797507788</v>
      </c>
      <c r="M398" s="11">
        <f t="shared" si="100"/>
        <v>0.44052863436123346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-0.27481410866593214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0.2347567100604811</v>
      </c>
      <c r="Q398" s="11">
        <f>2*'OddsRatio_working_3-way'!K398*'OddsRatio_working_3-way'!L398*'OddsRatio_working_3-way'!M398</f>
        <v>7.8645464006861329E-2</v>
      </c>
      <c r="R398" s="11">
        <f t="shared" si="101"/>
        <v>0</v>
      </c>
      <c r="S398" s="11">
        <f t="shared" si="102"/>
        <v>-0.85423820196165634</v>
      </c>
      <c r="T398" s="11">
        <f t="shared" si="103"/>
        <v>-0.28617695208095684</v>
      </c>
      <c r="U398" s="11">
        <f>'OddsRatio_working_3-way'!S398-'OddsRatio_working_3-way'!R398^2/3</f>
        <v>-0.85423820196165634</v>
      </c>
      <c r="V398" s="11">
        <f>'OddsRatio_working_3-way'!S398*'OddsRatio_working_3-way'!R398/3-2*'OddsRatio_working_3-way'!R398^3/27-'OddsRatio_working_3-way'!T398</f>
        <v>0.28617695208095684</v>
      </c>
      <c r="W398" s="11">
        <f>'OddsRatio_working_3-way'!V398^2+4*'OddsRatio_working_3-way'!U398^3/27</f>
        <v>-1.0451964377275191E-2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0.15194506596104188</v>
      </c>
      <c r="Y398" s="11">
        <f>IF('OddsRatio_working_3-way'!W398&gt;=0,IF('OddsRatio_working_3-way'!V398+SQRT('OddsRatio_working_3-way'!W398)&gt;0,0,PI()),ACOS('OddsRatio_working_3-way'!V398/(2*'OddsRatio_working_3-way'!X398)))</f>
        <v>0.3431131742740412</v>
      </c>
      <c r="Z398" s="11">
        <f>'OddsRatio_working_3-way'!X398^(1/3)*COS('OddsRatio_working_3-way'!Y398/3)</f>
        <v>0.53012978657638921</v>
      </c>
      <c r="AA398" s="11">
        <f>'OddsRatio_working_3-way'!X398^(1/3)*COS(('OddsRatio_working_3-way'!Y398+2*PI())/3)</f>
        <v>-0.31780347052315755</v>
      </c>
      <c r="AB398" s="11">
        <f>'OddsRatio_working_3-way'!X398^(1/3)*COS(('OddsRatio_working_3-way'!Y398+4*PI())/3)</f>
        <v>-0.21232631605323174</v>
      </c>
      <c r="AC398" s="11">
        <f>'OddsRatio_working_3-way'!X398^(1/3)*SIN('OddsRatio_working_3-way'!Y398/3)</f>
        <v>6.0897263526567574E-2</v>
      </c>
      <c r="AD398" s="11">
        <f>'OddsRatio_working_3-way'!X398^(1/3)*SIN(('OddsRatio_working_3-way'!Y398+2*PI())/3)</f>
        <v>0.42865723071469197</v>
      </c>
      <c r="AE398" s="11">
        <f>'OddsRatio_working_3-way'!X398^(1/3)*SIN(('OddsRatio_working_3-way'!Y398+4*PI())/3)</f>
        <v>-0.48955449424125941</v>
      </c>
      <c r="AF398" s="11">
        <f>-'OddsRatio_working_3-way'!U398/(3*'OddsRatio_working_3-way'!X398^(1/3))*COS(('OddsRatio_working_3-way'!Y398)/3)</f>
        <v>0.53012978657638921</v>
      </c>
      <c r="AG398" s="11">
        <f>-'OddsRatio_working_3-way'!U398/(3*'OddsRatio_working_3-way'!X398^(1/3))*COS(('OddsRatio_working_3-way'!Y398+2*PI())/3)</f>
        <v>-0.31780347052315755</v>
      </c>
      <c r="AH398" s="11">
        <f>-'OddsRatio_working_3-way'!U398/(3*'OddsRatio_working_3-way'!X398^(1/3))*COS(('OddsRatio_working_3-way'!Y398+4*PI())/3)</f>
        <v>-0.21232631605323174</v>
      </c>
      <c r="AI398" s="11">
        <f>'OddsRatio_working_3-way'!U398/(3*'OddsRatio_working_3-way'!X398^(1/3))*SIN(('OddsRatio_working_3-way'!Y398)/3)</f>
        <v>-6.0897263526567574E-2</v>
      </c>
      <c r="AJ398" s="11">
        <f>'OddsRatio_working_3-way'!U398/(3*'OddsRatio_working_3-way'!X398^(1/3))*SIN(('OddsRatio_working_3-way'!Y398+2*PI())/3)</f>
        <v>-0.42865723071469197</v>
      </c>
      <c r="AK398" s="11">
        <f>'OddsRatio_working_3-way'!U398/(3*'OddsRatio_working_3-way'!X398^(1/3))*SIN(('OddsRatio_working_3-way'!Y398+4*PI())/3)</f>
        <v>0.48955449424125941</v>
      </c>
      <c r="AL398" s="11">
        <f>'OddsRatio_working_3-way'!Z398+'OddsRatio_working_3-way'!AF398</f>
        <v>1.0602595731527784</v>
      </c>
      <c r="AM398" s="11">
        <f>'OddsRatio_working_3-way'!AA398+'OddsRatio_working_3-way'!AG398</f>
        <v>-0.6356069410463151</v>
      </c>
      <c r="AN398" s="11">
        <f>'OddsRatio_working_3-way'!AB398+'OddsRatio_working_3-way'!AH398</f>
        <v>-0.42465263210646348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1.0602595731527784</v>
      </c>
      <c r="AS398" s="11">
        <f>IF(('OddsRatio_working_3-way'!X398=0),IF(Q398&gt;0,-Q398^(1/3),(-Q398)^(1/3)),'OddsRatio_working_3-way'!AM398-'OddsRatio_working_3-way'!R398/3)</f>
        <v>-0.6356069410463151</v>
      </c>
      <c r="AT398" s="11">
        <f>IF(('OddsRatio_working_3-way'!X398=0),IF(Q398&gt;0,-Q398^(1/3),(-Q398)^(1/3)),'OddsRatio_working_3-way'!AN398-'OddsRatio_working_3-way'!R398/3)</f>
        <v>-0.42465263210646348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IF('True_Odds_Calculator_3-way'!A391="","",'True_Odds_Calculator_3-way'!A391)</f>
        <v>1.81</v>
      </c>
      <c r="B399" s="4">
        <f>IF('True_Odds_Calculator_3-way'!B391="","",'True_Odds_Calculator_3-way'!B391)</f>
        <v>3.59</v>
      </c>
      <c r="C399" s="4">
        <f>IF('True_Odds_Calculator_3-way'!C391="","",'True_Odds_Calculator_3-way'!C391)</f>
        <v>4.7699999999999996</v>
      </c>
      <c r="D399" s="9">
        <f t="shared" si="91"/>
        <v>0.53590341642808981</v>
      </c>
      <c r="E399" s="9">
        <f t="shared" si="92"/>
        <v>0.26531624680126492</v>
      </c>
      <c r="F399" s="9">
        <f t="shared" si="93"/>
        <v>0.19878033677064547</v>
      </c>
      <c r="G399" s="9">
        <f t="shared" si="94"/>
        <v>1.0691455355321273</v>
      </c>
      <c r="H399" s="9">
        <f t="shared" si="95"/>
        <v>1.8660078837810228</v>
      </c>
      <c r="I399" s="9">
        <f t="shared" si="96"/>
        <v>3.769086937028209</v>
      </c>
      <c r="J399" s="9">
        <f t="shared" si="97"/>
        <v>5.0306786689561198</v>
      </c>
      <c r="K399" s="11">
        <f t="shared" si="98"/>
        <v>0.5524861878453039</v>
      </c>
      <c r="L399" s="11">
        <f t="shared" si="99"/>
        <v>0.2785515320334262</v>
      </c>
      <c r="M399" s="11">
        <f t="shared" si="100"/>
        <v>0.20964360587002098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-0.2551730065475436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0.23132776036689556</v>
      </c>
      <c r="Q399" s="11">
        <f>2*'OddsRatio_working_3-way'!K399*'OddsRatio_working_3-way'!L399*'OddsRatio_working_3-way'!M399</f>
        <v>6.4526571929399035E-2</v>
      </c>
      <c r="R399" s="11">
        <f t="shared" si="101"/>
        <v>0</v>
      </c>
      <c r="S399" s="11">
        <f t="shared" si="102"/>
        <v>-0.90655263069056169</v>
      </c>
      <c r="T399" s="11">
        <f t="shared" si="103"/>
        <v>-0.25287381609220683</v>
      </c>
      <c r="U399" s="11">
        <f>'OddsRatio_working_3-way'!S399-'OddsRatio_working_3-way'!R399^2/3</f>
        <v>-0.90655263069056169</v>
      </c>
      <c r="V399" s="11">
        <f>'OddsRatio_working_3-way'!S399*'OddsRatio_working_3-way'!R399/3-2*'OddsRatio_working_3-way'!R399^3/27-'OddsRatio_working_3-way'!T399</f>
        <v>0.25287381609220683</v>
      </c>
      <c r="W399" s="11">
        <f>'OddsRatio_working_3-way'!V399^2+4*'OddsRatio_working_3-way'!U399^3/27</f>
        <v>-4.6430996652650117E-2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0.16611454144481552</v>
      </c>
      <c r="Y399" s="11">
        <f>IF('OddsRatio_working_3-way'!W399&gt;=0,IF('OddsRatio_working_3-way'!V399+SQRT('OddsRatio_working_3-way'!W399)&gt;0,0,PI()),ACOS('OddsRatio_working_3-way'!V399/(2*'OddsRatio_working_3-way'!X399)))</f>
        <v>0.70572284392100904</v>
      </c>
      <c r="Z399" s="11">
        <f>'OddsRatio_working_3-way'!X399^(1/3)*COS('OddsRatio_working_3-way'!Y399/3)</f>
        <v>0.53457276776606366</v>
      </c>
      <c r="AA399" s="11">
        <f>'OddsRatio_working_3-way'!X399^(1/3)*COS(('OddsRatio_working_3-way'!Y399+2*PI())/3)</f>
        <v>-0.37824639760346196</v>
      </c>
      <c r="AB399" s="11">
        <f>'OddsRatio_working_3-way'!X399^(1/3)*COS(('OddsRatio_working_3-way'!Y399+4*PI())/3)</f>
        <v>-0.15632637016260159</v>
      </c>
      <c r="AC399" s="11">
        <f>'OddsRatio_working_3-way'!X399^(1/3)*SIN('OddsRatio_working_3-way'!Y399/3)</f>
        <v>0.12812558758154982</v>
      </c>
      <c r="AD399" s="11">
        <f>'OddsRatio_working_3-way'!X399^(1/3)*SIN(('OddsRatio_working_3-way'!Y399+2*PI())/3)</f>
        <v>0.39889080326599535</v>
      </c>
      <c r="AE399" s="11">
        <f>'OddsRatio_working_3-way'!X399^(1/3)*SIN(('OddsRatio_working_3-way'!Y399+4*PI())/3)</f>
        <v>-0.52701639084754526</v>
      </c>
      <c r="AF399" s="11">
        <f>-'OddsRatio_working_3-way'!U399/(3*'OddsRatio_working_3-way'!X399^(1/3))*COS(('OddsRatio_working_3-way'!Y399)/3)</f>
        <v>0.53457276776606366</v>
      </c>
      <c r="AG399" s="11">
        <f>-'OddsRatio_working_3-way'!U399/(3*'OddsRatio_working_3-way'!X399^(1/3))*COS(('OddsRatio_working_3-way'!Y399+2*PI())/3)</f>
        <v>-0.37824639760346196</v>
      </c>
      <c r="AH399" s="11">
        <f>-'OddsRatio_working_3-way'!U399/(3*'OddsRatio_working_3-way'!X399^(1/3))*COS(('OddsRatio_working_3-way'!Y399+4*PI())/3)</f>
        <v>-0.15632637016260159</v>
      </c>
      <c r="AI399" s="11">
        <f>'OddsRatio_working_3-way'!U399/(3*'OddsRatio_working_3-way'!X399^(1/3))*SIN(('OddsRatio_working_3-way'!Y399)/3)</f>
        <v>-0.12812558758154982</v>
      </c>
      <c r="AJ399" s="11">
        <f>'OddsRatio_working_3-way'!U399/(3*'OddsRatio_working_3-way'!X399^(1/3))*SIN(('OddsRatio_working_3-way'!Y399+2*PI())/3)</f>
        <v>-0.39889080326599535</v>
      </c>
      <c r="AK399" s="11">
        <f>'OddsRatio_working_3-way'!U399/(3*'OddsRatio_working_3-way'!X399^(1/3))*SIN(('OddsRatio_working_3-way'!Y399+4*PI())/3)</f>
        <v>0.52701639084754526</v>
      </c>
      <c r="AL399" s="11">
        <f>'OddsRatio_working_3-way'!Z399+'OddsRatio_working_3-way'!AF399</f>
        <v>1.0691455355321273</v>
      </c>
      <c r="AM399" s="11">
        <f>'OddsRatio_working_3-way'!AA399+'OddsRatio_working_3-way'!AG399</f>
        <v>-0.75649279520692392</v>
      </c>
      <c r="AN399" s="11">
        <f>'OddsRatio_working_3-way'!AB399+'OddsRatio_working_3-way'!AH399</f>
        <v>-0.31265274032520318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1.0691455355321273</v>
      </c>
      <c r="AS399" s="11">
        <f>IF(('OddsRatio_working_3-way'!X399=0),IF(Q399&gt;0,-Q399^(1/3),(-Q399)^(1/3)),'OddsRatio_working_3-way'!AM399-'OddsRatio_working_3-way'!R399/3)</f>
        <v>-0.75649279520692392</v>
      </c>
      <c r="AT399" s="11">
        <f>IF(('OddsRatio_working_3-way'!X399=0),IF(Q399&gt;0,-Q399^(1/3),(-Q399)^(1/3)),'OddsRatio_working_3-way'!AN399-'OddsRatio_working_3-way'!R399/3)</f>
        <v>-0.31265274032520318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IF('True_Odds_Calculator_3-way'!A392="","",'True_Odds_Calculator_3-way'!A392)</f>
        <v>2.35</v>
      </c>
      <c r="B400" s="4">
        <f>IF('True_Odds_Calculator_3-way'!B392="","",'True_Odds_Calculator_3-way'!B392)</f>
        <v>3.67</v>
      </c>
      <c r="C400" s="4">
        <f>IF('True_Odds_Calculator_3-way'!C392="","",'True_Odds_Calculator_3-way'!C392)</f>
        <v>2.93</v>
      </c>
      <c r="D400" s="9">
        <f t="shared" si="91"/>
        <v>0.41107362274796921</v>
      </c>
      <c r="E400" s="9">
        <f t="shared" si="92"/>
        <v>0.26086014516118228</v>
      </c>
      <c r="F400" s="9">
        <f t="shared" si="93"/>
        <v>0.32806623209084862</v>
      </c>
      <c r="G400" s="9">
        <f t="shared" si="94"/>
        <v>1.0612253785859953</v>
      </c>
      <c r="H400" s="9">
        <f t="shared" si="95"/>
        <v>2.4326542610910935</v>
      </c>
      <c r="I400" s="9">
        <f t="shared" si="96"/>
        <v>3.8334717608246072</v>
      </c>
      <c r="J400" s="9">
        <f t="shared" si="97"/>
        <v>3.0481649806709714</v>
      </c>
      <c r="K400" s="11">
        <f t="shared" si="98"/>
        <v>0.42553191489361702</v>
      </c>
      <c r="L400" s="11">
        <f t="shared" si="99"/>
        <v>0.27247956403269757</v>
      </c>
      <c r="M400" s="11">
        <f t="shared" si="100"/>
        <v>0.34129692832764502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-0.27529656465221231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0.23545906702411595</v>
      </c>
      <c r="Q400" s="11">
        <f>2*'OddsRatio_working_3-way'!K400*'OddsRatio_working_3-way'!L400*'OddsRatio_working_3-way'!M400</f>
        <v>7.9145904882055779E-2</v>
      </c>
      <c r="R400" s="11">
        <f t="shared" si="101"/>
        <v>0</v>
      </c>
      <c r="S400" s="11">
        <f t="shared" si="102"/>
        <v>-0.85529242735584488</v>
      </c>
      <c r="T400" s="11">
        <f t="shared" si="103"/>
        <v>-0.28749325289272099</v>
      </c>
      <c r="U400" s="11">
        <f>'OddsRatio_working_3-way'!S400-'OddsRatio_working_3-way'!R400^2/3</f>
        <v>-0.85529242735584488</v>
      </c>
      <c r="V400" s="11">
        <f>'OddsRatio_working_3-way'!S400*'OddsRatio_working_3-way'!R400/3-2*'OddsRatio_working_3-way'!R400^3/27-'OddsRatio_working_3-way'!T400</f>
        <v>0.28749325289272099</v>
      </c>
      <c r="W400" s="11">
        <f>'OddsRatio_working_3-way'!V400^2+4*'OddsRatio_working_3-way'!U400^3/27</f>
        <v>-1.0039171688008858E-2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0.15222642850934828</v>
      </c>
      <c r="Y400" s="11">
        <f>IF('OddsRatio_working_3-way'!W400&gt;=0,IF('OddsRatio_working_3-way'!V400+SQRT('OddsRatio_working_3-way'!W400)&gt;0,0,PI()),ACOS('OddsRatio_working_3-way'!V400/(2*'OddsRatio_working_3-way'!X400)))</f>
        <v>0.33535113091775748</v>
      </c>
      <c r="Z400" s="11">
        <f>'OddsRatio_working_3-way'!X400^(1/3)*COS('OddsRatio_working_3-way'!Y400/3)</f>
        <v>0.53061268929299754</v>
      </c>
      <c r="AA400" s="11">
        <f>'OddsRatio_working_3-way'!X400^(1/3)*COS(('OddsRatio_working_3-way'!Y400+2*PI())/3)</f>
        <v>-0.31688867989705555</v>
      </c>
      <c r="AB400" s="11">
        <f>'OddsRatio_working_3-way'!X400^(1/3)*COS(('OddsRatio_working_3-way'!Y400+4*PI())/3)</f>
        <v>-0.21372400939594188</v>
      </c>
      <c r="AC400" s="11">
        <f>'OddsRatio_working_3-way'!X400^(1/3)*SIN('OddsRatio_working_3-way'!Y400/3)</f>
        <v>5.956215028467695E-2</v>
      </c>
      <c r="AD400" s="11">
        <f>'OddsRatio_working_3-way'!X400^(1/3)*SIN(('OddsRatio_working_3-way'!Y400+2*PI())/3)</f>
        <v>0.42974299335577659</v>
      </c>
      <c r="AE400" s="11">
        <f>'OddsRatio_working_3-way'!X400^(1/3)*SIN(('OddsRatio_working_3-way'!Y400+4*PI())/3)</f>
        <v>-0.48930514364045358</v>
      </c>
      <c r="AF400" s="11">
        <f>-'OddsRatio_working_3-way'!U400/(3*'OddsRatio_working_3-way'!X400^(1/3))*COS(('OddsRatio_working_3-way'!Y400)/3)</f>
        <v>0.53061268929299765</v>
      </c>
      <c r="AG400" s="11">
        <f>-'OddsRatio_working_3-way'!U400/(3*'OddsRatio_working_3-way'!X400^(1/3))*COS(('OddsRatio_working_3-way'!Y400+2*PI())/3)</f>
        <v>-0.3168886798970556</v>
      </c>
      <c r="AH400" s="11">
        <f>-'OddsRatio_working_3-way'!U400/(3*'OddsRatio_working_3-way'!X400^(1/3))*COS(('OddsRatio_working_3-way'!Y400+4*PI())/3)</f>
        <v>-0.21372400939594194</v>
      </c>
      <c r="AI400" s="11">
        <f>'OddsRatio_working_3-way'!U400/(3*'OddsRatio_working_3-way'!X400^(1/3))*SIN(('OddsRatio_working_3-way'!Y400)/3)</f>
        <v>-5.9562150284676964E-2</v>
      </c>
      <c r="AJ400" s="11">
        <f>'OddsRatio_working_3-way'!U400/(3*'OddsRatio_working_3-way'!X400^(1/3))*SIN(('OddsRatio_working_3-way'!Y400+2*PI())/3)</f>
        <v>-0.4297429933557767</v>
      </c>
      <c r="AK400" s="11">
        <f>'OddsRatio_working_3-way'!U400/(3*'OddsRatio_working_3-way'!X400^(1/3))*SIN(('OddsRatio_working_3-way'!Y400+4*PI())/3)</f>
        <v>0.48930514364045369</v>
      </c>
      <c r="AL400" s="11">
        <f>'OddsRatio_working_3-way'!Z400+'OddsRatio_working_3-way'!AF400</f>
        <v>1.0612253785859953</v>
      </c>
      <c r="AM400" s="11">
        <f>'OddsRatio_working_3-way'!AA400+'OddsRatio_working_3-way'!AG400</f>
        <v>-0.63377735979411121</v>
      </c>
      <c r="AN400" s="11">
        <f>'OddsRatio_working_3-way'!AB400+'OddsRatio_working_3-way'!AH400</f>
        <v>-0.42744801879188382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1.0612253785859953</v>
      </c>
      <c r="AS400" s="11">
        <f>IF(('OddsRatio_working_3-way'!X400=0),IF(Q400&gt;0,-Q400^(1/3),(-Q400)^(1/3)),'OddsRatio_working_3-way'!AM400-'OddsRatio_working_3-way'!R400/3)</f>
        <v>-0.63377735979411121</v>
      </c>
      <c r="AT400" s="11">
        <f>IF(('OddsRatio_working_3-way'!X400=0),IF(Q400&gt;0,-Q400^(1/3),(-Q400)^(1/3)),'OddsRatio_working_3-way'!AN400-'OddsRatio_working_3-way'!R400/3)</f>
        <v>-0.42744801879188382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IF('True_Odds_Calculator_3-way'!A393="","",'True_Odds_Calculator_3-way'!A393)</f>
        <v>2.6</v>
      </c>
      <c r="B401" s="4">
        <f>IF('True_Odds_Calculator_3-way'!B393="","",'True_Odds_Calculator_3-way'!B393)</f>
        <v>3.18</v>
      </c>
      <c r="C401" s="4">
        <f>IF('True_Odds_Calculator_3-way'!C393="","",'True_Odds_Calculator_3-way'!C393)</f>
        <v>2.95</v>
      </c>
      <c r="D401" s="9">
        <f t="shared" si="91"/>
        <v>0.37126669284183228</v>
      </c>
      <c r="E401" s="9">
        <f t="shared" si="92"/>
        <v>0.30235516607264357</v>
      </c>
      <c r="F401" s="9">
        <f t="shared" si="93"/>
        <v>0.32637814108552421</v>
      </c>
      <c r="G401" s="9">
        <f t="shared" si="94"/>
        <v>1.0584259901312063</v>
      </c>
      <c r="H401" s="9">
        <f t="shared" si="95"/>
        <v>2.6934815842099304</v>
      </c>
      <c r="I401" s="9">
        <f t="shared" si="96"/>
        <v>3.30736865848603</v>
      </c>
      <c r="J401" s="9">
        <f t="shared" si="97"/>
        <v>3.0639306807558531</v>
      </c>
      <c r="K401" s="11">
        <f t="shared" si="98"/>
        <v>0.38461538461538458</v>
      </c>
      <c r="L401" s="11">
        <f t="shared" si="99"/>
        <v>0.31446540880503143</v>
      </c>
      <c r="M401" s="11">
        <f t="shared" si="100"/>
        <v>0.33898305084745761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-0.27886152862168223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0.23492657007207696</v>
      </c>
      <c r="Q401" s="11">
        <f>2*'OddsRatio_working_3-way'!K401*'OddsRatio_working_3-way'!L401*'OddsRatio_working_3-way'!M401</f>
        <v>8.1998802817478844E-2</v>
      </c>
      <c r="R401" s="11">
        <f t="shared" si="101"/>
        <v>0</v>
      </c>
      <c r="S401" s="11">
        <f t="shared" si="102"/>
        <v>-0.84244883556810135</v>
      </c>
      <c r="T401" s="11">
        <f t="shared" si="103"/>
        <v>-0.2940484591860737</v>
      </c>
      <c r="U401" s="11">
        <f>'OddsRatio_working_3-way'!S401-'OddsRatio_working_3-way'!R401^2/3</f>
        <v>-0.84244883556810135</v>
      </c>
      <c r="V401" s="11">
        <f>'OddsRatio_working_3-way'!S401*'OddsRatio_working_3-way'!R401/3-2*'OddsRatio_working_3-way'!R401^3/27-'OddsRatio_working_3-way'!T401</f>
        <v>0.2940484591860737</v>
      </c>
      <c r="W401" s="11">
        <f>'OddsRatio_working_3-way'!V401^2+4*'OddsRatio_working_3-way'!U401^3/27</f>
        <v>-2.1136994637381973E-3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0.14881044638519353</v>
      </c>
      <c r="Y401" s="11">
        <f>IF('OddsRatio_working_3-way'!W401&gt;=0,IF('OddsRatio_working_3-way'!V401+SQRT('OddsRatio_working_3-way'!W401)&gt;0,0,PI()),ACOS('OddsRatio_working_3-way'!V401/(2*'OddsRatio_working_3-way'!X401)))</f>
        <v>0.15509605281302252</v>
      </c>
      <c r="Z401" s="11">
        <f>'OddsRatio_working_3-way'!X401^(1/3)*COS('OddsRatio_working_3-way'!Y401/3)</f>
        <v>0.52921299506560315</v>
      </c>
      <c r="AA401" s="11">
        <f>'OddsRatio_working_3-way'!X401^(1/3)*COS(('OddsRatio_working_3-way'!Y401+2*PI())/3)</f>
        <v>-0.28832175174387231</v>
      </c>
      <c r="AB401" s="11">
        <f>'OddsRatio_working_3-way'!X401^(1/3)*COS(('OddsRatio_working_3-way'!Y401+4*PI())/3)</f>
        <v>-0.24089124332173101</v>
      </c>
      <c r="AC401" s="11">
        <f>'OddsRatio_working_3-way'!X401^(1/3)*SIN('OddsRatio_working_3-way'!Y401/3)</f>
        <v>2.7384016805324086E-2</v>
      </c>
      <c r="AD401" s="11">
        <f>'OddsRatio_working_3-way'!X401^(1/3)*SIN(('OddsRatio_working_3-way'!Y401+2*PI())/3)</f>
        <v>0.44461988933699909</v>
      </c>
      <c r="AE401" s="11">
        <f>'OddsRatio_working_3-way'!X401^(1/3)*SIN(('OddsRatio_working_3-way'!Y401+4*PI())/3)</f>
        <v>-0.47200390614232318</v>
      </c>
      <c r="AF401" s="11">
        <f>-'OddsRatio_working_3-way'!U401/(3*'OddsRatio_working_3-way'!X401^(1/3))*COS(('OddsRatio_working_3-way'!Y401)/3)</f>
        <v>0.52921299506560315</v>
      </c>
      <c r="AG401" s="11">
        <f>-'OddsRatio_working_3-way'!U401/(3*'OddsRatio_working_3-way'!X401^(1/3))*COS(('OddsRatio_working_3-way'!Y401+2*PI())/3)</f>
        <v>-0.28832175174387231</v>
      </c>
      <c r="AH401" s="11">
        <f>-'OddsRatio_working_3-way'!U401/(3*'OddsRatio_working_3-way'!X401^(1/3))*COS(('OddsRatio_working_3-way'!Y401+4*PI())/3)</f>
        <v>-0.24089124332173101</v>
      </c>
      <c r="AI401" s="11">
        <f>'OddsRatio_working_3-way'!U401/(3*'OddsRatio_working_3-way'!X401^(1/3))*SIN(('OddsRatio_working_3-way'!Y401)/3)</f>
        <v>-2.7384016805324086E-2</v>
      </c>
      <c r="AJ401" s="11">
        <f>'OddsRatio_working_3-way'!U401/(3*'OddsRatio_working_3-way'!X401^(1/3))*SIN(('OddsRatio_working_3-way'!Y401+2*PI())/3)</f>
        <v>-0.44461988933699909</v>
      </c>
      <c r="AK401" s="11">
        <f>'OddsRatio_working_3-way'!U401/(3*'OddsRatio_working_3-way'!X401^(1/3))*SIN(('OddsRatio_working_3-way'!Y401+4*PI())/3)</f>
        <v>0.47200390614232318</v>
      </c>
      <c r="AL401" s="11">
        <f>'OddsRatio_working_3-way'!Z401+'OddsRatio_working_3-way'!AF401</f>
        <v>1.0584259901312063</v>
      </c>
      <c r="AM401" s="11">
        <f>'OddsRatio_working_3-way'!AA401+'OddsRatio_working_3-way'!AG401</f>
        <v>-0.57664350348774462</v>
      </c>
      <c r="AN401" s="11">
        <f>'OddsRatio_working_3-way'!AB401+'OddsRatio_working_3-way'!AH401</f>
        <v>-0.48178248664346202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1.0584259901312063</v>
      </c>
      <c r="AS401" s="11">
        <f>IF(('OddsRatio_working_3-way'!X401=0),IF(Q401&gt;0,-Q401^(1/3),(-Q401)^(1/3)),'OddsRatio_working_3-way'!AM401-'OddsRatio_working_3-way'!R401/3)</f>
        <v>-0.57664350348774462</v>
      </c>
      <c r="AT401" s="11">
        <f>IF(('OddsRatio_working_3-way'!X401=0),IF(Q401&gt;0,-Q401^(1/3),(-Q401)^(1/3)),'OddsRatio_working_3-way'!AN401-'OddsRatio_working_3-way'!R401/3)</f>
        <v>-0.48178248664346202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IF('True_Odds_Calculator_3-way'!A394="","",'True_Odds_Calculator_3-way'!A394)</f>
        <v>1.42</v>
      </c>
      <c r="B402" s="4">
        <f>IF('True_Odds_Calculator_3-way'!B394="","",'True_Odds_Calculator_3-way'!B394)</f>
        <v>4.8099999999999996</v>
      </c>
      <c r="C402" s="4">
        <f>IF('True_Odds_Calculator_3-way'!C394="","",'True_Odds_Calculator_3-way'!C394)</f>
        <v>7.51</v>
      </c>
      <c r="D402" s="9">
        <f t="shared" si="91"/>
        <v>0.68436888440664911</v>
      </c>
      <c r="E402" s="9">
        <f t="shared" si="92"/>
        <v>0.19291071175327829</v>
      </c>
      <c r="F402" s="9">
        <f t="shared" si="93"/>
        <v>0.12272040384007273</v>
      </c>
      <c r="G402" s="9">
        <f t="shared" si="94"/>
        <v>1.0980958855635317</v>
      </c>
      <c r="H402" s="9">
        <f t="shared" si="95"/>
        <v>1.461200271936683</v>
      </c>
      <c r="I402" s="9">
        <f t="shared" si="96"/>
        <v>5.183745323997055</v>
      </c>
      <c r="J402" s="9">
        <f t="shared" si="97"/>
        <v>8.1486042150185884</v>
      </c>
      <c r="K402" s="11">
        <f t="shared" si="98"/>
        <v>0.70422535211267612</v>
      </c>
      <c r="L402" s="11">
        <f t="shared" si="99"/>
        <v>0.20790020790020791</v>
      </c>
      <c r="M402" s="11">
        <f t="shared" si="100"/>
        <v>0.13315579227696406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-0.20308689367784283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0.20937794047825747</v>
      </c>
      <c r="Q402" s="11">
        <f>2*'OddsRatio_working_3-way'!K402*'OddsRatio_working_3-way'!L402*'OddsRatio_working_3-way'!M402</f>
        <v>3.899030548943342E-2</v>
      </c>
      <c r="R402" s="11">
        <f t="shared" si="101"/>
        <v>0</v>
      </c>
      <c r="S402" s="11">
        <f t="shared" si="102"/>
        <v>-1.0309771186435799</v>
      </c>
      <c r="T402" s="11">
        <f t="shared" si="103"/>
        <v>-0.19198829025020112</v>
      </c>
      <c r="U402" s="11">
        <f>'OddsRatio_working_3-way'!S402-'OddsRatio_working_3-way'!R402^2/3</f>
        <v>-1.0309771186435799</v>
      </c>
      <c r="V402" s="11">
        <f>'OddsRatio_working_3-way'!S402*'OddsRatio_working_3-way'!R402/3-2*'OddsRatio_working_3-way'!R402^3/27-'OddsRatio_working_3-way'!T402</f>
        <v>0.19198829025020112</v>
      </c>
      <c r="W402" s="11">
        <f>'OddsRatio_working_3-way'!V402^2+4*'OddsRatio_working_3-way'!U402^3/27</f>
        <v>-0.12548713739211464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0.20146131203366943</v>
      </c>
      <c r="Y402" s="11">
        <f>IF('OddsRatio_working_3-way'!W402&gt;=0,IF('OddsRatio_working_3-way'!V402+SQRT('OddsRatio_working_3-way'!W402)&gt;0,0,PI()),ACOS('OddsRatio_working_3-way'!V402/(2*'OddsRatio_working_3-way'!X402)))</f>
        <v>1.0741391882708724</v>
      </c>
      <c r="Z402" s="11">
        <f>'OddsRatio_working_3-way'!X402^(1/3)*COS('OddsRatio_working_3-way'!Y402/3)</f>
        <v>0.54904794278176583</v>
      </c>
      <c r="AA402" s="11">
        <f>'OddsRatio_working_3-way'!X402^(1/3)*COS(('OddsRatio_working_3-way'!Y402+2*PI())/3)</f>
        <v>-0.45243981401381556</v>
      </c>
      <c r="AB402" s="11">
        <f>'OddsRatio_working_3-way'!X402^(1/3)*COS(('OddsRatio_working_3-way'!Y402+4*PI())/3)</f>
        <v>-9.660812876795033E-2</v>
      </c>
      <c r="AC402" s="11">
        <f>'OddsRatio_working_3-way'!X402^(1/3)*SIN('OddsRatio_working_3-way'!Y402/3)</f>
        <v>0.20543951926289855</v>
      </c>
      <c r="AD402" s="11">
        <f>'OddsRatio_working_3-way'!X402^(1/3)*SIN(('OddsRatio_working_3-way'!Y402+2*PI())/3)</f>
        <v>0.3727697067131448</v>
      </c>
      <c r="AE402" s="11">
        <f>'OddsRatio_working_3-way'!X402^(1/3)*SIN(('OddsRatio_working_3-way'!Y402+4*PI())/3)</f>
        <v>-0.57820922597604341</v>
      </c>
      <c r="AF402" s="11">
        <f>-'OddsRatio_working_3-way'!U402/(3*'OddsRatio_working_3-way'!X402^(1/3))*COS(('OddsRatio_working_3-way'!Y402)/3)</f>
        <v>0.54904794278176572</v>
      </c>
      <c r="AG402" s="11">
        <f>-'OddsRatio_working_3-way'!U402/(3*'OddsRatio_working_3-way'!X402^(1/3))*COS(('OddsRatio_working_3-way'!Y402+2*PI())/3)</f>
        <v>-0.4524398140138155</v>
      </c>
      <c r="AH402" s="11">
        <f>-'OddsRatio_working_3-way'!U402/(3*'OddsRatio_working_3-way'!X402^(1/3))*COS(('OddsRatio_working_3-way'!Y402+4*PI())/3)</f>
        <v>-9.6608128767950316E-2</v>
      </c>
      <c r="AI402" s="11">
        <f>'OddsRatio_working_3-way'!U402/(3*'OddsRatio_working_3-way'!X402^(1/3))*SIN(('OddsRatio_working_3-way'!Y402)/3)</f>
        <v>-0.20543951926289852</v>
      </c>
      <c r="AJ402" s="11">
        <f>'OddsRatio_working_3-way'!U402/(3*'OddsRatio_working_3-way'!X402^(1/3))*SIN(('OddsRatio_working_3-way'!Y402+2*PI())/3)</f>
        <v>-0.37276970671314474</v>
      </c>
      <c r="AK402" s="11">
        <f>'OddsRatio_working_3-way'!U402/(3*'OddsRatio_working_3-way'!X402^(1/3))*SIN(('OddsRatio_working_3-way'!Y402+4*PI())/3)</f>
        <v>0.5782092259760433</v>
      </c>
      <c r="AL402" s="11">
        <f>'OddsRatio_working_3-way'!Z402+'OddsRatio_working_3-way'!AF402</f>
        <v>1.0980958855635317</v>
      </c>
      <c r="AM402" s="11">
        <f>'OddsRatio_working_3-way'!AA402+'OddsRatio_working_3-way'!AG402</f>
        <v>-0.904879628027631</v>
      </c>
      <c r="AN402" s="11">
        <f>'OddsRatio_working_3-way'!AB402+'OddsRatio_working_3-way'!AH402</f>
        <v>-0.19321625753590066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1.0980958855635317</v>
      </c>
      <c r="AS402" s="11">
        <f>IF(('OddsRatio_working_3-way'!X402=0),IF(Q402&gt;0,-Q402^(1/3),(-Q402)^(1/3)),'OddsRatio_working_3-way'!AM402-'OddsRatio_working_3-way'!R402/3)</f>
        <v>-0.904879628027631</v>
      </c>
      <c r="AT402" s="11">
        <f>IF(('OddsRatio_working_3-way'!X402=0),IF(Q402&gt;0,-Q402^(1/3),(-Q402)^(1/3)),'OddsRatio_working_3-way'!AN402-'OddsRatio_working_3-way'!R402/3)</f>
        <v>-0.19321625753590066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IF('True_Odds_Calculator_3-way'!A395="","",'True_Odds_Calculator_3-way'!A395)</f>
        <v>2.3199999999999998</v>
      </c>
      <c r="B403" s="4">
        <f>IF('True_Odds_Calculator_3-way'!B395="","",'True_Odds_Calculator_3-way'!B395)</f>
        <v>3.17</v>
      </c>
      <c r="C403" s="4">
        <f>IF('True_Odds_Calculator_3-way'!C395="","",'True_Odds_Calculator_3-way'!C395)</f>
        <v>3.42</v>
      </c>
      <c r="D403" s="9">
        <f t="shared" si="91"/>
        <v>0.41669196141936177</v>
      </c>
      <c r="E403" s="9">
        <f t="shared" si="92"/>
        <v>0.30291320892394263</v>
      </c>
      <c r="F403" s="9">
        <f t="shared" si="93"/>
        <v>0.28039482965669571</v>
      </c>
      <c r="G403" s="9">
        <f t="shared" si="94"/>
        <v>1.0604956902036919</v>
      </c>
      <c r="H403" s="9">
        <f t="shared" si="95"/>
        <v>2.3998543110688733</v>
      </c>
      <c r="I403" s="9">
        <f t="shared" si="96"/>
        <v>3.3012756477420115</v>
      </c>
      <c r="J403" s="9">
        <f t="shared" si="97"/>
        <v>3.5663995702929339</v>
      </c>
      <c r="K403" s="11">
        <f t="shared" si="98"/>
        <v>0.43103448275862072</v>
      </c>
      <c r="L403" s="11">
        <f t="shared" si="99"/>
        <v>0.31545741324921134</v>
      </c>
      <c r="M403" s="11">
        <f t="shared" si="100"/>
        <v>0.29239766081871343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-0.27559775649283114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0.23497092562800453</v>
      </c>
      <c r="Q403" s="11">
        <f>2*'OddsRatio_working_3-way'!K403*'OddsRatio_working_3-way'!L403*'OddsRatio_working_3-way'!M403</f>
        <v>7.9516387691372092E-2</v>
      </c>
      <c r="R403" s="11">
        <f t="shared" si="101"/>
        <v>0</v>
      </c>
      <c r="S403" s="11">
        <f t="shared" si="102"/>
        <v>-0.85258649641480888</v>
      </c>
      <c r="T403" s="11">
        <f t="shared" si="103"/>
        <v>-0.28852334904054444</v>
      </c>
      <c r="U403" s="11">
        <f>'OddsRatio_working_3-way'!S403-'OddsRatio_working_3-way'!R403^2/3</f>
        <v>-0.85258649641480888</v>
      </c>
      <c r="V403" s="11">
        <f>'OddsRatio_working_3-way'!S403*'OddsRatio_working_3-way'!R403/3-2*'OddsRatio_working_3-way'!R403^3/27-'OddsRatio_working_3-way'!T403</f>
        <v>0.28852334904054444</v>
      </c>
      <c r="W403" s="11">
        <f>'OddsRatio_working_3-way'!V403^2+4*'OddsRatio_working_3-way'!U403^3/27</f>
        <v>-8.5688411606666959E-3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0.15150459077387601</v>
      </c>
      <c r="Y403" s="11">
        <f>IF('OddsRatio_working_3-way'!W403&gt;=0,IF('OddsRatio_working_3-way'!V403+SQRT('OddsRatio_working_3-way'!W403)&gt;0,0,PI()),ACOS('OddsRatio_working_3-way'!V403/(2*'OddsRatio_working_3-way'!X403)))</f>
        <v>0.3104590886828813</v>
      </c>
      <c r="Z403" s="11">
        <f>'OddsRatio_working_3-way'!X403^(1/3)*COS('OddsRatio_working_3-way'!Y403/3)</f>
        <v>0.53024784510184608</v>
      </c>
      <c r="AA403" s="11">
        <f>'OddsRatio_working_3-way'!X403^(1/3)*COS(('OddsRatio_working_3-way'!Y403+2*PI())/3)</f>
        <v>-0.31281607261085148</v>
      </c>
      <c r="AB403" s="11">
        <f>'OddsRatio_working_3-way'!X403^(1/3)*COS(('OddsRatio_working_3-way'!Y403+4*PI())/3)</f>
        <v>-0.21743177249099446</v>
      </c>
      <c r="AC403" s="11">
        <f>'OddsRatio_working_3-way'!X403^(1/3)*SIN('OddsRatio_working_3-way'!Y403/3)</f>
        <v>5.5070151350663503E-2</v>
      </c>
      <c r="AD403" s="11">
        <f>'OddsRatio_working_3-way'!X403^(1/3)*SIN(('OddsRatio_working_3-way'!Y403+2*PI())/3)</f>
        <v>0.43167302848482297</v>
      </c>
      <c r="AE403" s="11">
        <f>'OddsRatio_working_3-way'!X403^(1/3)*SIN(('OddsRatio_working_3-way'!Y403+4*PI())/3)</f>
        <v>-0.48674317983548648</v>
      </c>
      <c r="AF403" s="11">
        <f>-'OddsRatio_working_3-way'!U403/(3*'OddsRatio_working_3-way'!X403^(1/3))*COS(('OddsRatio_working_3-way'!Y403)/3)</f>
        <v>0.53024784510184597</v>
      </c>
      <c r="AG403" s="11">
        <f>-'OddsRatio_working_3-way'!U403/(3*'OddsRatio_working_3-way'!X403^(1/3))*COS(('OddsRatio_working_3-way'!Y403+2*PI())/3)</f>
        <v>-0.31281607261085143</v>
      </c>
      <c r="AH403" s="11">
        <f>-'OddsRatio_working_3-way'!U403/(3*'OddsRatio_working_3-way'!X403^(1/3))*COS(('OddsRatio_working_3-way'!Y403+4*PI())/3)</f>
        <v>-0.21743177249099443</v>
      </c>
      <c r="AI403" s="11">
        <f>'OddsRatio_working_3-way'!U403/(3*'OddsRatio_working_3-way'!X403^(1/3))*SIN(('OddsRatio_working_3-way'!Y403)/3)</f>
        <v>-5.5070151350663496E-2</v>
      </c>
      <c r="AJ403" s="11">
        <f>'OddsRatio_working_3-way'!U403/(3*'OddsRatio_working_3-way'!X403^(1/3))*SIN(('OddsRatio_working_3-way'!Y403+2*PI())/3)</f>
        <v>-0.43167302848482286</v>
      </c>
      <c r="AK403" s="11">
        <f>'OddsRatio_working_3-way'!U403/(3*'OddsRatio_working_3-way'!X403^(1/3))*SIN(('OddsRatio_working_3-way'!Y403+4*PI())/3)</f>
        <v>0.48674317983548643</v>
      </c>
      <c r="AL403" s="11">
        <f>'OddsRatio_working_3-way'!Z403+'OddsRatio_working_3-way'!AF403</f>
        <v>1.0604956902036919</v>
      </c>
      <c r="AM403" s="11">
        <f>'OddsRatio_working_3-way'!AA403+'OddsRatio_working_3-way'!AG403</f>
        <v>-0.62563214522170285</v>
      </c>
      <c r="AN403" s="11">
        <f>'OddsRatio_working_3-way'!AB403+'OddsRatio_working_3-way'!AH403</f>
        <v>-0.43486354498198887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1.0604956902036919</v>
      </c>
      <c r="AS403" s="11">
        <f>IF(('OddsRatio_working_3-way'!X403=0),IF(Q403&gt;0,-Q403^(1/3),(-Q403)^(1/3)),'OddsRatio_working_3-way'!AM403-'OddsRatio_working_3-way'!R403/3)</f>
        <v>-0.62563214522170285</v>
      </c>
      <c r="AT403" s="11">
        <f>IF(('OddsRatio_working_3-way'!X403=0),IF(Q403&gt;0,-Q403^(1/3),(-Q403)^(1/3)),'OddsRatio_working_3-way'!AN403-'OddsRatio_working_3-way'!R403/3)</f>
        <v>-0.43486354498198887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IF('True_Odds_Calculator_3-way'!A396="","",'True_Odds_Calculator_3-way'!A396)</f>
        <v>1.61</v>
      </c>
      <c r="B404" s="4">
        <f>IF('True_Odds_Calculator_3-way'!B396="","",'True_Odds_Calculator_3-way'!B396)</f>
        <v>4.42</v>
      </c>
      <c r="C404" s="4">
        <f>IF('True_Odds_Calculator_3-way'!C396="","",'True_Odds_Calculator_3-way'!C396)</f>
        <v>5.64</v>
      </c>
      <c r="D404" s="9">
        <f t="shared" si="91"/>
        <v>0.61057055563668283</v>
      </c>
      <c r="E404" s="9">
        <f t="shared" si="92"/>
        <v>0.21853473663923789</v>
      </c>
      <c r="F404" s="9">
        <f t="shared" si="93"/>
        <v>0.17089470772407964</v>
      </c>
      <c r="G404" s="9">
        <f t="shared" si="94"/>
        <v>1.0455940256078256</v>
      </c>
      <c r="H404" s="9">
        <f t="shared" si="95"/>
        <v>1.6378123556207733</v>
      </c>
      <c r="I404" s="9">
        <f t="shared" si="96"/>
        <v>4.5759315675787633</v>
      </c>
      <c r="J404" s="9">
        <f t="shared" si="97"/>
        <v>5.8515562788203104</v>
      </c>
      <c r="K404" s="11">
        <f t="shared" si="98"/>
        <v>0.6211180124223602</v>
      </c>
      <c r="L404" s="11">
        <f t="shared" si="99"/>
        <v>0.22624434389140272</v>
      </c>
      <c r="M404" s="11">
        <f t="shared" si="100"/>
        <v>0.1773049645390071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-0.24118298853021625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0.21601894867389781</v>
      </c>
      <c r="Q404" s="11">
        <f>2*'OddsRatio_working_3-way'!K404*'OddsRatio_working_3-way'!L404*'OddsRatio_working_3-way'!M404</f>
        <v>4.98313607090883E-2</v>
      </c>
      <c r="R404" s="11">
        <f t="shared" si="101"/>
        <v>0</v>
      </c>
      <c r="S404" s="11">
        <f t="shared" si="102"/>
        <v>-0.89566411789790978</v>
      </c>
      <c r="T404" s="11">
        <f t="shared" si="103"/>
        <v>-0.20661225326364696</v>
      </c>
      <c r="U404" s="11">
        <f>'OddsRatio_working_3-way'!S404-'OddsRatio_working_3-way'!R404^2/3</f>
        <v>-0.89566411789790978</v>
      </c>
      <c r="V404" s="11">
        <f>'OddsRatio_working_3-way'!S404*'OddsRatio_working_3-way'!R404/3-2*'OddsRatio_working_3-way'!R404^3/27-'OddsRatio_working_3-way'!T404</f>
        <v>0.20661225326364696</v>
      </c>
      <c r="W404" s="11">
        <f>'OddsRatio_working_3-way'!V404^2+4*'OddsRatio_working_3-way'!U404^3/27</f>
        <v>-6.3757967117854003E-2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0.16313076833980109</v>
      </c>
      <c r="Y404" s="11">
        <f>IF('OddsRatio_working_3-way'!W404&gt;=0,IF('OddsRatio_working_3-way'!V404+SQRT('OddsRatio_working_3-way'!W404)&gt;0,0,PI()),ACOS('OddsRatio_working_3-way'!V404/(2*'OddsRatio_working_3-way'!X404)))</f>
        <v>0.88502278269773593</v>
      </c>
      <c r="Z404" s="11">
        <f>'OddsRatio_working_3-way'!X404^(1/3)*COS('OddsRatio_working_3-way'!Y404/3)</f>
        <v>0.52279701280391278</v>
      </c>
      <c r="AA404" s="11">
        <f>'OddsRatio_working_3-way'!X404^(1/3)*COS(('OddsRatio_working_3-way'!Y404+2*PI())/3)</f>
        <v>-0.39897936272636098</v>
      </c>
      <c r="AB404" s="11">
        <f>'OddsRatio_working_3-way'!X404^(1/3)*COS(('OddsRatio_working_3-way'!Y404+4*PI())/3)</f>
        <v>-0.12381765007755199</v>
      </c>
      <c r="AC404" s="11">
        <f>'OddsRatio_working_3-way'!X404^(1/3)*SIN('OddsRatio_working_3-way'!Y404/3)</f>
        <v>0.1588646888684685</v>
      </c>
      <c r="AD404" s="11">
        <f>'OddsRatio_working_3-way'!X404^(1/3)*SIN(('OddsRatio_working_3-way'!Y404+2*PI())/3)</f>
        <v>0.37332314967657282</v>
      </c>
      <c r="AE404" s="11">
        <f>'OddsRatio_working_3-way'!X404^(1/3)*SIN(('OddsRatio_working_3-way'!Y404+4*PI())/3)</f>
        <v>-0.53218783854504115</v>
      </c>
      <c r="AF404" s="11">
        <f>-'OddsRatio_working_3-way'!U404/(3*'OddsRatio_working_3-way'!X404^(1/3))*COS(('OddsRatio_working_3-way'!Y404)/3)</f>
        <v>0.52279701280391278</v>
      </c>
      <c r="AG404" s="11">
        <f>-'OddsRatio_working_3-way'!U404/(3*'OddsRatio_working_3-way'!X404^(1/3))*COS(('OddsRatio_working_3-way'!Y404+2*PI())/3)</f>
        <v>-0.39897936272636098</v>
      </c>
      <c r="AH404" s="11">
        <f>-'OddsRatio_working_3-way'!U404/(3*'OddsRatio_working_3-way'!X404^(1/3))*COS(('OddsRatio_working_3-way'!Y404+4*PI())/3)</f>
        <v>-0.12381765007755199</v>
      </c>
      <c r="AI404" s="11">
        <f>'OddsRatio_working_3-way'!U404/(3*'OddsRatio_working_3-way'!X404^(1/3))*SIN(('OddsRatio_working_3-way'!Y404)/3)</f>
        <v>-0.1588646888684685</v>
      </c>
      <c r="AJ404" s="11">
        <f>'OddsRatio_working_3-way'!U404/(3*'OddsRatio_working_3-way'!X404^(1/3))*SIN(('OddsRatio_working_3-way'!Y404+2*PI())/3)</f>
        <v>-0.37332314967657282</v>
      </c>
      <c r="AK404" s="11">
        <f>'OddsRatio_working_3-way'!U404/(3*'OddsRatio_working_3-way'!X404^(1/3))*SIN(('OddsRatio_working_3-way'!Y404+4*PI())/3)</f>
        <v>0.53218783854504115</v>
      </c>
      <c r="AL404" s="11">
        <f>'OddsRatio_working_3-way'!Z404+'OddsRatio_working_3-way'!AF404</f>
        <v>1.0455940256078256</v>
      </c>
      <c r="AM404" s="11">
        <f>'OddsRatio_working_3-way'!AA404+'OddsRatio_working_3-way'!AG404</f>
        <v>-0.79795872545272195</v>
      </c>
      <c r="AN404" s="11">
        <f>'OddsRatio_working_3-way'!AB404+'OddsRatio_working_3-way'!AH404</f>
        <v>-0.24763530015510399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1.0455940256078256</v>
      </c>
      <c r="AS404" s="11">
        <f>IF(('OddsRatio_working_3-way'!X404=0),IF(Q404&gt;0,-Q404^(1/3),(-Q404)^(1/3)),'OddsRatio_working_3-way'!AM404-'OddsRatio_working_3-way'!R404/3)</f>
        <v>-0.79795872545272195</v>
      </c>
      <c r="AT404" s="11">
        <f>IF(('OddsRatio_working_3-way'!X404=0),IF(Q404&gt;0,-Q404^(1/3),(-Q404)^(1/3)),'OddsRatio_working_3-way'!AN404-'OddsRatio_working_3-way'!R404/3)</f>
        <v>-0.24763530015510399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IF('True_Odds_Calculator_3-way'!A397="","",'True_Odds_Calculator_3-way'!A397)</f>
        <v>1.1100000000000001</v>
      </c>
      <c r="B405" s="4">
        <f>IF('True_Odds_Calculator_3-way'!B397="","",'True_Odds_Calculator_3-way'!B397)</f>
        <v>10.66</v>
      </c>
      <c r="C405" s="4">
        <f>IF('True_Odds_Calculator_3-way'!C397="","",'True_Odds_Calculator_3-way'!C397)</f>
        <v>26.31</v>
      </c>
      <c r="D405" s="9">
        <f t="shared" si="91"/>
        <v>0.88601035581307253</v>
      </c>
      <c r="E405" s="9">
        <f t="shared" si="92"/>
        <v>8.1312405752021977E-2</v>
      </c>
      <c r="F405" s="9">
        <f t="shared" si="93"/>
        <v>3.2677238434905581E-2</v>
      </c>
      <c r="G405" s="9">
        <f t="shared" si="94"/>
        <v>1.169590722963358</v>
      </c>
      <c r="H405" s="9">
        <f t="shared" si="95"/>
        <v>1.128654979525969</v>
      </c>
      <c r="I405" s="9">
        <f t="shared" si="96"/>
        <v>12.29824638382604</v>
      </c>
      <c r="J405" s="9">
        <f t="shared" si="97"/>
        <v>30.602341198202584</v>
      </c>
      <c r="K405" s="11">
        <f t="shared" si="98"/>
        <v>0.9009009009009008</v>
      </c>
      <c r="L405" s="11">
        <f t="shared" si="99"/>
        <v>9.3808630393996242E-2</v>
      </c>
      <c r="M405" s="11">
        <f t="shared" si="100"/>
        <v>3.8008361839604717E-2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-8.6389492986261307E-2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0.11268303951230779</v>
      </c>
      <c r="Q405" s="11">
        <f>2*'OddsRatio_working_3-way'!K405*'OddsRatio_working_3-way'!L405*'OddsRatio_working_3-way'!M405</f>
        <v>6.424346608455405E-3</v>
      </c>
      <c r="R405" s="11">
        <f t="shared" si="101"/>
        <v>0</v>
      </c>
      <c r="S405" s="11">
        <f t="shared" si="102"/>
        <v>-1.3043604681211407</v>
      </c>
      <c r="T405" s="11">
        <f t="shared" si="103"/>
        <v>-7.4364906962436764E-2</v>
      </c>
      <c r="U405" s="11">
        <f>'OddsRatio_working_3-way'!S405-'OddsRatio_working_3-way'!R405^2/3</f>
        <v>-1.3043604681211407</v>
      </c>
      <c r="V405" s="11">
        <f>'OddsRatio_working_3-way'!S405*'OddsRatio_working_3-way'!R405/3-2*'OddsRatio_working_3-way'!R405^3/27-'OddsRatio_working_3-way'!T405</f>
        <v>7.4364906962436764E-2</v>
      </c>
      <c r="W405" s="11">
        <f>'OddsRatio_working_3-way'!V405^2+4*'OddsRatio_working_3-way'!U405^3/27</f>
        <v>-0.32323753611520251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0.28669133031133603</v>
      </c>
      <c r="Y405" s="11">
        <f>IF('OddsRatio_working_3-way'!W405&gt;=0,IF('OddsRatio_working_3-way'!V405+SQRT('OddsRatio_working_3-way'!W405)&gt;0,0,PI()),ACOS('OddsRatio_working_3-way'!V405/(2*'OddsRatio_working_3-way'!X405)))</f>
        <v>1.4407348760090322</v>
      </c>
      <c r="Z405" s="11">
        <f>'OddsRatio_working_3-way'!X405^(1/3)*COS('OddsRatio_working_3-way'!Y405/3)</f>
        <v>0.58479536148167888</v>
      </c>
      <c r="AA405" s="11">
        <f>'OddsRatio_working_3-way'!X405^(1/3)*COS(('OddsRatio_working_3-way'!Y405+2*PI())/3)</f>
        <v>-0.55621751684574572</v>
      </c>
      <c r="AB405" s="11">
        <f>'OddsRatio_working_3-way'!X405^(1/3)*COS(('OddsRatio_working_3-way'!Y405+4*PI())/3)</f>
        <v>-2.8577844635933207E-2</v>
      </c>
      <c r="AC405" s="11">
        <f>'OddsRatio_working_3-way'!X405^(1/3)*SIN('OddsRatio_working_3-way'!Y405/3)</f>
        <v>0.30463290678546118</v>
      </c>
      <c r="AD405" s="11">
        <f>'OddsRatio_working_3-way'!X405^(1/3)*SIN(('OddsRatio_working_3-way'!Y405+2*PI())/3)</f>
        <v>0.354131185665707</v>
      </c>
      <c r="AE405" s="11">
        <f>'OddsRatio_working_3-way'!X405^(1/3)*SIN(('OddsRatio_working_3-way'!Y405+4*PI())/3)</f>
        <v>-0.65876409245116818</v>
      </c>
      <c r="AF405" s="11">
        <f>-'OddsRatio_working_3-way'!U405/(3*'OddsRatio_working_3-way'!X405^(1/3))*COS(('OddsRatio_working_3-way'!Y405)/3)</f>
        <v>0.58479536148167899</v>
      </c>
      <c r="AG405" s="11">
        <f>-'OddsRatio_working_3-way'!U405/(3*'OddsRatio_working_3-way'!X405^(1/3))*COS(('OddsRatio_working_3-way'!Y405+2*PI())/3)</f>
        <v>-0.55621751684574572</v>
      </c>
      <c r="AH405" s="11">
        <f>-'OddsRatio_working_3-way'!U405/(3*'OddsRatio_working_3-way'!X405^(1/3))*COS(('OddsRatio_working_3-way'!Y405+4*PI())/3)</f>
        <v>-2.8577844635933214E-2</v>
      </c>
      <c r="AI405" s="11">
        <f>'OddsRatio_working_3-way'!U405/(3*'OddsRatio_working_3-way'!X405^(1/3))*SIN(('OddsRatio_working_3-way'!Y405)/3)</f>
        <v>-0.30463290678546118</v>
      </c>
      <c r="AJ405" s="11">
        <f>'OddsRatio_working_3-way'!U405/(3*'OddsRatio_working_3-way'!X405^(1/3))*SIN(('OddsRatio_working_3-way'!Y405+2*PI())/3)</f>
        <v>-0.35413118566570712</v>
      </c>
      <c r="AK405" s="11">
        <f>'OddsRatio_working_3-way'!U405/(3*'OddsRatio_working_3-way'!X405^(1/3))*SIN(('OddsRatio_working_3-way'!Y405+4*PI())/3)</f>
        <v>0.65876409245116829</v>
      </c>
      <c r="AL405" s="11">
        <f>'OddsRatio_working_3-way'!Z405+'OddsRatio_working_3-way'!AF405</f>
        <v>1.169590722963358</v>
      </c>
      <c r="AM405" s="11">
        <f>'OddsRatio_working_3-way'!AA405+'OddsRatio_working_3-way'!AG405</f>
        <v>-1.1124350336914914</v>
      </c>
      <c r="AN405" s="11">
        <f>'OddsRatio_working_3-way'!AB405+'OddsRatio_working_3-way'!AH405</f>
        <v>-5.7155689271866421E-2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1.169590722963358</v>
      </c>
      <c r="AS405" s="11">
        <f>IF(('OddsRatio_working_3-way'!X405=0),IF(Q405&gt;0,-Q405^(1/3),(-Q405)^(1/3)),'OddsRatio_working_3-way'!AM405-'OddsRatio_working_3-way'!R405/3)</f>
        <v>-1.1124350336914914</v>
      </c>
      <c r="AT405" s="11">
        <f>IF(('OddsRatio_working_3-way'!X405=0),IF(Q405&gt;0,-Q405^(1/3),(-Q405)^(1/3)),'OddsRatio_working_3-way'!AN405-'OddsRatio_working_3-way'!R405/3)</f>
        <v>-5.7155689271866421E-2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IF('True_Odds_Calculator_3-way'!A398="","",'True_Odds_Calculator_3-way'!A398)</f>
        <v>1.92</v>
      </c>
      <c r="B406" s="4">
        <f>IF('True_Odds_Calculator_3-way'!B398="","",'True_Odds_Calculator_3-way'!B398)</f>
        <v>3.8</v>
      </c>
      <c r="C406" s="4">
        <f>IF('True_Odds_Calculator_3-way'!C398="","",'True_Odds_Calculator_3-way'!C398)</f>
        <v>4.09</v>
      </c>
      <c r="D406" s="9">
        <f t="shared" si="91"/>
        <v>0.50943216178449868</v>
      </c>
      <c r="E406" s="9">
        <f t="shared" si="92"/>
        <v>0.25440256625199248</v>
      </c>
      <c r="F406" s="9">
        <f t="shared" si="93"/>
        <v>0.23616527196350892</v>
      </c>
      <c r="G406" s="9">
        <f t="shared" si="94"/>
        <v>1.0467064137371298</v>
      </c>
      <c r="H406" s="9">
        <f t="shared" si="95"/>
        <v>1.9629699006381591</v>
      </c>
      <c r="I406" s="9">
        <f t="shared" si="96"/>
        <v>3.9307779584639628</v>
      </c>
      <c r="J406" s="9">
        <f t="shared" si="97"/>
        <v>4.2343228184477306</v>
      </c>
      <c r="K406" s="11">
        <f t="shared" si="98"/>
        <v>0.52083333333333337</v>
      </c>
      <c r="L406" s="11">
        <f t="shared" si="99"/>
        <v>0.26315789473684209</v>
      </c>
      <c r="M406" s="11">
        <f t="shared" si="100"/>
        <v>0.24449877750611249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-0.26674494916999092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0.22821226354394547</v>
      </c>
      <c r="Q406" s="11">
        <f>2*'OddsRatio_working_3-way'!K406*'OddsRatio_working_3-way'!L406*'OddsRatio_working_3-way'!M406</f>
        <v>6.7022691202333465E-2</v>
      </c>
      <c r="R406" s="11">
        <f t="shared" si="101"/>
        <v>0</v>
      </c>
      <c r="S406" s="11">
        <f t="shared" si="102"/>
        <v>-0.85554483507206214</v>
      </c>
      <c r="T406" s="11">
        <f t="shared" si="103"/>
        <v>-0.25126133188606814</v>
      </c>
      <c r="U406" s="11">
        <f>'OddsRatio_working_3-way'!S406-'OddsRatio_working_3-way'!R406^2/3</f>
        <v>-0.85554483507206214</v>
      </c>
      <c r="V406" s="11">
        <f>'OddsRatio_working_3-way'!S406*'OddsRatio_working_3-way'!R406/3-2*'OddsRatio_working_3-way'!R406^3/27-'OddsRatio_working_3-way'!T406</f>
        <v>0.25126133188606814</v>
      </c>
      <c r="W406" s="11">
        <f>'OddsRatio_working_3-way'!V406^2+4*'OddsRatio_working_3-way'!U406^3/27</f>
        <v>-2.9641372838909552E-2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0.15229381942487885</v>
      </c>
      <c r="Y406" s="11">
        <f>IF('OddsRatio_working_3-way'!W406&gt;=0,IF('OddsRatio_working_3-way'!V406+SQRT('OddsRatio_working_3-way'!W406)&gt;0,0,PI()),ACOS('OddsRatio_working_3-way'!V406/(2*'OddsRatio_working_3-way'!X406)))</f>
        <v>0.60073046275511943</v>
      </c>
      <c r="Z406" s="11">
        <f>'OddsRatio_working_3-way'!X406^(1/3)*COS('OddsRatio_working_3-way'!Y406/3)</f>
        <v>0.52335320686856501</v>
      </c>
      <c r="AA406" s="11">
        <f>'OddsRatio_working_3-way'!X406^(1/3)*COS(('OddsRatio_working_3-way'!Y406+2*PI())/3)</f>
        <v>-0.35366722476769513</v>
      </c>
      <c r="AB406" s="11">
        <f>'OddsRatio_working_3-way'!X406^(1/3)*COS(('OddsRatio_working_3-way'!Y406+4*PI())/3)</f>
        <v>-0.16968598210086985</v>
      </c>
      <c r="AC406" s="11">
        <f>'OddsRatio_working_3-way'!X406^(1/3)*SIN('OddsRatio_working_3-way'!Y406/3)</f>
        <v>0.10622161997953346</v>
      </c>
      <c r="AD406" s="11">
        <f>'OddsRatio_working_3-way'!X406^(1/3)*SIN(('OddsRatio_working_3-way'!Y406+2*PI())/3)</f>
        <v>0.40012636231046317</v>
      </c>
      <c r="AE406" s="11">
        <f>'OddsRatio_working_3-way'!X406^(1/3)*SIN(('OddsRatio_working_3-way'!Y406+4*PI())/3)</f>
        <v>-0.50634798228999656</v>
      </c>
      <c r="AF406" s="11">
        <f>-'OddsRatio_working_3-way'!U406/(3*'OddsRatio_working_3-way'!X406^(1/3))*COS(('OddsRatio_working_3-way'!Y406)/3)</f>
        <v>0.5233532068685649</v>
      </c>
      <c r="AG406" s="11">
        <f>-'OddsRatio_working_3-way'!U406/(3*'OddsRatio_working_3-way'!X406^(1/3))*COS(('OddsRatio_working_3-way'!Y406+2*PI())/3)</f>
        <v>-0.35366722476769502</v>
      </c>
      <c r="AH406" s="11">
        <f>-'OddsRatio_working_3-way'!U406/(3*'OddsRatio_working_3-way'!X406^(1/3))*COS(('OddsRatio_working_3-way'!Y406+4*PI())/3)</f>
        <v>-0.1696859821008698</v>
      </c>
      <c r="AI406" s="11">
        <f>'OddsRatio_working_3-way'!U406/(3*'OddsRatio_working_3-way'!X406^(1/3))*SIN(('OddsRatio_working_3-way'!Y406)/3)</f>
        <v>-0.10622161997953344</v>
      </c>
      <c r="AJ406" s="11">
        <f>'OddsRatio_working_3-way'!U406/(3*'OddsRatio_working_3-way'!X406^(1/3))*SIN(('OddsRatio_working_3-way'!Y406+2*PI())/3)</f>
        <v>-0.40012636231046311</v>
      </c>
      <c r="AK406" s="11">
        <f>'OddsRatio_working_3-way'!U406/(3*'OddsRatio_working_3-way'!X406^(1/3))*SIN(('OddsRatio_working_3-way'!Y406+4*PI())/3)</f>
        <v>0.50634798228999645</v>
      </c>
      <c r="AL406" s="11">
        <f>'OddsRatio_working_3-way'!Z406+'OddsRatio_working_3-way'!AF406</f>
        <v>1.0467064137371298</v>
      </c>
      <c r="AM406" s="11">
        <f>'OddsRatio_working_3-way'!AA406+'OddsRatio_working_3-way'!AG406</f>
        <v>-0.70733444953539015</v>
      </c>
      <c r="AN406" s="11">
        <f>'OddsRatio_working_3-way'!AB406+'OddsRatio_working_3-way'!AH406</f>
        <v>-0.33937196420173965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1.0467064137371298</v>
      </c>
      <c r="AS406" s="11">
        <f>IF(('OddsRatio_working_3-way'!X406=0),IF(Q406&gt;0,-Q406^(1/3),(-Q406)^(1/3)),'OddsRatio_working_3-way'!AM406-'OddsRatio_working_3-way'!R406/3)</f>
        <v>-0.70733444953539015</v>
      </c>
      <c r="AT406" s="11">
        <f>IF(('OddsRatio_working_3-way'!X406=0),IF(Q406&gt;0,-Q406^(1/3),(-Q406)^(1/3)),'OddsRatio_working_3-way'!AN406-'OddsRatio_working_3-way'!R406/3)</f>
        <v>-0.33937196420173965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IF('True_Odds_Calculator_3-way'!A399="","",'True_Odds_Calculator_3-way'!A399)</f>
        <v>1.79</v>
      </c>
      <c r="B407" s="4">
        <f>IF('True_Odds_Calculator_3-way'!B399="","",'True_Odds_Calculator_3-way'!B399)</f>
        <v>3.91</v>
      </c>
      <c r="C407" s="4">
        <f>IF('True_Odds_Calculator_3-way'!C399="","",'True_Odds_Calculator_3-way'!C399)</f>
        <v>4.6500000000000004</v>
      </c>
      <c r="D407" s="9">
        <f t="shared" si="91"/>
        <v>0.54655249202141609</v>
      </c>
      <c r="E407" s="9">
        <f t="shared" si="92"/>
        <v>0.24654503487974938</v>
      </c>
      <c r="F407" s="9">
        <f t="shared" si="93"/>
        <v>0.20690247309883447</v>
      </c>
      <c r="G407" s="9">
        <f t="shared" si="94"/>
        <v>1.0501904129863016</v>
      </c>
      <c r="H407" s="9">
        <f t="shared" si="95"/>
        <v>1.8296504262591782</v>
      </c>
      <c r="I407" s="9">
        <f t="shared" si="96"/>
        <v>4.0560541017901377</v>
      </c>
      <c r="J407" s="9">
        <f t="shared" si="97"/>
        <v>4.8331950074000023</v>
      </c>
      <c r="K407" s="11">
        <f t="shared" si="98"/>
        <v>0.55865921787709494</v>
      </c>
      <c r="L407" s="11">
        <f t="shared" si="99"/>
        <v>0.25575447570332482</v>
      </c>
      <c r="M407" s="11">
        <f t="shared" si="100"/>
        <v>0.21505376344086019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-0.25782807344379921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0.2258419410607842</v>
      </c>
      <c r="Q407" s="11">
        <f>2*'OddsRatio_working_3-way'!K407*'OddsRatio_working_3-way'!L407*'OddsRatio_working_3-way'!M407</f>
        <v>6.1453589404295017E-2</v>
      </c>
      <c r="R407" s="11">
        <f t="shared" si="101"/>
        <v>0</v>
      </c>
      <c r="S407" s="11">
        <f t="shared" si="102"/>
        <v>-0.87594007139805408</v>
      </c>
      <c r="T407" s="11">
        <f t="shared" si="103"/>
        <v>-0.23835103983620518</v>
      </c>
      <c r="U407" s="11">
        <f>'OddsRatio_working_3-way'!S407-'OddsRatio_working_3-way'!R407^2/3</f>
        <v>-0.87594007139805408</v>
      </c>
      <c r="V407" s="11">
        <f>'OddsRatio_working_3-way'!S407*'OddsRatio_working_3-way'!R407/3-2*'OddsRatio_working_3-way'!R407^3/27-'OddsRatio_working_3-way'!T407</f>
        <v>0.23835103983620518</v>
      </c>
      <c r="W407" s="11">
        <f>'OddsRatio_working_3-way'!V407^2+4*'OddsRatio_working_3-way'!U407^3/27</f>
        <v>-4.2756696197968846E-2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0.1577719195460405</v>
      </c>
      <c r="Y407" s="11">
        <f>IF('OddsRatio_working_3-way'!W407&gt;=0,IF('OddsRatio_working_3-way'!V407+SQRT('OddsRatio_working_3-way'!W407)&gt;0,0,PI()),ACOS('OddsRatio_working_3-way'!V407/(2*'OddsRatio_working_3-way'!X407)))</f>
        <v>0.7145840975947243</v>
      </c>
      <c r="Z407" s="11">
        <f>'OddsRatio_working_3-way'!X407^(1/3)*COS('OddsRatio_working_3-way'!Y407/3)</f>
        <v>0.52509520649315078</v>
      </c>
      <c r="AA407" s="11">
        <f>'OddsRatio_working_3-way'!X407^(1/3)*COS(('OddsRatio_working_3-way'!Y407+2*PI())/3)</f>
        <v>-0.37296175966661976</v>
      </c>
      <c r="AB407" s="11">
        <f>'OddsRatio_working_3-way'!X407^(1/3)*COS(('OddsRatio_working_3-way'!Y407+4*PI())/3)</f>
        <v>-0.15213344682653118</v>
      </c>
      <c r="AC407" s="11">
        <f>'OddsRatio_working_3-way'!X407^(1/3)*SIN('OddsRatio_working_3-way'!Y407/3)</f>
        <v>0.12749528586291617</v>
      </c>
      <c r="AD407" s="11">
        <f>'OddsRatio_working_3-way'!X407^(1/3)*SIN(('OddsRatio_working_3-way'!Y407+2*PI())/3)</f>
        <v>0.39099814529704607</v>
      </c>
      <c r="AE407" s="11">
        <f>'OddsRatio_working_3-way'!X407^(1/3)*SIN(('OddsRatio_working_3-way'!Y407+4*PI())/3)</f>
        <v>-0.51849343115996216</v>
      </c>
      <c r="AF407" s="11">
        <f>-'OddsRatio_working_3-way'!U407/(3*'OddsRatio_working_3-way'!X407^(1/3))*COS(('OddsRatio_working_3-way'!Y407)/3)</f>
        <v>0.52509520649315078</v>
      </c>
      <c r="AG407" s="11">
        <f>-'OddsRatio_working_3-way'!U407/(3*'OddsRatio_working_3-way'!X407^(1/3))*COS(('OddsRatio_working_3-way'!Y407+2*PI())/3)</f>
        <v>-0.37296175966661976</v>
      </c>
      <c r="AH407" s="11">
        <f>-'OddsRatio_working_3-way'!U407/(3*'OddsRatio_working_3-way'!X407^(1/3))*COS(('OddsRatio_working_3-way'!Y407+4*PI())/3)</f>
        <v>-0.15213344682653118</v>
      </c>
      <c r="AI407" s="11">
        <f>'OddsRatio_working_3-way'!U407/(3*'OddsRatio_working_3-way'!X407^(1/3))*SIN(('OddsRatio_working_3-way'!Y407)/3)</f>
        <v>-0.12749528586291617</v>
      </c>
      <c r="AJ407" s="11">
        <f>'OddsRatio_working_3-way'!U407/(3*'OddsRatio_working_3-way'!X407^(1/3))*SIN(('OddsRatio_working_3-way'!Y407+2*PI())/3)</f>
        <v>-0.39099814529704607</v>
      </c>
      <c r="AK407" s="11">
        <f>'OddsRatio_working_3-way'!U407/(3*'OddsRatio_working_3-way'!X407^(1/3))*SIN(('OddsRatio_working_3-way'!Y407+4*PI())/3)</f>
        <v>0.51849343115996216</v>
      </c>
      <c r="AL407" s="11">
        <f>'OddsRatio_working_3-way'!Z407+'OddsRatio_working_3-way'!AF407</f>
        <v>1.0501904129863016</v>
      </c>
      <c r="AM407" s="11">
        <f>'OddsRatio_working_3-way'!AA407+'OddsRatio_working_3-way'!AG407</f>
        <v>-0.74592351933323953</v>
      </c>
      <c r="AN407" s="11">
        <f>'OddsRatio_working_3-way'!AB407+'OddsRatio_working_3-way'!AH407</f>
        <v>-0.30426689365306236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1.0501904129863016</v>
      </c>
      <c r="AS407" s="11">
        <f>IF(('OddsRatio_working_3-way'!X407=0),IF(Q407&gt;0,-Q407^(1/3),(-Q407)^(1/3)),'OddsRatio_working_3-way'!AM407-'OddsRatio_working_3-way'!R407/3)</f>
        <v>-0.74592351933323953</v>
      </c>
      <c r="AT407" s="11">
        <f>IF(('OddsRatio_working_3-way'!X407=0),IF(Q407&gt;0,-Q407^(1/3),(-Q407)^(1/3)),'OddsRatio_working_3-way'!AN407-'OddsRatio_working_3-way'!R407/3)</f>
        <v>-0.30426689365306236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IF('True_Odds_Calculator_3-way'!A400="","",'True_Odds_Calculator_3-way'!A400)</f>
        <v>1.63</v>
      </c>
      <c r="B408" s="4">
        <f>IF('True_Odds_Calculator_3-way'!B400="","",'True_Odds_Calculator_3-way'!B400)</f>
        <v>3.96</v>
      </c>
      <c r="C408" s="4">
        <f>IF('True_Odds_Calculator_3-way'!C400="","",'True_Odds_Calculator_3-way'!C400)</f>
        <v>6.1</v>
      </c>
      <c r="D408" s="9">
        <f t="shared" si="91"/>
        <v>0.60072342111985433</v>
      </c>
      <c r="E408" s="9">
        <f t="shared" si="92"/>
        <v>0.24255095532175233</v>
      </c>
      <c r="F408" s="9">
        <f t="shared" si="93"/>
        <v>0.1567256235583934</v>
      </c>
      <c r="G408" s="9">
        <f t="shared" si="94"/>
        <v>1.0550152119045726</v>
      </c>
      <c r="H408" s="9">
        <f t="shared" si="95"/>
        <v>1.6646595834998805</v>
      </c>
      <c r="I408" s="9">
        <f t="shared" si="96"/>
        <v>4.1228450272375348</v>
      </c>
      <c r="J408" s="9">
        <f t="shared" si="97"/>
        <v>6.380577580713318</v>
      </c>
      <c r="K408" s="11">
        <f t="shared" si="98"/>
        <v>0.61349693251533743</v>
      </c>
      <c r="L408" s="11">
        <f t="shared" si="99"/>
        <v>0.25252525252525254</v>
      </c>
      <c r="M408" s="11">
        <f t="shared" si="100"/>
        <v>0.16393442622950821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-0.24154041673904891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0.22070244840032632</v>
      </c>
      <c r="Q408" s="11">
        <f>2*'OddsRatio_working_3-way'!K408*'OddsRatio_working_3-way'!L408*'OddsRatio_working_3-way'!M408</f>
        <v>5.0794579608820799E-2</v>
      </c>
      <c r="R408" s="11">
        <f t="shared" si="101"/>
        <v>0</v>
      </c>
      <c r="S408" s="11">
        <f t="shared" si="102"/>
        <v>-0.91372885490532574</v>
      </c>
      <c r="T408" s="11">
        <f t="shared" si="103"/>
        <v>-0.21029432794138686</v>
      </c>
      <c r="U408" s="11">
        <f>'OddsRatio_working_3-way'!S408-'OddsRatio_working_3-way'!R408^2/3</f>
        <v>-0.91372885490532574</v>
      </c>
      <c r="V408" s="11">
        <f>'OddsRatio_working_3-way'!S408*'OddsRatio_working_3-way'!R408/3-2*'OddsRatio_working_3-way'!R408^3/27-'OddsRatio_working_3-way'!T408</f>
        <v>0.21029432794138686</v>
      </c>
      <c r="W408" s="11">
        <f>'OddsRatio_working_3-way'!V408^2+4*'OddsRatio_working_3-way'!U408^3/27</f>
        <v>-6.8794459337672767E-2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0.16809087103557432</v>
      </c>
      <c r="Y408" s="11">
        <f>IF('OddsRatio_working_3-way'!W408&gt;=0,IF('OddsRatio_working_3-way'!V408+SQRT('OddsRatio_working_3-way'!W408)&gt;0,0,PI()),ACOS('OddsRatio_working_3-way'!V408/(2*'OddsRatio_working_3-way'!X408)))</f>
        <v>0.8949758947711639</v>
      </c>
      <c r="Z408" s="11">
        <f>'OddsRatio_working_3-way'!X408^(1/3)*COS('OddsRatio_working_3-way'!Y408/3)</f>
        <v>0.5275076059522863</v>
      </c>
      <c r="AA408" s="11">
        <f>'OddsRatio_working_3-way'!X408^(1/3)*COS(('OddsRatio_working_3-way'!Y408+2*PI())/3)</f>
        <v>-0.40423158760131811</v>
      </c>
      <c r="AB408" s="11">
        <f>'OddsRatio_working_3-way'!X408^(1/3)*COS(('OddsRatio_working_3-way'!Y408+4*PI())/3)</f>
        <v>-0.12327601835096834</v>
      </c>
      <c r="AC408" s="11">
        <f>'OddsRatio_working_3-way'!X408^(1/3)*SIN('OddsRatio_working_3-way'!Y408/3)</f>
        <v>0.16220977353701405</v>
      </c>
      <c r="AD408" s="11">
        <f>'OddsRatio_working_3-way'!X408^(1/3)*SIN(('OddsRatio_working_3-way'!Y408+2*PI())/3)</f>
        <v>0.37573010067568424</v>
      </c>
      <c r="AE408" s="11">
        <f>'OddsRatio_working_3-way'!X408^(1/3)*SIN(('OddsRatio_working_3-way'!Y408+4*PI())/3)</f>
        <v>-0.53793987421269829</v>
      </c>
      <c r="AF408" s="11">
        <f>-'OddsRatio_working_3-way'!U408/(3*'OddsRatio_working_3-way'!X408^(1/3))*COS(('OddsRatio_working_3-way'!Y408)/3)</f>
        <v>0.5275076059522863</v>
      </c>
      <c r="AG408" s="11">
        <f>-'OddsRatio_working_3-way'!U408/(3*'OddsRatio_working_3-way'!X408^(1/3))*COS(('OddsRatio_working_3-way'!Y408+2*PI())/3)</f>
        <v>-0.40423158760131811</v>
      </c>
      <c r="AH408" s="11">
        <f>-'OddsRatio_working_3-way'!U408/(3*'OddsRatio_working_3-way'!X408^(1/3))*COS(('OddsRatio_working_3-way'!Y408+4*PI())/3)</f>
        <v>-0.12327601835096834</v>
      </c>
      <c r="AI408" s="11">
        <f>'OddsRatio_working_3-way'!U408/(3*'OddsRatio_working_3-way'!X408^(1/3))*SIN(('OddsRatio_working_3-way'!Y408)/3)</f>
        <v>-0.16220977353701405</v>
      </c>
      <c r="AJ408" s="11">
        <f>'OddsRatio_working_3-way'!U408/(3*'OddsRatio_working_3-way'!X408^(1/3))*SIN(('OddsRatio_working_3-way'!Y408+2*PI())/3)</f>
        <v>-0.37573010067568424</v>
      </c>
      <c r="AK408" s="11">
        <f>'OddsRatio_working_3-way'!U408/(3*'OddsRatio_working_3-way'!X408^(1/3))*SIN(('OddsRatio_working_3-way'!Y408+4*PI())/3)</f>
        <v>0.53793987421269829</v>
      </c>
      <c r="AL408" s="11">
        <f>'OddsRatio_working_3-way'!Z408+'OddsRatio_working_3-way'!AF408</f>
        <v>1.0550152119045726</v>
      </c>
      <c r="AM408" s="11">
        <f>'OddsRatio_working_3-way'!AA408+'OddsRatio_working_3-way'!AG408</f>
        <v>-0.80846317520263622</v>
      </c>
      <c r="AN408" s="11">
        <f>'OddsRatio_working_3-way'!AB408+'OddsRatio_working_3-way'!AH408</f>
        <v>-0.24655203670193668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1.0550152119045726</v>
      </c>
      <c r="AS408" s="11">
        <f>IF(('OddsRatio_working_3-way'!X408=0),IF(Q408&gt;0,-Q408^(1/3),(-Q408)^(1/3)),'OddsRatio_working_3-way'!AM408-'OddsRatio_working_3-way'!R408/3)</f>
        <v>-0.80846317520263622</v>
      </c>
      <c r="AT408" s="11">
        <f>IF(('OddsRatio_working_3-way'!X408=0),IF(Q408&gt;0,-Q408^(1/3),(-Q408)^(1/3)),'OddsRatio_working_3-way'!AN408-'OddsRatio_working_3-way'!R408/3)</f>
        <v>-0.24655203670193668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IF('True_Odds_Calculator_3-way'!A401="","",'True_Odds_Calculator_3-way'!A401)</f>
        <v>1.81</v>
      </c>
      <c r="B409" s="4">
        <f>IF('True_Odds_Calculator_3-way'!B401="","",'True_Odds_Calculator_3-way'!B401)</f>
        <v>3.78</v>
      </c>
      <c r="C409" s="4">
        <f>IF('True_Odds_Calculator_3-way'!C401="","",'True_Odds_Calculator_3-way'!C401)</f>
        <v>4.7</v>
      </c>
      <c r="D409" s="9">
        <f t="shared" si="91"/>
        <v>0.5402829773406731</v>
      </c>
      <c r="E409" s="9">
        <f t="shared" si="92"/>
        <v>0.2550818150111101</v>
      </c>
      <c r="F409" s="9">
        <f t="shared" si="93"/>
        <v>0.20463520764821674</v>
      </c>
      <c r="G409" s="9">
        <f t="shared" si="94"/>
        <v>1.0504715188693832</v>
      </c>
      <c r="H409" s="9">
        <f t="shared" si="95"/>
        <v>1.8508819302842006</v>
      </c>
      <c r="I409" s="9">
        <f t="shared" si="96"/>
        <v>3.920310822456885</v>
      </c>
      <c r="J409" s="9">
        <f t="shared" si="97"/>
        <v>4.8867446198167173</v>
      </c>
      <c r="K409" s="11">
        <f t="shared" si="98"/>
        <v>0.5524861878453039</v>
      </c>
      <c r="L409" s="11">
        <f t="shared" si="99"/>
        <v>0.26455026455026459</v>
      </c>
      <c r="M409" s="11">
        <f t="shared" si="100"/>
        <v>0.21276595744680851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-0.25909754991687517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0.22670405884229794</v>
      </c>
      <c r="Q409" s="11">
        <f>2*'OddsRatio_working_3-way'!K409*'OddsRatio_working_3-way'!L409*'OddsRatio_working_3-way'!M409</f>
        <v>6.2195900916954178E-2</v>
      </c>
      <c r="R409" s="11">
        <f t="shared" si="101"/>
        <v>0</v>
      </c>
      <c r="S409" s="11">
        <f t="shared" si="102"/>
        <v>-0.87497569511958007</v>
      </c>
      <c r="T409" s="11">
        <f t="shared" si="103"/>
        <v>-0.24004820167889718</v>
      </c>
      <c r="U409" s="11">
        <f>'OddsRatio_working_3-way'!S409-'OddsRatio_working_3-way'!R409^2/3</f>
        <v>-0.87497569511958007</v>
      </c>
      <c r="V409" s="11">
        <f>'OddsRatio_working_3-way'!S409*'OddsRatio_working_3-way'!R409/3-2*'OddsRatio_working_3-way'!R409^3/27-'OddsRatio_working_3-way'!T409</f>
        <v>0.24004820167889718</v>
      </c>
      <c r="W409" s="11">
        <f>'OddsRatio_working_3-way'!V409^2+4*'OddsRatio_working_3-way'!U409^3/27</f>
        <v>-4.1616275874939358E-2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0.15751144006405682</v>
      </c>
      <c r="Y409" s="11">
        <f>IF('OddsRatio_working_3-way'!W409&gt;=0,IF('OddsRatio_working_3-way'!V409+SQRT('OddsRatio_working_3-way'!W409)&gt;0,0,PI()),ACOS('OddsRatio_working_3-way'!V409/(2*'OddsRatio_working_3-way'!X409)))</f>
        <v>0.70439660292104089</v>
      </c>
      <c r="Z409" s="11">
        <f>'OddsRatio_working_3-way'!X409^(1/3)*COS('OddsRatio_working_3-way'!Y409/3)</f>
        <v>0.52523575943469158</v>
      </c>
      <c r="AA409" s="11">
        <f>'OddsRatio_working_3-way'!X409^(1/3)*COS(('OddsRatio_working_3-way'!Y409+2*PI())/3)</f>
        <v>-0.37142721542983009</v>
      </c>
      <c r="AB409" s="11">
        <f>'OddsRatio_working_3-way'!X409^(1/3)*COS(('OddsRatio_working_3-way'!Y409+4*PI())/3)</f>
        <v>-0.15380854400486182</v>
      </c>
      <c r="AC409" s="11">
        <f>'OddsRatio_working_3-way'!X409^(1/3)*SIN('OddsRatio_working_3-way'!Y409/3)</f>
        <v>0.12564219852789435</v>
      </c>
      <c r="AD409" s="11">
        <f>'OddsRatio_working_3-way'!X409^(1/3)*SIN(('OddsRatio_working_3-way'!Y409+2*PI())/3)</f>
        <v>0.3920464113825079</v>
      </c>
      <c r="AE409" s="11">
        <f>'OddsRatio_working_3-way'!X409^(1/3)*SIN(('OddsRatio_working_3-way'!Y409+4*PI())/3)</f>
        <v>-0.51768860991040211</v>
      </c>
      <c r="AF409" s="11">
        <f>-'OddsRatio_working_3-way'!U409/(3*'OddsRatio_working_3-way'!X409^(1/3))*COS(('OddsRatio_working_3-way'!Y409)/3)</f>
        <v>0.52523575943469158</v>
      </c>
      <c r="AG409" s="11">
        <f>-'OddsRatio_working_3-way'!U409/(3*'OddsRatio_working_3-way'!X409^(1/3))*COS(('OddsRatio_working_3-way'!Y409+2*PI())/3)</f>
        <v>-0.37142721542983009</v>
      </c>
      <c r="AH409" s="11">
        <f>-'OddsRatio_working_3-way'!U409/(3*'OddsRatio_working_3-way'!X409^(1/3))*COS(('OddsRatio_working_3-way'!Y409+4*PI())/3)</f>
        <v>-0.15380854400486182</v>
      </c>
      <c r="AI409" s="11">
        <f>'OddsRatio_working_3-way'!U409/(3*'OddsRatio_working_3-way'!X409^(1/3))*SIN(('OddsRatio_working_3-way'!Y409)/3)</f>
        <v>-0.12564219852789435</v>
      </c>
      <c r="AJ409" s="11">
        <f>'OddsRatio_working_3-way'!U409/(3*'OddsRatio_working_3-way'!X409^(1/3))*SIN(('OddsRatio_working_3-way'!Y409+2*PI())/3)</f>
        <v>-0.3920464113825079</v>
      </c>
      <c r="AK409" s="11">
        <f>'OddsRatio_working_3-way'!U409/(3*'OddsRatio_working_3-way'!X409^(1/3))*SIN(('OddsRatio_working_3-way'!Y409+4*PI())/3)</f>
        <v>0.51768860991040211</v>
      </c>
      <c r="AL409" s="11">
        <f>'OddsRatio_working_3-way'!Z409+'OddsRatio_working_3-way'!AF409</f>
        <v>1.0504715188693832</v>
      </c>
      <c r="AM409" s="11">
        <f>'OddsRatio_working_3-way'!AA409+'OddsRatio_working_3-way'!AG409</f>
        <v>-0.74285443085966019</v>
      </c>
      <c r="AN409" s="11">
        <f>'OddsRatio_working_3-way'!AB409+'OddsRatio_working_3-way'!AH409</f>
        <v>-0.30761708800972365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1.0504715188693832</v>
      </c>
      <c r="AS409" s="11">
        <f>IF(('OddsRatio_working_3-way'!X409=0),IF(Q409&gt;0,-Q409^(1/3),(-Q409)^(1/3)),'OddsRatio_working_3-way'!AM409-'OddsRatio_working_3-way'!R409/3)</f>
        <v>-0.74285443085966019</v>
      </c>
      <c r="AT409" s="11">
        <f>IF(('OddsRatio_working_3-way'!X409=0),IF(Q409&gt;0,-Q409^(1/3),(-Q409)^(1/3)),'OddsRatio_working_3-way'!AN409-'OddsRatio_working_3-way'!R409/3)</f>
        <v>-0.30761708800972365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IF('True_Odds_Calculator_3-way'!A402="","",'True_Odds_Calculator_3-way'!A402)</f>
        <v>1.79</v>
      </c>
      <c r="B410" s="4">
        <f>IF('True_Odds_Calculator_3-way'!B402="","",'True_Odds_Calculator_3-way'!B402)</f>
        <v>3.82</v>
      </c>
      <c r="C410" s="4">
        <f>IF('True_Odds_Calculator_3-way'!C402="","",'True_Odds_Calculator_3-way'!C402)</f>
        <v>4.8</v>
      </c>
      <c r="D410" s="9">
        <f t="shared" si="91"/>
        <v>0.54682174856237153</v>
      </c>
      <c r="E410" s="9">
        <f t="shared" si="92"/>
        <v>0.25263236579356069</v>
      </c>
      <c r="F410" s="9">
        <f t="shared" si="93"/>
        <v>0.200545885644068</v>
      </c>
      <c r="G410" s="9">
        <f t="shared" si="94"/>
        <v>1.0490500016839248</v>
      </c>
      <c r="H410" s="9">
        <f t="shared" si="95"/>
        <v>1.8287495013303006</v>
      </c>
      <c r="I410" s="9">
        <f t="shared" si="96"/>
        <v>3.9583210047486674</v>
      </c>
      <c r="J410" s="9">
        <f t="shared" si="97"/>
        <v>4.9863900063989135</v>
      </c>
      <c r="K410" s="11">
        <f t="shared" si="98"/>
        <v>0.55865921787709494</v>
      </c>
      <c r="L410" s="11">
        <f t="shared" si="99"/>
        <v>0.26178010471204188</v>
      </c>
      <c r="M410" s="11">
        <f t="shared" si="100"/>
        <v>0.20833333333333334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-0.25793018222235231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0.22576705958056686</v>
      </c>
      <c r="Q410" s="11">
        <f>2*'OddsRatio_working_3-way'!K410*'OddsRatio_working_3-way'!L410*'OddsRatio_working_3-way'!M410</f>
        <v>6.0935778564255562E-2</v>
      </c>
      <c r="R410" s="11">
        <f t="shared" si="101"/>
        <v>0</v>
      </c>
      <c r="S410" s="11">
        <f t="shared" si="102"/>
        <v>-0.87530298949636387</v>
      </c>
      <c r="T410" s="11">
        <f t="shared" si="103"/>
        <v>-0.23624911997202802</v>
      </c>
      <c r="U410" s="11">
        <f>'OddsRatio_working_3-way'!S410-'OddsRatio_working_3-way'!R410^2/3</f>
        <v>-0.87530298949636387</v>
      </c>
      <c r="V410" s="11">
        <f>'OddsRatio_working_3-way'!S410*'OddsRatio_working_3-way'!R410/3-2*'OddsRatio_working_3-way'!R410^3/27-'OddsRatio_working_3-way'!T410</f>
        <v>0.23624911997202802</v>
      </c>
      <c r="W410" s="11">
        <f>'OddsRatio_working_3-way'!V410^2+4*'OddsRatio_working_3-way'!U410^3/27</f>
        <v>-4.3537174795285669E-2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0.15759982668363198</v>
      </c>
      <c r="Y410" s="11">
        <f>IF('OddsRatio_working_3-way'!W410&gt;=0,IF('OddsRatio_working_3-way'!V410+SQRT('OddsRatio_working_3-way'!W410)&gt;0,0,PI()),ACOS('OddsRatio_working_3-way'!V410/(2*'OddsRatio_working_3-way'!X410)))</f>
        <v>0.72345640261176558</v>
      </c>
      <c r="Z410" s="11">
        <f>'OddsRatio_working_3-way'!X410^(1/3)*COS('OddsRatio_working_3-way'!Y410/3)</f>
        <v>0.52452500084196252</v>
      </c>
      <c r="AA410" s="11">
        <f>'OddsRatio_working_3-way'!X410^(1/3)*COS(('OddsRatio_working_3-way'!Y410+2*PI())/3)</f>
        <v>-0.37398040405730731</v>
      </c>
      <c r="AB410" s="11">
        <f>'OddsRatio_working_3-way'!X410^(1/3)*COS(('OddsRatio_working_3-way'!Y410+4*PI())/3)</f>
        <v>-0.15054459678465537</v>
      </c>
      <c r="AC410" s="11">
        <f>'OddsRatio_working_3-way'!X410^(1/3)*SIN('OddsRatio_working_3-way'!Y410/3)</f>
        <v>0.12900072347546693</v>
      </c>
      <c r="AD410" s="11">
        <f>'OddsRatio_working_3-way'!X410^(1/3)*SIN(('OddsRatio_working_3-way'!Y410+2*PI())/3)</f>
        <v>0.38975161391146018</v>
      </c>
      <c r="AE410" s="11">
        <f>'OddsRatio_working_3-way'!X410^(1/3)*SIN(('OddsRatio_working_3-way'!Y410+4*PI())/3)</f>
        <v>-0.51875233738692716</v>
      </c>
      <c r="AF410" s="11">
        <f>-'OddsRatio_working_3-way'!U410/(3*'OddsRatio_working_3-way'!X410^(1/3))*COS(('OddsRatio_working_3-way'!Y410)/3)</f>
        <v>0.52452500084196241</v>
      </c>
      <c r="AG410" s="11">
        <f>-'OddsRatio_working_3-way'!U410/(3*'OddsRatio_working_3-way'!X410^(1/3))*COS(('OddsRatio_working_3-way'!Y410+2*PI())/3)</f>
        <v>-0.37398040405730715</v>
      </c>
      <c r="AH410" s="11">
        <f>-'OddsRatio_working_3-way'!U410/(3*'OddsRatio_working_3-way'!X410^(1/3))*COS(('OddsRatio_working_3-way'!Y410+4*PI())/3)</f>
        <v>-0.15054459678465532</v>
      </c>
      <c r="AI410" s="11">
        <f>'OddsRatio_working_3-way'!U410/(3*'OddsRatio_working_3-way'!X410^(1/3))*SIN(('OddsRatio_working_3-way'!Y410)/3)</f>
        <v>-0.12900072347546687</v>
      </c>
      <c r="AJ410" s="11">
        <f>'OddsRatio_working_3-way'!U410/(3*'OddsRatio_working_3-way'!X410^(1/3))*SIN(('OddsRatio_working_3-way'!Y410+2*PI())/3)</f>
        <v>-0.38975161391146002</v>
      </c>
      <c r="AK410" s="11">
        <f>'OddsRatio_working_3-way'!U410/(3*'OddsRatio_working_3-way'!X410^(1/3))*SIN(('OddsRatio_working_3-way'!Y410+4*PI())/3)</f>
        <v>0.51875233738692694</v>
      </c>
      <c r="AL410" s="11">
        <f>'OddsRatio_working_3-way'!Z410+'OddsRatio_working_3-way'!AF410</f>
        <v>1.0490500016839248</v>
      </c>
      <c r="AM410" s="11">
        <f>'OddsRatio_working_3-way'!AA410+'OddsRatio_working_3-way'!AG410</f>
        <v>-0.74796080811461452</v>
      </c>
      <c r="AN410" s="11">
        <f>'OddsRatio_working_3-way'!AB410+'OddsRatio_working_3-way'!AH410</f>
        <v>-0.30108919356931069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1.0490500016839248</v>
      </c>
      <c r="AS410" s="11">
        <f>IF(('OddsRatio_working_3-way'!X410=0),IF(Q410&gt;0,-Q410^(1/3),(-Q410)^(1/3)),'OddsRatio_working_3-way'!AM410-'OddsRatio_working_3-way'!R410/3)</f>
        <v>-0.74796080811461452</v>
      </c>
      <c r="AT410" s="11">
        <f>IF(('OddsRatio_working_3-way'!X410=0),IF(Q410&gt;0,-Q410^(1/3),(-Q410)^(1/3)),'OddsRatio_working_3-way'!AN410-'OddsRatio_working_3-way'!R410/3)</f>
        <v>-0.30108919356931069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IF('True_Odds_Calculator_3-way'!A403="","",'True_Odds_Calculator_3-way'!A403)</f>
        <v>2.2000000000000002</v>
      </c>
      <c r="B411" s="4">
        <f>IF('True_Odds_Calculator_3-way'!B403="","",'True_Odds_Calculator_3-way'!B403)</f>
        <v>3.39</v>
      </c>
      <c r="C411" s="4">
        <f>IF('True_Odds_Calculator_3-way'!C403="","",'True_Odds_Calculator_3-way'!C403)</f>
        <v>3.38</v>
      </c>
      <c r="D411" s="9">
        <f t="shared" si="91"/>
        <v>0.43748763917775324</v>
      </c>
      <c r="E411" s="9">
        <f t="shared" si="92"/>
        <v>0.28083238309247388</v>
      </c>
      <c r="F411" s="9">
        <f t="shared" si="93"/>
        <v>0.28167997772977305</v>
      </c>
      <c r="G411" s="9">
        <f t="shared" si="94"/>
        <v>1.0714823887738372</v>
      </c>
      <c r="H411" s="9">
        <f t="shared" si="95"/>
        <v>2.2857788665286045</v>
      </c>
      <c r="I411" s="9">
        <f t="shared" si="96"/>
        <v>3.5608429091694709</v>
      </c>
      <c r="J411" s="9">
        <f t="shared" si="97"/>
        <v>3.5501280852817318</v>
      </c>
      <c r="K411" s="11">
        <f t="shared" si="98"/>
        <v>0.45454545454545453</v>
      </c>
      <c r="L411" s="11">
        <f t="shared" si="99"/>
        <v>0.29498525073746312</v>
      </c>
      <c r="M411" s="11">
        <f t="shared" si="100"/>
        <v>0.29585798816568049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-0.27078027486468614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0.23682920211170724</v>
      </c>
      <c r="Q411" s="11">
        <f>2*'OddsRatio_working_3-way'!K411*'OddsRatio_working_3-way'!L411*'OddsRatio_working_3-way'!M411</f>
        <v>7.9339766201576956E-2</v>
      </c>
      <c r="R411" s="11">
        <f t="shared" si="101"/>
        <v>0</v>
      </c>
      <c r="S411" s="11">
        <f t="shared" si="102"/>
        <v>-0.87461762947856936</v>
      </c>
      <c r="T411" s="11">
        <f t="shared" si="103"/>
        <v>-0.29300423098109524</v>
      </c>
      <c r="U411" s="11">
        <f>'OddsRatio_working_3-way'!S411-'OddsRatio_working_3-way'!R411^2/3</f>
        <v>-0.87461762947856936</v>
      </c>
      <c r="V411" s="11">
        <f>'OddsRatio_working_3-way'!S411*'OddsRatio_working_3-way'!R411/3-2*'OddsRatio_working_3-way'!R411^3/27-'OddsRatio_working_3-way'!T411</f>
        <v>0.29300423098109524</v>
      </c>
      <c r="W411" s="11">
        <f>'OddsRatio_working_3-way'!V411^2+4*'OddsRatio_working_3-way'!U411^3/27</f>
        <v>-1.3266150471121396E-2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0.15741476252558431</v>
      </c>
      <c r="Y411" s="11">
        <f>IF('OddsRatio_working_3-way'!W411&gt;=0,IF('OddsRatio_working_3-way'!V411+SQRT('OddsRatio_working_3-way'!W411)&gt;0,0,PI()),ACOS('OddsRatio_working_3-way'!V411/(2*'OddsRatio_working_3-way'!X411)))</f>
        <v>0.37454047624138931</v>
      </c>
      <c r="Z411" s="11">
        <f>'OddsRatio_working_3-way'!X411^(1/3)*COS('OddsRatio_working_3-way'!Y411/3)</f>
        <v>0.53574119438691858</v>
      </c>
      <c r="AA411" s="11">
        <f>'OddsRatio_working_3-way'!X411^(1/3)*COS(('OddsRatio_working_3-way'!Y411+2*PI())/3)</f>
        <v>-0.32609805504025841</v>
      </c>
      <c r="AB411" s="11">
        <f>'OddsRatio_working_3-way'!X411^(1/3)*COS(('OddsRatio_working_3-way'!Y411+4*PI())/3)</f>
        <v>-0.20964313934666029</v>
      </c>
      <c r="AC411" s="11">
        <f>'OddsRatio_working_3-way'!X411^(1/3)*SIN('OddsRatio_working_3-way'!Y411/3)</f>
        <v>6.7235276924154125E-2</v>
      </c>
      <c r="AD411" s="11">
        <f>'OddsRatio_working_3-way'!X411^(1/3)*SIN(('OddsRatio_working_3-way'!Y411+2*PI())/3)</f>
        <v>0.43034784573081158</v>
      </c>
      <c r="AE411" s="11">
        <f>'OddsRatio_working_3-way'!X411^(1/3)*SIN(('OddsRatio_working_3-way'!Y411+4*PI())/3)</f>
        <v>-0.49758312265496563</v>
      </c>
      <c r="AF411" s="11">
        <f>-'OddsRatio_working_3-way'!U411/(3*'OddsRatio_working_3-way'!X411^(1/3))*COS(('OddsRatio_working_3-way'!Y411)/3)</f>
        <v>0.53574119438691847</v>
      </c>
      <c r="AG411" s="11">
        <f>-'OddsRatio_working_3-way'!U411/(3*'OddsRatio_working_3-way'!X411^(1/3))*COS(('OddsRatio_working_3-way'!Y411+2*PI())/3)</f>
        <v>-0.32609805504025835</v>
      </c>
      <c r="AH411" s="11">
        <f>-'OddsRatio_working_3-way'!U411/(3*'OddsRatio_working_3-way'!X411^(1/3))*COS(('OddsRatio_working_3-way'!Y411+4*PI())/3)</f>
        <v>-0.20964313934666026</v>
      </c>
      <c r="AI411" s="11">
        <f>'OddsRatio_working_3-way'!U411/(3*'OddsRatio_working_3-way'!X411^(1/3))*SIN(('OddsRatio_working_3-way'!Y411)/3)</f>
        <v>-6.7235276924154111E-2</v>
      </c>
      <c r="AJ411" s="11">
        <f>'OddsRatio_working_3-way'!U411/(3*'OddsRatio_working_3-way'!X411^(1/3))*SIN(('OddsRatio_working_3-way'!Y411+2*PI())/3)</f>
        <v>-0.43034784573081147</v>
      </c>
      <c r="AK411" s="11">
        <f>'OddsRatio_working_3-way'!U411/(3*'OddsRatio_working_3-way'!X411^(1/3))*SIN(('OddsRatio_working_3-way'!Y411+4*PI())/3)</f>
        <v>0.49758312265496557</v>
      </c>
      <c r="AL411" s="11">
        <f>'OddsRatio_working_3-way'!Z411+'OddsRatio_working_3-way'!AF411</f>
        <v>1.0714823887738372</v>
      </c>
      <c r="AM411" s="11">
        <f>'OddsRatio_working_3-way'!AA411+'OddsRatio_working_3-way'!AG411</f>
        <v>-0.6521961100805167</v>
      </c>
      <c r="AN411" s="11">
        <f>'OddsRatio_working_3-way'!AB411+'OddsRatio_working_3-way'!AH411</f>
        <v>-0.41928627869332058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1.0714823887738372</v>
      </c>
      <c r="AS411" s="11">
        <f>IF(('OddsRatio_working_3-way'!X411=0),IF(Q411&gt;0,-Q411^(1/3),(-Q411)^(1/3)),'OddsRatio_working_3-way'!AM411-'OddsRatio_working_3-way'!R411/3)</f>
        <v>-0.6521961100805167</v>
      </c>
      <c r="AT411" s="11">
        <f>IF(('OddsRatio_working_3-way'!X411=0),IF(Q411&gt;0,-Q411^(1/3),(-Q411)^(1/3)),'OddsRatio_working_3-way'!AN411-'OddsRatio_working_3-way'!R411/3)</f>
        <v>-0.41928627869332058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IF('True_Odds_Calculator_3-way'!A404="","",'True_Odds_Calculator_3-way'!A404)</f>
        <v>5.35</v>
      </c>
      <c r="B412" s="4">
        <f>IF('True_Odds_Calculator_3-way'!B404="","",'True_Odds_Calculator_3-way'!B404)</f>
        <v>3.99</v>
      </c>
      <c r="C412" s="4">
        <f>IF('True_Odds_Calculator_3-way'!C404="","",'True_Odds_Calculator_3-way'!C404)</f>
        <v>1.7</v>
      </c>
      <c r="D412" s="9">
        <f t="shared" si="91"/>
        <v>0.18024047563063419</v>
      </c>
      <c r="E412" s="9">
        <f t="shared" si="92"/>
        <v>0.24235402741132434</v>
      </c>
      <c r="F412" s="9">
        <f t="shared" si="93"/>
        <v>0.57740549695804166</v>
      </c>
      <c r="G412" s="9">
        <f t="shared" si="94"/>
        <v>1.0455502001584733</v>
      </c>
      <c r="H412" s="9">
        <f t="shared" si="95"/>
        <v>5.5481433706893588</v>
      </c>
      <c r="I412" s="9">
        <f t="shared" si="96"/>
        <v>4.1261950984738354</v>
      </c>
      <c r="J412" s="9">
        <f t="shared" si="97"/>
        <v>1.7318851401109314</v>
      </c>
      <c r="K412" s="11">
        <f t="shared" si="98"/>
        <v>0.18691588785046731</v>
      </c>
      <c r="L412" s="11">
        <f t="shared" si="99"/>
        <v>0.25062656641604009</v>
      </c>
      <c r="M412" s="11">
        <f t="shared" si="100"/>
        <v>0.58823529411764708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-0.25088973119990754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0.2215544358422169</v>
      </c>
      <c r="Q412" s="11">
        <f>2*'OddsRatio_working_3-way'!K412*'OddsRatio_working_3-way'!L412*'OddsRatio_working_3-way'!M412</f>
        <v>5.5113043741844996E-2</v>
      </c>
      <c r="R412" s="11">
        <f t="shared" si="101"/>
        <v>0</v>
      </c>
      <c r="S412" s="11">
        <f t="shared" si="102"/>
        <v>-0.88307494604346148</v>
      </c>
      <c r="T412" s="11">
        <f t="shared" si="103"/>
        <v>-0.21967038458792573</v>
      </c>
      <c r="U412" s="11">
        <f>'OddsRatio_working_3-way'!S412-'OddsRatio_working_3-way'!R412^2/3</f>
        <v>-0.88307494604346148</v>
      </c>
      <c r="V412" s="11">
        <f>'OddsRatio_working_3-way'!S412*'OddsRatio_working_3-way'!R412/3-2*'OddsRatio_working_3-way'!R412^3/27-'OddsRatio_working_3-way'!T412</f>
        <v>0.21967038458792573</v>
      </c>
      <c r="W412" s="11">
        <f>'OddsRatio_working_3-way'!V412^2+4*'OddsRatio_working_3-way'!U412^3/27</f>
        <v>-5.3765767423386193E-2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0.15970351067555888</v>
      </c>
      <c r="Y412" s="11">
        <f>IF('OddsRatio_working_3-way'!W412&gt;=0,IF('OddsRatio_working_3-way'!V412+SQRT('OddsRatio_working_3-way'!W412)&gt;0,0,PI()),ACOS('OddsRatio_working_3-way'!V412/(2*'OddsRatio_working_3-way'!X412)))</f>
        <v>0.81241897852171052</v>
      </c>
      <c r="Z412" s="11">
        <f>'OddsRatio_working_3-way'!X412^(1/3)*COS('OddsRatio_working_3-way'!Y412/3)</f>
        <v>0.52277510007923678</v>
      </c>
      <c r="AA412" s="11">
        <f>'OddsRatio_working_3-way'!X412^(1/3)*COS(('OddsRatio_working_3-way'!Y412+2*PI())/3)</f>
        <v>-0.38707916695866096</v>
      </c>
      <c r="AB412" s="11">
        <f>'OddsRatio_working_3-way'!X412^(1/3)*COS(('OddsRatio_working_3-way'!Y412+4*PI())/3)</f>
        <v>-0.13569593312057576</v>
      </c>
      <c r="AC412" s="11">
        <f>'OddsRatio_working_3-way'!X412^(1/3)*SIN('OddsRatio_working_3-way'!Y412/3)</f>
        <v>0.14513617772617707</v>
      </c>
      <c r="AD412" s="11">
        <f>'OddsRatio_working_3-way'!X412^(1/3)*SIN(('OddsRatio_working_3-way'!Y412+2*PI())/3)</f>
        <v>0.38016842827148284</v>
      </c>
      <c r="AE412" s="11">
        <f>'OddsRatio_working_3-way'!X412^(1/3)*SIN(('OddsRatio_working_3-way'!Y412+4*PI())/3)</f>
        <v>-0.52530460599765993</v>
      </c>
      <c r="AF412" s="11">
        <f>-'OddsRatio_working_3-way'!U412/(3*'OddsRatio_working_3-way'!X412^(1/3))*COS(('OddsRatio_working_3-way'!Y412)/3)</f>
        <v>0.52277510007923667</v>
      </c>
      <c r="AG412" s="11">
        <f>-'OddsRatio_working_3-way'!U412/(3*'OddsRatio_working_3-way'!X412^(1/3))*COS(('OddsRatio_working_3-way'!Y412+2*PI())/3)</f>
        <v>-0.3870791669586609</v>
      </c>
      <c r="AH412" s="11">
        <f>-'OddsRatio_working_3-way'!U412/(3*'OddsRatio_working_3-way'!X412^(1/3))*COS(('OddsRatio_working_3-way'!Y412+4*PI())/3)</f>
        <v>-0.13569593312057573</v>
      </c>
      <c r="AI412" s="11">
        <f>'OddsRatio_working_3-way'!U412/(3*'OddsRatio_working_3-way'!X412^(1/3))*SIN(('OddsRatio_working_3-way'!Y412)/3)</f>
        <v>-0.14513617772617704</v>
      </c>
      <c r="AJ412" s="11">
        <f>'OddsRatio_working_3-way'!U412/(3*'OddsRatio_working_3-way'!X412^(1/3))*SIN(('OddsRatio_working_3-way'!Y412+2*PI())/3)</f>
        <v>-0.38016842827148278</v>
      </c>
      <c r="AK412" s="11">
        <f>'OddsRatio_working_3-way'!U412/(3*'OddsRatio_working_3-way'!X412^(1/3))*SIN(('OddsRatio_working_3-way'!Y412+4*PI())/3)</f>
        <v>0.52530460599765982</v>
      </c>
      <c r="AL412" s="11">
        <f>'OddsRatio_working_3-way'!Z412+'OddsRatio_working_3-way'!AF412</f>
        <v>1.0455502001584733</v>
      </c>
      <c r="AM412" s="11">
        <f>'OddsRatio_working_3-way'!AA412+'OddsRatio_working_3-way'!AG412</f>
        <v>-0.77415833391732192</v>
      </c>
      <c r="AN412" s="11">
        <f>'OddsRatio_working_3-way'!AB412+'OddsRatio_working_3-way'!AH412</f>
        <v>-0.27139186624115152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1.0455502001584733</v>
      </c>
      <c r="AS412" s="11">
        <f>IF(('OddsRatio_working_3-way'!X412=0),IF(Q412&gt;0,-Q412^(1/3),(-Q412)^(1/3)),'OddsRatio_working_3-way'!AM412-'OddsRatio_working_3-way'!R412/3)</f>
        <v>-0.77415833391732192</v>
      </c>
      <c r="AT412" s="11">
        <f>IF(('OddsRatio_working_3-way'!X412=0),IF(Q412&gt;0,-Q412^(1/3),(-Q412)^(1/3)),'OddsRatio_working_3-way'!AN412-'OddsRatio_working_3-way'!R412/3)</f>
        <v>-0.27139186624115152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IF('True_Odds_Calculator_3-way'!A405="","",'True_Odds_Calculator_3-way'!A405)</f>
        <v>2.95</v>
      </c>
      <c r="B413" s="4">
        <f>IF('True_Odds_Calculator_3-way'!B405="","",'True_Odds_Calculator_3-way'!B405)</f>
        <v>3.67</v>
      </c>
      <c r="C413" s="4">
        <f>IF('True_Odds_Calculator_3-way'!C405="","",'True_Odds_Calculator_3-way'!C405)</f>
        <v>2.4</v>
      </c>
      <c r="D413" s="9">
        <f t="shared" si="91"/>
        <v>0.32951347932580444</v>
      </c>
      <c r="E413" s="9">
        <f t="shared" si="92"/>
        <v>0.26412545752690259</v>
      </c>
      <c r="F413" s="9">
        <f t="shared" si="93"/>
        <v>0.40636106314729303</v>
      </c>
      <c r="G413" s="9">
        <f t="shared" si="94"/>
        <v>1.0434754962828494</v>
      </c>
      <c r="H413" s="9">
        <f t="shared" si="95"/>
        <v>3.0347772177515568</v>
      </c>
      <c r="I413" s="9">
        <f t="shared" si="96"/>
        <v>3.786079575075207</v>
      </c>
      <c r="J413" s="9">
        <f t="shared" si="97"/>
        <v>2.4608656947959888</v>
      </c>
      <c r="K413" s="11">
        <f t="shared" si="98"/>
        <v>0.33898305084745761</v>
      </c>
      <c r="L413" s="11">
        <f t="shared" si="99"/>
        <v>0.27247956403269757</v>
      </c>
      <c r="M413" s="11">
        <f t="shared" si="100"/>
        <v>0.41666666666666669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-0.28052694776705311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0.23168460105605071</v>
      </c>
      <c r="Q413" s="11">
        <f>2*'OddsRatio_working_3-way'!K413*'OddsRatio_working_3-way'!L413*'OddsRatio_working_3-way'!M413</f>
        <v>7.6971628257824179E-2</v>
      </c>
      <c r="R413" s="11">
        <f t="shared" si="101"/>
        <v>0</v>
      </c>
      <c r="S413" s="11">
        <f t="shared" si="102"/>
        <v>-0.82589071353116272</v>
      </c>
      <c r="T413" s="11">
        <f t="shared" si="103"/>
        <v>-0.27438229685420695</v>
      </c>
      <c r="U413" s="11">
        <f>'OddsRatio_working_3-way'!S413-'OddsRatio_working_3-way'!R413^2/3</f>
        <v>-0.82589071353116272</v>
      </c>
      <c r="V413" s="11">
        <f>'OddsRatio_working_3-way'!S413*'OddsRatio_working_3-way'!R413/3-2*'OddsRatio_working_3-way'!R413^3/27-'OddsRatio_working_3-way'!T413</f>
        <v>0.27438229685420695</v>
      </c>
      <c r="W413" s="11">
        <f>'OddsRatio_working_3-way'!V413^2+4*'OddsRatio_working_3-way'!U413^3/27</f>
        <v>-8.1715870234291832E-3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0.14444482670765621</v>
      </c>
      <c r="Y413" s="11">
        <f>IF('OddsRatio_working_3-way'!W413&gt;=0,IF('OddsRatio_working_3-way'!V413+SQRT('OddsRatio_working_3-way'!W413)&gt;0,0,PI()),ACOS('OddsRatio_working_3-way'!V413/(2*'OddsRatio_working_3-way'!X413)))</f>
        <v>0.31825669710964943</v>
      </c>
      <c r="Z413" s="11">
        <f>'OddsRatio_working_3-way'!X413^(1/3)*COS('OddsRatio_working_3-way'!Y413/3)</f>
        <v>0.52173774814142471</v>
      </c>
      <c r="AA413" s="11">
        <f>'OddsRatio_working_3-way'!X413^(1/3)*COS(('OddsRatio_working_3-way'!Y413+2*PI())/3)</f>
        <v>-0.30898300927053879</v>
      </c>
      <c r="AB413" s="11">
        <f>'OddsRatio_working_3-way'!X413^(1/3)*COS(('OddsRatio_working_3-way'!Y413+4*PI())/3)</f>
        <v>-0.212754738870886</v>
      </c>
      <c r="AC413" s="11">
        <f>'OddsRatio_working_3-way'!X413^(1/3)*SIN('OddsRatio_working_3-way'!Y413/3)</f>
        <v>5.5557417818891591E-2</v>
      </c>
      <c r="AD413" s="11">
        <f>'OddsRatio_working_3-way'!X413^(1/3)*SIN(('OddsRatio_working_3-way'!Y413+2*PI())/3)</f>
        <v>0.42405943509431521</v>
      </c>
      <c r="AE413" s="11">
        <f>'OddsRatio_working_3-way'!X413^(1/3)*SIN(('OddsRatio_working_3-way'!Y413+4*PI())/3)</f>
        <v>-0.47961685291320688</v>
      </c>
      <c r="AF413" s="11">
        <f>-'OddsRatio_working_3-way'!U413/(3*'OddsRatio_working_3-way'!X413^(1/3))*COS(('OddsRatio_working_3-way'!Y413)/3)</f>
        <v>0.52173774814142471</v>
      </c>
      <c r="AG413" s="11">
        <f>-'OddsRatio_working_3-way'!U413/(3*'OddsRatio_working_3-way'!X413^(1/3))*COS(('OddsRatio_working_3-way'!Y413+2*PI())/3)</f>
        <v>-0.30898300927053879</v>
      </c>
      <c r="AH413" s="11">
        <f>-'OddsRatio_working_3-way'!U413/(3*'OddsRatio_working_3-way'!X413^(1/3))*COS(('OddsRatio_working_3-way'!Y413+4*PI())/3)</f>
        <v>-0.212754738870886</v>
      </c>
      <c r="AI413" s="11">
        <f>'OddsRatio_working_3-way'!U413/(3*'OddsRatio_working_3-way'!X413^(1/3))*SIN(('OddsRatio_working_3-way'!Y413)/3)</f>
        <v>-5.5557417818891591E-2</v>
      </c>
      <c r="AJ413" s="11">
        <f>'OddsRatio_working_3-way'!U413/(3*'OddsRatio_working_3-way'!X413^(1/3))*SIN(('OddsRatio_working_3-way'!Y413+2*PI())/3)</f>
        <v>-0.42405943509431521</v>
      </c>
      <c r="AK413" s="11">
        <f>'OddsRatio_working_3-way'!U413/(3*'OddsRatio_working_3-way'!X413^(1/3))*SIN(('OddsRatio_working_3-way'!Y413+4*PI())/3)</f>
        <v>0.47961685291320688</v>
      </c>
      <c r="AL413" s="11">
        <f>'OddsRatio_working_3-way'!Z413+'OddsRatio_working_3-way'!AF413</f>
        <v>1.0434754962828494</v>
      </c>
      <c r="AM413" s="11">
        <f>'OddsRatio_working_3-way'!AA413+'OddsRatio_working_3-way'!AG413</f>
        <v>-0.61796601854107758</v>
      </c>
      <c r="AN413" s="11">
        <f>'OddsRatio_working_3-way'!AB413+'OddsRatio_working_3-way'!AH413</f>
        <v>-0.425509477741772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1.0434754962828494</v>
      </c>
      <c r="AS413" s="11">
        <f>IF(('OddsRatio_working_3-way'!X413=0),IF(Q413&gt;0,-Q413^(1/3),(-Q413)^(1/3)),'OddsRatio_working_3-way'!AM413-'OddsRatio_working_3-way'!R413/3)</f>
        <v>-0.61796601854107758</v>
      </c>
      <c r="AT413" s="11">
        <f>IF(('OddsRatio_working_3-way'!X413=0),IF(Q413&gt;0,-Q413^(1/3),(-Q413)^(1/3)),'OddsRatio_working_3-way'!AN413-'OddsRatio_working_3-way'!R413/3)</f>
        <v>-0.425509477741772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IF('True_Odds_Calculator_3-way'!A406="","",'True_Odds_Calculator_3-way'!A406)</f>
        <v>1.85</v>
      </c>
      <c r="B414" s="4">
        <f>IF('True_Odds_Calculator_3-way'!B406="","",'True_Odds_Calculator_3-way'!B406)</f>
        <v>3.51</v>
      </c>
      <c r="C414" s="4">
        <f>IF('True_Odds_Calculator_3-way'!C406="","",'True_Odds_Calculator_3-way'!C406)</f>
        <v>4.4000000000000004</v>
      </c>
      <c r="D414" s="9">
        <f t="shared" si="91"/>
        <v>0.51938391390179606</v>
      </c>
      <c r="E414" s="9">
        <f t="shared" si="92"/>
        <v>0.26791494378212316</v>
      </c>
      <c r="F414" s="9">
        <f t="shared" si="93"/>
        <v>0.21270114231608073</v>
      </c>
      <c r="G414" s="9">
        <f t="shared" si="94"/>
        <v>1.0886565301562441</v>
      </c>
      <c r="H414" s="9">
        <f t="shared" si="95"/>
        <v>1.9253580506328076</v>
      </c>
      <c r="I414" s="9">
        <f t="shared" si="96"/>
        <v>3.7325278906921722</v>
      </c>
      <c r="J414" s="9">
        <f t="shared" si="97"/>
        <v>4.7014322025312296</v>
      </c>
      <c r="K414" s="11">
        <f t="shared" si="98"/>
        <v>0.54054054054054046</v>
      </c>
      <c r="L414" s="11">
        <f t="shared" si="99"/>
        <v>0.28490028490028491</v>
      </c>
      <c r="M414" s="11">
        <f t="shared" si="100"/>
        <v>0.22727272727272727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-0.25388675388675386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0.23660023660023655</v>
      </c>
      <c r="Q414" s="11">
        <f>2*'OddsRatio_working_3-way'!K414*'OddsRatio_working_3-way'!L414*'OddsRatio_working_3-way'!M414</f>
        <v>7.0000070000069997E-2</v>
      </c>
      <c r="R414" s="11">
        <f t="shared" si="101"/>
        <v>0</v>
      </c>
      <c r="S414" s="11">
        <f t="shared" si="102"/>
        <v>-0.93191248845448649</v>
      </c>
      <c r="T414" s="11">
        <f t="shared" si="103"/>
        <v>-0.27571375398061737</v>
      </c>
      <c r="U414" s="11">
        <f>'OddsRatio_working_3-way'!S414-'OddsRatio_working_3-way'!R414^2/3</f>
        <v>-0.93191248845448649</v>
      </c>
      <c r="V414" s="11">
        <f>'OddsRatio_working_3-way'!S414*'OddsRatio_working_3-way'!R414/3-2*'OddsRatio_working_3-way'!R414^3/27-'OddsRatio_working_3-way'!T414</f>
        <v>0.27571375398061737</v>
      </c>
      <c r="W414" s="11">
        <f>'OddsRatio_working_3-way'!V414^2+4*'OddsRatio_working_3-way'!U414^3/27</f>
        <v>-4.3882599277133963E-2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0.17313338312643403</v>
      </c>
      <c r="Y414" s="11">
        <f>IF('OddsRatio_working_3-way'!W414&gt;=0,IF('OddsRatio_working_3-way'!V414+SQRT('OddsRatio_working_3-way'!W414)&gt;0,0,PI()),ACOS('OddsRatio_working_3-way'!V414/(2*'OddsRatio_working_3-way'!X414)))</f>
        <v>0.64973085288905663</v>
      </c>
      <c r="Z414" s="11">
        <f>'OddsRatio_working_3-way'!X414^(1/3)*COS('OddsRatio_working_3-way'!Y414/3)</f>
        <v>0.54432826507812204</v>
      </c>
      <c r="AA414" s="11">
        <f>'OddsRatio_working_3-way'!X414^(1/3)*COS(('OddsRatio_working_3-way'!Y414+2*PI())/3)</f>
        <v>-0.37588576476398788</v>
      </c>
      <c r="AB414" s="11">
        <f>'OddsRatio_working_3-way'!X414^(1/3)*COS(('OddsRatio_working_3-way'!Y414+4*PI())/3)</f>
        <v>-0.16844250031413427</v>
      </c>
      <c r="AC414" s="11">
        <f>'OddsRatio_working_3-way'!X414^(1/3)*SIN('OddsRatio_working_3-way'!Y414/3)</f>
        <v>0.11976742457169767</v>
      </c>
      <c r="AD414" s="11">
        <f>'OddsRatio_working_3-way'!X414^(1/3)*SIN(('OddsRatio_working_3-way'!Y414+2*PI())/3)</f>
        <v>0.41151839326971468</v>
      </c>
      <c r="AE414" s="11">
        <f>'OddsRatio_working_3-way'!X414^(1/3)*SIN(('OddsRatio_working_3-way'!Y414+4*PI())/3)</f>
        <v>-0.53128581784141238</v>
      </c>
      <c r="AF414" s="11">
        <f>-'OddsRatio_working_3-way'!U414/(3*'OddsRatio_working_3-way'!X414^(1/3))*COS(('OddsRatio_working_3-way'!Y414)/3)</f>
        <v>0.54432826507812193</v>
      </c>
      <c r="AG414" s="11">
        <f>-'OddsRatio_working_3-way'!U414/(3*'OddsRatio_working_3-way'!X414^(1/3))*COS(('OddsRatio_working_3-way'!Y414+2*PI())/3)</f>
        <v>-0.37588576476398777</v>
      </c>
      <c r="AH414" s="11">
        <f>-'OddsRatio_working_3-way'!U414/(3*'OddsRatio_working_3-way'!X414^(1/3))*COS(('OddsRatio_working_3-way'!Y414+4*PI())/3)</f>
        <v>-0.16844250031413424</v>
      </c>
      <c r="AI414" s="11">
        <f>'OddsRatio_working_3-way'!U414/(3*'OddsRatio_working_3-way'!X414^(1/3))*SIN(('OddsRatio_working_3-way'!Y414)/3)</f>
        <v>-0.11976742457169764</v>
      </c>
      <c r="AJ414" s="11">
        <f>'OddsRatio_working_3-way'!U414/(3*'OddsRatio_working_3-way'!X414^(1/3))*SIN(('OddsRatio_working_3-way'!Y414+2*PI())/3)</f>
        <v>-0.41151839326971462</v>
      </c>
      <c r="AK414" s="11">
        <f>'OddsRatio_working_3-way'!U414/(3*'OddsRatio_working_3-way'!X414^(1/3))*SIN(('OddsRatio_working_3-way'!Y414+4*PI())/3)</f>
        <v>0.53128581784141227</v>
      </c>
      <c r="AL414" s="11">
        <f>'OddsRatio_working_3-way'!Z414+'OddsRatio_working_3-way'!AF414</f>
        <v>1.0886565301562441</v>
      </c>
      <c r="AM414" s="11">
        <f>'OddsRatio_working_3-way'!AA414+'OddsRatio_working_3-way'!AG414</f>
        <v>-0.75177152952797566</v>
      </c>
      <c r="AN414" s="11">
        <f>'OddsRatio_working_3-way'!AB414+'OddsRatio_working_3-way'!AH414</f>
        <v>-0.33688500062826854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1.0886565301562441</v>
      </c>
      <c r="AS414" s="11">
        <f>IF(('OddsRatio_working_3-way'!X414=0),IF(Q414&gt;0,-Q414^(1/3),(-Q414)^(1/3)),'OddsRatio_working_3-way'!AM414-'OddsRatio_working_3-way'!R414/3)</f>
        <v>-0.75177152952797566</v>
      </c>
      <c r="AT414" s="11">
        <f>IF(('OddsRatio_working_3-way'!X414=0),IF(Q414&gt;0,-Q414^(1/3),(-Q414)^(1/3)),'OddsRatio_working_3-way'!AN414-'OddsRatio_working_3-way'!R414/3)</f>
        <v>-0.33688500062826854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IF('True_Odds_Calculator_3-way'!A407="","",'True_Odds_Calculator_3-way'!A407)</f>
        <v>2.98</v>
      </c>
      <c r="B415" s="4">
        <f>IF('True_Odds_Calculator_3-way'!B407="","",'True_Odds_Calculator_3-way'!B407)</f>
        <v>2.97</v>
      </c>
      <c r="C415" s="4">
        <f>IF('True_Odds_Calculator_3-way'!C407="","",'True_Odds_Calculator_3-way'!C407)</f>
        <v>2.65</v>
      </c>
      <c r="D415" s="9">
        <f t="shared" si="91"/>
        <v>0.31934517425437697</v>
      </c>
      <c r="E415" s="9">
        <f t="shared" si="92"/>
        <v>0.32044675825640601</v>
      </c>
      <c r="F415" s="9">
        <f t="shared" si="93"/>
        <v>0.36020806748921713</v>
      </c>
      <c r="G415" s="9">
        <f t="shared" si="94"/>
        <v>1.0764686340118659</v>
      </c>
      <c r="H415" s="9">
        <f t="shared" si="95"/>
        <v>3.1314078953434943</v>
      </c>
      <c r="I415" s="9">
        <f t="shared" si="96"/>
        <v>3.1206432090033762</v>
      </c>
      <c r="J415" s="9">
        <f t="shared" si="97"/>
        <v>2.7761732461195781</v>
      </c>
      <c r="K415" s="11">
        <f t="shared" si="98"/>
        <v>0.33557046979865773</v>
      </c>
      <c r="L415" s="11">
        <f t="shared" si="99"/>
        <v>0.33670033670033667</v>
      </c>
      <c r="M415" s="11">
        <f t="shared" si="100"/>
        <v>0.37735849056603776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-0.27440800303912882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0.23876432639253961</v>
      </c>
      <c r="Q415" s="11">
        <f>2*'OddsRatio_working_3-way'!K415*'OddsRatio_working_3-way'!L415*'OddsRatio_working_3-way'!M415</f>
        <v>8.5272973711621292E-2</v>
      </c>
      <c r="R415" s="11">
        <f t="shared" si="101"/>
        <v>0</v>
      </c>
      <c r="S415" s="11">
        <f t="shared" si="102"/>
        <v>-0.87010700762431248</v>
      </c>
      <c r="T415" s="11">
        <f t="shared" si="103"/>
        <v>-0.31075250272296873</v>
      </c>
      <c r="U415" s="11">
        <f>'OddsRatio_working_3-way'!S415-'OddsRatio_working_3-way'!R415^2/3</f>
        <v>-0.87010700762431248</v>
      </c>
      <c r="V415" s="11">
        <f>'OddsRatio_working_3-way'!S415*'OddsRatio_working_3-way'!R415/3-2*'OddsRatio_working_3-way'!R415^3/27-'OddsRatio_working_3-way'!T415</f>
        <v>0.31075250272296873</v>
      </c>
      <c r="W415" s="11">
        <f>'OddsRatio_working_3-way'!V415^2+4*'OddsRatio_working_3-way'!U415^3/27</f>
        <v>-1.0248838439891328E-3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0.15619859297747998</v>
      </c>
      <c r="Y415" s="11">
        <f>IF('OddsRatio_working_3-way'!W415&gt;=0,IF('OddsRatio_working_3-way'!V415+SQRT('OddsRatio_working_3-way'!W415)&gt;0,0,PI()),ACOS('OddsRatio_working_3-way'!V415/(2*'OddsRatio_working_3-way'!X415)))</f>
        <v>0.10265811707482819</v>
      </c>
      <c r="Z415" s="11">
        <f>'OddsRatio_working_3-way'!X415^(1/3)*COS('OddsRatio_working_3-way'!Y415/3)</f>
        <v>0.53823431700593294</v>
      </c>
      <c r="AA415" s="11">
        <f>'OddsRatio_working_3-way'!X415^(1/3)*COS(('OddsRatio_working_3-way'!Y415+2*PI())/3)</f>
        <v>-0.28507387821429153</v>
      </c>
      <c r="AB415" s="11">
        <f>'OddsRatio_working_3-way'!X415^(1/3)*COS(('OddsRatio_working_3-way'!Y415+4*PI())/3)</f>
        <v>-0.25316043879164157</v>
      </c>
      <c r="AC415" s="11">
        <f>'OddsRatio_working_3-way'!X415^(1/3)*SIN('OddsRatio_working_3-way'!Y415/3)</f>
        <v>1.8425232841433981E-2</v>
      </c>
      <c r="AD415" s="11">
        <f>'OddsRatio_working_3-way'!X415^(1/3)*SIN(('OddsRatio_working_3-way'!Y415+2*PI())/3)</f>
        <v>0.45691197529498773</v>
      </c>
      <c r="AE415" s="11">
        <f>'OddsRatio_working_3-way'!X415^(1/3)*SIN(('OddsRatio_working_3-way'!Y415+4*PI())/3)</f>
        <v>-0.4753372081364215</v>
      </c>
      <c r="AF415" s="11">
        <f>-'OddsRatio_working_3-way'!U415/(3*'OddsRatio_working_3-way'!X415^(1/3))*COS(('OddsRatio_working_3-way'!Y415)/3)</f>
        <v>0.53823431700593294</v>
      </c>
      <c r="AG415" s="11">
        <f>-'OddsRatio_working_3-way'!U415/(3*'OddsRatio_working_3-way'!X415^(1/3))*COS(('OddsRatio_working_3-way'!Y415+2*PI())/3)</f>
        <v>-0.28507387821429153</v>
      </c>
      <c r="AH415" s="11">
        <f>-'OddsRatio_working_3-way'!U415/(3*'OddsRatio_working_3-way'!X415^(1/3))*COS(('OddsRatio_working_3-way'!Y415+4*PI())/3)</f>
        <v>-0.25316043879164157</v>
      </c>
      <c r="AI415" s="11">
        <f>'OddsRatio_working_3-way'!U415/(3*'OddsRatio_working_3-way'!X415^(1/3))*SIN(('OddsRatio_working_3-way'!Y415)/3)</f>
        <v>-1.8425232841433981E-2</v>
      </c>
      <c r="AJ415" s="11">
        <f>'OddsRatio_working_3-way'!U415/(3*'OddsRatio_working_3-way'!X415^(1/3))*SIN(('OddsRatio_working_3-way'!Y415+2*PI())/3)</f>
        <v>-0.45691197529498773</v>
      </c>
      <c r="AK415" s="11">
        <f>'OddsRatio_working_3-way'!U415/(3*'OddsRatio_working_3-way'!X415^(1/3))*SIN(('OddsRatio_working_3-way'!Y415+4*PI())/3)</f>
        <v>0.4753372081364215</v>
      </c>
      <c r="AL415" s="11">
        <f>'OddsRatio_working_3-way'!Z415+'OddsRatio_working_3-way'!AF415</f>
        <v>1.0764686340118659</v>
      </c>
      <c r="AM415" s="11">
        <f>'OddsRatio_working_3-way'!AA415+'OddsRatio_working_3-way'!AG415</f>
        <v>-0.57014775642858306</v>
      </c>
      <c r="AN415" s="11">
        <f>'OddsRatio_working_3-way'!AB415+'OddsRatio_working_3-way'!AH415</f>
        <v>-0.50632087758328315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1.0764686340118659</v>
      </c>
      <c r="AS415" s="11">
        <f>IF(('OddsRatio_working_3-way'!X415=0),IF(Q415&gt;0,-Q415^(1/3),(-Q415)^(1/3)),'OddsRatio_working_3-way'!AM415-'OddsRatio_working_3-way'!R415/3)</f>
        <v>-0.57014775642858306</v>
      </c>
      <c r="AT415" s="11">
        <f>IF(('OddsRatio_working_3-way'!X415=0),IF(Q415&gt;0,-Q415^(1/3),(-Q415)^(1/3)),'OddsRatio_working_3-way'!AN415-'OddsRatio_working_3-way'!R415/3)</f>
        <v>-0.50632087758328315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IF('True_Odds_Calculator_3-way'!A408="","",'True_Odds_Calculator_3-way'!A408)</f>
        <v>2</v>
      </c>
      <c r="B416" s="4">
        <f>IF('True_Odds_Calculator_3-way'!B408="","",'True_Odds_Calculator_3-way'!B408)</f>
        <v>3.13</v>
      </c>
      <c r="C416" s="4">
        <f>IF('True_Odds_Calculator_3-way'!C408="","",'True_Odds_Calculator_3-way'!C408)</f>
        <v>4.33</v>
      </c>
      <c r="D416" s="9">
        <f t="shared" si="91"/>
        <v>0.48024518901097812</v>
      </c>
      <c r="E416" s="9">
        <f t="shared" si="92"/>
        <v>0.30255039979125881</v>
      </c>
      <c r="F416" s="9">
        <f t="shared" si="93"/>
        <v>0.21720441119776307</v>
      </c>
      <c r="G416" s="9">
        <f t="shared" si="94"/>
        <v>1.082269688238648</v>
      </c>
      <c r="H416" s="9">
        <f t="shared" si="95"/>
        <v>2.082269688238648</v>
      </c>
      <c r="I416" s="9">
        <f t="shared" si="96"/>
        <v>3.3052344359483201</v>
      </c>
      <c r="J416" s="9">
        <f t="shared" si="97"/>
        <v>4.6039580618346978</v>
      </c>
      <c r="K416" s="11">
        <f t="shared" si="98"/>
        <v>0.5</v>
      </c>
      <c r="L416" s="11">
        <f t="shared" si="99"/>
        <v>0.31948881789137379</v>
      </c>
      <c r="M416" s="11">
        <f t="shared" si="100"/>
        <v>0.23094688221709006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-0.2616746231433863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0.23832537685661376</v>
      </c>
      <c r="Q416" s="11">
        <f>2*'OddsRatio_working_3-way'!K416*'OddsRatio_working_3-way'!L416*'OddsRatio_working_3-way'!M416</f>
        <v>7.3784946395236445E-2</v>
      </c>
      <c r="R416" s="11">
        <f t="shared" si="101"/>
        <v>0</v>
      </c>
      <c r="S416" s="11">
        <f t="shared" si="102"/>
        <v>-0.91076992485443198</v>
      </c>
      <c r="T416" s="11">
        <f t="shared" si="103"/>
        <v>-0.28197211295802843</v>
      </c>
      <c r="U416" s="11">
        <f>'OddsRatio_working_3-way'!S416-'OddsRatio_working_3-way'!R416^2/3</f>
        <v>-0.91076992485443198</v>
      </c>
      <c r="V416" s="11">
        <f>'OddsRatio_working_3-way'!S416*'OddsRatio_working_3-way'!R416/3-2*'OddsRatio_working_3-way'!R416^3/27-'OddsRatio_working_3-way'!T416</f>
        <v>0.28197211295802843</v>
      </c>
      <c r="W416" s="11">
        <f>'OddsRatio_working_3-way'!V416^2+4*'OddsRatio_working_3-way'!U416^3/27</f>
        <v>-3.2415482043370497E-2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0.16727503888012227</v>
      </c>
      <c r="Y416" s="11">
        <f>IF('OddsRatio_working_3-way'!W416&gt;=0,IF('OddsRatio_working_3-way'!V416+SQRT('OddsRatio_working_3-way'!W416)&gt;0,0,PI()),ACOS('OddsRatio_working_3-way'!V416/(2*'OddsRatio_working_3-way'!X416)))</f>
        <v>0.56825792427104393</v>
      </c>
      <c r="Z416" s="11">
        <f>'OddsRatio_working_3-way'!X416^(1/3)*COS('OddsRatio_working_3-way'!Y416/3)</f>
        <v>0.541134844119324</v>
      </c>
      <c r="AA416" s="11">
        <f>'OddsRatio_working_3-way'!X416^(1/3)*COS(('OddsRatio_working_3-way'!Y416+2*PI())/3)</f>
        <v>-0.36041335448608947</v>
      </c>
      <c r="AB416" s="11">
        <f>'OddsRatio_working_3-way'!X416^(1/3)*COS(('OddsRatio_working_3-way'!Y416+4*PI())/3)</f>
        <v>-0.18072148963323426</v>
      </c>
      <c r="AC416" s="11">
        <f>'OddsRatio_working_3-way'!X416^(1/3)*SIN('OddsRatio_working_3-way'!Y416/3)</f>
        <v>0.1037451465439818</v>
      </c>
      <c r="AD416" s="11">
        <f>'OddsRatio_working_3-way'!X416^(1/3)*SIN(('OddsRatio_working_3-way'!Y416+2*PI())/3)</f>
        <v>0.41676394860827609</v>
      </c>
      <c r="AE416" s="11">
        <f>'OddsRatio_working_3-way'!X416^(1/3)*SIN(('OddsRatio_working_3-way'!Y416+4*PI())/3)</f>
        <v>-0.52050909515225785</v>
      </c>
      <c r="AF416" s="11">
        <f>-'OddsRatio_working_3-way'!U416/(3*'OddsRatio_working_3-way'!X416^(1/3))*COS(('OddsRatio_working_3-way'!Y416)/3)</f>
        <v>0.541134844119324</v>
      </c>
      <c r="AG416" s="11">
        <f>-'OddsRatio_working_3-way'!U416/(3*'OddsRatio_working_3-way'!X416^(1/3))*COS(('OddsRatio_working_3-way'!Y416+2*PI())/3)</f>
        <v>-0.36041335448608947</v>
      </c>
      <c r="AH416" s="11">
        <f>-'OddsRatio_working_3-way'!U416/(3*'OddsRatio_working_3-way'!X416^(1/3))*COS(('OddsRatio_working_3-way'!Y416+4*PI())/3)</f>
        <v>-0.18072148963323426</v>
      </c>
      <c r="AI416" s="11">
        <f>'OddsRatio_working_3-way'!U416/(3*'OddsRatio_working_3-way'!X416^(1/3))*SIN(('OddsRatio_working_3-way'!Y416)/3)</f>
        <v>-0.1037451465439818</v>
      </c>
      <c r="AJ416" s="11">
        <f>'OddsRatio_working_3-way'!U416/(3*'OddsRatio_working_3-way'!X416^(1/3))*SIN(('OddsRatio_working_3-way'!Y416+2*PI())/3)</f>
        <v>-0.41676394860827609</v>
      </c>
      <c r="AK416" s="11">
        <f>'OddsRatio_working_3-way'!U416/(3*'OddsRatio_working_3-way'!X416^(1/3))*SIN(('OddsRatio_working_3-way'!Y416+4*PI())/3)</f>
        <v>0.52050909515225785</v>
      </c>
      <c r="AL416" s="11">
        <f>'OddsRatio_working_3-way'!Z416+'OddsRatio_working_3-way'!AF416</f>
        <v>1.082269688238648</v>
      </c>
      <c r="AM416" s="11">
        <f>'OddsRatio_working_3-way'!AA416+'OddsRatio_working_3-way'!AG416</f>
        <v>-0.72082670897217893</v>
      </c>
      <c r="AN416" s="11">
        <f>'OddsRatio_working_3-way'!AB416+'OddsRatio_working_3-way'!AH416</f>
        <v>-0.36144297926646851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1.082269688238648</v>
      </c>
      <c r="AS416" s="11">
        <f>IF(('OddsRatio_working_3-way'!X416=0),IF(Q416&gt;0,-Q416^(1/3),(-Q416)^(1/3)),'OddsRatio_working_3-way'!AM416-'OddsRatio_working_3-way'!R416/3)</f>
        <v>-0.72082670897217893</v>
      </c>
      <c r="AT416" s="11">
        <f>IF(('OddsRatio_working_3-way'!X416=0),IF(Q416&gt;0,-Q416^(1/3),(-Q416)^(1/3)),'OddsRatio_working_3-way'!AN416-'OddsRatio_working_3-way'!R416/3)</f>
        <v>-0.36144297926646851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IF('True_Odds_Calculator_3-way'!A409="","",'True_Odds_Calculator_3-way'!A409)</f>
        <v>9.27</v>
      </c>
      <c r="B417" s="4">
        <f>IF('True_Odds_Calculator_3-way'!B409="","",'True_Odds_Calculator_3-way'!B409)</f>
        <v>4.16</v>
      </c>
      <c r="C417" s="4">
        <f>IF('True_Odds_Calculator_3-way'!C409="","",'True_Odds_Calculator_3-way'!C409)</f>
        <v>1.41</v>
      </c>
      <c r="D417" s="9">
        <f t="shared" si="91"/>
        <v>9.6879352034917599E-2</v>
      </c>
      <c r="E417" s="9">
        <f t="shared" si="92"/>
        <v>0.21920123570345729</v>
      </c>
      <c r="F417" s="9">
        <f t="shared" si="93"/>
        <v>0.68391941226162523</v>
      </c>
      <c r="G417" s="9">
        <f t="shared" si="94"/>
        <v>1.1272209107607767</v>
      </c>
      <c r="H417" s="9">
        <f t="shared" si="95"/>
        <v>10.322116931991623</v>
      </c>
      <c r="I417" s="9">
        <f t="shared" si="96"/>
        <v>4.5620180780040549</v>
      </c>
      <c r="J417" s="9">
        <f t="shared" si="97"/>
        <v>1.4621605734119181</v>
      </c>
      <c r="K417" s="11">
        <f t="shared" si="98"/>
        <v>0.10787486515641856</v>
      </c>
      <c r="L417" s="11">
        <f t="shared" si="99"/>
        <v>0.24038461538461536</v>
      </c>
      <c r="M417" s="11">
        <f t="shared" si="100"/>
        <v>0.70921985815602839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-0.19705355372056466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0.21775068253068663</v>
      </c>
      <c r="Q417" s="11">
        <f>2*'OddsRatio_working_3-way'!K417*'OddsRatio_working_3-way'!L417*'OddsRatio_working_3-way'!M417</f>
        <v>3.6782209886940316E-2</v>
      </c>
      <c r="R417" s="11">
        <f t="shared" si="101"/>
        <v>0</v>
      </c>
      <c r="S417" s="11">
        <f t="shared" si="102"/>
        <v>-1.1050330147279248</v>
      </c>
      <c r="T417" s="11">
        <f t="shared" si="103"/>
        <v>-0.18666098221755489</v>
      </c>
      <c r="U417" s="11">
        <f>'OddsRatio_working_3-way'!S417-'OddsRatio_working_3-way'!R417^2/3</f>
        <v>-1.1050330147279248</v>
      </c>
      <c r="V417" s="11">
        <f>'OddsRatio_working_3-way'!S417*'OddsRatio_working_3-way'!R417/3-2*'OddsRatio_working_3-way'!R417^3/27-'OddsRatio_working_3-way'!T417</f>
        <v>0.18666098221755489</v>
      </c>
      <c r="W417" s="11">
        <f>'OddsRatio_working_3-way'!V417^2+4*'OddsRatio_working_3-way'!U417^3/27</f>
        <v>-0.16506190942687946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0.22355325523759534</v>
      </c>
      <c r="Y417" s="11">
        <f>IF('OddsRatio_working_3-way'!W417&gt;=0,IF('OddsRatio_working_3-way'!V417+SQRT('OddsRatio_working_3-way'!W417)&gt;0,0,PI()),ACOS('OddsRatio_working_3-way'!V417/(2*'OddsRatio_working_3-way'!X417)))</f>
        <v>1.1401187377676947</v>
      </c>
      <c r="Z417" s="11">
        <f>'OddsRatio_working_3-way'!X417^(1/3)*COS('OddsRatio_working_3-way'!Y417/3)</f>
        <v>0.56361045538038834</v>
      </c>
      <c r="AA417" s="11">
        <f>'OddsRatio_working_3-way'!X417^(1/3)*COS(('OddsRatio_working_3-way'!Y417+2*PI())/3)</f>
        <v>-0.47678136628518902</v>
      </c>
      <c r="AB417" s="11">
        <f>'OddsRatio_working_3-way'!X417^(1/3)*COS(('OddsRatio_working_3-way'!Y417+4*PI())/3)</f>
        <v>-8.6829089095199513E-2</v>
      </c>
      <c r="AC417" s="11">
        <f>'OddsRatio_working_3-way'!X417^(1/3)*SIN('OddsRatio_working_3-way'!Y417/3)</f>
        <v>0.22513905220674812</v>
      </c>
      <c r="AD417" s="11">
        <f>'OddsRatio_working_3-way'!X417^(1/3)*SIN(('OddsRatio_working_3-way'!Y417+2*PI())/3)</f>
        <v>0.37553144609455813</v>
      </c>
      <c r="AE417" s="11">
        <f>'OddsRatio_working_3-way'!X417^(1/3)*SIN(('OddsRatio_working_3-way'!Y417+4*PI())/3)</f>
        <v>-0.60067049830130625</v>
      </c>
      <c r="AF417" s="11">
        <f>-'OddsRatio_working_3-way'!U417/(3*'OddsRatio_working_3-way'!X417^(1/3))*COS(('OddsRatio_working_3-way'!Y417)/3)</f>
        <v>0.56361045538038834</v>
      </c>
      <c r="AG417" s="11">
        <f>-'OddsRatio_working_3-way'!U417/(3*'OddsRatio_working_3-way'!X417^(1/3))*COS(('OddsRatio_working_3-way'!Y417+2*PI())/3)</f>
        <v>-0.47678136628518902</v>
      </c>
      <c r="AH417" s="11">
        <f>-'OddsRatio_working_3-way'!U417/(3*'OddsRatio_working_3-way'!X417^(1/3))*COS(('OddsRatio_working_3-way'!Y417+4*PI())/3)</f>
        <v>-8.6829089095199513E-2</v>
      </c>
      <c r="AI417" s="11">
        <f>'OddsRatio_working_3-way'!U417/(3*'OddsRatio_working_3-way'!X417^(1/3))*SIN(('OddsRatio_working_3-way'!Y417)/3)</f>
        <v>-0.22513905220674812</v>
      </c>
      <c r="AJ417" s="11">
        <f>'OddsRatio_working_3-way'!U417/(3*'OddsRatio_working_3-way'!X417^(1/3))*SIN(('OddsRatio_working_3-way'!Y417+2*PI())/3)</f>
        <v>-0.37553144609455813</v>
      </c>
      <c r="AK417" s="11">
        <f>'OddsRatio_working_3-way'!U417/(3*'OddsRatio_working_3-way'!X417^(1/3))*SIN(('OddsRatio_working_3-way'!Y417+4*PI())/3)</f>
        <v>0.60067049830130625</v>
      </c>
      <c r="AL417" s="11">
        <f>'OddsRatio_working_3-way'!Z417+'OddsRatio_working_3-way'!AF417</f>
        <v>1.1272209107607767</v>
      </c>
      <c r="AM417" s="11">
        <f>'OddsRatio_working_3-way'!AA417+'OddsRatio_working_3-way'!AG417</f>
        <v>-0.95356273257037805</v>
      </c>
      <c r="AN417" s="11">
        <f>'OddsRatio_working_3-way'!AB417+'OddsRatio_working_3-way'!AH417</f>
        <v>-0.17365817819039903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1.1272209107607767</v>
      </c>
      <c r="AS417" s="11">
        <f>IF(('OddsRatio_working_3-way'!X417=0),IF(Q417&gt;0,-Q417^(1/3),(-Q417)^(1/3)),'OddsRatio_working_3-way'!AM417-'OddsRatio_working_3-way'!R417/3)</f>
        <v>-0.95356273257037805</v>
      </c>
      <c r="AT417" s="11">
        <f>IF(('OddsRatio_working_3-way'!X417=0),IF(Q417&gt;0,-Q417^(1/3),(-Q417)^(1/3)),'OddsRatio_working_3-way'!AN417-'OddsRatio_working_3-way'!R417/3)</f>
        <v>-0.17365817819039903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IF('True_Odds_Calculator_3-way'!A410="","",'True_Odds_Calculator_3-way'!A410)</f>
        <v>1.55</v>
      </c>
      <c r="B418" s="4">
        <f>IF('True_Odds_Calculator_3-way'!B410="","",'True_Odds_Calculator_3-way'!B410)</f>
        <v>4.0599999999999996</v>
      </c>
      <c r="C418" s="4">
        <f>IF('True_Odds_Calculator_3-way'!C410="","",'True_Odds_Calculator_3-way'!C410)</f>
        <v>6.06</v>
      </c>
      <c r="D418" s="9">
        <f t="shared" si="91"/>
        <v>0.621139531352776</v>
      </c>
      <c r="E418" s="9">
        <f t="shared" si="92"/>
        <v>0.22760856074128896</v>
      </c>
      <c r="F418" s="9">
        <f t="shared" si="93"/>
        <v>0.15125190790593515</v>
      </c>
      <c r="G418" s="9">
        <f t="shared" si="94"/>
        <v>1.1089894958416369</v>
      </c>
      <c r="H418" s="9">
        <f t="shared" si="95"/>
        <v>1.6099442227129002</v>
      </c>
      <c r="I418" s="9">
        <f t="shared" si="96"/>
        <v>4.3935078572754076</v>
      </c>
      <c r="J418" s="9">
        <f t="shared" si="97"/>
        <v>6.6114868489586822</v>
      </c>
      <c r="K418" s="11">
        <f t="shared" si="98"/>
        <v>0.64516129032258063</v>
      </c>
      <c r="L418" s="11">
        <f t="shared" si="99"/>
        <v>0.24630541871921185</v>
      </c>
      <c r="M418" s="11">
        <f t="shared" si="100"/>
        <v>0.16501650165016502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-0.22330799741343921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0.22734674548020511</v>
      </c>
      <c r="Q418" s="11">
        <f>2*'OddsRatio_working_3-way'!K418*'OddsRatio_working_3-way'!L418*'OddsRatio_working_3-way'!M418</f>
        <v>5.24444626251915E-2</v>
      </c>
      <c r="R418" s="11">
        <f t="shared" si="101"/>
        <v>0</v>
      </c>
      <c r="S418" s="11">
        <f t="shared" si="102"/>
        <v>-1.0180859983231521</v>
      </c>
      <c r="T418" s="11">
        <f t="shared" si="103"/>
        <v>-0.23485259476889325</v>
      </c>
      <c r="U418" s="11">
        <f>'OddsRatio_working_3-way'!S418-'OddsRatio_working_3-way'!R418^2/3</f>
        <v>-1.0180859983231521</v>
      </c>
      <c r="V418" s="11">
        <f>'OddsRatio_working_3-way'!S418*'OddsRatio_working_3-way'!R418/3-2*'OddsRatio_working_3-way'!R418^3/27-'OddsRatio_working_3-way'!T418</f>
        <v>0.23485259476889325</v>
      </c>
      <c r="W418" s="11">
        <f>'OddsRatio_working_3-way'!V418^2+4*'OddsRatio_working_3-way'!U418^3/27</f>
        <v>-0.10117688405859446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0.19769460369992173</v>
      </c>
      <c r="Y418" s="11">
        <f>IF('OddsRatio_working_3-way'!W418&gt;=0,IF('OddsRatio_working_3-way'!V418+SQRT('OddsRatio_working_3-way'!W418)&gt;0,0,PI()),ACOS('OddsRatio_working_3-way'!V418/(2*'OddsRatio_working_3-way'!X418)))</f>
        <v>0.93480133121459941</v>
      </c>
      <c r="Z418" s="11">
        <f>'OddsRatio_working_3-way'!X418^(1/3)*COS('OddsRatio_working_3-way'!Y418/3)</f>
        <v>0.55449474792081843</v>
      </c>
      <c r="AA418" s="11">
        <f>'OddsRatio_working_3-way'!X418^(1/3)*COS(('OddsRatio_working_3-way'!Y418+2*PI())/3)</f>
        <v>-0.43191857514847493</v>
      </c>
      <c r="AB418" s="11">
        <f>'OddsRatio_working_3-way'!X418^(1/3)*COS(('OddsRatio_working_3-way'!Y418+4*PI())/3)</f>
        <v>-0.12257617277234342</v>
      </c>
      <c r="AC418" s="11">
        <f>'OddsRatio_working_3-way'!X418^(1/3)*SIN('OddsRatio_working_3-way'!Y418/3)</f>
        <v>0.17859891928362506</v>
      </c>
      <c r="AD418" s="11">
        <f>'OddsRatio_working_3-way'!X418^(1/3)*SIN(('OddsRatio_working_3-way'!Y418+2*PI())/3)</f>
        <v>0.39090707832266486</v>
      </c>
      <c r="AE418" s="11">
        <f>'OddsRatio_working_3-way'!X418^(1/3)*SIN(('OddsRatio_working_3-way'!Y418+4*PI())/3)</f>
        <v>-0.56950599760628984</v>
      </c>
      <c r="AF418" s="11">
        <f>-'OddsRatio_working_3-way'!U418/(3*'OddsRatio_working_3-way'!X418^(1/3))*COS(('OddsRatio_working_3-way'!Y418)/3)</f>
        <v>0.55449474792081832</v>
      </c>
      <c r="AG418" s="11">
        <f>-'OddsRatio_working_3-way'!U418/(3*'OddsRatio_working_3-way'!X418^(1/3))*COS(('OddsRatio_working_3-way'!Y418+2*PI())/3)</f>
        <v>-0.43191857514847481</v>
      </c>
      <c r="AH418" s="11">
        <f>-'OddsRatio_working_3-way'!U418/(3*'OddsRatio_working_3-way'!X418^(1/3))*COS(('OddsRatio_working_3-way'!Y418+4*PI())/3)</f>
        <v>-0.12257617277234339</v>
      </c>
      <c r="AI418" s="11">
        <f>'OddsRatio_working_3-way'!U418/(3*'OddsRatio_working_3-way'!X418^(1/3))*SIN(('OddsRatio_working_3-way'!Y418)/3)</f>
        <v>-0.17859891928362503</v>
      </c>
      <c r="AJ418" s="11">
        <f>'OddsRatio_working_3-way'!U418/(3*'OddsRatio_working_3-way'!X418^(1/3))*SIN(('OddsRatio_working_3-way'!Y418+2*PI())/3)</f>
        <v>-0.39090707832266475</v>
      </c>
      <c r="AK418" s="11">
        <f>'OddsRatio_working_3-way'!U418/(3*'OddsRatio_working_3-way'!X418^(1/3))*SIN(('OddsRatio_working_3-way'!Y418+4*PI())/3)</f>
        <v>0.56950599760628973</v>
      </c>
      <c r="AL418" s="11">
        <f>'OddsRatio_working_3-way'!Z418+'OddsRatio_working_3-way'!AF418</f>
        <v>1.1089894958416369</v>
      </c>
      <c r="AM418" s="11">
        <f>'OddsRatio_working_3-way'!AA418+'OddsRatio_working_3-way'!AG418</f>
        <v>-0.86383715029694974</v>
      </c>
      <c r="AN418" s="11">
        <f>'OddsRatio_working_3-way'!AB418+'OddsRatio_working_3-way'!AH418</f>
        <v>-0.24515234554468682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1.1089894958416369</v>
      </c>
      <c r="AS418" s="11">
        <f>IF(('OddsRatio_working_3-way'!X418=0),IF(Q418&gt;0,-Q418^(1/3),(-Q418)^(1/3)),'OddsRatio_working_3-way'!AM418-'OddsRatio_working_3-way'!R418/3)</f>
        <v>-0.86383715029694974</v>
      </c>
      <c r="AT418" s="11">
        <f>IF(('OddsRatio_working_3-way'!X418=0),IF(Q418&gt;0,-Q418^(1/3),(-Q418)^(1/3)),'OddsRatio_working_3-way'!AN418-'OddsRatio_working_3-way'!R418/3)</f>
        <v>-0.24515234554468682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IF('True_Odds_Calculator_3-way'!A411="","",'True_Odds_Calculator_3-way'!A411)</f>
        <v>1.23</v>
      </c>
      <c r="B419" s="4">
        <f>IF('True_Odds_Calculator_3-way'!B411="","",'True_Odds_Calculator_3-way'!B411)</f>
        <v>7.08</v>
      </c>
      <c r="C419" s="4">
        <f>IF('True_Odds_Calculator_3-way'!C411="","",'True_Odds_Calculator_3-way'!C411)</f>
        <v>12.55</v>
      </c>
      <c r="D419" s="9">
        <f t="shared" si="91"/>
        <v>0.79755449083977759</v>
      </c>
      <c r="E419" s="9">
        <f t="shared" si="92"/>
        <v>0.12970142475889243</v>
      </c>
      <c r="F419" s="9">
        <f t="shared" si="93"/>
        <v>7.2744084401330039E-2</v>
      </c>
      <c r="G419" s="9">
        <f t="shared" si="94"/>
        <v>1.1036209764015181</v>
      </c>
      <c r="H419" s="9">
        <f t="shared" si="95"/>
        <v>1.2538328245723491</v>
      </c>
      <c r="I419" s="9">
        <f t="shared" si="96"/>
        <v>7.7100155365212304</v>
      </c>
      <c r="J419" s="9">
        <f t="shared" si="97"/>
        <v>13.746822277437534</v>
      </c>
      <c r="K419" s="11">
        <f t="shared" si="98"/>
        <v>0.81300813008130079</v>
      </c>
      <c r="L419" s="11">
        <f t="shared" si="99"/>
        <v>0.14124293785310735</v>
      </c>
      <c r="M419" s="11">
        <f t="shared" si="100"/>
        <v>7.9681274900398405E-2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-0.14778532281237455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0.16341780002309444</v>
      </c>
      <c r="Q419" s="11">
        <f>2*'OddsRatio_working_3-way'!K419*'OddsRatio_working_3-way'!L419*'OddsRatio_working_3-way'!M419</f>
        <v>1.8299865624086722E-2</v>
      </c>
      <c r="R419" s="11">
        <f t="shared" si="101"/>
        <v>0</v>
      </c>
      <c r="S419" s="11">
        <f t="shared" si="102"/>
        <v>-1.1057782796913236</v>
      </c>
      <c r="T419" s="11">
        <f t="shared" si="103"/>
        <v>-0.12382735494863643</v>
      </c>
      <c r="U419" s="11">
        <f>'OddsRatio_working_3-way'!S419-'OddsRatio_working_3-way'!R419^2/3</f>
        <v>-1.1057782796913236</v>
      </c>
      <c r="V419" s="11">
        <f>'OddsRatio_working_3-way'!S419*'OddsRatio_working_3-way'!R419/3-2*'OddsRatio_working_3-way'!R419^3/27-'OddsRatio_working_3-way'!T419</f>
        <v>0.12382735494863643</v>
      </c>
      <c r="W419" s="11">
        <f>'OddsRatio_working_3-way'!V419^2+4*'OddsRatio_working_3-way'!U419^3/27</f>
        <v>-0.18497575361992369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0.22377944915334569</v>
      </c>
      <c r="Y419" s="11">
        <f>IF('OddsRatio_working_3-way'!W419&gt;=0,IF('OddsRatio_working_3-way'!V419+SQRT('OddsRatio_working_3-way'!W419)&gt;0,0,PI()),ACOS('OddsRatio_working_3-way'!V419/(2*'OddsRatio_working_3-way'!X419)))</f>
        <v>1.2904663511332874</v>
      </c>
      <c r="Z419" s="11">
        <f>'OddsRatio_working_3-way'!X419^(1/3)*COS('OddsRatio_working_3-way'!Y419/3)</f>
        <v>0.55181048820075917</v>
      </c>
      <c r="AA419" s="11">
        <f>'OddsRatio_working_3-way'!X419^(1/3)*COS(('OddsRatio_working_3-way'!Y419+2*PI())/3)</f>
        <v>-0.4951618489189365</v>
      </c>
      <c r="AB419" s="11">
        <f>'OddsRatio_working_3-way'!X419^(1/3)*COS(('OddsRatio_working_3-way'!Y419+4*PI())/3)</f>
        <v>-5.6648639281822843E-2</v>
      </c>
      <c r="AC419" s="11">
        <f>'OddsRatio_working_3-way'!X419^(1/3)*SIN('OddsRatio_working_3-way'!Y419/3)</f>
        <v>0.25317571962719443</v>
      </c>
      <c r="AD419" s="11">
        <f>'OddsRatio_working_3-way'!X419^(1/3)*SIN(('OddsRatio_working_3-way'!Y419+2*PI())/3)</f>
        <v>0.35129404104295348</v>
      </c>
      <c r="AE419" s="11">
        <f>'OddsRatio_working_3-way'!X419^(1/3)*SIN(('OddsRatio_working_3-way'!Y419+4*PI())/3)</f>
        <v>-0.6044697606701479</v>
      </c>
      <c r="AF419" s="11">
        <f>-'OddsRatio_working_3-way'!U419/(3*'OddsRatio_working_3-way'!X419^(1/3))*COS(('OddsRatio_working_3-way'!Y419)/3)</f>
        <v>0.55181048820075906</v>
      </c>
      <c r="AG419" s="11">
        <f>-'OddsRatio_working_3-way'!U419/(3*'OddsRatio_working_3-way'!X419^(1/3))*COS(('OddsRatio_working_3-way'!Y419+2*PI())/3)</f>
        <v>-0.49516184891893639</v>
      </c>
      <c r="AH419" s="11">
        <f>-'OddsRatio_working_3-way'!U419/(3*'OddsRatio_working_3-way'!X419^(1/3))*COS(('OddsRatio_working_3-way'!Y419+4*PI())/3)</f>
        <v>-5.664863928182283E-2</v>
      </c>
      <c r="AI419" s="11">
        <f>'OddsRatio_working_3-way'!U419/(3*'OddsRatio_working_3-way'!X419^(1/3))*SIN(('OddsRatio_working_3-way'!Y419)/3)</f>
        <v>-0.25317571962719437</v>
      </c>
      <c r="AJ419" s="11">
        <f>'OddsRatio_working_3-way'!U419/(3*'OddsRatio_working_3-way'!X419^(1/3))*SIN(('OddsRatio_working_3-way'!Y419+2*PI())/3)</f>
        <v>-0.35129404104295336</v>
      </c>
      <c r="AK419" s="11">
        <f>'OddsRatio_working_3-way'!U419/(3*'OddsRatio_working_3-way'!X419^(1/3))*SIN(('OddsRatio_working_3-way'!Y419+4*PI())/3)</f>
        <v>0.60446976067014779</v>
      </c>
      <c r="AL419" s="11">
        <f>'OddsRatio_working_3-way'!Z419+'OddsRatio_working_3-way'!AF419</f>
        <v>1.1036209764015181</v>
      </c>
      <c r="AM419" s="11">
        <f>'OddsRatio_working_3-way'!AA419+'OddsRatio_working_3-way'!AG419</f>
        <v>-0.99032369783787288</v>
      </c>
      <c r="AN419" s="11">
        <f>'OddsRatio_working_3-way'!AB419+'OddsRatio_working_3-way'!AH419</f>
        <v>-0.11329727856364567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1.1036209764015181</v>
      </c>
      <c r="AS419" s="11">
        <f>IF(('OddsRatio_working_3-way'!X419=0),IF(Q419&gt;0,-Q419^(1/3),(-Q419)^(1/3)),'OddsRatio_working_3-way'!AM419-'OddsRatio_working_3-way'!R419/3)</f>
        <v>-0.99032369783787288</v>
      </c>
      <c r="AT419" s="11">
        <f>IF(('OddsRatio_working_3-way'!X419=0),IF(Q419&gt;0,-Q419^(1/3),(-Q419)^(1/3)),'OddsRatio_working_3-way'!AN419-'OddsRatio_working_3-way'!R419/3)</f>
        <v>-0.11329727856364567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IF('True_Odds_Calculator_3-way'!A412="","",'True_Odds_Calculator_3-way'!A412)</f>
        <v>1.58</v>
      </c>
      <c r="B420" s="4">
        <f>IF('True_Odds_Calculator_3-way'!B412="","",'True_Odds_Calculator_3-way'!B412)</f>
        <v>4.6399999999999997</v>
      </c>
      <c r="C420" s="4">
        <f>IF('True_Odds_Calculator_3-way'!C412="","",'True_Odds_Calculator_3-way'!C412)</f>
        <v>5.62</v>
      </c>
      <c r="D420" s="9">
        <f t="shared" si="91"/>
        <v>0.62159189095802336</v>
      </c>
      <c r="E420" s="9">
        <f t="shared" si="92"/>
        <v>0.20744422551730138</v>
      </c>
      <c r="F420" s="9">
        <f t="shared" si="93"/>
        <v>0.17096388352467515</v>
      </c>
      <c r="G420" s="9">
        <f t="shared" si="94"/>
        <v>1.0496079239462976</v>
      </c>
      <c r="H420" s="9">
        <f t="shared" si="95"/>
        <v>1.6087725958888528</v>
      </c>
      <c r="I420" s="9">
        <f t="shared" si="96"/>
        <v>4.8205728431645234</v>
      </c>
      <c r="J420" s="9">
        <f t="shared" si="97"/>
        <v>5.8491886086318949</v>
      </c>
      <c r="K420" s="11">
        <f t="shared" si="98"/>
        <v>0.63291139240506322</v>
      </c>
      <c r="L420" s="11">
        <f t="shared" si="99"/>
        <v>0.21551724137931036</v>
      </c>
      <c r="M420" s="11">
        <f t="shared" si="100"/>
        <v>0.17793594306049823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-0.23673363665029945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0.21455610768425412</v>
      </c>
      <c r="Q420" s="11">
        <f>2*'OddsRatio_working_3-way'!K420*'OddsRatio_working_3-way'!L420*'OddsRatio_working_3-way'!M420</f>
        <v>4.8542105810917231E-2</v>
      </c>
      <c r="R420" s="11">
        <f t="shared" si="101"/>
        <v>0</v>
      </c>
      <c r="S420" s="11">
        <f t="shared" si="102"/>
        <v>-0.90631864030878828</v>
      </c>
      <c r="T420" s="11">
        <f t="shared" si="103"/>
        <v>-0.20504946613321004</v>
      </c>
      <c r="U420" s="11">
        <f>'OddsRatio_working_3-way'!S420-'OddsRatio_working_3-way'!R420^2/3</f>
        <v>-0.90631864030878828</v>
      </c>
      <c r="V420" s="11">
        <f>'OddsRatio_working_3-way'!S420*'OddsRatio_working_3-way'!R420/3-2*'OddsRatio_working_3-way'!R420^3/27-'OddsRatio_working_3-way'!T420</f>
        <v>0.20504946613321004</v>
      </c>
      <c r="W420" s="11">
        <f>'OddsRatio_working_3-way'!V420^2+4*'OddsRatio_working_3-way'!U420^3/27</f>
        <v>-6.8245434409578976E-2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0.16605023183595186</v>
      </c>
      <c r="Y420" s="11">
        <f>IF('OddsRatio_working_3-way'!W420&gt;=0,IF('OddsRatio_working_3-way'!V420+SQRT('OddsRatio_working_3-way'!W420)&gt;0,0,PI()),ACOS('OddsRatio_working_3-way'!V420/(2*'OddsRatio_working_3-way'!X420)))</f>
        <v>0.90532235713748055</v>
      </c>
      <c r="Z420" s="11">
        <f>'OddsRatio_working_3-way'!X420^(1/3)*COS('OddsRatio_working_3-way'!Y420/3)</f>
        <v>0.52480396197314882</v>
      </c>
      <c r="AA420" s="11">
        <f>'OddsRatio_working_3-way'!X420^(1/3)*COS(('OddsRatio_working_3-way'!Y420+2*PI())/3)</f>
        <v>-0.40387728342541485</v>
      </c>
      <c r="AB420" s="11">
        <f>'OddsRatio_working_3-way'!X420^(1/3)*COS(('OddsRatio_working_3-way'!Y420+4*PI())/3)</f>
        <v>-0.12092667854773385</v>
      </c>
      <c r="AC420" s="11">
        <f>'OddsRatio_working_3-way'!X420^(1/3)*SIN('OddsRatio_working_3-way'!Y420/3)</f>
        <v>0.16336160789349657</v>
      </c>
      <c r="AD420" s="11">
        <f>'OddsRatio_working_3-way'!X420^(1/3)*SIN(('OddsRatio_working_3-way'!Y420+2*PI())/3)</f>
        <v>0.37281275912872114</v>
      </c>
      <c r="AE420" s="11">
        <f>'OddsRatio_working_3-way'!X420^(1/3)*SIN(('OddsRatio_working_3-way'!Y420+4*PI())/3)</f>
        <v>-0.53617436702221766</v>
      </c>
      <c r="AF420" s="11">
        <f>-'OddsRatio_working_3-way'!U420/(3*'OddsRatio_working_3-way'!X420^(1/3))*COS(('OddsRatio_working_3-way'!Y420)/3)</f>
        <v>0.52480396197314882</v>
      </c>
      <c r="AG420" s="11">
        <f>-'OddsRatio_working_3-way'!U420/(3*'OddsRatio_working_3-way'!X420^(1/3))*COS(('OddsRatio_working_3-way'!Y420+2*PI())/3)</f>
        <v>-0.40387728342541485</v>
      </c>
      <c r="AH420" s="11">
        <f>-'OddsRatio_working_3-way'!U420/(3*'OddsRatio_working_3-way'!X420^(1/3))*COS(('OddsRatio_working_3-way'!Y420+4*PI())/3)</f>
        <v>-0.12092667854773385</v>
      </c>
      <c r="AI420" s="11">
        <f>'OddsRatio_working_3-way'!U420/(3*'OddsRatio_working_3-way'!X420^(1/3))*SIN(('OddsRatio_working_3-way'!Y420)/3)</f>
        <v>-0.16336160789349657</v>
      </c>
      <c r="AJ420" s="11">
        <f>'OddsRatio_working_3-way'!U420/(3*'OddsRatio_working_3-way'!X420^(1/3))*SIN(('OddsRatio_working_3-way'!Y420+2*PI())/3)</f>
        <v>-0.37281275912872114</v>
      </c>
      <c r="AK420" s="11">
        <f>'OddsRatio_working_3-way'!U420/(3*'OddsRatio_working_3-way'!X420^(1/3))*SIN(('OddsRatio_working_3-way'!Y420+4*PI())/3)</f>
        <v>0.53617436702221766</v>
      </c>
      <c r="AL420" s="11">
        <f>'OddsRatio_working_3-way'!Z420+'OddsRatio_working_3-way'!AF420</f>
        <v>1.0496079239462976</v>
      </c>
      <c r="AM420" s="11">
        <f>'OddsRatio_working_3-way'!AA420+'OddsRatio_working_3-way'!AG420</f>
        <v>-0.80775456685082969</v>
      </c>
      <c r="AN420" s="11">
        <f>'OddsRatio_working_3-way'!AB420+'OddsRatio_working_3-way'!AH420</f>
        <v>-0.24185335709546771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1.0496079239462976</v>
      </c>
      <c r="AS420" s="11">
        <f>IF(('OddsRatio_working_3-way'!X420=0),IF(Q420&gt;0,-Q420^(1/3),(-Q420)^(1/3)),'OddsRatio_working_3-way'!AM420-'OddsRatio_working_3-way'!R420/3)</f>
        <v>-0.80775456685082969</v>
      </c>
      <c r="AT420" s="11">
        <f>IF(('OddsRatio_working_3-way'!X420=0),IF(Q420&gt;0,-Q420^(1/3),(-Q420)^(1/3)),'OddsRatio_working_3-way'!AN420-'OddsRatio_working_3-way'!R420/3)</f>
        <v>-0.24185335709546771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IF('True_Odds_Calculator_3-way'!A413="","",'True_Odds_Calculator_3-way'!A413)</f>
        <v>7.55</v>
      </c>
      <c r="B421" s="4">
        <f>IF('True_Odds_Calculator_3-way'!B413="","",'True_Odds_Calculator_3-way'!B413)</f>
        <v>4.46</v>
      </c>
      <c r="C421" s="4">
        <f>IF('True_Odds_Calculator_3-way'!C413="","",'True_Odds_Calculator_3-way'!C413)</f>
        <v>1.5</v>
      </c>
      <c r="D421" s="9">
        <f t="shared" si="91"/>
        <v>0.12726738762100148</v>
      </c>
      <c r="E421" s="9">
        <f t="shared" si="92"/>
        <v>0.21633686929886745</v>
      </c>
      <c r="F421" s="9">
        <f t="shared" si="93"/>
        <v>0.65639574308013127</v>
      </c>
      <c r="G421" s="9">
        <f t="shared" si="94"/>
        <v>1.046942368356957</v>
      </c>
      <c r="H421" s="9">
        <f t="shared" si="95"/>
        <v>7.8574725127380667</v>
      </c>
      <c r="I421" s="9">
        <f t="shared" si="96"/>
        <v>4.6224205945150709</v>
      </c>
      <c r="J421" s="9">
        <f t="shared" si="97"/>
        <v>1.5234711841784787</v>
      </c>
      <c r="K421" s="11">
        <f t="shared" si="98"/>
        <v>0.13245033112582782</v>
      </c>
      <c r="L421" s="11">
        <f t="shared" si="99"/>
        <v>0.22421524663677131</v>
      </c>
      <c r="M421" s="11">
        <f t="shared" si="100"/>
        <v>0.66666666666666663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-0.2243439352993003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0.20807966818123325</v>
      </c>
      <c r="Q421" s="11">
        <f>2*'OddsRatio_working_3-way'!K421*'OddsRatio_working_3-way'!L421*'OddsRatio_working_3-way'!M421</f>
        <v>3.959651154733268E-2</v>
      </c>
      <c r="R421" s="11">
        <f t="shared" si="101"/>
        <v>0</v>
      </c>
      <c r="S421" s="11">
        <f t="shared" si="102"/>
        <v>-0.92750297842297957</v>
      </c>
      <c r="T421" s="11">
        <f t="shared" si="103"/>
        <v>-0.17649913956669447</v>
      </c>
      <c r="U421" s="11">
        <f>'OddsRatio_working_3-way'!S421-'OddsRatio_working_3-way'!R421^2/3</f>
        <v>-0.92750297842297957</v>
      </c>
      <c r="V421" s="11">
        <f>'OddsRatio_working_3-way'!S421*'OddsRatio_working_3-way'!R421/3-2*'OddsRatio_working_3-way'!R421^3/27-'OddsRatio_working_3-way'!T421</f>
        <v>0.17649913956669447</v>
      </c>
      <c r="W421" s="11">
        <f>'OddsRatio_working_3-way'!V421^2+4*'OddsRatio_working_3-way'!U421^3/27</f>
        <v>-8.7054773513051104E-2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0.17190602067760352</v>
      </c>
      <c r="Y421" s="11">
        <f>IF('OddsRatio_working_3-way'!W421&gt;=0,IF('OddsRatio_working_3-way'!V421+SQRT('OddsRatio_working_3-way'!W421)&gt;0,0,PI()),ACOS('OddsRatio_working_3-way'!V421/(2*'OddsRatio_working_3-way'!X421)))</f>
        <v>1.0317015197720911</v>
      </c>
      <c r="Z421" s="11">
        <f>'OddsRatio_working_3-way'!X421^(1/3)*COS('OddsRatio_working_3-way'!Y421/3)</f>
        <v>0.5234711841784786</v>
      </c>
      <c r="AA421" s="11">
        <f>'OddsRatio_working_3-way'!X421^(1/3)*COS(('OddsRatio_working_3-way'!Y421+2*PI())/3)</f>
        <v>-0.42409070936871074</v>
      </c>
      <c r="AB421" s="11">
        <f>'OddsRatio_working_3-way'!X421^(1/3)*COS(('OddsRatio_working_3-way'!Y421+4*PI())/3)</f>
        <v>-9.9380474809767569E-2</v>
      </c>
      <c r="AC421" s="11">
        <f>'OddsRatio_working_3-way'!X421^(1/3)*SIN('OddsRatio_working_3-way'!Y421/3)</f>
        <v>0.18747154133123226</v>
      </c>
      <c r="AD421" s="11">
        <f>'OddsRatio_working_3-way'!X421^(1/3)*SIN(('OddsRatio_working_3-way'!Y421+2*PI())/3)</f>
        <v>0.35960357298206913</v>
      </c>
      <c r="AE421" s="11">
        <f>'OddsRatio_working_3-way'!X421^(1/3)*SIN(('OddsRatio_working_3-way'!Y421+4*PI())/3)</f>
        <v>-0.54707511431330136</v>
      </c>
      <c r="AF421" s="11">
        <f>-'OddsRatio_working_3-way'!U421/(3*'OddsRatio_working_3-way'!X421^(1/3))*COS(('OddsRatio_working_3-way'!Y421)/3)</f>
        <v>0.52347118417847849</v>
      </c>
      <c r="AG421" s="11">
        <f>-'OddsRatio_working_3-way'!U421/(3*'OddsRatio_working_3-way'!X421^(1/3))*COS(('OddsRatio_working_3-way'!Y421+2*PI())/3)</f>
        <v>-0.42409070936871063</v>
      </c>
      <c r="AH421" s="11">
        <f>-'OddsRatio_working_3-way'!U421/(3*'OddsRatio_working_3-way'!X421^(1/3))*COS(('OddsRatio_working_3-way'!Y421+4*PI())/3)</f>
        <v>-9.9380474809767555E-2</v>
      </c>
      <c r="AI421" s="11">
        <f>'OddsRatio_working_3-way'!U421/(3*'OddsRatio_working_3-way'!X421^(1/3))*SIN(('OddsRatio_working_3-way'!Y421)/3)</f>
        <v>-0.18747154133123223</v>
      </c>
      <c r="AJ421" s="11">
        <f>'OddsRatio_working_3-way'!U421/(3*'OddsRatio_working_3-way'!X421^(1/3))*SIN(('OddsRatio_working_3-way'!Y421+2*PI())/3)</f>
        <v>-0.35960357298206902</v>
      </c>
      <c r="AK421" s="11">
        <f>'OddsRatio_working_3-way'!U421/(3*'OddsRatio_working_3-way'!X421^(1/3))*SIN(('OddsRatio_working_3-way'!Y421+4*PI())/3)</f>
        <v>0.54707511431330125</v>
      </c>
      <c r="AL421" s="11">
        <f>'OddsRatio_working_3-way'!Z421+'OddsRatio_working_3-way'!AF421</f>
        <v>1.046942368356957</v>
      </c>
      <c r="AM421" s="11">
        <f>'OddsRatio_working_3-way'!AA421+'OddsRatio_working_3-way'!AG421</f>
        <v>-0.84818141873742137</v>
      </c>
      <c r="AN421" s="11">
        <f>'OddsRatio_working_3-way'!AB421+'OddsRatio_working_3-way'!AH421</f>
        <v>-0.19876094961953511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1.046942368356957</v>
      </c>
      <c r="AS421" s="11">
        <f>IF(('OddsRatio_working_3-way'!X421=0),IF(Q421&gt;0,-Q421^(1/3),(-Q421)^(1/3)),'OddsRatio_working_3-way'!AM421-'OddsRatio_working_3-way'!R421/3)</f>
        <v>-0.84818141873742137</v>
      </c>
      <c r="AT421" s="11">
        <f>IF(('OddsRatio_working_3-way'!X421=0),IF(Q421&gt;0,-Q421^(1/3),(-Q421)^(1/3)),'OddsRatio_working_3-way'!AN421-'OddsRatio_working_3-way'!R421/3)</f>
        <v>-0.19876094961953511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IF('True_Odds_Calculator_3-way'!A414="","",'True_Odds_Calculator_3-way'!A414)</f>
        <v>2.17</v>
      </c>
      <c r="B422" s="4">
        <f>IF('True_Odds_Calculator_3-way'!B414="","",'True_Odds_Calculator_3-way'!B414)</f>
        <v>3.68</v>
      </c>
      <c r="C422" s="4">
        <f>IF('True_Odds_Calculator_3-way'!C414="","",'True_Odds_Calculator_3-way'!C414)</f>
        <v>3.46</v>
      </c>
      <c r="D422" s="9">
        <f t="shared" si="91"/>
        <v>0.45257111646800247</v>
      </c>
      <c r="E422" s="9">
        <f t="shared" si="92"/>
        <v>0.26520261191695921</v>
      </c>
      <c r="F422" s="9">
        <f t="shared" si="93"/>
        <v>0.28222627161503833</v>
      </c>
      <c r="G422" s="9">
        <f t="shared" si="94"/>
        <v>1.033844002892335</v>
      </c>
      <c r="H422" s="9">
        <f t="shared" si="95"/>
        <v>2.2095974833840324</v>
      </c>
      <c r="I422" s="9">
        <f t="shared" si="96"/>
        <v>3.7707019277514586</v>
      </c>
      <c r="J422" s="9">
        <f t="shared" si="97"/>
        <v>3.5432562471151439</v>
      </c>
      <c r="K422" s="11">
        <f t="shared" si="98"/>
        <v>0.46082949308755761</v>
      </c>
      <c r="L422" s="11">
        <f t="shared" si="99"/>
        <v>0.27173913043478259</v>
      </c>
      <c r="M422" s="11">
        <f t="shared" si="100"/>
        <v>0.28901734104046245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-0.27917216307272164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0.22837350004574711</v>
      </c>
      <c r="Q422" s="11">
        <f>2*'OddsRatio_working_3-way'!K422*'OddsRatio_working_3-way'!L422*'OddsRatio_working_3-way'!M422</f>
        <v>7.238462758977722E-2</v>
      </c>
      <c r="R422" s="11">
        <f t="shared" si="101"/>
        <v>0</v>
      </c>
      <c r="S422" s="11">
        <f t="shared" si="102"/>
        <v>-0.81803822247943114</v>
      </c>
      <c r="T422" s="11">
        <f t="shared" si="103"/>
        <v>-0.25928311330568343</v>
      </c>
      <c r="U422" s="11">
        <f>'OddsRatio_working_3-way'!S422-'OddsRatio_working_3-way'!R422^2/3</f>
        <v>-0.81803822247943114</v>
      </c>
      <c r="V422" s="11">
        <f>'OddsRatio_working_3-way'!S422*'OddsRatio_working_3-way'!R422/3-2*'OddsRatio_working_3-way'!R422^3/27-'OddsRatio_working_3-way'!T422</f>
        <v>0.25928311330568343</v>
      </c>
      <c r="W422" s="11">
        <f>'OddsRatio_working_3-way'!V422^2+4*'OddsRatio_working_3-way'!U422^3/27</f>
        <v>-1.3871550461212467E-2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0.14238967949495177</v>
      </c>
      <c r="Y422" s="11">
        <f>IF('OddsRatio_working_3-way'!W422&gt;=0,IF('OddsRatio_working_3-way'!V422+SQRT('OddsRatio_working_3-way'!W422)&gt;0,0,PI()),ACOS('OddsRatio_working_3-way'!V422/(2*'OddsRatio_working_3-way'!X422)))</f>
        <v>0.4263768234270453</v>
      </c>
      <c r="Z422" s="11">
        <f>'OddsRatio_working_3-way'!X422^(1/3)*COS('OddsRatio_working_3-way'!Y422/3)</f>
        <v>0.51692200144616762</v>
      </c>
      <c r="AA422" s="11">
        <f>'OddsRatio_working_3-way'!X422^(1/3)*COS(('OddsRatio_working_3-way'!Y422+2*PI())/3)</f>
        <v>-0.32251792022069936</v>
      </c>
      <c r="AB422" s="11">
        <f>'OddsRatio_working_3-way'!X422^(1/3)*COS(('OddsRatio_working_3-way'!Y422+4*PI())/3)</f>
        <v>-0.19440408122546815</v>
      </c>
      <c r="AC422" s="11">
        <f>'OddsRatio_working_3-way'!X422^(1/3)*SIN('OddsRatio_working_3-way'!Y422/3)</f>
        <v>7.3966559430813136E-2</v>
      </c>
      <c r="AD422" s="11">
        <f>'OddsRatio_working_3-way'!X422^(1/3)*SIN(('OddsRatio_working_3-way'!Y422+2*PI())/3)</f>
        <v>0.41068430531207101</v>
      </c>
      <c r="AE422" s="11">
        <f>'OddsRatio_working_3-way'!X422^(1/3)*SIN(('OddsRatio_working_3-way'!Y422+4*PI())/3)</f>
        <v>-0.48465086474288416</v>
      </c>
      <c r="AF422" s="11">
        <f>-'OddsRatio_working_3-way'!U422/(3*'OddsRatio_working_3-way'!X422^(1/3))*COS(('OddsRatio_working_3-way'!Y422)/3)</f>
        <v>0.51692200144616751</v>
      </c>
      <c r="AG422" s="11">
        <f>-'OddsRatio_working_3-way'!U422/(3*'OddsRatio_working_3-way'!X422^(1/3))*COS(('OddsRatio_working_3-way'!Y422+2*PI())/3)</f>
        <v>-0.32251792022069931</v>
      </c>
      <c r="AH422" s="11">
        <f>-'OddsRatio_working_3-way'!U422/(3*'OddsRatio_working_3-way'!X422^(1/3))*COS(('OddsRatio_working_3-way'!Y422+4*PI())/3)</f>
        <v>-0.19440408122546812</v>
      </c>
      <c r="AI422" s="11">
        <f>'OddsRatio_working_3-way'!U422/(3*'OddsRatio_working_3-way'!X422^(1/3))*SIN(('OddsRatio_working_3-way'!Y422)/3)</f>
        <v>-7.3966559430813122E-2</v>
      </c>
      <c r="AJ422" s="11">
        <f>'OddsRatio_working_3-way'!U422/(3*'OddsRatio_working_3-way'!X422^(1/3))*SIN(('OddsRatio_working_3-way'!Y422+2*PI())/3)</f>
        <v>-0.4106843053120709</v>
      </c>
      <c r="AK422" s="11">
        <f>'OddsRatio_working_3-way'!U422/(3*'OddsRatio_working_3-way'!X422^(1/3))*SIN(('OddsRatio_working_3-way'!Y422+4*PI())/3)</f>
        <v>0.48465086474288405</v>
      </c>
      <c r="AL422" s="11">
        <f>'OddsRatio_working_3-way'!Z422+'OddsRatio_working_3-way'!AF422</f>
        <v>1.033844002892335</v>
      </c>
      <c r="AM422" s="11">
        <f>'OddsRatio_working_3-way'!AA422+'OddsRatio_working_3-way'!AG422</f>
        <v>-0.64503584044139872</v>
      </c>
      <c r="AN422" s="11">
        <f>'OddsRatio_working_3-way'!AB422+'OddsRatio_working_3-way'!AH422</f>
        <v>-0.3888081624509363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1.033844002892335</v>
      </c>
      <c r="AS422" s="11">
        <f>IF(('OddsRatio_working_3-way'!X422=0),IF(Q422&gt;0,-Q422^(1/3),(-Q422)^(1/3)),'OddsRatio_working_3-way'!AM422-'OddsRatio_working_3-way'!R422/3)</f>
        <v>-0.64503584044139872</v>
      </c>
      <c r="AT422" s="11">
        <f>IF(('OddsRatio_working_3-way'!X422=0),IF(Q422&gt;0,-Q422^(1/3),(-Q422)^(1/3)),'OddsRatio_working_3-way'!AN422-'OddsRatio_working_3-way'!R422/3)</f>
        <v>-0.3888081624509363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IF('True_Odds_Calculator_3-way'!A415="","",'True_Odds_Calculator_3-way'!A415)</f>
        <v>5.26</v>
      </c>
      <c r="B423" s="4">
        <f>IF('True_Odds_Calculator_3-way'!B415="","",'True_Odds_Calculator_3-way'!B415)</f>
        <v>3.99</v>
      </c>
      <c r="C423" s="4">
        <f>IF('True_Odds_Calculator_3-way'!C415="","",'True_Odds_Calculator_3-way'!C415)</f>
        <v>1.71</v>
      </c>
      <c r="D423" s="9">
        <f t="shared" si="91"/>
        <v>0.18344223827858072</v>
      </c>
      <c r="E423" s="9">
        <f t="shared" si="92"/>
        <v>0.24246689754707071</v>
      </c>
      <c r="F423" s="9">
        <f t="shared" si="93"/>
        <v>0.57409086417434851</v>
      </c>
      <c r="G423" s="9">
        <f t="shared" si="94"/>
        <v>1.0449078007056942</v>
      </c>
      <c r="H423" s="9">
        <f t="shared" si="95"/>
        <v>5.4513072310062576</v>
      </c>
      <c r="I423" s="9">
        <f t="shared" si="96"/>
        <v>4.1242743241100257</v>
      </c>
      <c r="J423" s="9">
        <f t="shared" si="97"/>
        <v>1.7418845385010429</v>
      </c>
      <c r="K423" s="11">
        <f t="shared" si="98"/>
        <v>0.19011406844106465</v>
      </c>
      <c r="L423" s="11">
        <f t="shared" si="99"/>
        <v>0.25062656641604009</v>
      </c>
      <c r="M423" s="11">
        <f t="shared" si="100"/>
        <v>0.58479532163742687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-0.25199062628888946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0.22179835330883851</v>
      </c>
      <c r="Q423" s="11">
        <f>2*'OddsRatio_working_3-way'!K423*'OddsRatio_working_3-way'!L423*'OddsRatio_working_3-way'!M423</f>
        <v>5.5728229474582551E-2</v>
      </c>
      <c r="R423" s="11">
        <f t="shared" si="101"/>
        <v>0</v>
      </c>
      <c r="S423" s="11">
        <f t="shared" si="102"/>
        <v>-0.88018493614346738</v>
      </c>
      <c r="T423" s="11">
        <f t="shared" si="103"/>
        <v>-0.22115199400589636</v>
      </c>
      <c r="U423" s="11">
        <f>'OddsRatio_working_3-way'!S423-'OddsRatio_working_3-way'!R423^2/3</f>
        <v>-0.88018493614346738</v>
      </c>
      <c r="V423" s="11">
        <f>'OddsRatio_working_3-way'!S423*'OddsRatio_working_3-way'!R423/3-2*'OddsRatio_working_3-way'!R423^3/27-'OddsRatio_working_3-way'!T423</f>
        <v>0.22115199400589636</v>
      </c>
      <c r="W423" s="11">
        <f>'OddsRatio_working_3-way'!V423^2+4*'OddsRatio_working_3-way'!U423^3/27</f>
        <v>-5.2114274650395878E-2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0.15892016793281769</v>
      </c>
      <c r="Y423" s="11">
        <f>IF('OddsRatio_working_3-way'!W423&gt;=0,IF('OddsRatio_working_3-way'!V423+SQRT('OddsRatio_working_3-way'!W423)&gt;0,0,PI()),ACOS('OddsRatio_working_3-way'!V423/(2*'OddsRatio_working_3-way'!X423)))</f>
        <v>0.80126893124730536</v>
      </c>
      <c r="Z423" s="11">
        <f>'OddsRatio_working_3-way'!X423^(1/3)*COS('OddsRatio_working_3-way'!Y423/3)</f>
        <v>0.52245390035284722</v>
      </c>
      <c r="AA423" s="11">
        <f>'OddsRatio_working_3-way'!X423^(1/3)*COS(('OddsRatio_working_3-way'!Y423+2*PI())/3)</f>
        <v>-0.38503194014225589</v>
      </c>
      <c r="AB423" s="11">
        <f>'OddsRatio_working_3-way'!X423^(1/3)*COS(('OddsRatio_working_3-way'!Y423+4*PI())/3)</f>
        <v>-0.13742196021059122</v>
      </c>
      <c r="AC423" s="11">
        <f>'OddsRatio_working_3-way'!X423^(1/3)*SIN('OddsRatio_working_3-way'!Y423/3)</f>
        <v>0.1429576885675844</v>
      </c>
      <c r="AD423" s="11">
        <f>'OddsRatio_working_3-way'!X423^(1/3)*SIN(('OddsRatio_working_3-way'!Y423+2*PI())/3)</f>
        <v>0.38097950572803718</v>
      </c>
      <c r="AE423" s="11">
        <f>'OddsRatio_working_3-way'!X423^(1/3)*SIN(('OddsRatio_working_3-way'!Y423+4*PI())/3)</f>
        <v>-0.52393719429562158</v>
      </c>
      <c r="AF423" s="11">
        <f>-'OddsRatio_working_3-way'!U423/(3*'OddsRatio_working_3-way'!X423^(1/3))*COS(('OddsRatio_working_3-way'!Y423)/3)</f>
        <v>0.522453900352847</v>
      </c>
      <c r="AG423" s="11">
        <f>-'OddsRatio_working_3-way'!U423/(3*'OddsRatio_working_3-way'!X423^(1/3))*COS(('OddsRatio_working_3-way'!Y423+2*PI())/3)</f>
        <v>-0.38503194014225572</v>
      </c>
      <c r="AH423" s="11">
        <f>-'OddsRatio_working_3-way'!U423/(3*'OddsRatio_working_3-way'!X423^(1/3))*COS(('OddsRatio_working_3-way'!Y423+4*PI())/3)</f>
        <v>-0.13742196021059114</v>
      </c>
      <c r="AI423" s="11">
        <f>'OddsRatio_working_3-way'!U423/(3*'OddsRatio_working_3-way'!X423^(1/3))*SIN(('OddsRatio_working_3-way'!Y423)/3)</f>
        <v>-0.14295768856758434</v>
      </c>
      <c r="AJ423" s="11">
        <f>'OddsRatio_working_3-way'!U423/(3*'OddsRatio_working_3-way'!X423^(1/3))*SIN(('OddsRatio_working_3-way'!Y423+2*PI())/3)</f>
        <v>-0.38097950572803702</v>
      </c>
      <c r="AK423" s="11">
        <f>'OddsRatio_working_3-way'!U423/(3*'OddsRatio_working_3-way'!X423^(1/3))*SIN(('OddsRatio_working_3-way'!Y423+4*PI())/3)</f>
        <v>0.52393719429562136</v>
      </c>
      <c r="AL423" s="11">
        <f>'OddsRatio_working_3-way'!Z423+'OddsRatio_working_3-way'!AF423</f>
        <v>1.0449078007056942</v>
      </c>
      <c r="AM423" s="11">
        <f>'OddsRatio_working_3-way'!AA423+'OddsRatio_working_3-way'!AG423</f>
        <v>-0.77006388028451167</v>
      </c>
      <c r="AN423" s="11">
        <f>'OddsRatio_working_3-way'!AB423+'OddsRatio_working_3-way'!AH423</f>
        <v>-0.27484392042118233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1.0449078007056942</v>
      </c>
      <c r="AS423" s="11">
        <f>IF(('OddsRatio_working_3-way'!X423=0),IF(Q423&gt;0,-Q423^(1/3),(-Q423)^(1/3)),'OddsRatio_working_3-way'!AM423-'OddsRatio_working_3-way'!R423/3)</f>
        <v>-0.77006388028451167</v>
      </c>
      <c r="AT423" s="11">
        <f>IF(('OddsRatio_working_3-way'!X423=0),IF(Q423&gt;0,-Q423^(1/3),(-Q423)^(1/3)),'OddsRatio_working_3-way'!AN423-'OddsRatio_working_3-way'!R423/3)</f>
        <v>-0.27484392042118233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IF('True_Odds_Calculator_3-way'!A416="","",'True_Odds_Calculator_3-way'!A416)</f>
        <v>2.95</v>
      </c>
      <c r="B424" s="4">
        <f>IF('True_Odds_Calculator_3-way'!B416="","",'True_Odds_Calculator_3-way'!B416)</f>
        <v>3.24</v>
      </c>
      <c r="C424" s="4">
        <f>IF('True_Odds_Calculator_3-way'!C416="","",'True_Odds_Calculator_3-way'!C416)</f>
        <v>2.67</v>
      </c>
      <c r="D424" s="9">
        <f t="shared" si="91"/>
        <v>0.33159253166388036</v>
      </c>
      <c r="E424" s="9">
        <f t="shared" si="92"/>
        <v>0.30161112301030762</v>
      </c>
      <c r="F424" s="9">
        <f t="shared" si="93"/>
        <v>0.36679634532581207</v>
      </c>
      <c r="G424" s="9">
        <f t="shared" si="94"/>
        <v>1.0337176744156662</v>
      </c>
      <c r="H424" s="9">
        <f t="shared" si="95"/>
        <v>3.0157494651105492</v>
      </c>
      <c r="I424" s="9">
        <f t="shared" si="96"/>
        <v>3.3155275906910928</v>
      </c>
      <c r="J424" s="9">
        <f t="shared" si="97"/>
        <v>2.7263085162741625</v>
      </c>
      <c r="K424" s="11">
        <f t="shared" si="98"/>
        <v>0.33898305084745761</v>
      </c>
      <c r="L424" s="11">
        <f t="shared" si="99"/>
        <v>0.30864197530864196</v>
      </c>
      <c r="M424" s="11">
        <f t="shared" si="100"/>
        <v>0.37453183520599254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-0.28583855867547858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0.22962508415014818</v>
      </c>
      <c r="Q424" s="11">
        <f>2*'OddsRatio_working_3-way'!K424*'OddsRatio_working_3-way'!L424*'OddsRatio_working_3-way'!M424</f>
        <v>7.8370335887422579E-2</v>
      </c>
      <c r="R424" s="11">
        <f t="shared" si="101"/>
        <v>0</v>
      </c>
      <c r="S424" s="11">
        <f t="shared" si="102"/>
        <v>-0.80333837818867782</v>
      </c>
      <c r="T424" s="11">
        <f t="shared" si="103"/>
        <v>-0.27417692088350776</v>
      </c>
      <c r="U424" s="11">
        <f>'OddsRatio_working_3-way'!S424-'OddsRatio_working_3-way'!R424^2/3</f>
        <v>-0.80333837818867782</v>
      </c>
      <c r="V424" s="11">
        <f>'OddsRatio_working_3-way'!S424*'OddsRatio_working_3-way'!R424/3-2*'OddsRatio_working_3-way'!R424^3/27-'OddsRatio_working_3-way'!T424</f>
        <v>0.27417692088350776</v>
      </c>
      <c r="W424" s="11">
        <f>'OddsRatio_working_3-way'!V424^2+4*'OddsRatio_working_3-way'!U424^3/27</f>
        <v>-1.6324191323422166E-3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0.13856893868892795</v>
      </c>
      <c r="Y424" s="11">
        <f>IF('OddsRatio_working_3-way'!W424&gt;=0,IF('OddsRatio_working_3-way'!V424+SQRT('OddsRatio_working_3-way'!W424)&gt;0,0,PI()),ACOS('OddsRatio_working_3-way'!V424/(2*'OddsRatio_working_3-way'!X424)))</f>
        <v>0.14630881616502323</v>
      </c>
      <c r="Z424" s="11">
        <f>'OddsRatio_working_3-way'!X424^(1/3)*COS('OddsRatio_working_3-way'!Y424/3)</f>
        <v>0.51685883720783321</v>
      </c>
      <c r="AA424" s="11">
        <f>'OddsRatio_working_3-way'!X424^(1/3)*COS(('OddsRatio_working_3-way'!Y424+2*PI())/3)</f>
        <v>-0.28027664605488595</v>
      </c>
      <c r="AB424" s="11">
        <f>'OddsRatio_working_3-way'!X424^(1/3)*COS(('OddsRatio_working_3-way'!Y424+4*PI())/3)</f>
        <v>-0.23658219115294737</v>
      </c>
      <c r="AC424" s="11">
        <f>'OddsRatio_working_3-way'!X424^(1/3)*SIN('OddsRatio_working_3-way'!Y424/3)</f>
        <v>2.522700529972826E-2</v>
      </c>
      <c r="AD424" s="11">
        <f>'OddsRatio_working_3-way'!X424^(1/3)*SIN(('OddsRatio_working_3-way'!Y424+2*PI())/3)</f>
        <v>0.43499938054260512</v>
      </c>
      <c r="AE424" s="11">
        <f>'OddsRatio_working_3-way'!X424^(1/3)*SIN(('OddsRatio_working_3-way'!Y424+4*PI())/3)</f>
        <v>-0.46022638584233333</v>
      </c>
      <c r="AF424" s="11">
        <f>-'OddsRatio_working_3-way'!U424/(3*'OddsRatio_working_3-way'!X424^(1/3))*COS(('OddsRatio_working_3-way'!Y424)/3)</f>
        <v>0.5168588372078331</v>
      </c>
      <c r="AG424" s="11">
        <f>-'OddsRatio_working_3-way'!U424/(3*'OddsRatio_working_3-way'!X424^(1/3))*COS(('OddsRatio_working_3-way'!Y424+2*PI())/3)</f>
        <v>-0.28027664605488589</v>
      </c>
      <c r="AH424" s="11">
        <f>-'OddsRatio_working_3-way'!U424/(3*'OddsRatio_working_3-way'!X424^(1/3))*COS(('OddsRatio_working_3-way'!Y424+4*PI())/3)</f>
        <v>-0.23658219115294732</v>
      </c>
      <c r="AI424" s="11">
        <f>'OddsRatio_working_3-way'!U424/(3*'OddsRatio_working_3-way'!X424^(1/3))*SIN(('OddsRatio_working_3-way'!Y424)/3)</f>
        <v>-2.5227005299728253E-2</v>
      </c>
      <c r="AJ424" s="11">
        <f>'OddsRatio_working_3-way'!U424/(3*'OddsRatio_working_3-way'!X424^(1/3))*SIN(('OddsRatio_working_3-way'!Y424+2*PI())/3)</f>
        <v>-0.43499938054260501</v>
      </c>
      <c r="AK424" s="11">
        <f>'OddsRatio_working_3-way'!U424/(3*'OddsRatio_working_3-way'!X424^(1/3))*SIN(('OddsRatio_working_3-way'!Y424+4*PI())/3)</f>
        <v>0.46022638584233322</v>
      </c>
      <c r="AL424" s="11">
        <f>'OddsRatio_working_3-way'!Z424+'OddsRatio_working_3-way'!AF424</f>
        <v>1.0337176744156662</v>
      </c>
      <c r="AM424" s="11">
        <f>'OddsRatio_working_3-way'!AA424+'OddsRatio_working_3-way'!AG424</f>
        <v>-0.56055329210977178</v>
      </c>
      <c r="AN424" s="11">
        <f>'OddsRatio_working_3-way'!AB424+'OddsRatio_working_3-way'!AH424</f>
        <v>-0.47316438230589469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1.0337176744156662</v>
      </c>
      <c r="AS424" s="11">
        <f>IF(('OddsRatio_working_3-way'!X424=0),IF(Q424&gt;0,-Q424^(1/3),(-Q424)^(1/3)),'OddsRatio_working_3-way'!AM424-'OddsRatio_working_3-way'!R424/3)</f>
        <v>-0.56055329210977178</v>
      </c>
      <c r="AT424" s="11">
        <f>IF(('OddsRatio_working_3-way'!X424=0),IF(Q424&gt;0,-Q424^(1/3),(-Q424)^(1/3)),'OddsRatio_working_3-way'!AN424-'OddsRatio_working_3-way'!R424/3)</f>
        <v>-0.47316438230589469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IF('True_Odds_Calculator_3-way'!A417="","",'True_Odds_Calculator_3-way'!A417)</f>
        <v>1.49</v>
      </c>
      <c r="B425" s="4">
        <f>IF('True_Odds_Calculator_3-way'!B417="","",'True_Odds_Calculator_3-way'!B417)</f>
        <v>4.91</v>
      </c>
      <c r="C425" s="4">
        <f>IF('True_Odds_Calculator_3-way'!C417="","",'True_Odds_Calculator_3-way'!C417)</f>
        <v>6.68</v>
      </c>
      <c r="D425" s="9">
        <f t="shared" si="91"/>
        <v>0.66039643773718004</v>
      </c>
      <c r="E425" s="9">
        <f t="shared" si="92"/>
        <v>0.19594622563347122</v>
      </c>
      <c r="F425" s="9">
        <f t="shared" si="93"/>
        <v>0.14365733662934865</v>
      </c>
      <c r="G425" s="9">
        <f t="shared" si="94"/>
        <v>1.0494733993246352</v>
      </c>
      <c r="H425" s="9">
        <f t="shared" si="95"/>
        <v>1.5142419656690713</v>
      </c>
      <c r="I425" s="9">
        <f t="shared" si="96"/>
        <v>5.1034409913593235</v>
      </c>
      <c r="J425" s="9">
        <f t="shared" si="97"/>
        <v>6.9610089081639268</v>
      </c>
      <c r="K425" s="11">
        <f t="shared" si="98"/>
        <v>0.67114093959731547</v>
      </c>
      <c r="L425" s="11">
        <f t="shared" si="99"/>
        <v>0.20366598778004072</v>
      </c>
      <c r="M425" s="11">
        <f t="shared" si="100"/>
        <v>0.14970059880239522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-0.22267781445269763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0.20626061536217605</v>
      </c>
      <c r="Q425" s="11">
        <f>2*'OddsRatio_working_3-way'!K425*'OddsRatio_working_3-way'!L425*'OddsRatio_working_3-way'!M425</f>
        <v>4.0924725270273028E-2</v>
      </c>
      <c r="R425" s="11">
        <f t="shared" si="101"/>
        <v>0</v>
      </c>
      <c r="S425" s="11">
        <f t="shared" si="102"/>
        <v>-0.92627375506234366</v>
      </c>
      <c r="T425" s="11">
        <f t="shared" si="103"/>
        <v>-0.18378447521078248</v>
      </c>
      <c r="U425" s="11">
        <f>'OddsRatio_working_3-way'!S425-'OddsRatio_working_3-way'!R425^2/3</f>
        <v>-0.92627375506234366</v>
      </c>
      <c r="V425" s="11">
        <f>'OddsRatio_working_3-way'!S425*'OddsRatio_working_3-way'!R425/3-2*'OddsRatio_working_3-way'!R425^3/27-'OddsRatio_working_3-way'!T425</f>
        <v>0.18378447521078248</v>
      </c>
      <c r="W425" s="11">
        <f>'OddsRatio_working_3-way'!V425^2+4*'OddsRatio_working_3-way'!U425^3/27</f>
        <v>-8.3960629545044768E-2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0.1715643923382322</v>
      </c>
      <c r="Y425" s="11">
        <f>IF('OddsRatio_working_3-way'!W425&gt;=0,IF('OddsRatio_working_3-way'!V425+SQRT('OddsRatio_working_3-way'!W425)&gt;0,0,PI()),ACOS('OddsRatio_working_3-way'!V425/(2*'OddsRatio_working_3-way'!X425)))</f>
        <v>1.0055620224934514</v>
      </c>
      <c r="Z425" s="11">
        <f>'OddsRatio_working_3-way'!X425^(1/3)*COS('OddsRatio_working_3-way'!Y425/3)</f>
        <v>0.52473669966231762</v>
      </c>
      <c r="AA425" s="11">
        <f>'OddsRatio_working_3-way'!X425^(1/3)*COS(('OddsRatio_working_3-way'!Y425+2*PI())/3)</f>
        <v>-0.42066233514396195</v>
      </c>
      <c r="AB425" s="11">
        <f>'OddsRatio_working_3-way'!X425^(1/3)*COS(('OddsRatio_working_3-way'!Y425+4*PI())/3)</f>
        <v>-0.10407436451835554</v>
      </c>
      <c r="AC425" s="11">
        <f>'OddsRatio_working_3-way'!X425^(1/3)*SIN('OddsRatio_working_3-way'!Y425/3)</f>
        <v>0.18278215006289111</v>
      </c>
      <c r="AD425" s="11">
        <f>'OddsRatio_working_3-way'!X425^(1/3)*SIN(('OddsRatio_working_3-way'!Y425+2*PI())/3)</f>
        <v>0.36304423717412676</v>
      </c>
      <c r="AE425" s="11">
        <f>'OddsRatio_working_3-way'!X425^(1/3)*SIN(('OddsRatio_working_3-way'!Y425+4*PI())/3)</f>
        <v>-0.54582638723701793</v>
      </c>
      <c r="AF425" s="11">
        <f>-'OddsRatio_working_3-way'!U425/(3*'OddsRatio_working_3-way'!X425^(1/3))*COS(('OddsRatio_working_3-way'!Y425)/3)</f>
        <v>0.52473669966231762</v>
      </c>
      <c r="AG425" s="11">
        <f>-'OddsRatio_working_3-way'!U425/(3*'OddsRatio_working_3-way'!X425^(1/3))*COS(('OddsRatio_working_3-way'!Y425+2*PI())/3)</f>
        <v>-0.42066233514396195</v>
      </c>
      <c r="AH425" s="11">
        <f>-'OddsRatio_working_3-way'!U425/(3*'OddsRatio_working_3-way'!X425^(1/3))*COS(('OddsRatio_working_3-way'!Y425+4*PI())/3)</f>
        <v>-0.10407436451835554</v>
      </c>
      <c r="AI425" s="11">
        <f>'OddsRatio_working_3-way'!U425/(3*'OddsRatio_working_3-way'!X425^(1/3))*SIN(('OddsRatio_working_3-way'!Y425)/3)</f>
        <v>-0.18278215006289111</v>
      </c>
      <c r="AJ425" s="11">
        <f>'OddsRatio_working_3-way'!U425/(3*'OddsRatio_working_3-way'!X425^(1/3))*SIN(('OddsRatio_working_3-way'!Y425+2*PI())/3)</f>
        <v>-0.36304423717412676</v>
      </c>
      <c r="AK425" s="11">
        <f>'OddsRatio_working_3-way'!U425/(3*'OddsRatio_working_3-way'!X425^(1/3))*SIN(('OddsRatio_working_3-way'!Y425+4*PI())/3)</f>
        <v>0.54582638723701793</v>
      </c>
      <c r="AL425" s="11">
        <f>'OddsRatio_working_3-way'!Z425+'OddsRatio_working_3-way'!AF425</f>
        <v>1.0494733993246352</v>
      </c>
      <c r="AM425" s="11">
        <f>'OddsRatio_working_3-way'!AA425+'OddsRatio_working_3-way'!AG425</f>
        <v>-0.8413246702879239</v>
      </c>
      <c r="AN425" s="11">
        <f>'OddsRatio_working_3-way'!AB425+'OddsRatio_working_3-way'!AH425</f>
        <v>-0.20814872903671108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1.0494733993246352</v>
      </c>
      <c r="AS425" s="11">
        <f>IF(('OddsRatio_working_3-way'!X425=0),IF(Q425&gt;0,-Q425^(1/3),(-Q425)^(1/3)),'OddsRatio_working_3-way'!AM425-'OddsRatio_working_3-way'!R425/3)</f>
        <v>-0.8413246702879239</v>
      </c>
      <c r="AT425" s="11">
        <f>IF(('OddsRatio_working_3-way'!X425=0),IF(Q425&gt;0,-Q425^(1/3),(-Q425)^(1/3)),'OddsRatio_working_3-way'!AN425-'OddsRatio_working_3-way'!R425/3)</f>
        <v>-0.20814872903671108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IF('True_Odds_Calculator_3-way'!A418="","",'True_Odds_Calculator_3-way'!A418)</f>
        <v>3.03</v>
      </c>
      <c r="B426" s="4">
        <f>IF('True_Odds_Calculator_3-way'!B418="","",'True_Odds_Calculator_3-way'!B418)</f>
        <v>3.51</v>
      </c>
      <c r="C426" s="4">
        <f>IF('True_Odds_Calculator_3-way'!C418="","",'True_Odds_Calculator_3-way'!C418)</f>
        <v>2.46</v>
      </c>
      <c r="D426" s="9">
        <f t="shared" si="91"/>
        <v>0.32292011446614743</v>
      </c>
      <c r="E426" s="9">
        <f t="shared" si="92"/>
        <v>0.27835596306995375</v>
      </c>
      <c r="F426" s="9">
        <f t="shared" si="93"/>
        <v>0.39872392246389882</v>
      </c>
      <c r="G426" s="9">
        <f t="shared" si="94"/>
        <v>1.032877403679072</v>
      </c>
      <c r="H426" s="9">
        <f t="shared" si="95"/>
        <v>3.0967411294685165</v>
      </c>
      <c r="I426" s="9">
        <f t="shared" si="96"/>
        <v>3.5925222832344699</v>
      </c>
      <c r="J426" s="9">
        <f t="shared" si="97"/>
        <v>2.5080010093714451</v>
      </c>
      <c r="K426" s="11">
        <f t="shared" si="98"/>
        <v>0.33003300330033003</v>
      </c>
      <c r="L426" s="11">
        <f t="shared" si="99"/>
        <v>0.28490028490028491</v>
      </c>
      <c r="M426" s="11">
        <f t="shared" si="100"/>
        <v>0.4065040650406504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-0.28433987169128971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0.2293329186994163</v>
      </c>
      <c r="Q426" s="11">
        <f>2*'OddsRatio_working_3-way'!K426*'OddsRatio_working_3-way'!L426*'OddsRatio_working_3-way'!M426</f>
        <v>7.6444306233138776E-2</v>
      </c>
      <c r="R426" s="11">
        <f t="shared" si="101"/>
        <v>0</v>
      </c>
      <c r="S426" s="11">
        <f t="shared" si="102"/>
        <v>-0.80654505938725696</v>
      </c>
      <c r="T426" s="11">
        <f t="shared" si="103"/>
        <v>-0.26884835312908573</v>
      </c>
      <c r="U426" s="11">
        <f>'OddsRatio_working_3-way'!S426-'OddsRatio_working_3-way'!R426^2/3</f>
        <v>-0.80654505938725696</v>
      </c>
      <c r="V426" s="11">
        <f>'OddsRatio_working_3-way'!S426*'OddsRatio_working_3-way'!R426/3-2*'OddsRatio_working_3-way'!R426^3/27-'OddsRatio_working_3-way'!T426</f>
        <v>0.26884835312908573</v>
      </c>
      <c r="W426" s="11">
        <f>'OddsRatio_working_3-way'!V426^2+4*'OddsRatio_working_3-way'!U426^3/27</f>
        <v>-5.4493934086988077E-3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0.13939945336058565</v>
      </c>
      <c r="Y426" s="11">
        <f>IF('OddsRatio_working_3-way'!W426&gt;=0,IF('OddsRatio_working_3-way'!V426+SQRT('OddsRatio_working_3-way'!W426)&gt;0,0,PI()),ACOS('OddsRatio_working_3-way'!V426/(2*'OddsRatio_working_3-way'!X426)))</f>
        <v>0.2679744048496544</v>
      </c>
      <c r="Z426" s="11">
        <f>'OddsRatio_working_3-way'!X426^(1/3)*COS('OddsRatio_working_3-way'!Y426/3)</f>
        <v>0.51643870183953589</v>
      </c>
      <c r="AA426" s="11">
        <f>'OddsRatio_working_3-way'!X426^(1/3)*COS(('OddsRatio_working_3-way'!Y426+2*PI())/3)</f>
        <v>-0.29827637625285286</v>
      </c>
      <c r="AB426" s="11">
        <f>'OddsRatio_working_3-way'!X426^(1/3)*COS(('OddsRatio_working_3-way'!Y426+4*PI())/3)</f>
        <v>-0.218162325586683</v>
      </c>
      <c r="AC426" s="11">
        <f>'OddsRatio_working_3-way'!X426^(1/3)*SIN('OddsRatio_working_3-way'!Y426/3)</f>
        <v>4.6253868717984377E-2</v>
      </c>
      <c r="AD426" s="11">
        <f>'OddsRatio_working_3-way'!X426^(1/3)*SIN(('OddsRatio_working_3-way'!Y426+2*PI())/3)</f>
        <v>0.42412210093150321</v>
      </c>
      <c r="AE426" s="11">
        <f>'OddsRatio_working_3-way'!X426^(1/3)*SIN(('OddsRatio_working_3-way'!Y426+4*PI())/3)</f>
        <v>-0.47037596964948764</v>
      </c>
      <c r="AF426" s="11">
        <f>-'OddsRatio_working_3-way'!U426/(3*'OddsRatio_working_3-way'!X426^(1/3))*COS(('OddsRatio_working_3-way'!Y426)/3)</f>
        <v>0.516438701839536</v>
      </c>
      <c r="AG426" s="11">
        <f>-'OddsRatio_working_3-way'!U426/(3*'OddsRatio_working_3-way'!X426^(1/3))*COS(('OddsRatio_working_3-way'!Y426+2*PI())/3)</f>
        <v>-0.29827637625285292</v>
      </c>
      <c r="AH426" s="11">
        <f>-'OddsRatio_working_3-way'!U426/(3*'OddsRatio_working_3-way'!X426^(1/3))*COS(('OddsRatio_working_3-way'!Y426+4*PI())/3)</f>
        <v>-0.21816232558668303</v>
      </c>
      <c r="AI426" s="11">
        <f>'OddsRatio_working_3-way'!U426/(3*'OddsRatio_working_3-way'!X426^(1/3))*SIN(('OddsRatio_working_3-way'!Y426)/3)</f>
        <v>-4.6253868717984384E-2</v>
      </c>
      <c r="AJ426" s="11">
        <f>'OddsRatio_working_3-way'!U426/(3*'OddsRatio_working_3-way'!X426^(1/3))*SIN(('OddsRatio_working_3-way'!Y426+2*PI())/3)</f>
        <v>-0.42412210093150327</v>
      </c>
      <c r="AK426" s="11">
        <f>'OddsRatio_working_3-way'!U426/(3*'OddsRatio_working_3-way'!X426^(1/3))*SIN(('OddsRatio_working_3-way'!Y426+4*PI())/3)</f>
        <v>0.47037596964948775</v>
      </c>
      <c r="AL426" s="11">
        <f>'OddsRatio_working_3-way'!Z426+'OddsRatio_working_3-way'!AF426</f>
        <v>1.032877403679072</v>
      </c>
      <c r="AM426" s="11">
        <f>'OddsRatio_working_3-way'!AA426+'OddsRatio_working_3-way'!AG426</f>
        <v>-0.59655275250570572</v>
      </c>
      <c r="AN426" s="11">
        <f>'OddsRatio_working_3-way'!AB426+'OddsRatio_working_3-way'!AH426</f>
        <v>-0.43632465117336605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1.032877403679072</v>
      </c>
      <c r="AS426" s="11">
        <f>IF(('OddsRatio_working_3-way'!X426=0),IF(Q426&gt;0,-Q426^(1/3),(-Q426)^(1/3)),'OddsRatio_working_3-way'!AM426-'OddsRatio_working_3-way'!R426/3)</f>
        <v>-0.59655275250570572</v>
      </c>
      <c r="AT426" s="11">
        <f>IF(('OddsRatio_working_3-way'!X426=0),IF(Q426&gt;0,-Q426^(1/3),(-Q426)^(1/3)),'OddsRatio_working_3-way'!AN426-'OddsRatio_working_3-way'!R426/3)</f>
        <v>-0.43632465117336605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IF('True_Odds_Calculator_3-way'!A419="","",'True_Odds_Calculator_3-way'!A419)</f>
        <v>5.52</v>
      </c>
      <c r="B427" s="4">
        <f>IF('True_Odds_Calculator_3-way'!B419="","",'True_Odds_Calculator_3-way'!B419)</f>
        <v>4.21</v>
      </c>
      <c r="C427" s="4">
        <f>IF('True_Odds_Calculator_3-way'!C419="","",'True_Odds_Calculator_3-way'!C419)</f>
        <v>1.65</v>
      </c>
      <c r="D427" s="9">
        <f t="shared" si="91"/>
        <v>0.17475329262675238</v>
      </c>
      <c r="E427" s="9">
        <f t="shared" si="92"/>
        <v>0.2296893552978867</v>
      </c>
      <c r="F427" s="9">
        <f t="shared" si="93"/>
        <v>0.59555735207536076</v>
      </c>
      <c r="G427" s="9">
        <f t="shared" si="94"/>
        <v>1.0447683269752739</v>
      </c>
      <c r="H427" s="9">
        <f t="shared" si="95"/>
        <v>5.722352837928236</v>
      </c>
      <c r="I427" s="9">
        <f t="shared" si="96"/>
        <v>4.3537063295906284</v>
      </c>
      <c r="J427" s="9">
        <f t="shared" si="97"/>
        <v>1.679099412533928</v>
      </c>
      <c r="K427" s="11">
        <f t="shared" si="98"/>
        <v>0.1811594202898551</v>
      </c>
      <c r="L427" s="11">
        <f t="shared" si="99"/>
        <v>0.23752969121140144</v>
      </c>
      <c r="M427" s="11">
        <f t="shared" si="100"/>
        <v>0.60606060606060608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-0.24595276319948411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0.21854400662621259</v>
      </c>
      <c r="Q427" s="11">
        <f>2*'OddsRatio_working_3-way'!K427*'OddsRatio_working_3-way'!L427*'OddsRatio_working_3-way'!M427</f>
        <v>5.2158474135134275E-2</v>
      </c>
      <c r="R427" s="11">
        <f t="shared" si="101"/>
        <v>0</v>
      </c>
      <c r="S427" s="11">
        <f t="shared" si="102"/>
        <v>-0.88856089186913834</v>
      </c>
      <c r="T427" s="11">
        <f t="shared" si="103"/>
        <v>-0.2120670386322526</v>
      </c>
      <c r="U427" s="11">
        <f>'OddsRatio_working_3-way'!S427-'OddsRatio_working_3-way'!R427^2/3</f>
        <v>-0.88856089186913834</v>
      </c>
      <c r="V427" s="11">
        <f>'OddsRatio_working_3-way'!S427*'OddsRatio_working_3-way'!R427/3-2*'OddsRatio_working_3-way'!R427^3/27-'OddsRatio_working_3-way'!T427</f>
        <v>0.2120670386322526</v>
      </c>
      <c r="W427" s="11">
        <f>'OddsRatio_working_3-way'!V427^2+4*'OddsRatio_working_3-way'!U427^3/27</f>
        <v>-5.8961611721924601E-2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0.16119401399879735</v>
      </c>
      <c r="Y427" s="11">
        <f>IF('OddsRatio_working_3-way'!W427&gt;=0,IF('OddsRatio_working_3-way'!V427+SQRT('OddsRatio_working_3-way'!W427)&gt;0,0,PI()),ACOS('OddsRatio_working_3-way'!V427/(2*'OddsRatio_working_3-way'!X427)))</f>
        <v>0.85290140648118673</v>
      </c>
      <c r="Z427" s="11">
        <f>'OddsRatio_working_3-way'!X427^(1/3)*COS('OddsRatio_working_3-way'!Y427/3)</f>
        <v>0.52238416348763694</v>
      </c>
      <c r="AA427" s="11">
        <f>'OddsRatio_working_3-way'!X427^(1/3)*COS(('OddsRatio_working_3-way'!Y427+2*PI())/3)</f>
        <v>-0.39339008577669327</v>
      </c>
      <c r="AB427" s="11">
        <f>'OddsRatio_working_3-way'!X427^(1/3)*COS(('OddsRatio_working_3-way'!Y427+4*PI())/3)</f>
        <v>-0.12899407771094379</v>
      </c>
      <c r="AC427" s="11">
        <f>'OddsRatio_working_3-way'!X427^(1/3)*SIN('OddsRatio_working_3-way'!Y427/3)</f>
        <v>0.15264910642942298</v>
      </c>
      <c r="AD427" s="11">
        <f>'OddsRatio_working_3-way'!X427^(1/3)*SIN(('OddsRatio_working_3-way'!Y427+2*PI())/3)</f>
        <v>0.37607340290026553</v>
      </c>
      <c r="AE427" s="11">
        <f>'OddsRatio_working_3-way'!X427^(1/3)*SIN(('OddsRatio_working_3-way'!Y427+4*PI())/3)</f>
        <v>-0.52872250932968845</v>
      </c>
      <c r="AF427" s="11">
        <f>-'OddsRatio_working_3-way'!U427/(3*'OddsRatio_working_3-way'!X427^(1/3))*COS(('OddsRatio_working_3-way'!Y427)/3)</f>
        <v>0.52238416348763683</v>
      </c>
      <c r="AG427" s="11">
        <f>-'OddsRatio_working_3-way'!U427/(3*'OddsRatio_working_3-way'!X427^(1/3))*COS(('OddsRatio_working_3-way'!Y427+2*PI())/3)</f>
        <v>-0.39339008577669315</v>
      </c>
      <c r="AH427" s="11">
        <f>-'OddsRatio_working_3-way'!U427/(3*'OddsRatio_working_3-way'!X427^(1/3))*COS(('OddsRatio_working_3-way'!Y427+4*PI())/3)</f>
        <v>-0.12899407771094376</v>
      </c>
      <c r="AI427" s="11">
        <f>'OddsRatio_working_3-way'!U427/(3*'OddsRatio_working_3-way'!X427^(1/3))*SIN(('OddsRatio_working_3-way'!Y427)/3)</f>
        <v>-0.15264910642942295</v>
      </c>
      <c r="AJ427" s="11">
        <f>'OddsRatio_working_3-way'!U427/(3*'OddsRatio_working_3-way'!X427^(1/3))*SIN(('OddsRatio_working_3-way'!Y427+2*PI())/3)</f>
        <v>-0.37607340290026542</v>
      </c>
      <c r="AK427" s="11">
        <f>'OddsRatio_working_3-way'!U427/(3*'OddsRatio_working_3-way'!X427^(1/3))*SIN(('OddsRatio_working_3-way'!Y427+4*PI())/3)</f>
        <v>0.52872250932968834</v>
      </c>
      <c r="AL427" s="11">
        <f>'OddsRatio_working_3-way'!Z427+'OddsRatio_working_3-way'!AF427</f>
        <v>1.0447683269752739</v>
      </c>
      <c r="AM427" s="11">
        <f>'OddsRatio_working_3-way'!AA427+'OddsRatio_working_3-way'!AG427</f>
        <v>-0.78678017155338642</v>
      </c>
      <c r="AN427" s="11">
        <f>'OddsRatio_working_3-way'!AB427+'OddsRatio_working_3-way'!AH427</f>
        <v>-0.25798815542188758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1.0447683269752739</v>
      </c>
      <c r="AS427" s="11">
        <f>IF(('OddsRatio_working_3-way'!X427=0),IF(Q427&gt;0,-Q427^(1/3),(-Q427)^(1/3)),'OddsRatio_working_3-way'!AM427-'OddsRatio_working_3-way'!R427/3)</f>
        <v>-0.78678017155338642</v>
      </c>
      <c r="AT427" s="11">
        <f>IF(('OddsRatio_working_3-way'!X427=0),IF(Q427&gt;0,-Q427^(1/3),(-Q427)^(1/3)),'OddsRatio_working_3-way'!AN427-'OddsRatio_working_3-way'!R427/3)</f>
        <v>-0.25798815542188758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IF('True_Odds_Calculator_3-way'!A420="","",'True_Odds_Calculator_3-way'!A420)</f>
        <v>1.45</v>
      </c>
      <c r="B428" s="4">
        <f>IF('True_Odds_Calculator_3-way'!B420="","",'True_Odds_Calculator_3-way'!B420)</f>
        <v>4.71</v>
      </c>
      <c r="C428" s="4">
        <f>IF('True_Odds_Calculator_3-way'!C420="","",'True_Odds_Calculator_3-way'!C420)</f>
        <v>8.01</v>
      </c>
      <c r="D428" s="9">
        <f t="shared" si="91"/>
        <v>0.6777705973901903</v>
      </c>
      <c r="E428" s="9">
        <f t="shared" si="92"/>
        <v>0.20326777965672124</v>
      </c>
      <c r="F428" s="9">
        <f t="shared" si="93"/>
        <v>0.11896162295308828</v>
      </c>
      <c r="G428" s="9">
        <f t="shared" si="94"/>
        <v>1.056501037209606</v>
      </c>
      <c r="H428" s="9">
        <f t="shared" si="95"/>
        <v>1.4754254667443227</v>
      </c>
      <c r="I428" s="9">
        <f t="shared" si="96"/>
        <v>4.9196188480476373</v>
      </c>
      <c r="J428" s="9">
        <f t="shared" si="97"/>
        <v>8.4060722708393385</v>
      </c>
      <c r="K428" s="11">
        <f t="shared" si="98"/>
        <v>0.68965517241379315</v>
      </c>
      <c r="L428" s="11">
        <f t="shared" si="99"/>
        <v>0.21231422505307856</v>
      </c>
      <c r="M428" s="11">
        <f t="shared" si="100"/>
        <v>0.12484394506866417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-0.21393557855009371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0.20418872046518471</v>
      </c>
      <c r="Q428" s="11">
        <f>2*'OddsRatio_working_3-way'!K428*'OddsRatio_working_3-way'!L428*'OddsRatio_working_3-way'!M428</f>
        <v>3.6560200620444891E-2</v>
      </c>
      <c r="R428" s="11">
        <f t="shared" si="101"/>
        <v>0</v>
      </c>
      <c r="S428" s="11">
        <f t="shared" si="102"/>
        <v>-0.9544402191025616</v>
      </c>
      <c r="T428" s="11">
        <f t="shared" si="103"/>
        <v>-0.1708935038679609</v>
      </c>
      <c r="U428" s="11">
        <f>'OddsRatio_working_3-way'!S428-'OddsRatio_working_3-way'!R428^2/3</f>
        <v>-0.9544402191025616</v>
      </c>
      <c r="V428" s="11">
        <f>'OddsRatio_working_3-way'!S428*'OddsRatio_working_3-way'!R428/3-2*'OddsRatio_working_3-way'!R428^3/27-'OddsRatio_working_3-way'!T428</f>
        <v>0.1708935038679609</v>
      </c>
      <c r="W428" s="11">
        <f>'OddsRatio_working_3-way'!V428^2+4*'OddsRatio_working_3-way'!U428^3/27</f>
        <v>-9.9603287382651604E-2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0.17944907149865694</v>
      </c>
      <c r="Y428" s="11">
        <f>IF('OddsRatio_working_3-way'!W428&gt;=0,IF('OddsRatio_working_3-way'!V428+SQRT('OddsRatio_working_3-way'!W428)&gt;0,0,PI()),ACOS('OddsRatio_working_3-way'!V428/(2*'OddsRatio_working_3-way'!X428)))</f>
        <v>1.0745118349036258</v>
      </c>
      <c r="Z428" s="11">
        <f>'OddsRatio_working_3-way'!X428^(1/3)*COS('OddsRatio_working_3-way'!Y428/3)</f>
        <v>0.52825051860480299</v>
      </c>
      <c r="AA428" s="11">
        <f>'OddsRatio_working_3-way'!X428^(1/3)*COS(('OddsRatio_working_3-way'!Y428+2*PI())/3)</f>
        <v>-0.43536660060454718</v>
      </c>
      <c r="AB428" s="11">
        <f>'OddsRatio_working_3-way'!X428^(1/3)*COS(('OddsRatio_working_3-way'!Y428+4*PI())/3)</f>
        <v>-9.2883918000255652E-2</v>
      </c>
      <c r="AC428" s="11">
        <f>'OddsRatio_working_3-way'!X428^(1/3)*SIN('OddsRatio_working_3-way'!Y428/3)</f>
        <v>0.19773246899437291</v>
      </c>
      <c r="AD428" s="11">
        <f>'OddsRatio_working_3-way'!X428^(1/3)*SIN(('OddsRatio_working_3-way'!Y428+2*PI())/3)</f>
        <v>0.35861213417687721</v>
      </c>
      <c r="AE428" s="11">
        <f>'OddsRatio_working_3-way'!X428^(1/3)*SIN(('OddsRatio_working_3-way'!Y428+4*PI())/3)</f>
        <v>-0.55634460317125012</v>
      </c>
      <c r="AF428" s="11">
        <f>-'OddsRatio_working_3-way'!U428/(3*'OddsRatio_working_3-way'!X428^(1/3))*COS(('OddsRatio_working_3-way'!Y428)/3)</f>
        <v>0.52825051860480288</v>
      </c>
      <c r="AG428" s="11">
        <f>-'OddsRatio_working_3-way'!U428/(3*'OddsRatio_working_3-way'!X428^(1/3))*COS(('OddsRatio_working_3-way'!Y428+2*PI())/3)</f>
        <v>-0.43536660060454713</v>
      </c>
      <c r="AH428" s="11">
        <f>-'OddsRatio_working_3-way'!U428/(3*'OddsRatio_working_3-way'!X428^(1/3))*COS(('OddsRatio_working_3-way'!Y428+4*PI())/3)</f>
        <v>-9.2883918000255639E-2</v>
      </c>
      <c r="AI428" s="11">
        <f>'OddsRatio_working_3-way'!U428/(3*'OddsRatio_working_3-way'!X428^(1/3))*SIN(('OddsRatio_working_3-way'!Y428)/3)</f>
        <v>-0.19773246899437288</v>
      </c>
      <c r="AJ428" s="11">
        <f>'OddsRatio_working_3-way'!U428/(3*'OddsRatio_working_3-way'!X428^(1/3))*SIN(('OddsRatio_working_3-way'!Y428+2*PI())/3)</f>
        <v>-0.35861213417687715</v>
      </c>
      <c r="AK428" s="11">
        <f>'OddsRatio_working_3-way'!U428/(3*'OddsRatio_working_3-way'!X428^(1/3))*SIN(('OddsRatio_working_3-way'!Y428+4*PI())/3)</f>
        <v>0.55634460317125001</v>
      </c>
      <c r="AL428" s="11">
        <f>'OddsRatio_working_3-way'!Z428+'OddsRatio_working_3-way'!AF428</f>
        <v>1.056501037209606</v>
      </c>
      <c r="AM428" s="11">
        <f>'OddsRatio_working_3-way'!AA428+'OddsRatio_working_3-way'!AG428</f>
        <v>-0.87073320120909425</v>
      </c>
      <c r="AN428" s="11">
        <f>'OddsRatio_working_3-way'!AB428+'OddsRatio_working_3-way'!AH428</f>
        <v>-0.18576783600051128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1.056501037209606</v>
      </c>
      <c r="AS428" s="11">
        <f>IF(('OddsRatio_working_3-way'!X428=0),IF(Q428&gt;0,-Q428^(1/3),(-Q428)^(1/3)),'OddsRatio_working_3-way'!AM428-'OddsRatio_working_3-way'!R428/3)</f>
        <v>-0.87073320120909425</v>
      </c>
      <c r="AT428" s="11">
        <f>IF(('OddsRatio_working_3-way'!X428=0),IF(Q428&gt;0,-Q428^(1/3),(-Q428)^(1/3)),'OddsRatio_working_3-way'!AN428-'OddsRatio_working_3-way'!R428/3)</f>
        <v>-0.18576783600051128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IF('True_Odds_Calculator_3-way'!A421="","",'True_Odds_Calculator_3-way'!A421)</f>
        <v>2.92</v>
      </c>
      <c r="B429" s="4">
        <f>IF('True_Odds_Calculator_3-way'!B421="","",'True_Odds_Calculator_3-way'!B421)</f>
        <v>3.17</v>
      </c>
      <c r="C429" s="4">
        <f>IF('True_Odds_Calculator_3-way'!C421="","",'True_Odds_Calculator_3-way'!C421)</f>
        <v>2.71</v>
      </c>
      <c r="D429" s="9">
        <f t="shared" si="91"/>
        <v>0.33346925892693291</v>
      </c>
      <c r="E429" s="9">
        <f t="shared" si="92"/>
        <v>0.30683933097568455</v>
      </c>
      <c r="F429" s="9">
        <f t="shared" si="93"/>
        <v>0.35969141009738259</v>
      </c>
      <c r="G429" s="9">
        <f t="shared" si="94"/>
        <v>1.0410297751562383</v>
      </c>
      <c r="H429" s="9">
        <f t="shared" si="95"/>
        <v>2.998777168299978</v>
      </c>
      <c r="I429" s="9">
        <f t="shared" si="96"/>
        <v>3.2590346120890379</v>
      </c>
      <c r="J429" s="9">
        <f t="shared" si="97"/>
        <v>2.7801609155171669</v>
      </c>
      <c r="K429" s="11">
        <f t="shared" si="98"/>
        <v>0.34246575342465752</v>
      </c>
      <c r="L429" s="11">
        <f t="shared" si="99"/>
        <v>0.31545741324921134</v>
      </c>
      <c r="M429" s="11">
        <f t="shared" si="100"/>
        <v>0.36900369003690037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-0.28401787150838975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0.23121531072706691</v>
      </c>
      <c r="Q429" s="11">
        <f>2*'OddsRatio_working_3-way'!K429*'OddsRatio_working_3-way'!L429*'OddsRatio_working_3-way'!M429</f>
        <v>7.9729417492092031E-2</v>
      </c>
      <c r="R429" s="11">
        <f t="shared" si="101"/>
        <v>0</v>
      </c>
      <c r="S429" s="11">
        <f t="shared" si="102"/>
        <v>-0.81408718929941326</v>
      </c>
      <c r="T429" s="11">
        <f t="shared" si="103"/>
        <v>-0.28071972044807347</v>
      </c>
      <c r="U429" s="11">
        <f>'OddsRatio_working_3-way'!S429-'OddsRatio_working_3-way'!R429^2/3</f>
        <v>-0.81408718929941326</v>
      </c>
      <c r="V429" s="11">
        <f>'OddsRatio_working_3-way'!S429*'OddsRatio_working_3-way'!R429/3-2*'OddsRatio_working_3-way'!R429^3/27-'OddsRatio_working_3-way'!T429</f>
        <v>0.28071972044807347</v>
      </c>
      <c r="W429" s="11">
        <f>'OddsRatio_working_3-way'!V429^2+4*'OddsRatio_working_3-way'!U429^3/27</f>
        <v>-1.1262869082643845E-3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0.14135933675982365</v>
      </c>
      <c r="Y429" s="11">
        <f>IF('OddsRatio_working_3-way'!W429&gt;=0,IF('OddsRatio_working_3-way'!V429+SQRT('OddsRatio_working_3-way'!W429)&gt;0,0,PI()),ACOS('OddsRatio_working_3-way'!V429/(2*'OddsRatio_working_3-way'!X429)))</f>
        <v>0.1189858372584478</v>
      </c>
      <c r="Z429" s="11">
        <f>'OddsRatio_working_3-way'!X429^(1/3)*COS('OddsRatio_working_3-way'!Y429/3)</f>
        <v>0.52051488757811926</v>
      </c>
      <c r="AA429" s="11">
        <f>'OddsRatio_working_3-way'!X429^(1/3)*COS(('OddsRatio_working_3-way'!Y429+2*PI())/3)</f>
        <v>-0.27814560138023631</v>
      </c>
      <c r="AB429" s="11">
        <f>'OddsRatio_working_3-way'!X429^(1/3)*COS(('OddsRatio_working_3-way'!Y429+4*PI())/3)</f>
        <v>-0.242369286197883</v>
      </c>
      <c r="AC429" s="11">
        <f>'OddsRatio_working_3-way'!X429^(1/3)*SIN('OddsRatio_working_3-way'!Y429/3)</f>
        <v>2.0655465201144637E-2</v>
      </c>
      <c r="AD429" s="11">
        <f>'OddsRatio_working_3-way'!X429^(1/3)*SIN(('OddsRatio_working_3-way'!Y429+2*PI())/3)</f>
        <v>0.44045138309008008</v>
      </c>
      <c r="AE429" s="11">
        <f>'OddsRatio_working_3-way'!X429^(1/3)*SIN(('OddsRatio_working_3-way'!Y429+4*PI())/3)</f>
        <v>-0.46110684829122467</v>
      </c>
      <c r="AF429" s="11">
        <f>-'OddsRatio_working_3-way'!U429/(3*'OddsRatio_working_3-way'!X429^(1/3))*COS(('OddsRatio_working_3-way'!Y429)/3)</f>
        <v>0.52051488757811915</v>
      </c>
      <c r="AG429" s="11">
        <f>-'OddsRatio_working_3-way'!U429/(3*'OddsRatio_working_3-way'!X429^(1/3))*COS(('OddsRatio_working_3-way'!Y429+2*PI())/3)</f>
        <v>-0.27814560138023625</v>
      </c>
      <c r="AH429" s="11">
        <f>-'OddsRatio_working_3-way'!U429/(3*'OddsRatio_working_3-way'!X429^(1/3))*COS(('OddsRatio_working_3-way'!Y429+4*PI())/3)</f>
        <v>-0.24236928619788295</v>
      </c>
      <c r="AI429" s="11">
        <f>'OddsRatio_working_3-way'!U429/(3*'OddsRatio_working_3-way'!X429^(1/3))*SIN(('OddsRatio_working_3-way'!Y429)/3)</f>
        <v>-2.0655465201144634E-2</v>
      </c>
      <c r="AJ429" s="11">
        <f>'OddsRatio_working_3-way'!U429/(3*'OddsRatio_working_3-way'!X429^(1/3))*SIN(('OddsRatio_working_3-way'!Y429+2*PI())/3)</f>
        <v>-0.44045138309008003</v>
      </c>
      <c r="AK429" s="11">
        <f>'OddsRatio_working_3-way'!U429/(3*'OddsRatio_working_3-way'!X429^(1/3))*SIN(('OddsRatio_working_3-way'!Y429+4*PI())/3)</f>
        <v>0.46110684829122461</v>
      </c>
      <c r="AL429" s="11">
        <f>'OddsRatio_working_3-way'!Z429+'OddsRatio_working_3-way'!AF429</f>
        <v>1.0410297751562383</v>
      </c>
      <c r="AM429" s="11">
        <f>'OddsRatio_working_3-way'!AA429+'OddsRatio_working_3-way'!AG429</f>
        <v>-0.5562912027604725</v>
      </c>
      <c r="AN429" s="11">
        <f>'OddsRatio_working_3-way'!AB429+'OddsRatio_working_3-way'!AH429</f>
        <v>-0.48473857239576595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1.0410297751562383</v>
      </c>
      <c r="AS429" s="11">
        <f>IF(('OddsRatio_working_3-way'!X429=0),IF(Q429&gt;0,-Q429^(1/3),(-Q429)^(1/3)),'OddsRatio_working_3-way'!AM429-'OddsRatio_working_3-way'!R429/3)</f>
        <v>-0.5562912027604725</v>
      </c>
      <c r="AT429" s="11">
        <f>IF(('OddsRatio_working_3-way'!X429=0),IF(Q429&gt;0,-Q429^(1/3),(-Q429)^(1/3)),'OddsRatio_working_3-way'!AN429-'OddsRatio_working_3-way'!R429/3)</f>
        <v>-0.48473857239576595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IF('True_Odds_Calculator_3-way'!A422="","",'True_Odds_Calculator_3-way'!A422)</f>
        <v>1.75</v>
      </c>
      <c r="B430" s="4">
        <f>IF('True_Odds_Calculator_3-way'!B422="","",'True_Odds_Calculator_3-way'!B422)</f>
        <v>3.68</v>
      </c>
      <c r="C430" s="4">
        <f>IF('True_Odds_Calculator_3-way'!C422="","",'True_Odds_Calculator_3-way'!C422)</f>
        <v>5.32</v>
      </c>
      <c r="D430" s="9">
        <f t="shared" si="91"/>
        <v>0.55848892957306973</v>
      </c>
      <c r="E430" s="9">
        <f t="shared" si="92"/>
        <v>0.2614458637891966</v>
      </c>
      <c r="F430" s="9">
        <f t="shared" si="93"/>
        <v>0.18006520663773382</v>
      </c>
      <c r="G430" s="9">
        <f t="shared" si="94"/>
        <v>1.0540610494928118</v>
      </c>
      <c r="H430" s="9">
        <f t="shared" si="95"/>
        <v>1.7905457871196089</v>
      </c>
      <c r="I430" s="9">
        <f t="shared" si="96"/>
        <v>3.8248836126407357</v>
      </c>
      <c r="J430" s="9">
        <f t="shared" si="97"/>
        <v>5.5535437338089482</v>
      </c>
      <c r="K430" s="11">
        <f t="shared" si="98"/>
        <v>0.5714285714285714</v>
      </c>
      <c r="L430" s="11">
        <f t="shared" si="99"/>
        <v>0.27173913043478259</v>
      </c>
      <c r="M430" s="11">
        <f t="shared" si="100"/>
        <v>0.18796992481203006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-0.25344416942978576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0.22620604305795541</v>
      </c>
      <c r="Q430" s="11">
        <f>2*'OddsRatio_working_3-way'!K430*'OddsRatio_working_3-way'!L430*'OddsRatio_working_3-way'!M430</f>
        <v>5.8375753047214304E-2</v>
      </c>
      <c r="R430" s="11">
        <f t="shared" si="101"/>
        <v>0</v>
      </c>
      <c r="S430" s="11">
        <f t="shared" si="102"/>
        <v>-0.89252810023954243</v>
      </c>
      <c r="T430" s="11">
        <f t="shared" si="103"/>
        <v>-0.23032983231988194</v>
      </c>
      <c r="U430" s="11">
        <f>'OddsRatio_working_3-way'!S430-'OddsRatio_working_3-way'!R430^2/3</f>
        <v>-0.89252810023954243</v>
      </c>
      <c r="V430" s="11">
        <f>'OddsRatio_working_3-way'!S430*'OddsRatio_working_3-way'!R430/3-2*'OddsRatio_working_3-way'!R430^3/27-'OddsRatio_working_3-way'!T430</f>
        <v>0.23032983231988194</v>
      </c>
      <c r="W430" s="11">
        <f>'OddsRatio_working_3-way'!V430^2+4*'OddsRatio_working_3-way'!U430^3/27</f>
        <v>-5.2280554344019681E-2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0.16227475620111451</v>
      </c>
      <c r="Y430" s="11">
        <f>IF('OddsRatio_working_3-way'!W430&gt;=0,IF('OddsRatio_working_3-way'!V430+SQRT('OddsRatio_working_3-way'!W430)&gt;0,0,PI()),ACOS('OddsRatio_working_3-way'!V430/(2*'OddsRatio_working_3-way'!X430)))</f>
        <v>0.78173697126976238</v>
      </c>
      <c r="Z430" s="11">
        <f>'OddsRatio_working_3-way'!X430^(1/3)*COS('OddsRatio_working_3-way'!Y430/3)</f>
        <v>0.52703052474640588</v>
      </c>
      <c r="AA430" s="11">
        <f>'OddsRatio_working_3-way'!X430^(1/3)*COS(('OddsRatio_working_3-way'!Y430+2*PI())/3)</f>
        <v>-0.38521630817409819</v>
      </c>
      <c r="AB430" s="11">
        <f>'OddsRatio_working_3-way'!X430^(1/3)*COS(('OddsRatio_working_3-way'!Y430+4*PI())/3)</f>
        <v>-0.14181421657230789</v>
      </c>
      <c r="AC430" s="11">
        <f>'OddsRatio_working_3-way'!X430^(1/3)*SIN('OddsRatio_working_3-way'!Y430/3)</f>
        <v>0.14052826310761168</v>
      </c>
      <c r="AD430" s="11">
        <f>'OddsRatio_working_3-way'!X430^(1/3)*SIN(('OddsRatio_working_3-way'!Y430+2*PI())/3)</f>
        <v>0.38615769144642498</v>
      </c>
      <c r="AE430" s="11">
        <f>'OddsRatio_working_3-way'!X430^(1/3)*SIN(('OddsRatio_working_3-way'!Y430+4*PI())/3)</f>
        <v>-0.52668595455403666</v>
      </c>
      <c r="AF430" s="11">
        <f>-'OddsRatio_working_3-way'!U430/(3*'OddsRatio_working_3-way'!X430^(1/3))*COS(('OddsRatio_working_3-way'!Y430)/3)</f>
        <v>0.52703052474640588</v>
      </c>
      <c r="AG430" s="11">
        <f>-'OddsRatio_working_3-way'!U430/(3*'OddsRatio_working_3-way'!X430^(1/3))*COS(('OddsRatio_working_3-way'!Y430+2*PI())/3)</f>
        <v>-0.38521630817409819</v>
      </c>
      <c r="AH430" s="11">
        <f>-'OddsRatio_working_3-way'!U430/(3*'OddsRatio_working_3-way'!X430^(1/3))*COS(('OddsRatio_working_3-way'!Y430+4*PI())/3)</f>
        <v>-0.14181421657230789</v>
      </c>
      <c r="AI430" s="11">
        <f>'OddsRatio_working_3-way'!U430/(3*'OddsRatio_working_3-way'!X430^(1/3))*SIN(('OddsRatio_working_3-way'!Y430)/3)</f>
        <v>-0.14052826310761168</v>
      </c>
      <c r="AJ430" s="11">
        <f>'OddsRatio_working_3-way'!U430/(3*'OddsRatio_working_3-way'!X430^(1/3))*SIN(('OddsRatio_working_3-way'!Y430+2*PI())/3)</f>
        <v>-0.38615769144642498</v>
      </c>
      <c r="AK430" s="11">
        <f>'OddsRatio_working_3-way'!U430/(3*'OddsRatio_working_3-way'!X430^(1/3))*SIN(('OddsRatio_working_3-way'!Y430+4*PI())/3)</f>
        <v>0.52668595455403666</v>
      </c>
      <c r="AL430" s="11">
        <f>'OddsRatio_working_3-way'!Z430+'OddsRatio_working_3-way'!AF430</f>
        <v>1.0540610494928118</v>
      </c>
      <c r="AM430" s="11">
        <f>'OddsRatio_working_3-way'!AA430+'OddsRatio_working_3-way'!AG430</f>
        <v>-0.77043261634819638</v>
      </c>
      <c r="AN430" s="11">
        <f>'OddsRatio_working_3-way'!AB430+'OddsRatio_working_3-way'!AH430</f>
        <v>-0.28362843314461578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1.0540610494928118</v>
      </c>
      <c r="AS430" s="11">
        <f>IF(('OddsRatio_working_3-way'!X430=0),IF(Q430&gt;0,-Q430^(1/3),(-Q430)^(1/3)),'OddsRatio_working_3-way'!AM430-'OddsRatio_working_3-way'!R430/3)</f>
        <v>-0.77043261634819638</v>
      </c>
      <c r="AT430" s="11">
        <f>IF(('OddsRatio_working_3-way'!X430=0),IF(Q430&gt;0,-Q430^(1/3),(-Q430)^(1/3)),'OddsRatio_working_3-way'!AN430-'OddsRatio_working_3-way'!R430/3)</f>
        <v>-0.28362843314461578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IF('True_Odds_Calculator_3-way'!A423="","",'True_Odds_Calculator_3-way'!A423)</f>
        <v>2.69</v>
      </c>
      <c r="B431" s="4">
        <f>IF('True_Odds_Calculator_3-way'!B423="","",'True_Odds_Calculator_3-way'!B423)</f>
        <v>3.13</v>
      </c>
      <c r="C431" s="4">
        <f>IF('True_Odds_Calculator_3-way'!C423="","",'True_Odds_Calculator_3-way'!C423)</f>
        <v>2.98</v>
      </c>
      <c r="D431" s="9">
        <f t="shared" si="91"/>
        <v>0.3624467291338257</v>
      </c>
      <c r="E431" s="9">
        <f t="shared" si="92"/>
        <v>0.31084886383828769</v>
      </c>
      <c r="F431" s="9">
        <f t="shared" si="93"/>
        <v>0.32670440702788672</v>
      </c>
      <c r="G431" s="9">
        <f t="shared" si="94"/>
        <v>1.0408438697608977</v>
      </c>
      <c r="H431" s="9">
        <f t="shared" si="95"/>
        <v>2.7590261398959166</v>
      </c>
      <c r="I431" s="9">
        <f t="shared" si="96"/>
        <v>3.2169974425907122</v>
      </c>
      <c r="J431" s="9">
        <f t="shared" si="97"/>
        <v>3.0608708621265777</v>
      </c>
      <c r="K431" s="11">
        <f t="shared" si="98"/>
        <v>0.37174721189591081</v>
      </c>
      <c r="L431" s="11">
        <f t="shared" si="99"/>
        <v>0.31948881789137379</v>
      </c>
      <c r="M431" s="11">
        <f t="shared" si="100"/>
        <v>0.33557046979865773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-0.28406558189315201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0.23116129135624963</v>
      </c>
      <c r="Q431" s="11">
        <f>2*'OddsRatio_working_3-way'!K431*'OddsRatio_working_3-way'!L431*'OddsRatio_working_3-way'!M431</f>
        <v>7.9710790122844696E-2</v>
      </c>
      <c r="R431" s="11">
        <f t="shared" si="101"/>
        <v>0</v>
      </c>
      <c r="S431" s="11">
        <f t="shared" si="102"/>
        <v>-0.8137602937169568</v>
      </c>
      <c r="T431" s="11">
        <f t="shared" si="103"/>
        <v>-0.28060699783343335</v>
      </c>
      <c r="U431" s="11">
        <f>'OddsRatio_working_3-way'!S431-'OddsRatio_working_3-way'!R431^2/3</f>
        <v>-0.8137602937169568</v>
      </c>
      <c r="V431" s="11">
        <f>'OddsRatio_working_3-way'!S431*'OddsRatio_working_3-way'!R431/3-2*'OddsRatio_working_3-way'!R431^3/27-'OddsRatio_working_3-way'!T431</f>
        <v>0.28060699783343335</v>
      </c>
      <c r="W431" s="11">
        <f>'OddsRatio_working_3-way'!V431^2+4*'OddsRatio_working_3-way'!U431^3/27</f>
        <v>-1.0933126229662332E-3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0.14127420133914995</v>
      </c>
      <c r="Y431" s="11">
        <f>IF('OddsRatio_working_3-way'!W431&gt;=0,IF('OddsRatio_working_3-way'!V431+SQRT('OddsRatio_working_3-way'!W431)&gt;0,0,PI()),ACOS('OddsRatio_working_3-way'!V431/(2*'OddsRatio_working_3-way'!X431)))</f>
        <v>0.11729394940642046</v>
      </c>
      <c r="Z431" s="11">
        <f>'OddsRatio_working_3-way'!X431^(1/3)*COS('OddsRatio_working_3-way'!Y431/3)</f>
        <v>0.52042193488044897</v>
      </c>
      <c r="AA431" s="11">
        <f>'OddsRatio_working_3-way'!X431^(1/3)*COS(('OddsRatio_working_3-way'!Y431+2*PI())/3)</f>
        <v>-0.2778413588342501</v>
      </c>
      <c r="AB431" s="11">
        <f>'OddsRatio_working_3-way'!X431^(1/3)*COS(('OddsRatio_working_3-way'!Y431+4*PI())/3)</f>
        <v>-0.24258057604619901</v>
      </c>
      <c r="AC431" s="11">
        <f>'OddsRatio_working_3-way'!X431^(1/3)*SIN('OddsRatio_working_3-way'!Y431/3)</f>
        <v>2.0357822434518426E-2</v>
      </c>
      <c r="AD431" s="11">
        <f>'OddsRatio_working_3-way'!X431^(1/3)*SIN(('OddsRatio_working_3-way'!Y431+2*PI())/3)</f>
        <v>0.44051970507586058</v>
      </c>
      <c r="AE431" s="11">
        <f>'OddsRatio_working_3-way'!X431^(1/3)*SIN(('OddsRatio_working_3-way'!Y431+4*PI())/3)</f>
        <v>-0.46087752751037875</v>
      </c>
      <c r="AF431" s="11">
        <f>-'OddsRatio_working_3-way'!U431/(3*'OddsRatio_working_3-way'!X431^(1/3))*COS(('OddsRatio_working_3-way'!Y431)/3)</f>
        <v>0.52042193488044886</v>
      </c>
      <c r="AG431" s="11">
        <f>-'OddsRatio_working_3-way'!U431/(3*'OddsRatio_working_3-way'!X431^(1/3))*COS(('OddsRatio_working_3-way'!Y431+2*PI())/3)</f>
        <v>-0.27784135883425004</v>
      </c>
      <c r="AH431" s="11">
        <f>-'OddsRatio_working_3-way'!U431/(3*'OddsRatio_working_3-way'!X431^(1/3))*COS(('OddsRatio_working_3-way'!Y431+4*PI())/3)</f>
        <v>-0.24258057604619895</v>
      </c>
      <c r="AI431" s="11">
        <f>'OddsRatio_working_3-way'!U431/(3*'OddsRatio_working_3-way'!X431^(1/3))*SIN(('OddsRatio_working_3-way'!Y431)/3)</f>
        <v>-2.0357822434518422E-2</v>
      </c>
      <c r="AJ431" s="11">
        <f>'OddsRatio_working_3-way'!U431/(3*'OddsRatio_working_3-way'!X431^(1/3))*SIN(('OddsRatio_working_3-way'!Y431+2*PI())/3)</f>
        <v>-0.44051970507586047</v>
      </c>
      <c r="AK431" s="11">
        <f>'OddsRatio_working_3-way'!U431/(3*'OddsRatio_working_3-way'!X431^(1/3))*SIN(('OddsRatio_working_3-way'!Y431+4*PI())/3)</f>
        <v>0.46087752751037864</v>
      </c>
      <c r="AL431" s="11">
        <f>'OddsRatio_working_3-way'!Z431+'OddsRatio_working_3-way'!AF431</f>
        <v>1.0408438697608977</v>
      </c>
      <c r="AM431" s="11">
        <f>'OddsRatio_working_3-way'!AA431+'OddsRatio_working_3-way'!AG431</f>
        <v>-0.55568271766850019</v>
      </c>
      <c r="AN431" s="11">
        <f>'OddsRatio_working_3-way'!AB431+'OddsRatio_working_3-way'!AH431</f>
        <v>-0.48516115209239796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1.0408438697608977</v>
      </c>
      <c r="AS431" s="11">
        <f>IF(('OddsRatio_working_3-way'!X431=0),IF(Q431&gt;0,-Q431^(1/3),(-Q431)^(1/3)),'OddsRatio_working_3-way'!AM431-'OddsRatio_working_3-way'!R431/3)</f>
        <v>-0.55568271766850019</v>
      </c>
      <c r="AT431" s="11">
        <f>IF(('OddsRatio_working_3-way'!X431=0),IF(Q431&gt;0,-Q431^(1/3),(-Q431)^(1/3)),'OddsRatio_working_3-way'!AN431-'OddsRatio_working_3-way'!R431/3)</f>
        <v>-0.48516115209239796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IF('True_Odds_Calculator_3-way'!A424="","",'True_Odds_Calculator_3-way'!A424)</f>
        <v>7.21</v>
      </c>
      <c r="B432" s="4">
        <f>IF('True_Odds_Calculator_3-way'!B424="","",'True_Odds_Calculator_3-way'!B424)</f>
        <v>4.4800000000000004</v>
      </c>
      <c r="C432" s="4">
        <f>IF('True_Odds_Calculator_3-way'!C424="","",'True_Odds_Calculator_3-way'!C424)</f>
        <v>1.49</v>
      </c>
      <c r="D432" s="9">
        <f t="shared" si="91"/>
        <v>0.13113518302498792</v>
      </c>
      <c r="E432" s="9">
        <f t="shared" si="92"/>
        <v>0.21218074211292332</v>
      </c>
      <c r="F432" s="9">
        <f t="shared" si="93"/>
        <v>0.6566840748620888</v>
      </c>
      <c r="G432" s="9">
        <f t="shared" si="94"/>
        <v>1.0669434085584522</v>
      </c>
      <c r="H432" s="9">
        <f t="shared" si="95"/>
        <v>7.6257185671479881</v>
      </c>
      <c r="I432" s="9">
        <f t="shared" si="96"/>
        <v>4.7129630617834142</v>
      </c>
      <c r="J432" s="9">
        <f t="shared" si="97"/>
        <v>1.5228022701936414</v>
      </c>
      <c r="K432" s="11">
        <f t="shared" si="98"/>
        <v>0.13869625520110956</v>
      </c>
      <c r="L432" s="11">
        <f t="shared" si="99"/>
        <v>0.2232142857142857</v>
      </c>
      <c r="M432" s="11">
        <f t="shared" si="100"/>
        <v>0.67114093959731547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-0.22002264286179707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0.21151843809133741</v>
      </c>
      <c r="Q432" s="11">
        <f>2*'OddsRatio_working_3-way'!K432*'OddsRatio_working_3-way'!L432*'OddsRatio_working_3-way'!M432</f>
        <v>4.1555685283170406E-2</v>
      </c>
      <c r="R432" s="11">
        <f t="shared" si="101"/>
        <v>0</v>
      </c>
      <c r="S432" s="11">
        <f t="shared" si="102"/>
        <v>-0.96134850186395859</v>
      </c>
      <c r="T432" s="11">
        <f t="shared" si="103"/>
        <v>-0.18887003965893093</v>
      </c>
      <c r="U432" s="11">
        <f>'OddsRatio_working_3-way'!S432-'OddsRatio_working_3-way'!R432^2/3</f>
        <v>-0.96134850186395859</v>
      </c>
      <c r="V432" s="11">
        <f>'OddsRatio_working_3-way'!S432*'OddsRatio_working_3-way'!R432/3-2*'OddsRatio_working_3-way'!R432^3/27-'OddsRatio_working_3-way'!T432</f>
        <v>0.18887003965893093</v>
      </c>
      <c r="W432" s="11">
        <f>'OddsRatio_working_3-way'!V432^2+4*'OddsRatio_working_3-way'!U432^3/27</f>
        <v>-9.5953230721104066E-2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0.18140088381942232</v>
      </c>
      <c r="Y432" s="11">
        <f>IF('OddsRatio_working_3-way'!W432&gt;=0,IF('OddsRatio_working_3-way'!V432+SQRT('OddsRatio_working_3-way'!W432)&gt;0,0,PI()),ACOS('OddsRatio_working_3-way'!V432/(2*'OddsRatio_working_3-way'!X432)))</f>
        <v>1.0232575092672112</v>
      </c>
      <c r="Z432" s="11">
        <f>'OddsRatio_working_3-way'!X432^(1/3)*COS('OddsRatio_working_3-way'!Y432/3)</f>
        <v>0.53347170427922619</v>
      </c>
      <c r="AA432" s="11">
        <f>'OddsRatio_working_3-way'!X432^(1/3)*COS(('OddsRatio_working_3-way'!Y432+2*PI())/3)</f>
        <v>-0.43072695255684029</v>
      </c>
      <c r="AB432" s="11">
        <f>'OddsRatio_working_3-way'!X432^(1/3)*COS(('OddsRatio_working_3-way'!Y432+4*PI())/3)</f>
        <v>-0.10274475172238601</v>
      </c>
      <c r="AC432" s="11">
        <f>'OddsRatio_working_3-way'!X432^(1/3)*SIN('OddsRatio_working_3-way'!Y432/3)</f>
        <v>0.18936061194117818</v>
      </c>
      <c r="AD432" s="11">
        <f>'OddsRatio_working_3-way'!X432^(1/3)*SIN(('OddsRatio_working_3-way'!Y432+2*PI())/3)</f>
        <v>0.36731974213540047</v>
      </c>
      <c r="AE432" s="11">
        <f>'OddsRatio_working_3-way'!X432^(1/3)*SIN(('OddsRatio_working_3-way'!Y432+4*PI())/3)</f>
        <v>-0.55668035407657857</v>
      </c>
      <c r="AF432" s="11">
        <f>-'OddsRatio_working_3-way'!U432/(3*'OddsRatio_working_3-way'!X432^(1/3))*COS(('OddsRatio_working_3-way'!Y432)/3)</f>
        <v>0.53347170427922597</v>
      </c>
      <c r="AG432" s="11">
        <f>-'OddsRatio_working_3-way'!U432/(3*'OddsRatio_working_3-way'!X432^(1/3))*COS(('OddsRatio_working_3-way'!Y432+2*PI())/3)</f>
        <v>-0.43072695255684013</v>
      </c>
      <c r="AH432" s="11">
        <f>-'OddsRatio_working_3-way'!U432/(3*'OddsRatio_working_3-way'!X432^(1/3))*COS(('OddsRatio_working_3-way'!Y432+4*PI())/3)</f>
        <v>-0.10274475172238597</v>
      </c>
      <c r="AI432" s="11">
        <f>'OddsRatio_working_3-way'!U432/(3*'OddsRatio_working_3-way'!X432^(1/3))*SIN(('OddsRatio_working_3-way'!Y432)/3)</f>
        <v>-0.18936061194117812</v>
      </c>
      <c r="AJ432" s="11">
        <f>'OddsRatio_working_3-way'!U432/(3*'OddsRatio_working_3-way'!X432^(1/3))*SIN(('OddsRatio_working_3-way'!Y432+2*PI())/3)</f>
        <v>-0.36731974213540031</v>
      </c>
      <c r="AK432" s="11">
        <f>'OddsRatio_working_3-way'!U432/(3*'OddsRatio_working_3-way'!X432^(1/3))*SIN(('OddsRatio_working_3-way'!Y432+4*PI())/3)</f>
        <v>0.55668035407657834</v>
      </c>
      <c r="AL432" s="11">
        <f>'OddsRatio_working_3-way'!Z432+'OddsRatio_working_3-way'!AF432</f>
        <v>1.0669434085584522</v>
      </c>
      <c r="AM432" s="11">
        <f>'OddsRatio_working_3-way'!AA432+'OddsRatio_working_3-way'!AG432</f>
        <v>-0.86145390511368047</v>
      </c>
      <c r="AN432" s="11">
        <f>'OddsRatio_working_3-way'!AB432+'OddsRatio_working_3-way'!AH432</f>
        <v>-0.20548950344477196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1.0669434085584522</v>
      </c>
      <c r="AS432" s="11">
        <f>IF(('OddsRatio_working_3-way'!X432=0),IF(Q432&gt;0,-Q432^(1/3),(-Q432)^(1/3)),'OddsRatio_working_3-way'!AM432-'OddsRatio_working_3-way'!R432/3)</f>
        <v>-0.86145390511368047</v>
      </c>
      <c r="AT432" s="11">
        <f>IF(('OddsRatio_working_3-way'!X432=0),IF(Q432&gt;0,-Q432^(1/3),(-Q432)^(1/3)),'OddsRatio_working_3-way'!AN432-'OddsRatio_working_3-way'!R432/3)</f>
        <v>-0.20548950344477196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IF('True_Odds_Calculator_3-way'!A425="","",'True_Odds_Calculator_3-way'!A425)</f>
        <v>2.4</v>
      </c>
      <c r="B433" s="4">
        <f>IF('True_Odds_Calculator_3-way'!B425="","",'True_Odds_Calculator_3-way'!B425)</f>
        <v>3.09</v>
      </c>
      <c r="C433" s="4">
        <f>IF('True_Odds_Calculator_3-way'!C425="","",'True_Odds_Calculator_3-way'!C425)</f>
        <v>3.48</v>
      </c>
      <c r="D433" s="9">
        <f t="shared" si="91"/>
        <v>0.40655837588668281</v>
      </c>
      <c r="E433" s="9">
        <f t="shared" si="92"/>
        <v>0.31455632938635897</v>
      </c>
      <c r="F433" s="9">
        <f t="shared" si="93"/>
        <v>0.27888529472695833</v>
      </c>
      <c r="G433" s="9">
        <f t="shared" si="94"/>
        <v>1.0426224117070022</v>
      </c>
      <c r="H433" s="9">
        <f t="shared" si="95"/>
        <v>2.459671376389803</v>
      </c>
      <c r="I433" s="9">
        <f t="shared" si="96"/>
        <v>3.1790808404676341</v>
      </c>
      <c r="J433" s="9">
        <f t="shared" si="97"/>
        <v>3.5857035810333655</v>
      </c>
      <c r="K433" s="11">
        <f t="shared" si="98"/>
        <v>0.41666666666666669</v>
      </c>
      <c r="L433" s="11">
        <f t="shared" si="99"/>
        <v>0.3236245954692557</v>
      </c>
      <c r="M433" s="11">
        <f t="shared" si="100"/>
        <v>0.28735632183908044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-0.28117521605971563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0.23132648885913032</v>
      </c>
      <c r="Q433" s="11">
        <f>2*'OddsRatio_working_3-way'!K433*'OddsRatio_working_3-way'!L433*'OddsRatio_working_3-way'!M433</f>
        <v>7.7496311175588056E-2</v>
      </c>
      <c r="R433" s="11">
        <f t="shared" si="101"/>
        <v>0</v>
      </c>
      <c r="S433" s="11">
        <f t="shared" si="102"/>
        <v>-0.82271294070954493</v>
      </c>
      <c r="T433" s="11">
        <f t="shared" si="103"/>
        <v>-0.27561572553083585</v>
      </c>
      <c r="U433" s="11">
        <f>'OddsRatio_working_3-way'!S433-'OddsRatio_working_3-way'!R433^2/3</f>
        <v>-0.82271294070954493</v>
      </c>
      <c r="V433" s="11">
        <f>'OddsRatio_working_3-way'!S433*'OddsRatio_working_3-way'!R433/3-2*'OddsRatio_working_3-way'!R433^3/27-'OddsRatio_working_3-way'!T433</f>
        <v>0.27561572553083585</v>
      </c>
      <c r="W433" s="11">
        <f>'OddsRatio_working_3-way'!V433^2+4*'OddsRatio_working_3-way'!U433^3/27</f>
        <v>-6.5335525338899164E-3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0.14361196041223287</v>
      </c>
      <c r="Y433" s="11">
        <f>IF('OddsRatio_working_3-way'!W433&gt;=0,IF('OddsRatio_working_3-way'!V433+SQRT('OddsRatio_working_3-way'!W433)&gt;0,0,PI()),ACOS('OddsRatio_working_3-way'!V433/(2*'OddsRatio_working_3-way'!X433)))</f>
        <v>0.28527300722932925</v>
      </c>
      <c r="Z433" s="11">
        <f>'OddsRatio_working_3-way'!X433^(1/3)*COS('OddsRatio_working_3-way'!Y433/3)</f>
        <v>0.5213112058535011</v>
      </c>
      <c r="AA433" s="11">
        <f>'OddsRatio_working_3-way'!X433^(1/3)*COS(('OddsRatio_working_3-way'!Y433+2*PI())/3)</f>
        <v>-0.3037160855768869</v>
      </c>
      <c r="AB433" s="11">
        <f>'OddsRatio_working_3-way'!X433^(1/3)*COS(('OddsRatio_working_3-way'!Y433+4*PI())/3)</f>
        <v>-0.21759512027661429</v>
      </c>
      <c r="AC433" s="11">
        <f>'OddsRatio_working_3-way'!X433^(1/3)*SIN('OddsRatio_working_3-way'!Y433/3)</f>
        <v>4.9721962498982988E-2</v>
      </c>
      <c r="AD433" s="11">
        <f>'OddsRatio_working_3-way'!X433^(1/3)*SIN(('OddsRatio_working_3-way'!Y433+2*PI())/3)</f>
        <v>0.42660776629713942</v>
      </c>
      <c r="AE433" s="11">
        <f>'OddsRatio_working_3-way'!X433^(1/3)*SIN(('OddsRatio_working_3-way'!Y433+4*PI())/3)</f>
        <v>-0.47632972879612229</v>
      </c>
      <c r="AF433" s="11">
        <f>-'OddsRatio_working_3-way'!U433/(3*'OddsRatio_working_3-way'!X433^(1/3))*COS(('OddsRatio_working_3-way'!Y433)/3)</f>
        <v>0.5213112058535011</v>
      </c>
      <c r="AG433" s="11">
        <f>-'OddsRatio_working_3-way'!U433/(3*'OddsRatio_working_3-way'!X433^(1/3))*COS(('OddsRatio_working_3-way'!Y433+2*PI())/3)</f>
        <v>-0.3037160855768869</v>
      </c>
      <c r="AH433" s="11">
        <f>-'OddsRatio_working_3-way'!U433/(3*'OddsRatio_working_3-way'!X433^(1/3))*COS(('OddsRatio_working_3-way'!Y433+4*PI())/3)</f>
        <v>-0.21759512027661429</v>
      </c>
      <c r="AI433" s="11">
        <f>'OddsRatio_working_3-way'!U433/(3*'OddsRatio_working_3-way'!X433^(1/3))*SIN(('OddsRatio_working_3-way'!Y433)/3)</f>
        <v>-4.9721962498982988E-2</v>
      </c>
      <c r="AJ433" s="11">
        <f>'OddsRatio_working_3-way'!U433/(3*'OddsRatio_working_3-way'!X433^(1/3))*SIN(('OddsRatio_working_3-way'!Y433+2*PI())/3)</f>
        <v>-0.42660776629713942</v>
      </c>
      <c r="AK433" s="11">
        <f>'OddsRatio_working_3-way'!U433/(3*'OddsRatio_working_3-way'!X433^(1/3))*SIN(('OddsRatio_working_3-way'!Y433+4*PI())/3)</f>
        <v>0.47632972879612229</v>
      </c>
      <c r="AL433" s="11">
        <f>'OddsRatio_working_3-way'!Z433+'OddsRatio_working_3-way'!AF433</f>
        <v>1.0426224117070022</v>
      </c>
      <c r="AM433" s="11">
        <f>'OddsRatio_working_3-way'!AA433+'OddsRatio_working_3-way'!AG433</f>
        <v>-0.60743217115377379</v>
      </c>
      <c r="AN433" s="11">
        <f>'OddsRatio_working_3-way'!AB433+'OddsRatio_working_3-way'!AH433</f>
        <v>-0.43519024055322858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1.0426224117070022</v>
      </c>
      <c r="AS433" s="11">
        <f>IF(('OddsRatio_working_3-way'!X433=0),IF(Q433&gt;0,-Q433^(1/3),(-Q433)^(1/3)),'OddsRatio_working_3-way'!AM433-'OddsRatio_working_3-way'!R433/3)</f>
        <v>-0.60743217115377379</v>
      </c>
      <c r="AT433" s="11">
        <f>IF(('OddsRatio_working_3-way'!X433=0),IF(Q433&gt;0,-Q433^(1/3),(-Q433)^(1/3)),'OddsRatio_working_3-way'!AN433-'OddsRatio_working_3-way'!R433/3)</f>
        <v>-0.43519024055322858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IF('True_Odds_Calculator_3-way'!A426="","",'True_Odds_Calculator_3-way'!A426)</f>
        <v>1.2</v>
      </c>
      <c r="B434" s="4">
        <f>IF('True_Odds_Calculator_3-way'!B426="","",'True_Odds_Calculator_3-way'!B426)</f>
        <v>7.02</v>
      </c>
      <c r="C434" s="4">
        <f>IF('True_Odds_Calculator_3-way'!C426="","",'True_Odds_Calculator_3-way'!C426)</f>
        <v>16.23</v>
      </c>
      <c r="D434" s="9">
        <f t="shared" si="91"/>
        <v>0.81626397055923838</v>
      </c>
      <c r="E434" s="9">
        <f t="shared" si="92"/>
        <v>0.12861197107210151</v>
      </c>
      <c r="F434" s="9">
        <f t="shared" si="93"/>
        <v>5.5124058368660148E-2</v>
      </c>
      <c r="G434" s="9">
        <f t="shared" si="94"/>
        <v>1.1254694318731264</v>
      </c>
      <c r="H434" s="9">
        <f t="shared" si="95"/>
        <v>1.2250938863746252</v>
      </c>
      <c r="I434" s="9">
        <f t="shared" si="96"/>
        <v>7.7753259798762224</v>
      </c>
      <c r="J434" s="9">
        <f t="shared" si="97"/>
        <v>18.140899447427714</v>
      </c>
      <c r="K434" s="11">
        <f t="shared" si="98"/>
        <v>0.83333333333333337</v>
      </c>
      <c r="L434" s="11">
        <f t="shared" si="99"/>
        <v>0.14245014245014245</v>
      </c>
      <c r="M434" s="11">
        <f t="shared" si="100"/>
        <v>6.1614294516327786E-2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-0.13411875467739098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0.15688824992583467</v>
      </c>
      <c r="Q434" s="11">
        <f>2*'OddsRatio_working_3-way'!K434*'OddsRatio_working_3-way'!L434*'OddsRatio_working_3-way'!M434</f>
        <v>1.4628275051359874E-2</v>
      </c>
      <c r="R434" s="11">
        <f t="shared" si="101"/>
        <v>0</v>
      </c>
      <c r="S434" s="11">
        <f t="shared" si="102"/>
        <v>-1.169771150225883</v>
      </c>
      <c r="T434" s="11">
        <f t="shared" si="103"/>
        <v>-0.10906957111663243</v>
      </c>
      <c r="U434" s="11">
        <f>'OddsRatio_working_3-way'!S434-'OddsRatio_working_3-way'!R434^2/3</f>
        <v>-1.169771150225883</v>
      </c>
      <c r="V434" s="11">
        <f>'OddsRatio_working_3-way'!S434*'OddsRatio_working_3-way'!R434/3-2*'OddsRatio_working_3-way'!R434^3/27-'OddsRatio_working_3-way'!T434</f>
        <v>0.10906957111663243</v>
      </c>
      <c r="W434" s="11">
        <f>'OddsRatio_working_3-way'!V434^2+4*'OddsRatio_working_3-way'!U434^3/27</f>
        <v>-0.22524062368563941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0.24348346711286453</v>
      </c>
      <c r="Y434" s="11">
        <f>IF('OddsRatio_working_3-way'!W434&gt;=0,IF('OddsRatio_working_3-way'!V434+SQRT('OddsRatio_working_3-way'!W434)&gt;0,0,PI()),ACOS('OddsRatio_working_3-way'!V434/(2*'OddsRatio_working_3-way'!X434)))</f>
        <v>1.344902709598554</v>
      </c>
      <c r="Z434" s="11">
        <f>'OddsRatio_working_3-way'!X434^(1/3)*COS('OddsRatio_working_3-way'!Y434/3)</f>
        <v>0.56273471593656321</v>
      </c>
      <c r="AA434" s="11">
        <f>'OddsRatio_working_3-way'!X434^(1/3)*COS(('OddsRatio_working_3-way'!Y434+2*PI())/3)</f>
        <v>-0.5157602272418953</v>
      </c>
      <c r="AB434" s="11">
        <f>'OddsRatio_working_3-way'!X434^(1/3)*COS(('OddsRatio_working_3-way'!Y434+4*PI())/3)</f>
        <v>-4.6974488694667818E-2</v>
      </c>
      <c r="AC434" s="11">
        <f>'OddsRatio_working_3-way'!X434^(1/3)*SIN('OddsRatio_working_3-way'!Y434/3)</f>
        <v>0.27065357234249937</v>
      </c>
      <c r="AD434" s="11">
        <f>'OddsRatio_working_3-way'!X434^(1/3)*SIN(('OddsRatio_working_3-way'!Y434+2*PI())/3)</f>
        <v>0.35201577342123397</v>
      </c>
      <c r="AE434" s="11">
        <f>'OddsRatio_working_3-way'!X434^(1/3)*SIN(('OddsRatio_working_3-way'!Y434+4*PI())/3)</f>
        <v>-0.62266934576373323</v>
      </c>
      <c r="AF434" s="11">
        <f>-'OddsRatio_working_3-way'!U434/(3*'OddsRatio_working_3-way'!X434^(1/3))*COS(('OddsRatio_working_3-way'!Y434)/3)</f>
        <v>0.5627347159365631</v>
      </c>
      <c r="AG434" s="11">
        <f>-'OddsRatio_working_3-way'!U434/(3*'OddsRatio_working_3-way'!X434^(1/3))*COS(('OddsRatio_working_3-way'!Y434+2*PI())/3)</f>
        <v>-0.51576022724189519</v>
      </c>
      <c r="AH434" s="11">
        <f>-'OddsRatio_working_3-way'!U434/(3*'OddsRatio_working_3-way'!X434^(1/3))*COS(('OddsRatio_working_3-way'!Y434+4*PI())/3)</f>
        <v>-4.6974488694667811E-2</v>
      </c>
      <c r="AI434" s="11">
        <f>'OddsRatio_working_3-way'!U434/(3*'OddsRatio_working_3-way'!X434^(1/3))*SIN(('OddsRatio_working_3-way'!Y434)/3)</f>
        <v>-0.27065357234249932</v>
      </c>
      <c r="AJ434" s="11">
        <f>'OddsRatio_working_3-way'!U434/(3*'OddsRatio_working_3-way'!X434^(1/3))*SIN(('OddsRatio_working_3-way'!Y434+2*PI())/3)</f>
        <v>-0.35201577342123391</v>
      </c>
      <c r="AK434" s="11">
        <f>'OddsRatio_working_3-way'!U434/(3*'OddsRatio_working_3-way'!X434^(1/3))*SIN(('OddsRatio_working_3-way'!Y434+4*PI())/3)</f>
        <v>0.62266934576373312</v>
      </c>
      <c r="AL434" s="11">
        <f>'OddsRatio_working_3-way'!Z434+'OddsRatio_working_3-way'!AF434</f>
        <v>1.1254694318731264</v>
      </c>
      <c r="AM434" s="11">
        <f>'OddsRatio_working_3-way'!AA434+'OddsRatio_working_3-way'!AG434</f>
        <v>-1.0315204544837906</v>
      </c>
      <c r="AN434" s="11">
        <f>'OddsRatio_working_3-way'!AB434+'OddsRatio_working_3-way'!AH434</f>
        <v>-9.3948977389335636E-2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1.1254694318731264</v>
      </c>
      <c r="AS434" s="11">
        <f>IF(('OddsRatio_working_3-way'!X434=0),IF(Q434&gt;0,-Q434^(1/3),(-Q434)^(1/3)),'OddsRatio_working_3-way'!AM434-'OddsRatio_working_3-way'!R434/3)</f>
        <v>-1.0315204544837906</v>
      </c>
      <c r="AT434" s="11">
        <f>IF(('OddsRatio_working_3-way'!X434=0),IF(Q434&gt;0,-Q434^(1/3),(-Q434)^(1/3)),'OddsRatio_working_3-way'!AN434-'OddsRatio_working_3-way'!R434/3)</f>
        <v>-9.3948977389335636E-2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IF('True_Odds_Calculator_3-way'!A427="","",'True_Odds_Calculator_3-way'!A427)</f>
        <v>1.54</v>
      </c>
      <c r="B435" s="4">
        <f>IF('True_Odds_Calculator_3-way'!B427="","",'True_Odds_Calculator_3-way'!B427)</f>
        <v>4.01</v>
      </c>
      <c r="C435" s="4">
        <f>IF('True_Odds_Calculator_3-way'!C427="","",'True_Odds_Calculator_3-way'!C427)</f>
        <v>8</v>
      </c>
      <c r="D435" s="9">
        <f t="shared" si="91"/>
        <v>0.63892760861234066</v>
      </c>
      <c r="E435" s="9">
        <f t="shared" si="92"/>
        <v>0.24096182992896234</v>
      </c>
      <c r="F435" s="9">
        <f t="shared" si="93"/>
        <v>0.12011056145869695</v>
      </c>
      <c r="G435" s="9">
        <f t="shared" si="94"/>
        <v>1.0465232173892614</v>
      </c>
      <c r="H435" s="9">
        <f t="shared" si="95"/>
        <v>1.5651225373902011</v>
      </c>
      <c r="I435" s="9">
        <f t="shared" si="96"/>
        <v>4.150034884341677</v>
      </c>
      <c r="J435" s="9">
        <f t="shared" si="97"/>
        <v>8.3256625217248299</v>
      </c>
      <c r="K435" s="11">
        <f t="shared" si="98"/>
        <v>0.64935064935064934</v>
      </c>
      <c r="L435" s="11">
        <f t="shared" si="99"/>
        <v>0.24937655860349128</v>
      </c>
      <c r="M435" s="11">
        <f t="shared" si="100"/>
        <v>0.125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-0.23030491951938337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0.21354891990802216</v>
      </c>
      <c r="Q435" s="11">
        <f>2*'OddsRatio_working_3-way'!K435*'OddsRatio_working_3-way'!L435*'OddsRatio_working_3-way'!M435</f>
        <v>4.0483207565501833E-2</v>
      </c>
      <c r="R435" s="11">
        <f t="shared" si="101"/>
        <v>0</v>
      </c>
      <c r="S435" s="11">
        <f t="shared" si="102"/>
        <v>-0.92724428272601034</v>
      </c>
      <c r="T435" s="11">
        <f t="shared" si="103"/>
        <v>-0.17578090667791665</v>
      </c>
      <c r="U435" s="11">
        <f>'OddsRatio_working_3-way'!S435-'OddsRatio_working_3-way'!R435^2/3</f>
        <v>-0.92724428272601034</v>
      </c>
      <c r="V435" s="11">
        <f>'OddsRatio_working_3-way'!S435*'OddsRatio_working_3-way'!R435/3-2*'OddsRatio_working_3-way'!R435^3/27-'OddsRatio_working_3-way'!T435</f>
        <v>0.17578090667791665</v>
      </c>
      <c r="W435" s="11">
        <f>'OddsRatio_working_3-way'!V435^2+4*'OddsRatio_working_3-way'!U435^3/27</f>
        <v>-8.7208910871206635E-2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0.171834104606534</v>
      </c>
      <c r="Y435" s="11">
        <f>IF('OddsRatio_working_3-way'!W435&gt;=0,IF('OddsRatio_working_3-way'!V435+SQRT('OddsRatio_working_3-way'!W435)&gt;0,0,PI()),ACOS('OddsRatio_working_3-way'!V435/(2*'OddsRatio_working_3-way'!X435)))</f>
        <v>1.0338850268462267</v>
      </c>
      <c r="Z435" s="11">
        <f>'OddsRatio_working_3-way'!X435^(1/3)*COS('OddsRatio_working_3-way'!Y435/3)</f>
        <v>0.52326160869463068</v>
      </c>
      <c r="AA435" s="11">
        <f>'OddsRatio_working_3-way'!X435^(1/3)*COS(('OddsRatio_working_3-way'!Y435+2*PI())/3)</f>
        <v>-0.42429314581341182</v>
      </c>
      <c r="AB435" s="11">
        <f>'OddsRatio_working_3-way'!X435^(1/3)*COS(('OddsRatio_working_3-way'!Y435+4*PI())/3)</f>
        <v>-9.8968462881218966E-2</v>
      </c>
      <c r="AC435" s="11">
        <f>'OddsRatio_working_3-way'!X435^(1/3)*SIN('OddsRatio_working_3-way'!Y435/3)</f>
        <v>0.1878262932649313</v>
      </c>
      <c r="AD435" s="11">
        <f>'OddsRatio_working_3-way'!X435^(1/3)*SIN(('OddsRatio_working_3-way'!Y435+2*PI())/3)</f>
        <v>0.35924469932219688</v>
      </c>
      <c r="AE435" s="11">
        <f>'OddsRatio_working_3-way'!X435^(1/3)*SIN(('OddsRatio_working_3-way'!Y435+4*PI())/3)</f>
        <v>-0.5470709925871281</v>
      </c>
      <c r="AF435" s="11">
        <f>-'OddsRatio_working_3-way'!U435/(3*'OddsRatio_working_3-way'!X435^(1/3))*COS(('OddsRatio_working_3-way'!Y435)/3)</f>
        <v>0.52326160869463068</v>
      </c>
      <c r="AG435" s="11">
        <f>-'OddsRatio_working_3-way'!U435/(3*'OddsRatio_working_3-way'!X435^(1/3))*COS(('OddsRatio_working_3-way'!Y435+2*PI())/3)</f>
        <v>-0.42429314581341182</v>
      </c>
      <c r="AH435" s="11">
        <f>-'OddsRatio_working_3-way'!U435/(3*'OddsRatio_working_3-way'!X435^(1/3))*COS(('OddsRatio_working_3-way'!Y435+4*PI())/3)</f>
        <v>-9.8968462881218966E-2</v>
      </c>
      <c r="AI435" s="11">
        <f>'OddsRatio_working_3-way'!U435/(3*'OddsRatio_working_3-way'!X435^(1/3))*SIN(('OddsRatio_working_3-way'!Y435)/3)</f>
        <v>-0.1878262932649313</v>
      </c>
      <c r="AJ435" s="11">
        <f>'OddsRatio_working_3-way'!U435/(3*'OddsRatio_working_3-way'!X435^(1/3))*SIN(('OddsRatio_working_3-way'!Y435+2*PI())/3)</f>
        <v>-0.35924469932219688</v>
      </c>
      <c r="AK435" s="11">
        <f>'OddsRatio_working_3-way'!U435/(3*'OddsRatio_working_3-way'!X435^(1/3))*SIN(('OddsRatio_working_3-way'!Y435+4*PI())/3)</f>
        <v>0.5470709925871281</v>
      </c>
      <c r="AL435" s="11">
        <f>'OddsRatio_working_3-way'!Z435+'OddsRatio_working_3-way'!AF435</f>
        <v>1.0465232173892614</v>
      </c>
      <c r="AM435" s="11">
        <f>'OddsRatio_working_3-way'!AA435+'OddsRatio_working_3-way'!AG435</f>
        <v>-0.84858629162682364</v>
      </c>
      <c r="AN435" s="11">
        <f>'OddsRatio_working_3-way'!AB435+'OddsRatio_working_3-way'!AH435</f>
        <v>-0.19793692576243793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1.0465232173892614</v>
      </c>
      <c r="AS435" s="11">
        <f>IF(('OddsRatio_working_3-way'!X435=0),IF(Q435&gt;0,-Q435^(1/3),(-Q435)^(1/3)),'OddsRatio_working_3-way'!AM435-'OddsRatio_working_3-way'!R435/3)</f>
        <v>-0.84858629162682364</v>
      </c>
      <c r="AT435" s="11">
        <f>IF(('OddsRatio_working_3-way'!X435=0),IF(Q435&gt;0,-Q435^(1/3),(-Q435)^(1/3)),'OddsRatio_working_3-way'!AN435-'OddsRatio_working_3-way'!R435/3)</f>
        <v>-0.19793692576243793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IF('True_Odds_Calculator_3-way'!A428="","",'True_Odds_Calculator_3-way'!A428)</f>
        <v>7.19</v>
      </c>
      <c r="B436" s="4">
        <f>IF('True_Odds_Calculator_3-way'!B428="","",'True_Odds_Calculator_3-way'!B428)</f>
        <v>3.81</v>
      </c>
      <c r="C436" s="4">
        <f>IF('True_Odds_Calculator_3-way'!C428="","",'True_Odds_Calculator_3-way'!C428)</f>
        <v>1.6</v>
      </c>
      <c r="D436" s="9">
        <f t="shared" si="91"/>
        <v>0.13334826614141895</v>
      </c>
      <c r="E436" s="9">
        <f t="shared" si="92"/>
        <v>0.25314240152927625</v>
      </c>
      <c r="F436" s="9">
        <f t="shared" si="93"/>
        <v>0.61350933232930471</v>
      </c>
      <c r="G436" s="9">
        <f t="shared" si="94"/>
        <v>1.0499450926668872</v>
      </c>
      <c r="H436" s="9">
        <f t="shared" si="95"/>
        <v>7.4991601236080312</v>
      </c>
      <c r="I436" s="9">
        <f t="shared" si="96"/>
        <v>3.9503457103939525</v>
      </c>
      <c r="J436" s="9">
        <f t="shared" si="97"/>
        <v>1.6299670556001324</v>
      </c>
      <c r="K436" s="11">
        <f t="shared" si="98"/>
        <v>0.13908205841446453</v>
      </c>
      <c r="L436" s="11">
        <f t="shared" si="99"/>
        <v>0.26246719160104987</v>
      </c>
      <c r="M436" s="11">
        <f t="shared" si="100"/>
        <v>0.625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-0.2381082102219837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0.21902686364482601</v>
      </c>
      <c r="Q436" s="11">
        <f>2*'OddsRatio_working_3-way'!K436*'OddsRatio_working_3-way'!L436*'OddsRatio_working_3-way'!M436</f>
        <v>4.5630596592672087E-2</v>
      </c>
      <c r="R436" s="11">
        <f t="shared" si="101"/>
        <v>0</v>
      </c>
      <c r="S436" s="11">
        <f t="shared" si="102"/>
        <v>-0.91986271049045931</v>
      </c>
      <c r="T436" s="11">
        <f t="shared" si="103"/>
        <v>-0.19163806468551237</v>
      </c>
      <c r="U436" s="11">
        <f>'OddsRatio_working_3-way'!S436-'OddsRatio_working_3-way'!R436^2/3</f>
        <v>-0.91986271049045931</v>
      </c>
      <c r="V436" s="11">
        <f>'OddsRatio_working_3-way'!S436*'OddsRatio_working_3-way'!R436/3-2*'OddsRatio_working_3-way'!R436^3/27-'OddsRatio_working_3-way'!T436</f>
        <v>0.19163806468551237</v>
      </c>
      <c r="W436" s="11">
        <f>'OddsRatio_working_3-way'!V436^2+4*'OddsRatio_working_3-way'!U436^3/27</f>
        <v>-7.8584399792687179E-2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0.16978629776066723</v>
      </c>
      <c r="Y436" s="11">
        <f>IF('OddsRatio_working_3-way'!W436&gt;=0,IF('OddsRatio_working_3-way'!V436+SQRT('OddsRatio_working_3-way'!W436)&gt;0,0,PI()),ACOS('OddsRatio_working_3-way'!V436/(2*'OddsRatio_working_3-way'!X436)))</f>
        <v>0.97114968831217952</v>
      </c>
      <c r="Z436" s="11">
        <f>'OddsRatio_working_3-way'!X436^(1/3)*COS('OddsRatio_working_3-way'!Y436/3)</f>
        <v>0.52497254633344359</v>
      </c>
      <c r="AA436" s="11">
        <f>'OddsRatio_working_3-way'!X436^(1/3)*COS(('OddsRatio_working_3-way'!Y436+2*PI())/3)</f>
        <v>-0.41502658528043862</v>
      </c>
      <c r="AB436" s="11">
        <f>'OddsRatio_working_3-way'!X436^(1/3)*COS(('OddsRatio_working_3-way'!Y436+4*PI())/3)</f>
        <v>-0.10994596105300486</v>
      </c>
      <c r="AC436" s="11">
        <f>'OddsRatio_working_3-way'!X436^(1/3)*SIN('OddsRatio_working_3-way'!Y436/3)</f>
        <v>0.17613838052224795</v>
      </c>
      <c r="AD436" s="11">
        <f>'OddsRatio_working_3-way'!X436^(1/3)*SIN(('OddsRatio_working_3-way'!Y436+2*PI())/3)</f>
        <v>0.36657037115304147</v>
      </c>
      <c r="AE436" s="11">
        <f>'OddsRatio_working_3-way'!X436^(1/3)*SIN(('OddsRatio_working_3-way'!Y436+4*PI())/3)</f>
        <v>-0.54270875167528931</v>
      </c>
      <c r="AF436" s="11">
        <f>-'OddsRatio_working_3-way'!U436/(3*'OddsRatio_working_3-way'!X436^(1/3))*COS(('OddsRatio_working_3-way'!Y436)/3)</f>
        <v>0.52497254633344359</v>
      </c>
      <c r="AG436" s="11">
        <f>-'OddsRatio_working_3-way'!U436/(3*'OddsRatio_working_3-way'!X436^(1/3))*COS(('OddsRatio_working_3-way'!Y436+2*PI())/3)</f>
        <v>-0.41502658528043862</v>
      </c>
      <c r="AH436" s="11">
        <f>-'OddsRatio_working_3-way'!U436/(3*'OddsRatio_working_3-way'!X436^(1/3))*COS(('OddsRatio_working_3-way'!Y436+4*PI())/3)</f>
        <v>-0.10994596105300486</v>
      </c>
      <c r="AI436" s="11">
        <f>'OddsRatio_working_3-way'!U436/(3*'OddsRatio_working_3-way'!X436^(1/3))*SIN(('OddsRatio_working_3-way'!Y436)/3)</f>
        <v>-0.17613838052224795</v>
      </c>
      <c r="AJ436" s="11">
        <f>'OddsRatio_working_3-way'!U436/(3*'OddsRatio_working_3-way'!X436^(1/3))*SIN(('OddsRatio_working_3-way'!Y436+2*PI())/3)</f>
        <v>-0.36657037115304147</v>
      </c>
      <c r="AK436" s="11">
        <f>'OddsRatio_working_3-way'!U436/(3*'OddsRatio_working_3-way'!X436^(1/3))*SIN(('OddsRatio_working_3-way'!Y436+4*PI())/3)</f>
        <v>0.54270875167528931</v>
      </c>
      <c r="AL436" s="11">
        <f>'OddsRatio_working_3-way'!Z436+'OddsRatio_working_3-way'!AF436</f>
        <v>1.0499450926668872</v>
      </c>
      <c r="AM436" s="11">
        <f>'OddsRatio_working_3-way'!AA436+'OddsRatio_working_3-way'!AG436</f>
        <v>-0.83005317056087724</v>
      </c>
      <c r="AN436" s="11">
        <f>'OddsRatio_working_3-way'!AB436+'OddsRatio_working_3-way'!AH436</f>
        <v>-0.21989192210600972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1.0499450926668872</v>
      </c>
      <c r="AS436" s="11">
        <f>IF(('OddsRatio_working_3-way'!X436=0),IF(Q436&gt;0,-Q436^(1/3),(-Q436)^(1/3)),'OddsRatio_working_3-way'!AM436-'OddsRatio_working_3-way'!R436/3)</f>
        <v>-0.83005317056087724</v>
      </c>
      <c r="AT436" s="11">
        <f>IF(('OddsRatio_working_3-way'!X436=0),IF(Q436&gt;0,-Q436^(1/3),(-Q436)^(1/3)),'OddsRatio_working_3-way'!AN436-'OddsRatio_working_3-way'!R436/3)</f>
        <v>-0.21989192210600972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IF('True_Odds_Calculator_3-way'!A429="","",'True_Odds_Calculator_3-way'!A429)</f>
        <v>2.4500000000000002</v>
      </c>
      <c r="B437" s="4">
        <f>IF('True_Odds_Calculator_3-way'!B429="","",'True_Odds_Calculator_3-way'!B429)</f>
        <v>3.2</v>
      </c>
      <c r="C437" s="4">
        <f>IF('True_Odds_Calculator_3-way'!C429="","",'True_Odds_Calculator_3-way'!C429)</f>
        <v>3.31</v>
      </c>
      <c r="D437" s="9">
        <f t="shared" si="91"/>
        <v>0.39989876365320287</v>
      </c>
      <c r="E437" s="9">
        <f t="shared" si="92"/>
        <v>0.30517370331263044</v>
      </c>
      <c r="F437" s="9">
        <f t="shared" si="93"/>
        <v>0.2949275330341668</v>
      </c>
      <c r="G437" s="9">
        <f t="shared" si="94"/>
        <v>1.0349192326520613</v>
      </c>
      <c r="H437" s="9">
        <f t="shared" si="95"/>
        <v>2.5006328873454891</v>
      </c>
      <c r="I437" s="9">
        <f t="shared" si="96"/>
        <v>3.2768223118345343</v>
      </c>
      <c r="J437" s="9">
        <f t="shared" si="97"/>
        <v>3.3906634274262615</v>
      </c>
      <c r="K437" s="11">
        <f t="shared" si="98"/>
        <v>0.4081632653061224</v>
      </c>
      <c r="L437" s="11">
        <f t="shared" si="99"/>
        <v>0.3125</v>
      </c>
      <c r="M437" s="11">
        <f t="shared" si="100"/>
        <v>0.30211480362537763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-0.283960940871817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0.22966890683765948</v>
      </c>
      <c r="Q437" s="11">
        <f>2*'OddsRatio_working_3-way'!K437*'OddsRatio_working_3-way'!L437*'OddsRatio_working_3-way'!M437</f>
        <v>7.7070102965657541E-2</v>
      </c>
      <c r="R437" s="11">
        <f t="shared" si="101"/>
        <v>0</v>
      </c>
      <c r="S437" s="11">
        <f t="shared" si="102"/>
        <v>-0.80880457056005628</v>
      </c>
      <c r="T437" s="11">
        <f t="shared" si="103"/>
        <v>-0.27141092971813968</v>
      </c>
      <c r="U437" s="11">
        <f>'OddsRatio_working_3-way'!S437-'OddsRatio_working_3-way'!R437^2/3</f>
        <v>-0.80880457056005628</v>
      </c>
      <c r="V437" s="11">
        <f>'OddsRatio_working_3-way'!S437*'OddsRatio_working_3-way'!R437/3-2*'OddsRatio_working_3-way'!R437^3/27-'OddsRatio_working_3-way'!T437</f>
        <v>0.27141092971813968</v>
      </c>
      <c r="W437" s="11">
        <f>'OddsRatio_working_3-way'!V437^2+4*'OddsRatio_working_3-way'!U437^3/27</f>
        <v>-4.7200342103179971E-3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0.1399856483543786</v>
      </c>
      <c r="Y437" s="11">
        <f>IF('OddsRatio_working_3-way'!W437&gt;=0,IF('OddsRatio_working_3-way'!V437+SQRT('OddsRatio_working_3-way'!W437)&gt;0,0,PI()),ACOS('OddsRatio_working_3-way'!V437/(2*'OddsRatio_working_3-way'!X437)))</f>
        <v>0.24792325711716146</v>
      </c>
      <c r="Z437" s="11">
        <f>'OddsRatio_working_3-way'!X437^(1/3)*COS('OddsRatio_working_3-way'!Y437/3)</f>
        <v>0.51745961632603066</v>
      </c>
      <c r="AA437" s="11">
        <f>'OddsRatio_working_3-way'!X437^(1/3)*COS(('OddsRatio_working_3-way'!Y437+2*PI())/3)</f>
        <v>-0.29584856007902016</v>
      </c>
      <c r="AB437" s="11">
        <f>'OddsRatio_working_3-way'!X437^(1/3)*COS(('OddsRatio_working_3-way'!Y437+4*PI())/3)</f>
        <v>-0.22161105624701069</v>
      </c>
      <c r="AC437" s="11">
        <f>'OddsRatio_working_3-way'!X437^(1/3)*SIN('OddsRatio_working_3-way'!Y437/3)</f>
        <v>4.2861042821376719E-2</v>
      </c>
      <c r="AD437" s="11">
        <f>'OddsRatio_working_3-way'!X437^(1/3)*SIN(('OddsRatio_working_3-way'!Y437+2*PI())/3)</f>
        <v>0.42670265176020317</v>
      </c>
      <c r="AE437" s="11">
        <f>'OddsRatio_working_3-way'!X437^(1/3)*SIN(('OddsRatio_working_3-way'!Y437+4*PI())/3)</f>
        <v>-0.46956369458157965</v>
      </c>
      <c r="AF437" s="11">
        <f>-'OddsRatio_working_3-way'!U437/(3*'OddsRatio_working_3-way'!X437^(1/3))*COS(('OddsRatio_working_3-way'!Y437)/3)</f>
        <v>0.51745961632603066</v>
      </c>
      <c r="AG437" s="11">
        <f>-'OddsRatio_working_3-way'!U437/(3*'OddsRatio_working_3-way'!X437^(1/3))*COS(('OddsRatio_working_3-way'!Y437+2*PI())/3)</f>
        <v>-0.29584856007902016</v>
      </c>
      <c r="AH437" s="11">
        <f>-'OddsRatio_working_3-way'!U437/(3*'OddsRatio_working_3-way'!X437^(1/3))*COS(('OddsRatio_working_3-way'!Y437+4*PI())/3)</f>
        <v>-0.22161105624701069</v>
      </c>
      <c r="AI437" s="11">
        <f>'OddsRatio_working_3-way'!U437/(3*'OddsRatio_working_3-way'!X437^(1/3))*SIN(('OddsRatio_working_3-way'!Y437)/3)</f>
        <v>-4.2861042821376719E-2</v>
      </c>
      <c r="AJ437" s="11">
        <f>'OddsRatio_working_3-way'!U437/(3*'OddsRatio_working_3-way'!X437^(1/3))*SIN(('OddsRatio_working_3-way'!Y437+2*PI())/3)</f>
        <v>-0.42670265176020317</v>
      </c>
      <c r="AK437" s="11">
        <f>'OddsRatio_working_3-way'!U437/(3*'OddsRatio_working_3-way'!X437^(1/3))*SIN(('OddsRatio_working_3-way'!Y437+4*PI())/3)</f>
        <v>0.46956369458157965</v>
      </c>
      <c r="AL437" s="11">
        <f>'OddsRatio_working_3-way'!Z437+'OddsRatio_working_3-way'!AF437</f>
        <v>1.0349192326520613</v>
      </c>
      <c r="AM437" s="11">
        <f>'OddsRatio_working_3-way'!AA437+'OddsRatio_working_3-way'!AG437</f>
        <v>-0.59169712015804032</v>
      </c>
      <c r="AN437" s="11">
        <f>'OddsRatio_working_3-way'!AB437+'OddsRatio_working_3-way'!AH437</f>
        <v>-0.44322211249402138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1.0349192326520613</v>
      </c>
      <c r="AS437" s="11">
        <f>IF(('OddsRatio_working_3-way'!X437=0),IF(Q437&gt;0,-Q437^(1/3),(-Q437)^(1/3)),'OddsRatio_working_3-way'!AM437-'OddsRatio_working_3-way'!R437/3)</f>
        <v>-0.59169712015804032</v>
      </c>
      <c r="AT437" s="11">
        <f>IF(('OddsRatio_working_3-way'!X437=0),IF(Q437&gt;0,-Q437^(1/3),(-Q437)^(1/3)),'OddsRatio_working_3-way'!AN437-'OddsRatio_working_3-way'!R437/3)</f>
        <v>-0.44322211249402138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IF('True_Odds_Calculator_3-way'!A430="","",'True_Odds_Calculator_3-way'!A430)</f>
        <v>1.57</v>
      </c>
      <c r="B438" s="4">
        <f>IF('True_Odds_Calculator_3-way'!B430="","",'True_Odds_Calculator_3-way'!B430)</f>
        <v>4.25</v>
      </c>
      <c r="C438" s="4">
        <f>IF('True_Odds_Calculator_3-way'!C430="","",'True_Odds_Calculator_3-way'!C430)</f>
        <v>6.55</v>
      </c>
      <c r="D438" s="9">
        <f t="shared" si="91"/>
        <v>0.62616375616328612</v>
      </c>
      <c r="E438" s="9">
        <f t="shared" si="92"/>
        <v>0.22706127925993771</v>
      </c>
      <c r="F438" s="9">
        <f t="shared" si="93"/>
        <v>0.14677496457677616</v>
      </c>
      <c r="G438" s="9">
        <f t="shared" si="94"/>
        <v>1.0474145986687029</v>
      </c>
      <c r="H438" s="9">
        <f t="shared" si="95"/>
        <v>1.5970263212411606</v>
      </c>
      <c r="I438" s="9">
        <f t="shared" si="96"/>
        <v>4.4040974456732842</v>
      </c>
      <c r="J438" s="9">
        <f t="shared" si="97"/>
        <v>6.8131510226113008</v>
      </c>
      <c r="K438" s="11">
        <f t="shared" si="98"/>
        <v>0.63694267515923564</v>
      </c>
      <c r="L438" s="11">
        <f t="shared" si="99"/>
        <v>0.23529411764705882</v>
      </c>
      <c r="M438" s="11">
        <f t="shared" si="100"/>
        <v>0.15267175572519084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-0.23524549606880241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0.21439255918247108</v>
      </c>
      <c r="Q438" s="11">
        <f>2*'OddsRatio_working_3-way'!K438*'OddsRatio_working_3-way'!L438*'OddsRatio_working_3-way'!M438</f>
        <v>4.5761485417816661E-2</v>
      </c>
      <c r="R438" s="11">
        <f t="shared" si="101"/>
        <v>0</v>
      </c>
      <c r="S438" s="11">
        <f t="shared" si="102"/>
        <v>-0.911356700830385</v>
      </c>
      <c r="T438" s="11">
        <f t="shared" si="103"/>
        <v>-0.19452651031598397</v>
      </c>
      <c r="U438" s="11">
        <f>'OddsRatio_working_3-way'!S438-'OddsRatio_working_3-way'!R438^2/3</f>
        <v>-0.911356700830385</v>
      </c>
      <c r="V438" s="11">
        <f>'OddsRatio_working_3-way'!S438*'OddsRatio_working_3-way'!R438/3-2*'OddsRatio_working_3-way'!R438^3/27-'OddsRatio_working_3-way'!T438</f>
        <v>0.19452651031598397</v>
      </c>
      <c r="W438" s="11">
        <f>'OddsRatio_working_3-way'!V438^2+4*'OddsRatio_working_3-way'!U438^3/27</f>
        <v>-7.4299655941251333E-2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0.16743671876037672</v>
      </c>
      <c r="Y438" s="11">
        <f>IF('OddsRatio_working_3-way'!W438&gt;=0,IF('OddsRatio_working_3-way'!V438+SQRT('OddsRatio_working_3-way'!W438)&gt;0,0,PI()),ACOS('OddsRatio_working_3-way'!V438/(2*'OddsRatio_working_3-way'!X438)))</f>
        <v>0.95096777787692133</v>
      </c>
      <c r="Z438" s="11">
        <f>'OddsRatio_working_3-way'!X438^(1/3)*COS('OddsRatio_working_3-way'!Y438/3)</f>
        <v>0.52370729933435145</v>
      </c>
      <c r="AA438" s="11">
        <f>'OddsRatio_working_3-way'!X438^(1/3)*COS(('OddsRatio_working_3-way'!Y438+2*PI())/3)</f>
        <v>-0.41063931320884983</v>
      </c>
      <c r="AB438" s="11">
        <f>'OddsRatio_working_3-way'!X438^(1/3)*COS(('OddsRatio_working_3-way'!Y438+4*PI())/3)</f>
        <v>-0.11306798612550183</v>
      </c>
      <c r="AC438" s="11">
        <f>'OddsRatio_working_3-way'!X438^(1/3)*SIN('OddsRatio_working_3-way'!Y438/3)</f>
        <v>0.17180288579468531</v>
      </c>
      <c r="AD438" s="11">
        <f>'OddsRatio_working_3-way'!X438^(1/3)*SIN(('OddsRatio_working_3-way'!Y438+2*PI())/3)</f>
        <v>0.36764238247354708</v>
      </c>
      <c r="AE438" s="11">
        <f>'OddsRatio_working_3-way'!X438^(1/3)*SIN(('OddsRatio_working_3-way'!Y438+4*PI())/3)</f>
        <v>-0.53944526826823225</v>
      </c>
      <c r="AF438" s="11">
        <f>-'OddsRatio_working_3-way'!U438/(3*'OddsRatio_working_3-way'!X438^(1/3))*COS(('OddsRatio_working_3-way'!Y438)/3)</f>
        <v>0.52370729933435134</v>
      </c>
      <c r="AG438" s="11">
        <f>-'OddsRatio_working_3-way'!U438/(3*'OddsRatio_working_3-way'!X438^(1/3))*COS(('OddsRatio_working_3-way'!Y438+2*PI())/3)</f>
        <v>-0.41063931320884972</v>
      </c>
      <c r="AH438" s="11">
        <f>-'OddsRatio_working_3-way'!U438/(3*'OddsRatio_working_3-way'!X438^(1/3))*COS(('OddsRatio_working_3-way'!Y438+4*PI())/3)</f>
        <v>-0.1130679861255018</v>
      </c>
      <c r="AI438" s="11">
        <f>'OddsRatio_working_3-way'!U438/(3*'OddsRatio_working_3-way'!X438^(1/3))*SIN(('OddsRatio_working_3-way'!Y438)/3)</f>
        <v>-0.17180288579468528</v>
      </c>
      <c r="AJ438" s="11">
        <f>'OddsRatio_working_3-way'!U438/(3*'OddsRatio_working_3-way'!X438^(1/3))*SIN(('OddsRatio_working_3-way'!Y438+2*PI())/3)</f>
        <v>-0.36764238247354702</v>
      </c>
      <c r="AK438" s="11">
        <f>'OddsRatio_working_3-way'!U438/(3*'OddsRatio_working_3-way'!X438^(1/3))*SIN(('OddsRatio_working_3-way'!Y438+4*PI())/3)</f>
        <v>0.53944526826823214</v>
      </c>
      <c r="AL438" s="11">
        <f>'OddsRatio_working_3-way'!Z438+'OddsRatio_working_3-way'!AF438</f>
        <v>1.0474145986687029</v>
      </c>
      <c r="AM438" s="11">
        <f>'OddsRatio_working_3-way'!AA438+'OddsRatio_working_3-way'!AG438</f>
        <v>-0.82127862641769955</v>
      </c>
      <c r="AN438" s="11">
        <f>'OddsRatio_working_3-way'!AB438+'OddsRatio_working_3-way'!AH438</f>
        <v>-0.22613597225100363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1.0474145986687029</v>
      </c>
      <c r="AS438" s="11">
        <f>IF(('OddsRatio_working_3-way'!X438=0),IF(Q438&gt;0,-Q438^(1/3),(-Q438)^(1/3)),'OddsRatio_working_3-way'!AM438-'OddsRatio_working_3-way'!R438/3)</f>
        <v>-0.82127862641769955</v>
      </c>
      <c r="AT438" s="11">
        <f>IF(('OddsRatio_working_3-way'!X438=0),IF(Q438&gt;0,-Q438^(1/3),(-Q438)^(1/3)),'OddsRatio_working_3-way'!AN438-'OddsRatio_working_3-way'!R438/3)</f>
        <v>-0.22613597225100363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IF('True_Odds_Calculator_3-way'!A431="","",'True_Odds_Calculator_3-way'!A431)</f>
        <v>6.52</v>
      </c>
      <c r="B439" s="4">
        <f>IF('True_Odds_Calculator_3-way'!B431="","",'True_Odds_Calculator_3-way'!B431)</f>
        <v>4.75</v>
      </c>
      <c r="C439" s="4">
        <f>IF('True_Odds_Calculator_3-way'!C431="","",'True_Odds_Calculator_3-way'!C431)</f>
        <v>1.51</v>
      </c>
      <c r="D439" s="9">
        <f t="shared" si="91"/>
        <v>0.14691830663729188</v>
      </c>
      <c r="E439" s="9">
        <f t="shared" si="92"/>
        <v>0.20223936918073199</v>
      </c>
      <c r="F439" s="9">
        <f t="shared" si="93"/>
        <v>0.65084232418197607</v>
      </c>
      <c r="G439" s="9">
        <f t="shared" si="94"/>
        <v>1.0519028470087788</v>
      </c>
      <c r="H439" s="9">
        <f t="shared" si="95"/>
        <v>6.8065037154884598</v>
      </c>
      <c r="I439" s="9">
        <f t="shared" si="96"/>
        <v>4.9446356762829211</v>
      </c>
      <c r="J439" s="9">
        <f t="shared" si="97"/>
        <v>1.5364704519744772</v>
      </c>
      <c r="K439" s="11">
        <f t="shared" si="98"/>
        <v>0.15337423312883436</v>
      </c>
      <c r="L439" s="11">
        <f t="shared" si="99"/>
        <v>0.21052631578947367</v>
      </c>
      <c r="M439" s="11">
        <f t="shared" si="100"/>
        <v>0.66225165562913912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-0.22574719820719469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0.2091321017776229</v>
      </c>
      <c r="Q439" s="11">
        <f>2*'OddsRatio_working_3-way'!K439*'OddsRatio_working_3-way'!L439*'OddsRatio_working_3-way'!M439</f>
        <v>4.2767300977018995E-2</v>
      </c>
      <c r="R439" s="11">
        <f t="shared" si="101"/>
        <v>0</v>
      </c>
      <c r="S439" s="11">
        <f t="shared" si="102"/>
        <v>-0.92639954532537694</v>
      </c>
      <c r="T439" s="11">
        <f t="shared" si="103"/>
        <v>-0.18944775978024067</v>
      </c>
      <c r="U439" s="11">
        <f>'OddsRatio_working_3-way'!S439-'OddsRatio_working_3-way'!R439^2/3</f>
        <v>-0.92639954532537694</v>
      </c>
      <c r="V439" s="11">
        <f>'OddsRatio_working_3-way'!S439*'OddsRatio_working_3-way'!R439/3-2*'OddsRatio_working_3-way'!R439^3/27-'OddsRatio_working_3-way'!T439</f>
        <v>0.18944775978024067</v>
      </c>
      <c r="W439" s="11">
        <f>'OddsRatio_working_3-way'!V439^2+4*'OddsRatio_working_3-way'!U439^3/27</f>
        <v>-8.1894882775900998E-2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0.17159934182686482</v>
      </c>
      <c r="Y439" s="11">
        <f>IF('OddsRatio_working_3-way'!W439&gt;=0,IF('OddsRatio_working_3-way'!V439+SQRT('OddsRatio_working_3-way'!W439)&gt;0,0,PI()),ACOS('OddsRatio_working_3-way'!V439/(2*'OddsRatio_working_3-way'!X439)))</f>
        <v>0.98602816726790998</v>
      </c>
      <c r="Z439" s="11">
        <f>'OddsRatio_working_3-way'!X439^(1/3)*COS('OddsRatio_working_3-way'!Y439/3)</f>
        <v>0.5259514235043895</v>
      </c>
      <c r="AA439" s="11">
        <f>'OddsRatio_working_3-way'!X439^(1/3)*COS(('OddsRatio_working_3-way'!Y439+2*PI())/3)</f>
        <v>-0.41831795139300848</v>
      </c>
      <c r="AB439" s="11">
        <f>'OddsRatio_working_3-way'!X439^(1/3)*COS(('OddsRatio_working_3-way'!Y439+4*PI())/3)</f>
        <v>-0.10763347211138116</v>
      </c>
      <c r="AC439" s="11">
        <f>'OddsRatio_working_3-way'!X439^(1/3)*SIN('OddsRatio_working_3-way'!Y439/3)</f>
        <v>0.17937376774628633</v>
      </c>
      <c r="AD439" s="11">
        <f>'OddsRatio_working_3-way'!X439^(1/3)*SIN(('OddsRatio_working_3-way'!Y439+2*PI())/3)</f>
        <v>0.36580041003824609</v>
      </c>
      <c r="AE439" s="11">
        <f>'OddsRatio_working_3-way'!X439^(1/3)*SIN(('OddsRatio_working_3-way'!Y439+4*PI())/3)</f>
        <v>-0.54517417778453237</v>
      </c>
      <c r="AF439" s="11">
        <f>-'OddsRatio_working_3-way'!U439/(3*'OddsRatio_working_3-way'!X439^(1/3))*COS(('OddsRatio_working_3-way'!Y439)/3)</f>
        <v>0.52595142350438939</v>
      </c>
      <c r="AG439" s="11">
        <f>-'OddsRatio_working_3-way'!U439/(3*'OddsRatio_working_3-way'!X439^(1/3))*COS(('OddsRatio_working_3-way'!Y439+2*PI())/3)</f>
        <v>-0.41831795139300842</v>
      </c>
      <c r="AH439" s="11">
        <f>-'OddsRatio_working_3-way'!U439/(3*'OddsRatio_working_3-way'!X439^(1/3))*COS(('OddsRatio_working_3-way'!Y439+4*PI())/3)</f>
        <v>-0.10763347211138113</v>
      </c>
      <c r="AI439" s="11">
        <f>'OddsRatio_working_3-way'!U439/(3*'OddsRatio_working_3-way'!X439^(1/3))*SIN(('OddsRatio_working_3-way'!Y439)/3)</f>
        <v>-0.17937376774628627</v>
      </c>
      <c r="AJ439" s="11">
        <f>'OddsRatio_working_3-way'!U439/(3*'OddsRatio_working_3-way'!X439^(1/3))*SIN(('OddsRatio_working_3-way'!Y439+2*PI())/3)</f>
        <v>-0.36580041003824598</v>
      </c>
      <c r="AK439" s="11">
        <f>'OddsRatio_working_3-way'!U439/(3*'OddsRatio_working_3-way'!X439^(1/3))*SIN(('OddsRatio_working_3-way'!Y439+4*PI())/3)</f>
        <v>0.54517417778453225</v>
      </c>
      <c r="AL439" s="11">
        <f>'OddsRatio_working_3-way'!Z439+'OddsRatio_working_3-way'!AF439</f>
        <v>1.0519028470087788</v>
      </c>
      <c r="AM439" s="11">
        <f>'OddsRatio_working_3-way'!AA439+'OddsRatio_working_3-way'!AG439</f>
        <v>-0.83663590278601685</v>
      </c>
      <c r="AN439" s="11">
        <f>'OddsRatio_working_3-way'!AB439+'OddsRatio_working_3-way'!AH439</f>
        <v>-0.2152669442227623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1.0519028470087788</v>
      </c>
      <c r="AS439" s="11">
        <f>IF(('OddsRatio_working_3-way'!X439=0),IF(Q439&gt;0,-Q439^(1/3),(-Q439)^(1/3)),'OddsRatio_working_3-way'!AM439-'OddsRatio_working_3-way'!R439/3)</f>
        <v>-0.83663590278601685</v>
      </c>
      <c r="AT439" s="11">
        <f>IF(('OddsRatio_working_3-way'!X439=0),IF(Q439&gt;0,-Q439^(1/3),(-Q439)^(1/3)),'OddsRatio_working_3-way'!AN439-'OddsRatio_working_3-way'!R439/3)</f>
        <v>-0.2152669442227623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IF('True_Odds_Calculator_3-way'!A432="","",'True_Odds_Calculator_3-way'!A432)</f>
        <v>3.04</v>
      </c>
      <c r="B440" s="4">
        <f>IF('True_Odds_Calculator_3-way'!B432="","",'True_Odds_Calculator_3-way'!B432)</f>
        <v>3.07</v>
      </c>
      <c r="C440" s="4">
        <f>IF('True_Odds_Calculator_3-way'!C432="","",'True_Odds_Calculator_3-way'!C432)</f>
        <v>2.65</v>
      </c>
      <c r="D440" s="9">
        <f t="shared" si="91"/>
        <v>0.31848292723501215</v>
      </c>
      <c r="E440" s="9">
        <f t="shared" si="92"/>
        <v>0.31532266576226581</v>
      </c>
      <c r="F440" s="9">
        <f t="shared" si="93"/>
        <v>0.36619440700272216</v>
      </c>
      <c r="G440" s="9">
        <f t="shared" si="94"/>
        <v>1.0489635954862542</v>
      </c>
      <c r="H440" s="9">
        <f t="shared" si="95"/>
        <v>3.1398857347919584</v>
      </c>
      <c r="I440" s="9">
        <f t="shared" si="96"/>
        <v>3.1713546426565462</v>
      </c>
      <c r="J440" s="9">
        <f t="shared" si="97"/>
        <v>2.7307899325523186</v>
      </c>
      <c r="K440" s="11">
        <f t="shared" si="98"/>
        <v>0.32894736842105265</v>
      </c>
      <c r="L440" s="11">
        <f t="shared" si="99"/>
        <v>0.32573289902280134</v>
      </c>
      <c r="M440" s="11">
        <f t="shared" si="100"/>
        <v>0.37735849056603776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-0.28172580212130727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0.23289740545820953</v>
      </c>
      <c r="Q440" s="11">
        <f>2*'OddsRatio_working_3-way'!K440*'OddsRatio_working_3-way'!L440*'OddsRatio_working_3-way'!M440</f>
        <v>8.0867154672989425E-2</v>
      </c>
      <c r="R440" s="11">
        <f t="shared" si="101"/>
        <v>0</v>
      </c>
      <c r="S440" s="11">
        <f t="shared" si="102"/>
        <v>-0.82668113358650441</v>
      </c>
      <c r="T440" s="11">
        <f t="shared" si="103"/>
        <v>-0.28704206027309181</v>
      </c>
      <c r="U440" s="11">
        <f>'OddsRatio_working_3-way'!S440-'OddsRatio_working_3-way'!R440^2/3</f>
        <v>-0.82668113358650441</v>
      </c>
      <c r="V440" s="11">
        <f>'OddsRatio_working_3-way'!S440*'OddsRatio_working_3-way'!R440/3-2*'OddsRatio_working_3-way'!R440^3/27-'OddsRatio_working_3-way'!T440</f>
        <v>0.28704206027309181</v>
      </c>
      <c r="W440" s="11">
        <f>'OddsRatio_working_3-way'!V440^2+4*'OddsRatio_working_3-way'!U440^3/27</f>
        <v>-1.3039355250329954E-3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0.14465223804944591</v>
      </c>
      <c r="Y440" s="11">
        <f>IF('OddsRatio_working_3-way'!W440&gt;=0,IF('OddsRatio_working_3-way'!V440+SQRT('OddsRatio_working_3-way'!W440)&gt;0,0,PI()),ACOS('OddsRatio_working_3-way'!V440/(2*'OddsRatio_working_3-way'!X440)))</f>
        <v>0.12514314498134671</v>
      </c>
      <c r="Z440" s="11">
        <f>'OddsRatio_working_3-way'!X440^(1/3)*COS('OddsRatio_working_3-way'!Y440/3)</f>
        <v>0.52448179774312709</v>
      </c>
      <c r="AA440" s="11">
        <f>'OddsRatio_working_3-way'!X440^(1/3)*COS(('OddsRatio_working_3-way'!Y440+2*PI())/3)</f>
        <v>-0.28119917605408284</v>
      </c>
      <c r="AB440" s="11">
        <f>'OddsRatio_working_3-way'!X440^(1/3)*COS(('OddsRatio_working_3-way'!Y440+4*PI())/3)</f>
        <v>-0.24328262168904405</v>
      </c>
      <c r="AC440" s="11">
        <f>'OddsRatio_working_3-way'!X440^(1/3)*SIN('OddsRatio_working_3-way'!Y440/3)</f>
        <v>2.1891132869398196E-2</v>
      </c>
      <c r="AD440" s="11">
        <f>'OddsRatio_working_3-way'!X440^(1/3)*SIN(('OddsRatio_working_3-way'!Y440+2*PI())/3)</f>
        <v>0.44326899423338095</v>
      </c>
      <c r="AE440" s="11">
        <f>'OddsRatio_working_3-way'!X440^(1/3)*SIN(('OddsRatio_working_3-way'!Y440+4*PI())/3)</f>
        <v>-0.46516012710277915</v>
      </c>
      <c r="AF440" s="11">
        <f>-'OddsRatio_working_3-way'!U440/(3*'OddsRatio_working_3-way'!X440^(1/3))*COS(('OddsRatio_working_3-way'!Y440)/3)</f>
        <v>0.52448179774312698</v>
      </c>
      <c r="AG440" s="11">
        <f>-'OddsRatio_working_3-way'!U440/(3*'OddsRatio_working_3-way'!X440^(1/3))*COS(('OddsRatio_working_3-way'!Y440+2*PI())/3)</f>
        <v>-0.28119917605408279</v>
      </c>
      <c r="AH440" s="11">
        <f>-'OddsRatio_working_3-way'!U440/(3*'OddsRatio_working_3-way'!X440^(1/3))*COS(('OddsRatio_working_3-way'!Y440+4*PI())/3)</f>
        <v>-0.24328262168904399</v>
      </c>
      <c r="AI440" s="11">
        <f>'OddsRatio_working_3-way'!U440/(3*'OddsRatio_working_3-way'!X440^(1/3))*SIN(('OddsRatio_working_3-way'!Y440)/3)</f>
        <v>-2.189113286939819E-2</v>
      </c>
      <c r="AJ440" s="11">
        <f>'OddsRatio_working_3-way'!U440/(3*'OddsRatio_working_3-way'!X440^(1/3))*SIN(('OddsRatio_working_3-way'!Y440+2*PI())/3)</f>
        <v>-0.4432689942333809</v>
      </c>
      <c r="AK440" s="11">
        <f>'OddsRatio_working_3-way'!U440/(3*'OddsRatio_working_3-way'!X440^(1/3))*SIN(('OddsRatio_working_3-way'!Y440+4*PI())/3)</f>
        <v>0.4651601271027791</v>
      </c>
      <c r="AL440" s="11">
        <f>'OddsRatio_working_3-way'!Z440+'OddsRatio_working_3-way'!AF440</f>
        <v>1.0489635954862542</v>
      </c>
      <c r="AM440" s="11">
        <f>'OddsRatio_working_3-way'!AA440+'OddsRatio_working_3-way'!AG440</f>
        <v>-0.56239835210816569</v>
      </c>
      <c r="AN440" s="11">
        <f>'OddsRatio_working_3-way'!AB440+'OddsRatio_working_3-way'!AH440</f>
        <v>-0.48656524337808804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1.0489635954862542</v>
      </c>
      <c r="AS440" s="11">
        <f>IF(('OddsRatio_working_3-way'!X440=0),IF(Q440&gt;0,-Q440^(1/3),(-Q440)^(1/3)),'OddsRatio_working_3-way'!AM440-'OddsRatio_working_3-way'!R440/3)</f>
        <v>-0.56239835210816569</v>
      </c>
      <c r="AT440" s="11">
        <f>IF(('OddsRatio_working_3-way'!X440=0),IF(Q440&gt;0,-Q440^(1/3),(-Q440)^(1/3)),'OddsRatio_working_3-way'!AN440-'OddsRatio_working_3-way'!R440/3)</f>
        <v>-0.48656524337808804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IF('True_Odds_Calculator_3-way'!A433="","",'True_Odds_Calculator_3-way'!A433)</f>
        <v>5.01</v>
      </c>
      <c r="B441" s="4">
        <f>IF('True_Odds_Calculator_3-way'!B433="","",'True_Odds_Calculator_3-way'!B433)</f>
        <v>3.23</v>
      </c>
      <c r="C441" s="4">
        <f>IF('True_Odds_Calculator_3-way'!C433="","",'True_Odds_Calculator_3-way'!C433)</f>
        <v>1.9</v>
      </c>
      <c r="D441" s="9">
        <f t="shared" si="91"/>
        <v>0.19057820245301618</v>
      </c>
      <c r="E441" s="9">
        <f t="shared" si="92"/>
        <v>0.29745053174999658</v>
      </c>
      <c r="F441" s="9">
        <f t="shared" si="93"/>
        <v>0.51197126579698748</v>
      </c>
      <c r="G441" s="9">
        <f t="shared" si="94"/>
        <v>1.0591495760417908</v>
      </c>
      <c r="H441" s="9">
        <f t="shared" si="95"/>
        <v>5.2471897999275807</v>
      </c>
      <c r="I441" s="9">
        <f t="shared" si="96"/>
        <v>3.3619035545731935</v>
      </c>
      <c r="J441" s="9">
        <f t="shared" si="97"/>
        <v>1.9532346184376119</v>
      </c>
      <c r="K441" s="11">
        <f t="shared" si="98"/>
        <v>0.19960079840319361</v>
      </c>
      <c r="L441" s="11">
        <f t="shared" si="99"/>
        <v>0.30959752321981426</v>
      </c>
      <c r="M441" s="11">
        <f t="shared" si="100"/>
        <v>0.52631578947368418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-0.26175675372409835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0.2322225355383416</v>
      </c>
      <c r="Q441" s="11">
        <f>2*'OddsRatio_working_3-way'!K441*'OddsRatio_working_3-way'!L441*'OddsRatio_working_3-way'!M441</f>
        <v>6.5048329282448622E-2</v>
      </c>
      <c r="R441" s="11">
        <f t="shared" si="101"/>
        <v>0</v>
      </c>
      <c r="S441" s="11">
        <f t="shared" si="102"/>
        <v>-0.88716922193768133</v>
      </c>
      <c r="T441" s="11">
        <f t="shared" si="103"/>
        <v>-0.24850678485649336</v>
      </c>
      <c r="U441" s="11">
        <f>'OddsRatio_working_3-way'!S441-'OddsRatio_working_3-way'!R441^2/3</f>
        <v>-0.88716922193768133</v>
      </c>
      <c r="V441" s="11">
        <f>'OddsRatio_working_3-way'!S441*'OddsRatio_working_3-way'!R441/3-2*'OddsRatio_working_3-way'!R441^3/27-'OddsRatio_working_3-way'!T441</f>
        <v>0.24850678485649336</v>
      </c>
      <c r="W441" s="11">
        <f>'OddsRatio_working_3-way'!V441^2+4*'OddsRatio_working_3-way'!U441^3/27</f>
        <v>-4.1690836388358979E-2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0.16081546762366367</v>
      </c>
      <c r="Y441" s="11">
        <f>IF('OddsRatio_working_3-way'!W441&gt;=0,IF('OddsRatio_working_3-way'!V441+SQRT('OddsRatio_working_3-way'!W441)&gt;0,0,PI()),ACOS('OddsRatio_working_3-way'!V441/(2*'OddsRatio_working_3-way'!X441)))</f>
        <v>0.68779802971977999</v>
      </c>
      <c r="Z441" s="11">
        <f>'OddsRatio_working_3-way'!X441^(1/3)*COS('OddsRatio_working_3-way'!Y441/3)</f>
        <v>0.52957478802089542</v>
      </c>
      <c r="AA441" s="11">
        <f>'OddsRatio_working_3-way'!X441^(1/3)*COS(('OddsRatio_working_3-way'!Y441+2*PI())/3)</f>
        <v>-0.37181642466983511</v>
      </c>
      <c r="AB441" s="11">
        <f>'OddsRatio_working_3-way'!X441^(1/3)*COS(('OddsRatio_working_3-way'!Y441+4*PI())/3)</f>
        <v>-0.15775836335106042</v>
      </c>
      <c r="AC441" s="11">
        <f>'OddsRatio_working_3-way'!X441^(1/3)*SIN('OddsRatio_working_3-way'!Y441/3)</f>
        <v>0.12358647932460397</v>
      </c>
      <c r="AD441" s="11">
        <f>'OddsRatio_working_3-way'!X441^(1/3)*SIN(('OddsRatio_working_3-way'!Y441+2*PI())/3)</f>
        <v>0.39683197996755248</v>
      </c>
      <c r="AE441" s="11">
        <f>'OddsRatio_working_3-way'!X441^(1/3)*SIN(('OddsRatio_working_3-way'!Y441+4*PI())/3)</f>
        <v>-0.52041845929215647</v>
      </c>
      <c r="AF441" s="11">
        <f>-'OddsRatio_working_3-way'!U441/(3*'OddsRatio_working_3-way'!X441^(1/3))*COS(('OddsRatio_working_3-way'!Y441)/3)</f>
        <v>0.52957478802089542</v>
      </c>
      <c r="AG441" s="11">
        <f>-'OddsRatio_working_3-way'!U441/(3*'OddsRatio_working_3-way'!X441^(1/3))*COS(('OddsRatio_working_3-way'!Y441+2*PI())/3)</f>
        <v>-0.37181642466983511</v>
      </c>
      <c r="AH441" s="11">
        <f>-'OddsRatio_working_3-way'!U441/(3*'OddsRatio_working_3-way'!X441^(1/3))*COS(('OddsRatio_working_3-way'!Y441+4*PI())/3)</f>
        <v>-0.15775836335106042</v>
      </c>
      <c r="AI441" s="11">
        <f>'OddsRatio_working_3-way'!U441/(3*'OddsRatio_working_3-way'!X441^(1/3))*SIN(('OddsRatio_working_3-way'!Y441)/3)</f>
        <v>-0.12358647932460397</v>
      </c>
      <c r="AJ441" s="11">
        <f>'OddsRatio_working_3-way'!U441/(3*'OddsRatio_working_3-way'!X441^(1/3))*SIN(('OddsRatio_working_3-way'!Y441+2*PI())/3)</f>
        <v>-0.39683197996755248</v>
      </c>
      <c r="AK441" s="11">
        <f>'OddsRatio_working_3-way'!U441/(3*'OddsRatio_working_3-way'!X441^(1/3))*SIN(('OddsRatio_working_3-way'!Y441+4*PI())/3)</f>
        <v>0.52041845929215647</v>
      </c>
      <c r="AL441" s="11">
        <f>'OddsRatio_working_3-way'!Z441+'OddsRatio_working_3-way'!AF441</f>
        <v>1.0591495760417908</v>
      </c>
      <c r="AM441" s="11">
        <f>'OddsRatio_working_3-way'!AA441+'OddsRatio_working_3-way'!AG441</f>
        <v>-0.74363284933967022</v>
      </c>
      <c r="AN441" s="11">
        <f>'OddsRatio_working_3-way'!AB441+'OddsRatio_working_3-way'!AH441</f>
        <v>-0.31551672670212083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1.0591495760417908</v>
      </c>
      <c r="AS441" s="11">
        <f>IF(('OddsRatio_working_3-way'!X441=0),IF(Q441&gt;0,-Q441^(1/3),(-Q441)^(1/3)),'OddsRatio_working_3-way'!AM441-'OddsRatio_working_3-way'!R441/3)</f>
        <v>-0.74363284933967022</v>
      </c>
      <c r="AT441" s="11">
        <f>IF(('OddsRatio_working_3-way'!X441=0),IF(Q441&gt;0,-Q441^(1/3),(-Q441)^(1/3)),'OddsRatio_working_3-way'!AN441-'OddsRatio_working_3-way'!R441/3)</f>
        <v>-0.31551672670212083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IF('True_Odds_Calculator_3-way'!A434="","",'True_Odds_Calculator_3-way'!A434)</f>
        <v>2.77</v>
      </c>
      <c r="B442" s="4">
        <f>IF('True_Odds_Calculator_3-way'!B434="","",'True_Odds_Calculator_3-way'!B434)</f>
        <v>2.88</v>
      </c>
      <c r="C442" s="4">
        <f>IF('True_Odds_Calculator_3-way'!C434="","",'True_Odds_Calculator_3-way'!C434)</f>
        <v>3.08</v>
      </c>
      <c r="D442" s="9">
        <f t="shared" si="91"/>
        <v>0.34978203980239791</v>
      </c>
      <c r="E442" s="9">
        <f t="shared" si="92"/>
        <v>0.33619666029122353</v>
      </c>
      <c r="F442" s="9">
        <f t="shared" si="93"/>
        <v>0.31402129990637828</v>
      </c>
      <c r="G442" s="9">
        <f t="shared" si="94"/>
        <v>1.0502391145645613</v>
      </c>
      <c r="H442" s="9">
        <f t="shared" si="95"/>
        <v>2.8589232327792735</v>
      </c>
      <c r="I442" s="9">
        <f t="shared" si="96"/>
        <v>2.9744495353813756</v>
      </c>
      <c r="J442" s="9">
        <f t="shared" si="97"/>
        <v>3.1844973582942879</v>
      </c>
      <c r="K442" s="11">
        <f t="shared" si="98"/>
        <v>0.36101083032490977</v>
      </c>
      <c r="L442" s="11">
        <f t="shared" si="99"/>
        <v>0.34722222222222221</v>
      </c>
      <c r="M442" s="11">
        <f t="shared" si="100"/>
        <v>0.32467532467532467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-0.28169003078750354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0.23320166596339884</v>
      </c>
      <c r="Q442" s="11">
        <f>2*'OddsRatio_working_3-way'!K442*'OddsRatio_working_3-way'!L442*'OddsRatio_working_3-way'!M442</f>
        <v>8.139674204656154E-2</v>
      </c>
      <c r="R442" s="11">
        <f t="shared" si="101"/>
        <v>0</v>
      </c>
      <c r="S442" s="11">
        <f t="shared" si="102"/>
        <v>-0.82786623762101641</v>
      </c>
      <c r="T442" s="11">
        <f t="shared" si="103"/>
        <v>-0.2889585471626584</v>
      </c>
      <c r="U442" s="11">
        <f>'OddsRatio_working_3-way'!S442-'OddsRatio_working_3-way'!R442^2/3</f>
        <v>-0.82786623762101641</v>
      </c>
      <c r="V442" s="11">
        <f>'OddsRatio_working_3-way'!S442*'OddsRatio_working_3-way'!R442/3-2*'OddsRatio_working_3-way'!R442^3/27-'OddsRatio_working_3-way'!T442</f>
        <v>0.2889585471626584</v>
      </c>
      <c r="W442" s="11">
        <f>'OddsRatio_working_3-way'!V442^2+4*'OddsRatio_working_3-way'!U442^3/27</f>
        <v>-5.6051067375897934E-4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0.14496340284026279</v>
      </c>
      <c r="Y442" s="11">
        <f>IF('OddsRatio_working_3-way'!W442&gt;=0,IF('OddsRatio_working_3-way'!V442+SQRT('OddsRatio_working_3-way'!W442)&gt;0,0,PI()),ACOS('OddsRatio_working_3-way'!V442/(2*'OddsRatio_working_3-way'!X442)))</f>
        <v>8.1749935033778254E-2</v>
      </c>
      <c r="Z442" s="11">
        <f>'OddsRatio_working_3-way'!X442^(1/3)*COS('OddsRatio_working_3-way'!Y442/3)</f>
        <v>0.52511955728228066</v>
      </c>
      <c r="AA442" s="11">
        <f>'OddsRatio_working_3-way'!X442^(1/3)*COS(('OddsRatio_working_3-way'!Y442+2*PI())/3)</f>
        <v>-0.27495523446173287</v>
      </c>
      <c r="AB442" s="11">
        <f>'OddsRatio_working_3-way'!X442^(1/3)*COS(('OddsRatio_working_3-way'!Y442+4*PI())/3)</f>
        <v>-0.2501643228205479</v>
      </c>
      <c r="AC442" s="11">
        <f>'OddsRatio_working_3-way'!X442^(1/3)*SIN('OddsRatio_working_3-way'!Y442/3)</f>
        <v>1.4313039509494358E-2</v>
      </c>
      <c r="AD442" s="11">
        <f>'OddsRatio_working_3-way'!X442^(1/3)*SIN(('OddsRatio_working_3-way'!Y442+2*PI())/3)</f>
        <v>0.44761035687574557</v>
      </c>
      <c r="AE442" s="11">
        <f>'OddsRatio_working_3-way'!X442^(1/3)*SIN(('OddsRatio_working_3-way'!Y442+4*PI())/3)</f>
        <v>-0.46192339638523999</v>
      </c>
      <c r="AF442" s="11">
        <f>-'OddsRatio_working_3-way'!U442/(3*'OddsRatio_working_3-way'!X442^(1/3))*COS(('OddsRatio_working_3-way'!Y442)/3)</f>
        <v>0.52511955728228066</v>
      </c>
      <c r="AG442" s="11">
        <f>-'OddsRatio_working_3-way'!U442/(3*'OddsRatio_working_3-way'!X442^(1/3))*COS(('OddsRatio_working_3-way'!Y442+2*PI())/3)</f>
        <v>-0.27495523446173287</v>
      </c>
      <c r="AH442" s="11">
        <f>-'OddsRatio_working_3-way'!U442/(3*'OddsRatio_working_3-way'!X442^(1/3))*COS(('OddsRatio_working_3-way'!Y442+4*PI())/3)</f>
        <v>-0.2501643228205479</v>
      </c>
      <c r="AI442" s="11">
        <f>'OddsRatio_working_3-way'!U442/(3*'OddsRatio_working_3-way'!X442^(1/3))*SIN(('OddsRatio_working_3-way'!Y442)/3)</f>
        <v>-1.4313039509494358E-2</v>
      </c>
      <c r="AJ442" s="11">
        <f>'OddsRatio_working_3-way'!U442/(3*'OddsRatio_working_3-way'!X442^(1/3))*SIN(('OddsRatio_working_3-way'!Y442+2*PI())/3)</f>
        <v>-0.44761035687574557</v>
      </c>
      <c r="AK442" s="11">
        <f>'OddsRatio_working_3-way'!U442/(3*'OddsRatio_working_3-way'!X442^(1/3))*SIN(('OddsRatio_working_3-way'!Y442+4*PI())/3)</f>
        <v>0.46192339638523999</v>
      </c>
      <c r="AL442" s="11">
        <f>'OddsRatio_working_3-way'!Z442+'OddsRatio_working_3-way'!AF442</f>
        <v>1.0502391145645613</v>
      </c>
      <c r="AM442" s="11">
        <f>'OddsRatio_working_3-way'!AA442+'OddsRatio_working_3-way'!AG442</f>
        <v>-0.54991046892346573</v>
      </c>
      <c r="AN442" s="11">
        <f>'OddsRatio_working_3-way'!AB442+'OddsRatio_working_3-way'!AH442</f>
        <v>-0.5003286456410958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1.0502391145645613</v>
      </c>
      <c r="AS442" s="11">
        <f>IF(('OddsRatio_working_3-way'!X442=0),IF(Q442&gt;0,-Q442^(1/3),(-Q442)^(1/3)),'OddsRatio_working_3-way'!AM442-'OddsRatio_working_3-way'!R442/3)</f>
        <v>-0.54991046892346573</v>
      </c>
      <c r="AT442" s="11">
        <f>IF(('OddsRatio_working_3-way'!X442=0),IF(Q442&gt;0,-Q442^(1/3),(-Q442)^(1/3)),'OddsRatio_working_3-way'!AN442-'OddsRatio_working_3-way'!R442/3)</f>
        <v>-0.5003286456410958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IF('True_Odds_Calculator_3-way'!A435="","",'True_Odds_Calculator_3-way'!A435)</f>
        <v>1.93</v>
      </c>
      <c r="B443" s="4">
        <f>IF('True_Odds_Calculator_3-way'!B435="","",'True_Odds_Calculator_3-way'!B435)</f>
        <v>3.13</v>
      </c>
      <c r="C443" s="4">
        <f>IF('True_Odds_Calculator_3-way'!C435="","",'True_Odds_Calculator_3-way'!C435)</f>
        <v>5.0999999999999996</v>
      </c>
      <c r="D443" s="9">
        <f t="shared" si="91"/>
        <v>0.50455611057221905</v>
      </c>
      <c r="E443" s="9">
        <f t="shared" si="92"/>
        <v>0.30779083511479871</v>
      </c>
      <c r="F443" s="9">
        <f t="shared" si="93"/>
        <v>0.18765305431298226</v>
      </c>
      <c r="G443" s="9">
        <f t="shared" si="94"/>
        <v>1.0558495949477877</v>
      </c>
      <c r="H443" s="9">
        <f t="shared" si="95"/>
        <v>1.9819401233014424</v>
      </c>
      <c r="I443" s="9">
        <f t="shared" si="96"/>
        <v>3.2489596372387881</v>
      </c>
      <c r="J443" s="9">
        <f t="shared" si="97"/>
        <v>5.3289833392859292</v>
      </c>
      <c r="K443" s="11">
        <f t="shared" si="98"/>
        <v>0.5181347150259068</v>
      </c>
      <c r="L443" s="11">
        <f t="shared" si="99"/>
        <v>0.31948881789137379</v>
      </c>
      <c r="M443" s="11">
        <f t="shared" si="100"/>
        <v>0.19607843137254904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-0.26361771181349103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0.23240271625543402</v>
      </c>
      <c r="Q443" s="11">
        <f>2*'OddsRatio_working_3-way'!K443*'OddsRatio_working_3-way'!L443*'OddsRatio_working_3-way'!M443</f>
        <v>6.4916959847886591E-2</v>
      </c>
      <c r="R443" s="11">
        <f t="shared" si="101"/>
        <v>0</v>
      </c>
      <c r="S443" s="11">
        <f t="shared" si="102"/>
        <v>-0.88158991539938125</v>
      </c>
      <c r="T443" s="11">
        <f t="shared" si="103"/>
        <v>-0.2462541663126763</v>
      </c>
      <c r="U443" s="11">
        <f>'OddsRatio_working_3-way'!S443-'OddsRatio_working_3-way'!R443^2/3</f>
        <v>-0.88158991539938125</v>
      </c>
      <c r="V443" s="11">
        <f>'OddsRatio_working_3-way'!S443*'OddsRatio_working_3-way'!R443/3-2*'OddsRatio_working_3-way'!R443^3/27-'OddsRatio_working_3-way'!T443</f>
        <v>0.2462541663126763</v>
      </c>
      <c r="W443" s="11">
        <f>'OddsRatio_working_3-way'!V443^2+4*'OddsRatio_working_3-way'!U443^3/27</f>
        <v>-4.0865903195672425E-2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0.15930082989584804</v>
      </c>
      <c r="Y443" s="11">
        <f>IF('OddsRatio_working_3-way'!W443&gt;=0,IF('OddsRatio_working_3-way'!V443+SQRT('OddsRatio_working_3-way'!W443)&gt;0,0,PI()),ACOS('OddsRatio_working_3-way'!V443/(2*'OddsRatio_working_3-way'!X443)))</f>
        <v>0.68736313636582969</v>
      </c>
      <c r="Z443" s="11">
        <f>'OddsRatio_working_3-way'!X443^(1/3)*COS('OddsRatio_working_3-way'!Y443/3)</f>
        <v>0.52792479747389376</v>
      </c>
      <c r="AA443" s="11">
        <f>'OddsRatio_working_3-way'!X443^(1/3)*COS(('OddsRatio_working_3-way'!Y443+2*PI())/3)</f>
        <v>-0.37058807579907144</v>
      </c>
      <c r="AB443" s="11">
        <f>'OddsRatio_working_3-way'!X443^(1/3)*COS(('OddsRatio_working_3-way'!Y443+4*PI())/3)</f>
        <v>-0.15733672167482249</v>
      </c>
      <c r="AC443" s="11">
        <f>'OddsRatio_working_3-way'!X443^(1/3)*SIN('OddsRatio_working_3-way'!Y443/3)</f>
        <v>0.12312072670868729</v>
      </c>
      <c r="AD443" s="11">
        <f>'OddsRatio_working_3-way'!X443^(1/3)*SIN(('OddsRatio_working_3-way'!Y443+2*PI())/3)</f>
        <v>0.39563592254580315</v>
      </c>
      <c r="AE443" s="11">
        <f>'OddsRatio_working_3-way'!X443^(1/3)*SIN(('OddsRatio_working_3-way'!Y443+4*PI())/3)</f>
        <v>-0.5187566492544905</v>
      </c>
      <c r="AF443" s="11">
        <f>-'OddsRatio_working_3-way'!U443/(3*'OddsRatio_working_3-way'!X443^(1/3))*COS(('OddsRatio_working_3-way'!Y443)/3)</f>
        <v>0.52792479747389387</v>
      </c>
      <c r="AG443" s="11">
        <f>-'OddsRatio_working_3-way'!U443/(3*'OddsRatio_working_3-way'!X443^(1/3))*COS(('OddsRatio_working_3-way'!Y443+2*PI())/3)</f>
        <v>-0.37058807579907149</v>
      </c>
      <c r="AH443" s="11">
        <f>-'OddsRatio_working_3-way'!U443/(3*'OddsRatio_working_3-way'!X443^(1/3))*COS(('OddsRatio_working_3-way'!Y443+4*PI())/3)</f>
        <v>-0.15733672167482252</v>
      </c>
      <c r="AI443" s="11">
        <f>'OddsRatio_working_3-way'!U443/(3*'OddsRatio_working_3-way'!X443^(1/3))*SIN(('OddsRatio_working_3-way'!Y443)/3)</f>
        <v>-0.12312072670868732</v>
      </c>
      <c r="AJ443" s="11">
        <f>'OddsRatio_working_3-way'!U443/(3*'OddsRatio_working_3-way'!X443^(1/3))*SIN(('OddsRatio_working_3-way'!Y443+2*PI())/3)</f>
        <v>-0.39563592254580321</v>
      </c>
      <c r="AK443" s="11">
        <f>'OddsRatio_working_3-way'!U443/(3*'OddsRatio_working_3-way'!X443^(1/3))*SIN(('OddsRatio_working_3-way'!Y443+4*PI())/3)</f>
        <v>0.51875664925449061</v>
      </c>
      <c r="AL443" s="11">
        <f>'OddsRatio_working_3-way'!Z443+'OddsRatio_working_3-way'!AF443</f>
        <v>1.0558495949477877</v>
      </c>
      <c r="AM443" s="11">
        <f>'OddsRatio_working_3-way'!AA443+'OddsRatio_working_3-way'!AG443</f>
        <v>-0.74117615159814298</v>
      </c>
      <c r="AN443" s="11">
        <f>'OddsRatio_working_3-way'!AB443+'OddsRatio_working_3-way'!AH443</f>
        <v>-0.31467344334964498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1.0558495949477877</v>
      </c>
      <c r="AS443" s="11">
        <f>IF(('OddsRatio_working_3-way'!X443=0),IF(Q443&gt;0,-Q443^(1/3),(-Q443)^(1/3)),'OddsRatio_working_3-way'!AM443-'OddsRatio_working_3-way'!R443/3)</f>
        <v>-0.74117615159814298</v>
      </c>
      <c r="AT443" s="11">
        <f>IF(('OddsRatio_working_3-way'!X443=0),IF(Q443&gt;0,-Q443^(1/3),(-Q443)^(1/3)),'OddsRatio_working_3-way'!AN443-'OddsRatio_working_3-way'!R443/3)</f>
        <v>-0.31467344334964498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IF('True_Odds_Calculator_3-way'!A436="","",'True_Odds_Calculator_3-way'!A436)</f>
        <v>3.17</v>
      </c>
      <c r="B444" s="4">
        <f>IF('True_Odds_Calculator_3-way'!B436="","",'True_Odds_Calculator_3-way'!B436)</f>
        <v>2.95</v>
      </c>
      <c r="C444" s="4">
        <f>IF('True_Odds_Calculator_3-way'!C436="","",'True_Odds_Calculator_3-way'!C436)</f>
        <v>2.64</v>
      </c>
      <c r="D444" s="9">
        <f t="shared" si="91"/>
        <v>0.304847829492015</v>
      </c>
      <c r="E444" s="9">
        <f t="shared" si="92"/>
        <v>0.32796131541642221</v>
      </c>
      <c r="F444" s="9">
        <f t="shared" si="93"/>
        <v>0.36719085509156296</v>
      </c>
      <c r="G444" s="9">
        <f t="shared" si="94"/>
        <v>1.0508410799175496</v>
      </c>
      <c r="H444" s="9">
        <f t="shared" si="95"/>
        <v>3.2803251434210829</v>
      </c>
      <c r="I444" s="9">
        <f t="shared" si="96"/>
        <v>3.0491401058392218</v>
      </c>
      <c r="J444" s="9">
        <f t="shared" si="97"/>
        <v>2.7233793710647811</v>
      </c>
      <c r="K444" s="11">
        <f t="shared" si="98"/>
        <v>0.31545741324921134</v>
      </c>
      <c r="L444" s="11">
        <f t="shared" si="99"/>
        <v>0.33898305084745761</v>
      </c>
      <c r="M444" s="11">
        <f t="shared" si="100"/>
        <v>0.37878787878787878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-0.28109491428210365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0.23331210841235969</v>
      </c>
      <c r="Q444" s="11">
        <f>2*'OddsRatio_working_3-way'!K444*'OddsRatio_working_3-way'!L444*'OddsRatio_working_3-way'!M444</f>
        <v>8.1011148754291565E-2</v>
      </c>
      <c r="R444" s="11">
        <f t="shared" si="101"/>
        <v>0</v>
      </c>
      <c r="S444" s="11">
        <f t="shared" si="102"/>
        <v>-0.83001184496070368</v>
      </c>
      <c r="T444" s="11">
        <f t="shared" si="103"/>
        <v>-0.28819855727802213</v>
      </c>
      <c r="U444" s="11">
        <f>'OddsRatio_working_3-way'!S444-'OddsRatio_working_3-way'!R444^2/3</f>
        <v>-0.83001184496070368</v>
      </c>
      <c r="V444" s="11">
        <f>'OddsRatio_working_3-way'!S444*'OddsRatio_working_3-way'!R444/3-2*'OddsRatio_working_3-way'!R444^3/27-'OddsRatio_working_3-way'!T444</f>
        <v>0.28819855727802213</v>
      </c>
      <c r="W444" s="11">
        <f>'OddsRatio_working_3-way'!V444^2+4*'OddsRatio_working_3-way'!U444^3/27</f>
        <v>-1.6544034835544036E-3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0.14552732724533887</v>
      </c>
      <c r="Y444" s="11">
        <f>IF('OddsRatio_working_3-way'!W444&gt;=0,IF('OddsRatio_working_3-way'!V444+SQRT('OddsRatio_working_3-way'!W444)&gt;0,0,PI()),ACOS('OddsRatio_working_3-way'!V444/(2*'OddsRatio_working_3-way'!X444)))</f>
        <v>0.14020709733024517</v>
      </c>
      <c r="Z444" s="11">
        <f>'OddsRatio_working_3-way'!X444^(1/3)*COS('OddsRatio_working_3-way'!Y444/3)</f>
        <v>0.5254205399587748</v>
      </c>
      <c r="AA444" s="11">
        <f>'OddsRatio_working_3-way'!X444^(1/3)*COS(('OddsRatio_working_3-way'!Y444+2*PI())/3)</f>
        <v>-0.28399179676315051</v>
      </c>
      <c r="AB444" s="11">
        <f>'OddsRatio_working_3-way'!X444^(1/3)*COS(('OddsRatio_working_3-way'!Y444+4*PI())/3)</f>
        <v>-0.24142874319562446</v>
      </c>
      <c r="AC444" s="11">
        <f>'OddsRatio_working_3-way'!X444^(1/3)*SIN('OddsRatio_working_3-way'!Y444/3)</f>
        <v>2.4573790434743788E-2</v>
      </c>
      <c r="AD444" s="11">
        <f>'OddsRatio_working_3-way'!X444^(1/3)*SIN(('OddsRatio_working_3-way'!Y444+2*PI())/3)</f>
        <v>0.44274064005706393</v>
      </c>
      <c r="AE444" s="11">
        <f>'OddsRatio_working_3-way'!X444^(1/3)*SIN(('OddsRatio_working_3-way'!Y444+4*PI())/3)</f>
        <v>-0.4673144304918076</v>
      </c>
      <c r="AF444" s="11">
        <f>-'OddsRatio_working_3-way'!U444/(3*'OddsRatio_working_3-way'!X444^(1/3))*COS(('OddsRatio_working_3-way'!Y444)/3)</f>
        <v>0.5254205399587748</v>
      </c>
      <c r="AG444" s="11">
        <f>-'OddsRatio_working_3-way'!U444/(3*'OddsRatio_working_3-way'!X444^(1/3))*COS(('OddsRatio_working_3-way'!Y444+2*PI())/3)</f>
        <v>-0.28399179676315051</v>
      </c>
      <c r="AH444" s="11">
        <f>-'OddsRatio_working_3-way'!U444/(3*'OddsRatio_working_3-way'!X444^(1/3))*COS(('OddsRatio_working_3-way'!Y444+4*PI())/3)</f>
        <v>-0.24142874319562446</v>
      </c>
      <c r="AI444" s="11">
        <f>'OddsRatio_working_3-way'!U444/(3*'OddsRatio_working_3-way'!X444^(1/3))*SIN(('OddsRatio_working_3-way'!Y444)/3)</f>
        <v>-2.4573790434743788E-2</v>
      </c>
      <c r="AJ444" s="11">
        <f>'OddsRatio_working_3-way'!U444/(3*'OddsRatio_working_3-way'!X444^(1/3))*SIN(('OddsRatio_working_3-way'!Y444+2*PI())/3)</f>
        <v>-0.44274064005706393</v>
      </c>
      <c r="AK444" s="11">
        <f>'OddsRatio_working_3-way'!U444/(3*'OddsRatio_working_3-way'!X444^(1/3))*SIN(('OddsRatio_working_3-way'!Y444+4*PI())/3)</f>
        <v>0.4673144304918076</v>
      </c>
      <c r="AL444" s="11">
        <f>'OddsRatio_working_3-way'!Z444+'OddsRatio_working_3-way'!AF444</f>
        <v>1.0508410799175496</v>
      </c>
      <c r="AM444" s="11">
        <f>'OddsRatio_working_3-way'!AA444+'OddsRatio_working_3-way'!AG444</f>
        <v>-0.56798359352630101</v>
      </c>
      <c r="AN444" s="11">
        <f>'OddsRatio_working_3-way'!AB444+'OddsRatio_working_3-way'!AH444</f>
        <v>-0.48285748639124892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1.0508410799175496</v>
      </c>
      <c r="AS444" s="11">
        <f>IF(('OddsRatio_working_3-way'!X444=0),IF(Q444&gt;0,-Q444^(1/3),(-Q444)^(1/3)),'OddsRatio_working_3-way'!AM444-'OddsRatio_working_3-way'!R444/3)</f>
        <v>-0.56798359352630101</v>
      </c>
      <c r="AT444" s="11">
        <f>IF(('OddsRatio_working_3-way'!X444=0),IF(Q444&gt;0,-Q444^(1/3),(-Q444)^(1/3)),'OddsRatio_working_3-way'!AN444-'OddsRatio_working_3-way'!R444/3)</f>
        <v>-0.48285748639124892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IF('True_Odds_Calculator_3-way'!A437="","",'True_Odds_Calculator_3-way'!A437)</f>
        <v>2.13</v>
      </c>
      <c r="B445" s="4">
        <f>IF('True_Odds_Calculator_3-way'!B437="","",'True_Odds_Calculator_3-way'!B437)</f>
        <v>3.52</v>
      </c>
      <c r="C445" s="4">
        <f>IF('True_Odds_Calculator_3-way'!C437="","",'True_Odds_Calculator_3-way'!C437)</f>
        <v>3.5</v>
      </c>
      <c r="D445" s="9">
        <f t="shared" si="91"/>
        <v>0.45447616693289739</v>
      </c>
      <c r="E445" s="9">
        <f t="shared" si="92"/>
        <v>0.27197162379257456</v>
      </c>
      <c r="F445" s="9">
        <f t="shared" si="93"/>
        <v>0.27355220927452767</v>
      </c>
      <c r="G445" s="9">
        <f t="shared" si="94"/>
        <v>1.0622437196205339</v>
      </c>
      <c r="H445" s="9">
        <f t="shared" si="95"/>
        <v>2.2003354031712035</v>
      </c>
      <c r="I445" s="9">
        <f t="shared" si="96"/>
        <v>3.6768541734437452</v>
      </c>
      <c r="J445" s="9">
        <f t="shared" si="97"/>
        <v>3.6556092990513345</v>
      </c>
      <c r="K445" s="11">
        <f t="shared" si="98"/>
        <v>0.46948356807511737</v>
      </c>
      <c r="L445" s="11">
        <f t="shared" si="99"/>
        <v>0.28409090909090912</v>
      </c>
      <c r="M445" s="11">
        <f t="shared" si="100"/>
        <v>0.2857142857142857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-0.27128681177976932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0.23436070971282241</v>
      </c>
      <c r="Q445" s="11">
        <f>2*'OddsRatio_working_3-way'!K445*'OddsRatio_working_3-way'!L445*'OddsRatio_working_3-way'!M445</f>
        <v>7.621486494725932E-2</v>
      </c>
      <c r="R445" s="11">
        <f t="shared" si="101"/>
        <v>0</v>
      </c>
      <c r="S445" s="11">
        <f t="shared" si="102"/>
        <v>-0.86388537715971414</v>
      </c>
      <c r="T445" s="11">
        <f t="shared" si="103"/>
        <v>-0.28093833403567942</v>
      </c>
      <c r="U445" s="11">
        <f>'OddsRatio_working_3-way'!S445-'OddsRatio_working_3-way'!R445^2/3</f>
        <v>-0.86388537715971414</v>
      </c>
      <c r="V445" s="11">
        <f>'OddsRatio_working_3-way'!S445*'OddsRatio_working_3-way'!R445/3-2*'OddsRatio_working_3-way'!R445^3/27-'OddsRatio_working_3-way'!T445</f>
        <v>0.28093833403567942</v>
      </c>
      <c r="W445" s="11">
        <f>'OddsRatio_working_3-way'!V445^2+4*'OddsRatio_working_3-way'!U445^3/27</f>
        <v>-1.6587116406719116E-2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0.15452626308937106</v>
      </c>
      <c r="Y445" s="11">
        <f>IF('OddsRatio_working_3-way'!W445&gt;=0,IF('OddsRatio_working_3-way'!V445+SQRT('OddsRatio_working_3-way'!W445)&gt;0,0,PI()),ACOS('OddsRatio_working_3-way'!V445/(2*'OddsRatio_working_3-way'!X445)))</f>
        <v>0.42984339397223459</v>
      </c>
      <c r="Z445" s="11">
        <f>'OddsRatio_working_3-way'!X445^(1/3)*COS('OddsRatio_working_3-way'!Y445/3)</f>
        <v>0.53112185981026683</v>
      </c>
      <c r="AA445" s="11">
        <f>'OddsRatio_working_3-way'!X445^(1/3)*COS(('OddsRatio_working_3-way'!Y445+2*PI())/3)</f>
        <v>-0.33191996707182952</v>
      </c>
      <c r="AB445" s="11">
        <f>'OddsRatio_working_3-way'!X445^(1/3)*COS(('OddsRatio_working_3-way'!Y445+4*PI())/3)</f>
        <v>-0.19920189273843716</v>
      </c>
      <c r="AC445" s="11">
        <f>'OddsRatio_working_3-way'!X445^(1/3)*SIN('OddsRatio_working_3-way'!Y445/3)</f>
        <v>7.6624815942712865E-2</v>
      </c>
      <c r="AD445" s="11">
        <f>'OddsRatio_working_3-way'!X445^(1/3)*SIN(('OddsRatio_working_3-way'!Y445+2*PI())/3)</f>
        <v>0.42165261512957192</v>
      </c>
      <c r="AE445" s="11">
        <f>'OddsRatio_working_3-way'!X445^(1/3)*SIN(('OddsRatio_working_3-way'!Y445+4*PI())/3)</f>
        <v>-0.49827743107228473</v>
      </c>
      <c r="AF445" s="11">
        <f>-'OddsRatio_working_3-way'!U445/(3*'OddsRatio_working_3-way'!X445^(1/3))*COS(('OddsRatio_working_3-way'!Y445)/3)</f>
        <v>0.53112185981026694</v>
      </c>
      <c r="AG445" s="11">
        <f>-'OddsRatio_working_3-way'!U445/(3*'OddsRatio_working_3-way'!X445^(1/3))*COS(('OddsRatio_working_3-way'!Y445+2*PI())/3)</f>
        <v>-0.33191996707182964</v>
      </c>
      <c r="AH445" s="11">
        <f>-'OddsRatio_working_3-way'!U445/(3*'OddsRatio_working_3-way'!X445^(1/3))*COS(('OddsRatio_working_3-way'!Y445+4*PI())/3)</f>
        <v>-0.19920189273843719</v>
      </c>
      <c r="AI445" s="11">
        <f>'OddsRatio_working_3-way'!U445/(3*'OddsRatio_working_3-way'!X445^(1/3))*SIN(('OddsRatio_working_3-way'!Y445)/3)</f>
        <v>-7.6624815942712893E-2</v>
      </c>
      <c r="AJ445" s="11">
        <f>'OddsRatio_working_3-way'!U445/(3*'OddsRatio_working_3-way'!X445^(1/3))*SIN(('OddsRatio_working_3-way'!Y445+2*PI())/3)</f>
        <v>-0.42165261512957203</v>
      </c>
      <c r="AK445" s="11">
        <f>'OddsRatio_working_3-way'!U445/(3*'OddsRatio_working_3-way'!X445^(1/3))*SIN(('OddsRatio_working_3-way'!Y445+4*PI())/3)</f>
        <v>0.49827743107228484</v>
      </c>
      <c r="AL445" s="11">
        <f>'OddsRatio_working_3-way'!Z445+'OddsRatio_working_3-way'!AF445</f>
        <v>1.0622437196205339</v>
      </c>
      <c r="AM445" s="11">
        <f>'OddsRatio_working_3-way'!AA445+'OddsRatio_working_3-way'!AG445</f>
        <v>-0.66383993414365916</v>
      </c>
      <c r="AN445" s="11">
        <f>'OddsRatio_working_3-way'!AB445+'OddsRatio_working_3-way'!AH445</f>
        <v>-0.39840378547687438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1.0622437196205339</v>
      </c>
      <c r="AS445" s="11">
        <f>IF(('OddsRatio_working_3-way'!X445=0),IF(Q445&gt;0,-Q445^(1/3),(-Q445)^(1/3)),'OddsRatio_working_3-way'!AM445-'OddsRatio_working_3-way'!R445/3)</f>
        <v>-0.66383993414365916</v>
      </c>
      <c r="AT445" s="11">
        <f>IF(('OddsRatio_working_3-way'!X445=0),IF(Q445&gt;0,-Q445^(1/3),(-Q445)^(1/3)),'OddsRatio_working_3-way'!AN445-'OddsRatio_working_3-way'!R445/3)</f>
        <v>-0.39840378547687438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IF('True_Odds_Calculator_3-way'!A438="","",'True_Odds_Calculator_3-way'!A438)</f>
        <v>2.4900000000000002</v>
      </c>
      <c r="B446" s="4">
        <f>IF('True_Odds_Calculator_3-way'!B438="","",'True_Odds_Calculator_3-way'!B438)</f>
        <v>3.5</v>
      </c>
      <c r="C446" s="4">
        <f>IF('True_Odds_Calculator_3-way'!C438="","",'True_Odds_Calculator_3-way'!C438)</f>
        <v>2.84</v>
      </c>
      <c r="D446" s="9">
        <f t="shared" si="91"/>
        <v>0.38747252678625538</v>
      </c>
      <c r="E446" s="9">
        <f t="shared" si="92"/>
        <v>0.27379285919595986</v>
      </c>
      <c r="F446" s="9">
        <f t="shared" si="93"/>
        <v>0.33873461401778482</v>
      </c>
      <c r="G446" s="9">
        <f t="shared" si="94"/>
        <v>1.0609584821703142</v>
      </c>
      <c r="H446" s="9">
        <f t="shared" si="95"/>
        <v>2.5808281384337688</v>
      </c>
      <c r="I446" s="9">
        <f t="shared" si="96"/>
        <v>3.6523962054257848</v>
      </c>
      <c r="J446" s="9">
        <f t="shared" si="97"/>
        <v>2.9521636071933774</v>
      </c>
      <c r="K446" s="11">
        <f t="shared" si="98"/>
        <v>0.40160642570281119</v>
      </c>
      <c r="L446" s="11">
        <f t="shared" si="99"/>
        <v>0.2857142857142857</v>
      </c>
      <c r="M446" s="11">
        <f t="shared" si="100"/>
        <v>0.35211267605633806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-0.27692257965463463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0.23554984525627659</v>
      </c>
      <c r="Q446" s="11">
        <f>2*'OddsRatio_working_3-way'!K446*'OddsRatio_working_3-way'!L446*'OddsRatio_working_3-way'!M446</f>
        <v>8.0806121871792994E-2</v>
      </c>
      <c r="R446" s="11">
        <f t="shared" si="101"/>
        <v>0</v>
      </c>
      <c r="S446" s="11">
        <f t="shared" si="102"/>
        <v>-0.85059819083746713</v>
      </c>
      <c r="T446" s="11">
        <f t="shared" si="103"/>
        <v>-0.29180040852057187</v>
      </c>
      <c r="U446" s="11">
        <f>'OddsRatio_working_3-way'!S446-'OddsRatio_working_3-way'!R446^2/3</f>
        <v>-0.85059819083746713</v>
      </c>
      <c r="V446" s="11">
        <f>'OddsRatio_working_3-way'!S446*'OddsRatio_working_3-way'!R446/3-2*'OddsRatio_working_3-way'!R446^3/27-'OddsRatio_working_3-way'!T446</f>
        <v>0.29180040852057187</v>
      </c>
      <c r="W446" s="11">
        <f>'OddsRatio_working_3-way'!V446^2+4*'OddsRatio_working_3-way'!U446^3/27</f>
        <v>-6.0262240059786032E-3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0.15097491713754246</v>
      </c>
      <c r="Y446" s="11">
        <f>IF('OddsRatio_working_3-way'!W446&gt;=0,IF('OddsRatio_working_3-way'!V446+SQRT('OddsRatio_working_3-way'!W446)&gt;0,0,PI()),ACOS('OddsRatio_working_3-way'!V446/(2*'OddsRatio_working_3-way'!X446)))</f>
        <v>0.26001140352168006</v>
      </c>
      <c r="Z446" s="11">
        <f>'OddsRatio_working_3-way'!X446^(1/3)*COS('OddsRatio_working_3-way'!Y446/3)</f>
        <v>0.53047924108515709</v>
      </c>
      <c r="AA446" s="11">
        <f>'OddsRatio_working_3-way'!X446^(1/3)*COS(('OddsRatio_working_3-way'!Y446+2*PI())/3)</f>
        <v>-0.30515676964736355</v>
      </c>
      <c r="AB446" s="11">
        <f>'OddsRatio_working_3-way'!X446^(1/3)*COS(('OddsRatio_working_3-way'!Y446+4*PI())/3)</f>
        <v>-0.22532247143779349</v>
      </c>
      <c r="AC446" s="11">
        <f>'OddsRatio_working_3-way'!X446^(1/3)*SIN('OddsRatio_working_3-way'!Y446/3)</f>
        <v>4.6092353561860026E-2</v>
      </c>
      <c r="AD446" s="11">
        <f>'OddsRatio_working_3-way'!X446^(1/3)*SIN(('OddsRatio_working_3-way'!Y446+2*PI())/3)</f>
        <v>0.43636232217910575</v>
      </c>
      <c r="AE446" s="11">
        <f>'OddsRatio_working_3-way'!X446^(1/3)*SIN(('OddsRatio_working_3-way'!Y446+4*PI())/3)</f>
        <v>-0.48245467574096584</v>
      </c>
      <c r="AF446" s="11">
        <f>-'OddsRatio_working_3-way'!U446/(3*'OddsRatio_working_3-way'!X446^(1/3))*COS(('OddsRatio_working_3-way'!Y446)/3)</f>
        <v>0.53047924108515698</v>
      </c>
      <c r="AG446" s="11">
        <f>-'OddsRatio_working_3-way'!U446/(3*'OddsRatio_working_3-way'!X446^(1/3))*COS(('OddsRatio_working_3-way'!Y446+2*PI())/3)</f>
        <v>-0.30515676964736349</v>
      </c>
      <c r="AH446" s="11">
        <f>-'OddsRatio_working_3-way'!U446/(3*'OddsRatio_working_3-way'!X446^(1/3))*COS(('OddsRatio_working_3-way'!Y446+4*PI())/3)</f>
        <v>-0.22532247143779344</v>
      </c>
      <c r="AI446" s="11">
        <f>'OddsRatio_working_3-way'!U446/(3*'OddsRatio_working_3-way'!X446^(1/3))*SIN(('OddsRatio_working_3-way'!Y446)/3)</f>
        <v>-4.6092353561860012E-2</v>
      </c>
      <c r="AJ446" s="11">
        <f>'OddsRatio_working_3-way'!U446/(3*'OddsRatio_working_3-way'!X446^(1/3))*SIN(('OddsRatio_working_3-way'!Y446+2*PI())/3)</f>
        <v>-0.43636232217910564</v>
      </c>
      <c r="AK446" s="11">
        <f>'OddsRatio_working_3-way'!U446/(3*'OddsRatio_working_3-way'!X446^(1/3))*SIN(('OddsRatio_working_3-way'!Y446+4*PI())/3)</f>
        <v>0.48245467574096573</v>
      </c>
      <c r="AL446" s="11">
        <f>'OddsRatio_working_3-way'!Z446+'OddsRatio_working_3-way'!AF446</f>
        <v>1.0609584821703142</v>
      </c>
      <c r="AM446" s="11">
        <f>'OddsRatio_working_3-way'!AA446+'OddsRatio_working_3-way'!AG446</f>
        <v>-0.61031353929472698</v>
      </c>
      <c r="AN446" s="11">
        <f>'OddsRatio_working_3-way'!AB446+'OddsRatio_working_3-way'!AH446</f>
        <v>-0.45064494287558693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1.0609584821703142</v>
      </c>
      <c r="AS446" s="11">
        <f>IF(('OddsRatio_working_3-way'!X446=0),IF(Q446&gt;0,-Q446^(1/3),(-Q446)^(1/3)),'OddsRatio_working_3-way'!AM446-'OddsRatio_working_3-way'!R446/3)</f>
        <v>-0.61031353929472698</v>
      </c>
      <c r="AT446" s="11">
        <f>IF(('OddsRatio_working_3-way'!X446=0),IF(Q446&gt;0,-Q446^(1/3),(-Q446)^(1/3)),'OddsRatio_working_3-way'!AN446-'OddsRatio_working_3-way'!R446/3)</f>
        <v>-0.45064494287558693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IF('True_Odds_Calculator_3-way'!A439="","",'True_Odds_Calculator_3-way'!A439)</f>
        <v>4.83</v>
      </c>
      <c r="B447" s="4">
        <f>IF('True_Odds_Calculator_3-way'!B439="","",'True_Odds_Calculator_3-way'!B439)</f>
        <v>4.38</v>
      </c>
      <c r="C447" s="4">
        <f>IF('True_Odds_Calculator_3-way'!C439="","",'True_Odds_Calculator_3-way'!C439)</f>
        <v>1.56</v>
      </c>
      <c r="D447" s="9">
        <f t="shared" si="91"/>
        <v>0.18559759538041967</v>
      </c>
      <c r="E447" s="9">
        <f t="shared" si="92"/>
        <v>0.20523600625621946</v>
      </c>
      <c r="F447" s="9">
        <f t="shared" si="93"/>
        <v>0.60916639836336095</v>
      </c>
      <c r="G447" s="9">
        <f t="shared" si="94"/>
        <v>1.1456921255912951</v>
      </c>
      <c r="H447" s="9">
        <f t="shared" si="95"/>
        <v>5.3880008410146614</v>
      </c>
      <c r="I447" s="9">
        <f t="shared" si="96"/>
        <v>4.8724393844985769</v>
      </c>
      <c r="J447" s="9">
        <f t="shared" si="97"/>
        <v>1.6415875903311252</v>
      </c>
      <c r="K447" s="11">
        <f t="shared" si="98"/>
        <v>0.20703933747412007</v>
      </c>
      <c r="L447" s="11">
        <f t="shared" si="99"/>
        <v>0.22831050228310504</v>
      </c>
      <c r="M447" s="11">
        <f t="shared" si="100"/>
        <v>0.64102564102564097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-0.21966337987779327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0.23543725151825212</v>
      </c>
      <c r="Q447" s="11">
        <f>2*'OddsRatio_working_3-way'!K447*'OddsRatio_working_3-way'!L447*'OddsRatio_working_3-way'!M447</f>
        <v>6.0601609142407233E-2</v>
      </c>
      <c r="R447" s="11">
        <f t="shared" si="101"/>
        <v>0</v>
      </c>
      <c r="S447" s="11">
        <f t="shared" si="102"/>
        <v>-1.0718092913312836</v>
      </c>
      <c r="T447" s="11">
        <f t="shared" si="103"/>
        <v>-0.2758839874726598</v>
      </c>
      <c r="U447" s="11">
        <f>'OddsRatio_working_3-way'!S447-'OddsRatio_working_3-way'!R447^2/3</f>
        <v>-1.0718092913312836</v>
      </c>
      <c r="V447" s="11">
        <f>'OddsRatio_working_3-way'!S447*'OddsRatio_working_3-way'!R447/3-2*'OddsRatio_working_3-way'!R447^3/27-'OddsRatio_working_3-way'!T447</f>
        <v>0.2758839874726598</v>
      </c>
      <c r="W447" s="11">
        <f>'OddsRatio_working_3-way'!V447^2+4*'OddsRatio_working_3-way'!U447^3/27</f>
        <v>-0.10629808277560429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0.21354745217364396</v>
      </c>
      <c r="Y447" s="11">
        <f>IF('OddsRatio_working_3-way'!W447&gt;=0,IF('OddsRatio_working_3-way'!V447+SQRT('OddsRatio_working_3-way'!W447)&gt;0,0,PI()),ACOS('OddsRatio_working_3-way'!V447/(2*'OddsRatio_working_3-way'!X447)))</f>
        <v>0.86852299330065263</v>
      </c>
      <c r="Z447" s="11">
        <f>'OddsRatio_working_3-way'!X447^(1/3)*COS('OddsRatio_working_3-way'!Y447/3)</f>
        <v>0.57284606279564754</v>
      </c>
      <c r="AA447" s="11">
        <f>'OddsRatio_working_3-way'!X447^(1/3)*COS(('OddsRatio_working_3-way'!Y447+2*PI())/3)</f>
        <v>-0.43419943035064928</v>
      </c>
      <c r="AB447" s="11">
        <f>'OddsRatio_working_3-way'!X447^(1/3)*COS(('OddsRatio_working_3-way'!Y447+4*PI())/3)</f>
        <v>-0.13864663244499839</v>
      </c>
      <c r="AC447" s="11">
        <f>'OddsRatio_working_3-way'!X447^(1/3)*SIN('OddsRatio_working_3-way'!Y447/3)</f>
        <v>0.17063748743057458</v>
      </c>
      <c r="AD447" s="11">
        <f>'OddsRatio_working_3-way'!X447^(1/3)*SIN(('OddsRatio_working_3-way'!Y447+2*PI())/3)</f>
        <v>0.41078049912363918</v>
      </c>
      <c r="AE447" s="11">
        <f>'OddsRatio_working_3-way'!X447^(1/3)*SIN(('OddsRatio_working_3-way'!Y447+4*PI())/3)</f>
        <v>-0.58141798655421384</v>
      </c>
      <c r="AF447" s="11">
        <f>-'OddsRatio_working_3-way'!U447/(3*'OddsRatio_working_3-way'!X447^(1/3))*COS(('OddsRatio_working_3-way'!Y447)/3)</f>
        <v>0.57284606279564765</v>
      </c>
      <c r="AG447" s="11">
        <f>-'OddsRatio_working_3-way'!U447/(3*'OddsRatio_working_3-way'!X447^(1/3))*COS(('OddsRatio_working_3-way'!Y447+2*PI())/3)</f>
        <v>-0.43419943035064934</v>
      </c>
      <c r="AH447" s="11">
        <f>-'OddsRatio_working_3-way'!U447/(3*'OddsRatio_working_3-way'!X447^(1/3))*COS(('OddsRatio_working_3-way'!Y447+4*PI())/3)</f>
        <v>-0.13864663244499842</v>
      </c>
      <c r="AI447" s="11">
        <f>'OddsRatio_working_3-way'!U447/(3*'OddsRatio_working_3-way'!X447^(1/3))*SIN(('OddsRatio_working_3-way'!Y447)/3)</f>
        <v>-0.17063748743057461</v>
      </c>
      <c r="AJ447" s="11">
        <f>'OddsRatio_working_3-way'!U447/(3*'OddsRatio_working_3-way'!X447^(1/3))*SIN(('OddsRatio_working_3-way'!Y447+2*PI())/3)</f>
        <v>-0.41078049912363929</v>
      </c>
      <c r="AK447" s="11">
        <f>'OddsRatio_working_3-way'!U447/(3*'OddsRatio_working_3-way'!X447^(1/3))*SIN(('OddsRatio_working_3-way'!Y447+4*PI())/3)</f>
        <v>0.58141798655421395</v>
      </c>
      <c r="AL447" s="11">
        <f>'OddsRatio_working_3-way'!Z447+'OddsRatio_working_3-way'!AF447</f>
        <v>1.1456921255912951</v>
      </c>
      <c r="AM447" s="11">
        <f>'OddsRatio_working_3-way'!AA447+'OddsRatio_working_3-way'!AG447</f>
        <v>-0.86839886070129868</v>
      </c>
      <c r="AN447" s="11">
        <f>'OddsRatio_working_3-way'!AB447+'OddsRatio_working_3-way'!AH447</f>
        <v>-0.27729326488999684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1.1456921255912951</v>
      </c>
      <c r="AS447" s="11">
        <f>IF(('OddsRatio_working_3-way'!X447=0),IF(Q447&gt;0,-Q447^(1/3),(-Q447)^(1/3)),'OddsRatio_working_3-way'!AM447-'OddsRatio_working_3-way'!R447/3)</f>
        <v>-0.86839886070129868</v>
      </c>
      <c r="AT447" s="11">
        <f>IF(('OddsRatio_working_3-way'!X447=0),IF(Q447&gt;0,-Q447^(1/3),(-Q447)^(1/3)),'OddsRatio_working_3-way'!AN447-'OddsRatio_working_3-way'!R447/3)</f>
        <v>-0.27729326488999684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IF('True_Odds_Calculator_3-way'!A440="","",'True_Odds_Calculator_3-way'!A440)</f>
        <v>2.4500000000000002</v>
      </c>
      <c r="B448" s="4">
        <f>IF('True_Odds_Calculator_3-way'!B440="","",'True_Odds_Calculator_3-way'!B440)</f>
        <v>3.45</v>
      </c>
      <c r="C448" s="4">
        <f>IF('True_Odds_Calculator_3-way'!C440="","",'True_Odds_Calculator_3-way'!C440)</f>
        <v>2.98</v>
      </c>
      <c r="D448" s="9">
        <f t="shared" si="91"/>
        <v>0.39602288302040678</v>
      </c>
      <c r="E448" s="9">
        <f t="shared" si="92"/>
        <v>0.27957136213085432</v>
      </c>
      <c r="F448" s="9">
        <f t="shared" si="93"/>
        <v>0.32440575484873874</v>
      </c>
      <c r="G448" s="9">
        <f t="shared" si="94"/>
        <v>1.0517976627201189</v>
      </c>
      <c r="H448" s="9">
        <f t="shared" si="95"/>
        <v>2.5251066109441731</v>
      </c>
      <c r="I448" s="9">
        <f t="shared" si="96"/>
        <v>3.5769042736642911</v>
      </c>
      <c r="J448" s="9">
        <f t="shared" si="97"/>
        <v>3.0825593721858349</v>
      </c>
      <c r="K448" s="11">
        <f t="shared" si="98"/>
        <v>0.4081632653061224</v>
      </c>
      <c r="L448" s="11">
        <f t="shared" si="99"/>
        <v>0.28985507246376813</v>
      </c>
      <c r="M448" s="11">
        <f t="shared" si="100"/>
        <v>0.33557046979865773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-0.27925299095418732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0.2334403268164576</v>
      </c>
      <c r="Q448" s="11">
        <f>2*'OddsRatio_working_3-way'!K448*'OddsRatio_working_3-way'!L448*'OddsRatio_working_3-way'!M448</f>
        <v>7.9401471706278065E-2</v>
      </c>
      <c r="R448" s="11">
        <f t="shared" si="101"/>
        <v>0</v>
      </c>
      <c r="S448" s="11">
        <f t="shared" si="102"/>
        <v>-0.83594566353187072</v>
      </c>
      <c r="T448" s="11">
        <f t="shared" si="103"/>
        <v>-0.28433525970471779</v>
      </c>
      <c r="U448" s="11">
        <f>'OddsRatio_working_3-way'!S448-'OddsRatio_working_3-way'!R448^2/3</f>
        <v>-0.83594566353187072</v>
      </c>
      <c r="V448" s="11">
        <f>'OddsRatio_working_3-way'!S448*'OddsRatio_working_3-way'!R448/3-2*'OddsRatio_working_3-way'!R448^3/27-'OddsRatio_working_3-way'!T448</f>
        <v>0.28433525970471779</v>
      </c>
      <c r="W448" s="11">
        <f>'OddsRatio_working_3-way'!V448^2+4*'OddsRatio_working_3-way'!U448^3/27</f>
        <v>-5.6961470195987796E-3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0.14709069220292975</v>
      </c>
      <c r="Y448" s="11">
        <f>IF('OddsRatio_working_3-way'!W448&gt;=0,IF('OddsRatio_working_3-way'!V448+SQRT('OddsRatio_working_3-way'!W448)&gt;0,0,PI()),ACOS('OddsRatio_working_3-way'!V448/(2*'OddsRatio_working_3-way'!X448)))</f>
        <v>0.25945310721942971</v>
      </c>
      <c r="Z448" s="11">
        <f>'OddsRatio_working_3-way'!X448^(1/3)*COS('OddsRatio_working_3-way'!Y448/3)</f>
        <v>0.52589883136005944</v>
      </c>
      <c r="AA448" s="11">
        <f>'OddsRatio_working_3-way'!X448^(1/3)*COS(('OddsRatio_working_3-way'!Y448+2*PI())/3)</f>
        <v>-0.30243650551405671</v>
      </c>
      <c r="AB448" s="11">
        <f>'OddsRatio_working_3-way'!X448^(1/3)*COS(('OddsRatio_working_3-way'!Y448+4*PI())/3)</f>
        <v>-0.22346232584600237</v>
      </c>
      <c r="AC448" s="11">
        <f>'OddsRatio_working_3-way'!X448^(1/3)*SIN('OddsRatio_working_3-way'!Y448/3)</f>
        <v>4.5595763890381037E-2</v>
      </c>
      <c r="AD448" s="11">
        <f>'OddsRatio_working_3-way'!X448^(1/3)*SIN(('OddsRatio_working_3-way'!Y448+2*PI())/3)</f>
        <v>0.43264386583316949</v>
      </c>
      <c r="AE448" s="11">
        <f>'OddsRatio_working_3-way'!X448^(1/3)*SIN(('OddsRatio_working_3-way'!Y448+4*PI())/3)</f>
        <v>-0.47823962972355044</v>
      </c>
      <c r="AF448" s="11">
        <f>-'OddsRatio_working_3-way'!U448/(3*'OddsRatio_working_3-way'!X448^(1/3))*COS(('OddsRatio_working_3-way'!Y448)/3)</f>
        <v>0.52589883136005933</v>
      </c>
      <c r="AG448" s="11">
        <f>-'OddsRatio_working_3-way'!U448/(3*'OddsRatio_working_3-way'!X448^(1/3))*COS(('OddsRatio_working_3-way'!Y448+2*PI())/3)</f>
        <v>-0.30243650551405665</v>
      </c>
      <c r="AH448" s="11">
        <f>-'OddsRatio_working_3-way'!U448/(3*'OddsRatio_working_3-way'!X448^(1/3))*COS(('OddsRatio_working_3-way'!Y448+4*PI())/3)</f>
        <v>-0.22346232584600231</v>
      </c>
      <c r="AI448" s="11">
        <f>'OddsRatio_working_3-way'!U448/(3*'OddsRatio_working_3-way'!X448^(1/3))*SIN(('OddsRatio_working_3-way'!Y448)/3)</f>
        <v>-4.5595763890381023E-2</v>
      </c>
      <c r="AJ448" s="11">
        <f>'OddsRatio_working_3-way'!U448/(3*'OddsRatio_working_3-way'!X448^(1/3))*SIN(('OddsRatio_working_3-way'!Y448+2*PI())/3)</f>
        <v>-0.43264386583316938</v>
      </c>
      <c r="AK448" s="11">
        <f>'OddsRatio_working_3-way'!U448/(3*'OddsRatio_working_3-way'!X448^(1/3))*SIN(('OddsRatio_working_3-way'!Y448+4*PI())/3)</f>
        <v>0.47823962972355033</v>
      </c>
      <c r="AL448" s="11">
        <f>'OddsRatio_working_3-way'!Z448+'OddsRatio_working_3-way'!AF448</f>
        <v>1.0517976627201189</v>
      </c>
      <c r="AM448" s="11">
        <f>'OddsRatio_working_3-way'!AA448+'OddsRatio_working_3-way'!AG448</f>
        <v>-0.60487301102811331</v>
      </c>
      <c r="AN448" s="11">
        <f>'OddsRatio_working_3-way'!AB448+'OddsRatio_working_3-way'!AH448</f>
        <v>-0.44692465169200468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1.0517976627201189</v>
      </c>
      <c r="AS448" s="11">
        <f>IF(('OddsRatio_working_3-way'!X448=0),IF(Q448&gt;0,-Q448^(1/3),(-Q448)^(1/3)),'OddsRatio_working_3-way'!AM448-'OddsRatio_working_3-way'!R448/3)</f>
        <v>-0.60487301102811331</v>
      </c>
      <c r="AT448" s="11">
        <f>IF(('OddsRatio_working_3-way'!X448=0),IF(Q448&gt;0,-Q448^(1/3),(-Q448)^(1/3)),'OddsRatio_working_3-way'!AN448-'OddsRatio_working_3-way'!R448/3)</f>
        <v>-0.44692465169200468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IF('True_Odds_Calculator_3-way'!A441="","",'True_Odds_Calculator_3-way'!A441)</f>
        <v>5.03</v>
      </c>
      <c r="B449" s="4">
        <f>IF('True_Odds_Calculator_3-way'!B441="","",'True_Odds_Calculator_3-way'!B441)</f>
        <v>4.4400000000000004</v>
      </c>
      <c r="C449" s="4">
        <f>IF('True_Odds_Calculator_3-way'!C441="","",'True_Odds_Calculator_3-way'!C441)</f>
        <v>1.67</v>
      </c>
      <c r="D449" s="9">
        <f t="shared" si="91"/>
        <v>0.19251508464416142</v>
      </c>
      <c r="E449" s="9">
        <f t="shared" si="92"/>
        <v>0.21832488354335972</v>
      </c>
      <c r="F449" s="9">
        <f t="shared" si="93"/>
        <v>0.589160031812479</v>
      </c>
      <c r="G449" s="9">
        <f t="shared" si="94"/>
        <v>1.040793586223115</v>
      </c>
      <c r="H449" s="9">
        <f t="shared" si="95"/>
        <v>5.1943981524791534</v>
      </c>
      <c r="I449" s="9">
        <f t="shared" si="96"/>
        <v>4.5803299366075159</v>
      </c>
      <c r="J449" s="9">
        <f t="shared" si="97"/>
        <v>1.6973317027694867</v>
      </c>
      <c r="K449" s="11">
        <f t="shared" si="98"/>
        <v>0.19880715705765406</v>
      </c>
      <c r="L449" s="11">
        <f t="shared" si="99"/>
        <v>0.2252252252252252</v>
      </c>
      <c r="M449" s="11">
        <f t="shared" si="100"/>
        <v>0.5988023952095809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-0.24904100777007054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0.21825137002337275</v>
      </c>
      <c r="Q449" s="11">
        <f>2*'OddsRatio_working_3-way'!K449*'OddsRatio_working_3-way'!L449*'OddsRatio_working_3-way'!M449</f>
        <v>5.362441523915791E-2</v>
      </c>
      <c r="R449" s="11">
        <f t="shared" si="101"/>
        <v>0</v>
      </c>
      <c r="S449" s="11">
        <f t="shared" si="102"/>
        <v>-0.87636719742507374</v>
      </c>
      <c r="T449" s="11">
        <f t="shared" si="103"/>
        <v>-0.21532363573097632</v>
      </c>
      <c r="U449" s="11">
        <f>'OddsRatio_working_3-way'!S449-'OddsRatio_working_3-way'!R449^2/3</f>
        <v>-0.87636719742507374</v>
      </c>
      <c r="V449" s="11">
        <f>'OddsRatio_working_3-way'!S449*'OddsRatio_working_3-way'!R449/3-2*'OddsRatio_working_3-way'!R449^3/27-'OddsRatio_working_3-way'!T449</f>
        <v>0.21532363573097632</v>
      </c>
      <c r="W449" s="11">
        <f>'OddsRatio_working_3-way'!V449^2+4*'OddsRatio_working_3-way'!U449^3/27</f>
        <v>-5.3349371283285464E-2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0.15788733276271061</v>
      </c>
      <c r="Y449" s="11">
        <f>IF('OddsRatio_working_3-way'!W449&gt;=0,IF('OddsRatio_working_3-way'!V449+SQRT('OddsRatio_working_3-way'!W449)&gt;0,0,PI()),ACOS('OddsRatio_working_3-way'!V449/(2*'OddsRatio_working_3-way'!X449)))</f>
        <v>0.8204526895068267</v>
      </c>
      <c r="Z449" s="11">
        <f>'OddsRatio_working_3-way'!X449^(1/3)*COS('OddsRatio_working_3-way'!Y449/3)</f>
        <v>0.52039679311155751</v>
      </c>
      <c r="AA449" s="11">
        <f>'OddsRatio_working_3-way'!X449^(1/3)*COS(('OddsRatio_working_3-way'!Y449+2*PI())/3)</f>
        <v>-0.38661905406741137</v>
      </c>
      <c r="AB449" s="11">
        <f>'OddsRatio_working_3-way'!X449^(1/3)*COS(('OddsRatio_working_3-way'!Y449+4*PI())/3)</f>
        <v>-0.13377773904414625</v>
      </c>
      <c r="AC449" s="11">
        <f>'OddsRatio_working_3-way'!X449^(1/3)*SIN('OddsRatio_working_3-way'!Y449/3)</f>
        <v>0.14597800129094121</v>
      </c>
      <c r="AD449" s="11">
        <f>'OddsRatio_working_3-way'!X449^(1/3)*SIN(('OddsRatio_working_3-way'!Y449+2*PI())/3)</f>
        <v>0.37768784223709301</v>
      </c>
      <c r="AE449" s="11">
        <f>'OddsRatio_working_3-way'!X449^(1/3)*SIN(('OddsRatio_working_3-way'!Y449+4*PI())/3)</f>
        <v>-0.52366584352803414</v>
      </c>
      <c r="AF449" s="11">
        <f>-'OddsRatio_working_3-way'!U449/(3*'OddsRatio_working_3-way'!X449^(1/3))*COS(('OddsRatio_working_3-way'!Y449)/3)</f>
        <v>0.52039679311155751</v>
      </c>
      <c r="AG449" s="11">
        <f>-'OddsRatio_working_3-way'!U449/(3*'OddsRatio_working_3-way'!X449^(1/3))*COS(('OddsRatio_working_3-way'!Y449+2*PI())/3)</f>
        <v>-0.38661905406741137</v>
      </c>
      <c r="AH449" s="11">
        <f>-'OddsRatio_working_3-way'!U449/(3*'OddsRatio_working_3-way'!X449^(1/3))*COS(('OddsRatio_working_3-way'!Y449+4*PI())/3)</f>
        <v>-0.13377773904414625</v>
      </c>
      <c r="AI449" s="11">
        <f>'OddsRatio_working_3-way'!U449/(3*'OddsRatio_working_3-way'!X449^(1/3))*SIN(('OddsRatio_working_3-way'!Y449)/3)</f>
        <v>-0.14597800129094121</v>
      </c>
      <c r="AJ449" s="11">
        <f>'OddsRatio_working_3-way'!U449/(3*'OddsRatio_working_3-way'!X449^(1/3))*SIN(('OddsRatio_working_3-way'!Y449+2*PI())/3)</f>
        <v>-0.37768784223709301</v>
      </c>
      <c r="AK449" s="11">
        <f>'OddsRatio_working_3-way'!U449/(3*'OddsRatio_working_3-way'!X449^(1/3))*SIN(('OddsRatio_working_3-way'!Y449+4*PI())/3)</f>
        <v>0.52366584352803414</v>
      </c>
      <c r="AL449" s="11">
        <f>'OddsRatio_working_3-way'!Z449+'OddsRatio_working_3-way'!AF449</f>
        <v>1.040793586223115</v>
      </c>
      <c r="AM449" s="11">
        <f>'OddsRatio_working_3-way'!AA449+'OddsRatio_working_3-way'!AG449</f>
        <v>-0.77323810813482274</v>
      </c>
      <c r="AN449" s="11">
        <f>'OddsRatio_working_3-way'!AB449+'OddsRatio_working_3-way'!AH449</f>
        <v>-0.2675554780882925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1.040793586223115</v>
      </c>
      <c r="AS449" s="11">
        <f>IF(('OddsRatio_working_3-way'!X449=0),IF(Q449&gt;0,-Q449^(1/3),(-Q449)^(1/3)),'OddsRatio_working_3-way'!AM449-'OddsRatio_working_3-way'!R449/3)</f>
        <v>-0.77323810813482274</v>
      </c>
      <c r="AT449" s="11">
        <f>IF(('OddsRatio_working_3-way'!X449=0),IF(Q449&gt;0,-Q449^(1/3),(-Q449)^(1/3)),'OddsRatio_working_3-way'!AN449-'OddsRatio_working_3-way'!R449/3)</f>
        <v>-0.2675554780882925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IF('True_Odds_Calculator_3-way'!A442="","",'True_Odds_Calculator_3-way'!A442)</f>
        <v>2.77</v>
      </c>
      <c r="B450" s="4">
        <f>IF('True_Odds_Calculator_3-way'!B442="","",'True_Odds_Calculator_3-way'!B442)</f>
        <v>2.98</v>
      </c>
      <c r="C450" s="4">
        <f>IF('True_Odds_Calculator_3-way'!C442="","",'True_Odds_Calculator_3-way'!C442)</f>
        <v>2.84</v>
      </c>
      <c r="D450" s="9">
        <f t="shared" si="91"/>
        <v>0.34452166496635978</v>
      </c>
      <c r="E450" s="9">
        <f t="shared" si="92"/>
        <v>0.31966199409137924</v>
      </c>
      <c r="F450" s="9">
        <f t="shared" si="93"/>
        <v>0.33581634094226115</v>
      </c>
      <c r="G450" s="9">
        <f t="shared" si="94"/>
        <v>1.0749011763687455</v>
      </c>
      <c r="H450" s="9">
        <f t="shared" si="95"/>
        <v>2.9025750821726795</v>
      </c>
      <c r="I450" s="9">
        <f t="shared" si="96"/>
        <v>3.1283043292101151</v>
      </c>
      <c r="J450" s="9">
        <f t="shared" si="97"/>
        <v>2.9778181645184914</v>
      </c>
      <c r="K450" s="11">
        <f t="shared" si="98"/>
        <v>0.36101083032490977</v>
      </c>
      <c r="L450" s="11">
        <f t="shared" si="99"/>
        <v>0.33557046979865773</v>
      </c>
      <c r="M450" s="11">
        <f t="shared" si="100"/>
        <v>0.35211267605633806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-0.2750691633141471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0.23845005925846557</v>
      </c>
      <c r="Q450" s="11">
        <f>2*'OddsRatio_working_3-way'!K450*'OddsRatio_working_3-way'!L450*'OddsRatio_working_3-way'!M450</f>
        <v>8.5313080235586966E-2</v>
      </c>
      <c r="R450" s="11">
        <f t="shared" si="101"/>
        <v>0</v>
      </c>
      <c r="S450" s="11">
        <f t="shared" si="102"/>
        <v>-0.86687310342431911</v>
      </c>
      <c r="T450" s="11">
        <f t="shared" si="103"/>
        <v>-0.31015137868490844</v>
      </c>
      <c r="U450" s="11">
        <f>'OddsRatio_working_3-way'!S450-'OddsRatio_working_3-way'!R450^2/3</f>
        <v>-0.86687310342431911</v>
      </c>
      <c r="V450" s="11">
        <f>'OddsRatio_working_3-way'!S450*'OddsRatio_working_3-way'!R450/3-2*'OddsRatio_working_3-way'!R450^3/27-'OddsRatio_working_3-way'!T450</f>
        <v>0.31015137868490844</v>
      </c>
      <c r="W450" s="11">
        <f>'OddsRatio_working_3-way'!V450^2+4*'OddsRatio_working_3-way'!U450^3/27</f>
        <v>-3.1401038888084765E-4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0.15532859370462859</v>
      </c>
      <c r="Y450" s="11">
        <f>IF('OddsRatio_working_3-way'!W450&gt;=0,IF('OddsRatio_working_3-way'!V450+SQRT('OddsRatio_working_3-way'!W450)&gt;0,0,PI()),ACOS('OddsRatio_working_3-way'!V450/(2*'OddsRatio_working_3-way'!X450)))</f>
        <v>5.7072434263066185E-2</v>
      </c>
      <c r="Z450" s="11">
        <f>'OddsRatio_working_3-way'!X450^(1/3)*COS('OddsRatio_working_3-way'!Y450/3)</f>
        <v>0.53745058818437275</v>
      </c>
      <c r="AA450" s="11">
        <f>'OddsRatio_working_3-way'!X450^(1/3)*COS(('OddsRatio_working_3-way'!Y450+2*PI())/3)</f>
        <v>-0.27758107193965076</v>
      </c>
      <c r="AB450" s="11">
        <f>'OddsRatio_working_3-way'!X450^(1/3)*COS(('OddsRatio_working_3-way'!Y450+4*PI())/3)</f>
        <v>-0.25986951624472182</v>
      </c>
      <c r="AC450" s="11">
        <f>'OddsRatio_working_3-way'!X450^(1/3)*SIN('OddsRatio_working_3-way'!Y450/3)</f>
        <v>1.0225771448234272E-2</v>
      </c>
      <c r="AD450" s="11">
        <f>'OddsRatio_working_3-way'!X450^(1/3)*SIN(('OddsRatio_working_3-way'!Y450+2*PI())/3)</f>
        <v>0.46033297692243835</v>
      </c>
      <c r="AE450" s="11">
        <f>'OddsRatio_working_3-way'!X450^(1/3)*SIN(('OddsRatio_working_3-way'!Y450+4*PI())/3)</f>
        <v>-0.47055874837067269</v>
      </c>
      <c r="AF450" s="11">
        <f>-'OddsRatio_working_3-way'!U450/(3*'OddsRatio_working_3-way'!X450^(1/3))*COS(('OddsRatio_working_3-way'!Y450)/3)</f>
        <v>0.53745058818437264</v>
      </c>
      <c r="AG450" s="11">
        <f>-'OddsRatio_working_3-way'!U450/(3*'OddsRatio_working_3-way'!X450^(1/3))*COS(('OddsRatio_working_3-way'!Y450+2*PI())/3)</f>
        <v>-0.2775810719396507</v>
      </c>
      <c r="AH450" s="11">
        <f>-'OddsRatio_working_3-way'!U450/(3*'OddsRatio_working_3-way'!X450^(1/3))*COS(('OddsRatio_working_3-way'!Y450+4*PI())/3)</f>
        <v>-0.25986951624472177</v>
      </c>
      <c r="AI450" s="11">
        <f>'OddsRatio_working_3-way'!U450/(3*'OddsRatio_working_3-way'!X450^(1/3))*SIN(('OddsRatio_working_3-way'!Y450)/3)</f>
        <v>-1.0225771448234271E-2</v>
      </c>
      <c r="AJ450" s="11">
        <f>'OddsRatio_working_3-way'!U450/(3*'OddsRatio_working_3-way'!X450^(1/3))*SIN(('OddsRatio_working_3-way'!Y450+2*PI())/3)</f>
        <v>-0.46033297692243824</v>
      </c>
      <c r="AK450" s="11">
        <f>'OddsRatio_working_3-way'!U450/(3*'OddsRatio_working_3-way'!X450^(1/3))*SIN(('OddsRatio_working_3-way'!Y450+4*PI())/3)</f>
        <v>0.47055874837067257</v>
      </c>
      <c r="AL450" s="11">
        <f>'OddsRatio_working_3-way'!Z450+'OddsRatio_working_3-way'!AF450</f>
        <v>1.0749011763687455</v>
      </c>
      <c r="AM450" s="11">
        <f>'OddsRatio_working_3-way'!AA450+'OddsRatio_working_3-way'!AG450</f>
        <v>-0.55516214387930152</v>
      </c>
      <c r="AN450" s="11">
        <f>'OddsRatio_working_3-way'!AB450+'OddsRatio_working_3-way'!AH450</f>
        <v>-0.51973903248944353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1.0749011763687455</v>
      </c>
      <c r="AS450" s="11">
        <f>IF(('OddsRatio_working_3-way'!X450=0),IF(Q450&gt;0,-Q450^(1/3),(-Q450)^(1/3)),'OddsRatio_working_3-way'!AM450-'OddsRatio_working_3-way'!R450/3)</f>
        <v>-0.55516214387930152</v>
      </c>
      <c r="AT450" s="11">
        <f>IF(('OddsRatio_working_3-way'!X450=0),IF(Q450&gt;0,-Q450^(1/3),(-Q450)^(1/3)),'OddsRatio_working_3-way'!AN450-'OddsRatio_working_3-way'!R450/3)</f>
        <v>-0.51973903248944353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IF('True_Odds_Calculator_3-way'!A443="","",'True_Odds_Calculator_3-way'!A443)</f>
        <v>5.47</v>
      </c>
      <c r="B451" s="4">
        <f>IF('True_Odds_Calculator_3-way'!B443="","",'True_Odds_Calculator_3-way'!B443)</f>
        <v>3.76</v>
      </c>
      <c r="C451" s="4">
        <f>IF('True_Odds_Calculator_3-way'!C443="","",'True_Odds_Calculator_3-way'!C443)</f>
        <v>1.65</v>
      </c>
      <c r="D451" s="9">
        <f t="shared" si="91"/>
        <v>0.16903782924754504</v>
      </c>
      <c r="E451" s="9">
        <f t="shared" si="92"/>
        <v>0.24781421589681563</v>
      </c>
      <c r="F451" s="9">
        <f t="shared" si="93"/>
        <v>0.58314795485563919</v>
      </c>
      <c r="G451" s="9">
        <f t="shared" si="94"/>
        <v>1.0997394972299808</v>
      </c>
      <c r="H451" s="9">
        <f t="shared" si="95"/>
        <v>5.9158355526180131</v>
      </c>
      <c r="I451" s="9">
        <f t="shared" si="96"/>
        <v>4.0352810123547469</v>
      </c>
      <c r="J451" s="9">
        <f t="shared" si="97"/>
        <v>1.7148306731994873</v>
      </c>
      <c r="K451" s="11">
        <f t="shared" si="98"/>
        <v>0.18281535648994515</v>
      </c>
      <c r="L451" s="11">
        <f t="shared" si="99"/>
        <v>0.26595744680851063</v>
      </c>
      <c r="M451" s="11">
        <f t="shared" si="100"/>
        <v>0.60606060606060608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-0.23630387660493835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0.23220261269193548</v>
      </c>
      <c r="Q451" s="11">
        <f>2*'OddsRatio_working_3-way'!K451*'OddsRatio_working_3-way'!L451*'OddsRatio_working_3-way'!M451</f>
        <v>5.893467327206485E-2</v>
      </c>
      <c r="R451" s="11">
        <f t="shared" si="101"/>
        <v>0</v>
      </c>
      <c r="S451" s="11">
        <f t="shared" si="102"/>
        <v>-0.98264411074449065</v>
      </c>
      <c r="T451" s="11">
        <f t="shared" si="103"/>
        <v>-0.24940205856459155</v>
      </c>
      <c r="U451" s="11">
        <f>'OddsRatio_working_3-way'!S451-'OddsRatio_working_3-way'!R451^2/3</f>
        <v>-0.98264411074449065</v>
      </c>
      <c r="V451" s="11">
        <f>'OddsRatio_working_3-way'!S451*'OddsRatio_working_3-way'!R451/3-2*'OddsRatio_working_3-way'!R451^3/27-'OddsRatio_working_3-way'!T451</f>
        <v>0.24940205856459155</v>
      </c>
      <c r="W451" s="11">
        <f>'OddsRatio_working_3-way'!V451^2+4*'OddsRatio_working_3-way'!U451^3/27</f>
        <v>-7.8366136864995134E-2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0.18746167853807555</v>
      </c>
      <c r="Y451" s="11">
        <f>IF('OddsRatio_working_3-way'!W451&gt;=0,IF('OddsRatio_working_3-way'!V451+SQRT('OddsRatio_working_3-way'!W451)&gt;0,0,PI()),ACOS('OddsRatio_working_3-way'!V451/(2*'OddsRatio_working_3-way'!X451)))</f>
        <v>0.84302381851192232</v>
      </c>
      <c r="Z451" s="11">
        <f>'OddsRatio_working_3-way'!X451^(1/3)*COS('OddsRatio_working_3-way'!Y451/3)</f>
        <v>0.54986974861499038</v>
      </c>
      <c r="AA451" s="11">
        <f>'OddsRatio_working_3-way'!X451^(1/3)*COS(('OddsRatio_working_3-way'!Y451+2*PI())/3)</f>
        <v>-0.41238840228945761</v>
      </c>
      <c r="AB451" s="11">
        <f>'OddsRatio_working_3-way'!X451^(1/3)*COS(('OddsRatio_working_3-way'!Y451+4*PI())/3)</f>
        <v>-0.13748134632553294</v>
      </c>
      <c r="AC451" s="11">
        <f>'OddsRatio_working_3-way'!X451^(1/3)*SIN('OddsRatio_working_3-way'!Y451/3)</f>
        <v>0.1587176627628997</v>
      </c>
      <c r="AD451" s="11">
        <f>'OddsRatio_working_3-way'!X451^(1/3)*SIN(('OddsRatio_working_3-way'!Y451+2*PI())/3)</f>
        <v>0.39684233969169513</v>
      </c>
      <c r="AE451" s="11">
        <f>'OddsRatio_working_3-way'!X451^(1/3)*SIN(('OddsRatio_working_3-way'!Y451+4*PI())/3)</f>
        <v>-0.55556000245459458</v>
      </c>
      <c r="AF451" s="11">
        <f>-'OddsRatio_working_3-way'!U451/(3*'OddsRatio_working_3-way'!X451^(1/3))*COS(('OddsRatio_working_3-way'!Y451)/3)</f>
        <v>0.54986974861499027</v>
      </c>
      <c r="AG451" s="11">
        <f>-'OddsRatio_working_3-way'!U451/(3*'OddsRatio_working_3-way'!X451^(1/3))*COS(('OddsRatio_working_3-way'!Y451+2*PI())/3)</f>
        <v>-0.4123884022894575</v>
      </c>
      <c r="AH451" s="11">
        <f>-'OddsRatio_working_3-way'!U451/(3*'OddsRatio_working_3-way'!X451^(1/3))*COS(('OddsRatio_working_3-way'!Y451+4*PI())/3)</f>
        <v>-0.13748134632553291</v>
      </c>
      <c r="AI451" s="11">
        <f>'OddsRatio_working_3-way'!U451/(3*'OddsRatio_working_3-way'!X451^(1/3))*SIN(('OddsRatio_working_3-way'!Y451)/3)</f>
        <v>-0.15871766276289967</v>
      </c>
      <c r="AJ451" s="11">
        <f>'OddsRatio_working_3-way'!U451/(3*'OddsRatio_working_3-way'!X451^(1/3))*SIN(('OddsRatio_working_3-way'!Y451+2*PI())/3)</f>
        <v>-0.39684233969169502</v>
      </c>
      <c r="AK451" s="11">
        <f>'OddsRatio_working_3-way'!U451/(3*'OddsRatio_working_3-way'!X451^(1/3))*SIN(('OddsRatio_working_3-way'!Y451+4*PI())/3)</f>
        <v>0.55556000245459447</v>
      </c>
      <c r="AL451" s="11">
        <f>'OddsRatio_working_3-way'!Z451+'OddsRatio_working_3-way'!AF451</f>
        <v>1.0997394972299808</v>
      </c>
      <c r="AM451" s="11">
        <f>'OddsRatio_working_3-way'!AA451+'OddsRatio_working_3-way'!AG451</f>
        <v>-0.82477680457891511</v>
      </c>
      <c r="AN451" s="11">
        <f>'OddsRatio_working_3-way'!AB451+'OddsRatio_working_3-way'!AH451</f>
        <v>-0.27496269265106588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1.0997394972299808</v>
      </c>
      <c r="AS451" s="11">
        <f>IF(('OddsRatio_working_3-way'!X451=0),IF(Q451&gt;0,-Q451^(1/3),(-Q451)^(1/3)),'OddsRatio_working_3-way'!AM451-'OddsRatio_working_3-way'!R451/3)</f>
        <v>-0.82477680457891511</v>
      </c>
      <c r="AT451" s="11">
        <f>IF(('OddsRatio_working_3-way'!X451=0),IF(Q451&gt;0,-Q451^(1/3),(-Q451)^(1/3)),'OddsRatio_working_3-way'!AN451-'OddsRatio_working_3-way'!R451/3)</f>
        <v>-0.27496269265106588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IF('True_Odds_Calculator_3-way'!A444="","",'True_Odds_Calculator_3-way'!A444)</f>
        <v>3.53</v>
      </c>
      <c r="B452" s="4">
        <f>IF('True_Odds_Calculator_3-way'!B444="","",'True_Odds_Calculator_3-way'!B444)</f>
        <v>3.17</v>
      </c>
      <c r="C452" s="4">
        <f>IF('True_Odds_Calculator_3-way'!C444="","",'True_Odds_Calculator_3-way'!C444)</f>
        <v>2.2999999999999998</v>
      </c>
      <c r="D452" s="9">
        <f t="shared" ref="D452:D515" si="104">(K452/(AR452+K452-(AR452*K452)))</f>
        <v>0.27308015611117642</v>
      </c>
      <c r="E452" s="9">
        <f t="shared" ref="E452:E515" si="105">(L452/(AR452+L452-(AR452*L452)))</f>
        <v>0.30458497442834653</v>
      </c>
      <c r="F452" s="9">
        <f t="shared" ref="F452:F515" si="106">(M452/(AR452+M452-(AR452*M452)))</f>
        <v>0.42233486946047699</v>
      </c>
      <c r="G452" s="9">
        <f t="shared" ref="G452:G515" si="107">AR452</f>
        <v>1.0521456428411107</v>
      </c>
      <c r="H452" s="9">
        <f t="shared" ref="H452:H515" si="108">IF(A452="","",1/D452)</f>
        <v>3.6619284763880091</v>
      </c>
      <c r="I452" s="9">
        <f t="shared" ref="I452:I515" si="109">IF(B452="","",1/E452)</f>
        <v>3.2831560449652106</v>
      </c>
      <c r="J452" s="9">
        <f t="shared" ref="J452:J515" si="110">IF(C452="","",1/F452)</f>
        <v>2.3677893356934434</v>
      </c>
      <c r="K452" s="11">
        <f t="shared" ref="K452:K515" si="111">1/A452</f>
        <v>0.28328611898016998</v>
      </c>
      <c r="L452" s="11">
        <f t="shared" ref="L452:L515" si="112">1/B452</f>
        <v>0.31545741324921134</v>
      </c>
      <c r="M452" s="11">
        <f t="shared" ref="M452:M515" si="113">1/C452</f>
        <v>0.43478260869565222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-0.2773076201285064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0.23312532079015499</v>
      </c>
      <c r="Q452" s="11">
        <f>2*'OddsRatio_working_3-way'!K452*'OddsRatio_working_3-way'!L452*'OddsRatio_working_3-way'!M452</f>
        <v>7.7708440263384984E-2</v>
      </c>
      <c r="R452" s="11">
        <f t="shared" ref="R452:R515" si="114">O452/N452</f>
        <v>0</v>
      </c>
      <c r="S452" s="11">
        <f t="shared" ref="S452:S515" si="115">P452/N452</f>
        <v>-0.84067405245525884</v>
      </c>
      <c r="T452" s="11">
        <f t="shared" ref="T452:T515" si="116">Q452/N452</f>
        <v>-0.28022468415175289</v>
      </c>
      <c r="U452" s="11">
        <f>'OddsRatio_working_3-way'!S452-'OddsRatio_working_3-way'!R452^2/3</f>
        <v>-0.84067405245525884</v>
      </c>
      <c r="V452" s="11">
        <f>'OddsRatio_working_3-way'!S452*'OddsRatio_working_3-way'!R452/3-2*'OddsRatio_working_3-way'!R452^3/27-'OddsRatio_working_3-way'!T452</f>
        <v>0.28022468415175289</v>
      </c>
      <c r="W452" s="11">
        <f>'OddsRatio_working_3-way'!V452^2+4*'OddsRatio_working_3-way'!U452^3/27</f>
        <v>-9.4936789101630475E-3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0.14834044670799729</v>
      </c>
      <c r="Y452" s="11">
        <f>IF('OddsRatio_working_3-way'!W452&gt;=0,IF('OddsRatio_working_3-way'!V452+SQRT('OddsRatio_working_3-way'!W452)&gt;0,0,PI()),ACOS('OddsRatio_working_3-way'!V452/(2*'OddsRatio_working_3-way'!X452)))</f>
        <v>0.33462877568567029</v>
      </c>
      <c r="Z452" s="11">
        <f>'OddsRatio_working_3-way'!X452^(1/3)*COS('OddsRatio_working_3-way'!Y452/3)</f>
        <v>0.52607282142055534</v>
      </c>
      <c r="AA452" s="11">
        <f>'OddsRatio_working_3-way'!X452^(1/3)*COS(('OddsRatio_working_3-way'!Y452+2*PI())/3)</f>
        <v>-0.31406633365532161</v>
      </c>
      <c r="AB452" s="11">
        <f>'OddsRatio_working_3-way'!X452^(1/3)*COS(('OddsRatio_working_3-way'!Y452+4*PI())/3)</f>
        <v>-0.21200648776523379</v>
      </c>
      <c r="AC452" s="11">
        <f>'OddsRatio_working_3-way'!X452^(1/3)*SIN('OddsRatio_working_3-way'!Y452/3)</f>
        <v>5.8924279498094048E-2</v>
      </c>
      <c r="AD452" s="11">
        <f>'OddsRatio_working_3-way'!X452^(1/3)*SIN(('OddsRatio_working_3-way'!Y452+2*PI())/3)</f>
        <v>0.42613028784170826</v>
      </c>
      <c r="AE452" s="11">
        <f>'OddsRatio_working_3-way'!X452^(1/3)*SIN(('OddsRatio_working_3-way'!Y452+4*PI())/3)</f>
        <v>-0.48505456733980223</v>
      </c>
      <c r="AF452" s="11">
        <f>-'OddsRatio_working_3-way'!U452/(3*'OddsRatio_working_3-way'!X452^(1/3))*COS(('OddsRatio_working_3-way'!Y452)/3)</f>
        <v>0.52607282142055534</v>
      </c>
      <c r="AG452" s="11">
        <f>-'OddsRatio_working_3-way'!U452/(3*'OddsRatio_working_3-way'!X452^(1/3))*COS(('OddsRatio_working_3-way'!Y452+2*PI())/3)</f>
        <v>-0.31406633365532161</v>
      </c>
      <c r="AH452" s="11">
        <f>-'OddsRatio_working_3-way'!U452/(3*'OddsRatio_working_3-way'!X452^(1/3))*COS(('OddsRatio_working_3-way'!Y452+4*PI())/3)</f>
        <v>-0.21200648776523379</v>
      </c>
      <c r="AI452" s="11">
        <f>'OddsRatio_working_3-way'!U452/(3*'OddsRatio_working_3-way'!X452^(1/3))*SIN(('OddsRatio_working_3-way'!Y452)/3)</f>
        <v>-5.8924279498094048E-2</v>
      </c>
      <c r="AJ452" s="11">
        <f>'OddsRatio_working_3-way'!U452/(3*'OddsRatio_working_3-way'!X452^(1/3))*SIN(('OddsRatio_working_3-way'!Y452+2*PI())/3)</f>
        <v>-0.42613028784170826</v>
      </c>
      <c r="AK452" s="11">
        <f>'OddsRatio_working_3-way'!U452/(3*'OddsRatio_working_3-way'!X452^(1/3))*SIN(('OddsRatio_working_3-way'!Y452+4*PI())/3)</f>
        <v>0.48505456733980223</v>
      </c>
      <c r="AL452" s="11">
        <f>'OddsRatio_working_3-way'!Z452+'OddsRatio_working_3-way'!AF452</f>
        <v>1.0521456428411107</v>
      </c>
      <c r="AM452" s="11">
        <f>'OddsRatio_working_3-way'!AA452+'OddsRatio_working_3-way'!AG452</f>
        <v>-0.62813266731064321</v>
      </c>
      <c r="AN452" s="11">
        <f>'OddsRatio_working_3-way'!AB452+'OddsRatio_working_3-way'!AH452</f>
        <v>-0.42401297553046757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1.0521456428411107</v>
      </c>
      <c r="AS452" s="11">
        <f>IF(('OddsRatio_working_3-way'!X452=0),IF(Q452&gt;0,-Q452^(1/3),(-Q452)^(1/3)),'OddsRatio_working_3-way'!AM452-'OddsRatio_working_3-way'!R452/3)</f>
        <v>-0.62813266731064321</v>
      </c>
      <c r="AT452" s="11">
        <f>IF(('OddsRatio_working_3-way'!X452=0),IF(Q452&gt;0,-Q452^(1/3),(-Q452)^(1/3)),'OddsRatio_working_3-way'!AN452-'OddsRatio_working_3-way'!R452/3)</f>
        <v>-0.42401297553046757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IF('True_Odds_Calculator_3-way'!A445="","",'True_Odds_Calculator_3-way'!A445)</f>
        <v>2</v>
      </c>
      <c r="B453" s="4">
        <f>IF('True_Odds_Calculator_3-way'!B445="","",'True_Odds_Calculator_3-way'!B445)</f>
        <v>3.29</v>
      </c>
      <c r="C453" s="4">
        <f>IF('True_Odds_Calculator_3-way'!C445="","",'True_Odds_Calculator_3-way'!C445)</f>
        <v>4.3499999999999996</v>
      </c>
      <c r="D453" s="9">
        <f t="shared" si="104"/>
        <v>0.48665536114565339</v>
      </c>
      <c r="E453" s="9">
        <f t="shared" si="105"/>
        <v>0.2927752925490536</v>
      </c>
      <c r="F453" s="9">
        <f t="shared" si="106"/>
        <v>0.22056934630529304</v>
      </c>
      <c r="G453" s="9">
        <f t="shared" si="107"/>
        <v>1.0548422556074653</v>
      </c>
      <c r="H453" s="9">
        <f t="shared" si="108"/>
        <v>2.0548422556074653</v>
      </c>
      <c r="I453" s="9">
        <f t="shared" si="109"/>
        <v>3.4155887653410955</v>
      </c>
      <c r="J453" s="9">
        <f t="shared" si="110"/>
        <v>4.5337215562850082</v>
      </c>
      <c r="K453" s="11">
        <f t="shared" si="111"/>
        <v>0.5</v>
      </c>
      <c r="L453" s="11">
        <f t="shared" si="112"/>
        <v>0.303951367781155</v>
      </c>
      <c r="M453" s="11">
        <f t="shared" si="113"/>
        <v>0.22988505747126439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-0.26801872619921041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0.23198127380078956</v>
      </c>
      <c r="Q453" s="11">
        <f>2*'OddsRatio_working_3-way'!K453*'OddsRatio_working_3-way'!L453*'OddsRatio_working_3-way'!M453</f>
        <v>6.9873877650840244E-2</v>
      </c>
      <c r="R453" s="11">
        <f t="shared" si="114"/>
        <v>0</v>
      </c>
      <c r="S453" s="11">
        <f t="shared" si="115"/>
        <v>-0.86554128918725148</v>
      </c>
      <c r="T453" s="11">
        <f t="shared" si="116"/>
        <v>-0.2607052075865216</v>
      </c>
      <c r="U453" s="11">
        <f>'OddsRatio_working_3-way'!S453-'OddsRatio_working_3-way'!R453^2/3</f>
        <v>-0.86554128918725148</v>
      </c>
      <c r="V453" s="11">
        <f>'OddsRatio_working_3-way'!S453*'OddsRatio_working_3-way'!R453/3-2*'OddsRatio_working_3-way'!R453^3/27-'OddsRatio_working_3-way'!T453</f>
        <v>0.2607052075865216</v>
      </c>
      <c r="W453" s="11">
        <f>'OddsRatio_working_3-way'!V453^2+4*'OddsRatio_working_3-way'!U453^3/27</f>
        <v>-2.8096558260880131E-2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0.15497077427987144</v>
      </c>
      <c r="Y453" s="11">
        <f>IF('OddsRatio_working_3-way'!W453&gt;=0,IF('OddsRatio_working_3-way'!V453+SQRT('OddsRatio_working_3-way'!W453)&gt;0,0,PI()),ACOS('OddsRatio_working_3-way'!V453/(2*'OddsRatio_working_3-way'!X453)))</f>
        <v>0.57140281944127869</v>
      </c>
      <c r="Z453" s="11">
        <f>'OddsRatio_working_3-way'!X453^(1/3)*COS('OddsRatio_working_3-way'!Y453/3)</f>
        <v>0.52742112780373263</v>
      </c>
      <c r="AA453" s="11">
        <f>'OddsRatio_working_3-way'!X453^(1/3)*COS(('OddsRatio_working_3-way'!Y453+2*PI())/3)</f>
        <v>-0.35177609493695361</v>
      </c>
      <c r="AB453" s="11">
        <f>'OddsRatio_working_3-way'!X453^(1/3)*COS(('OddsRatio_working_3-way'!Y453+4*PI())/3)</f>
        <v>-0.17564503286677899</v>
      </c>
      <c r="AC453" s="11">
        <f>'OddsRatio_working_3-way'!X453^(1/3)*SIN('OddsRatio_working_3-way'!Y453/3)</f>
        <v>0.10168931609887001</v>
      </c>
      <c r="AD453" s="11">
        <f>'OddsRatio_working_3-way'!X453^(1/3)*SIN(('OddsRatio_working_3-way'!Y453+2*PI())/3)</f>
        <v>0.40591543712123662</v>
      </c>
      <c r="AE453" s="11">
        <f>'OddsRatio_working_3-way'!X453^(1/3)*SIN(('OddsRatio_working_3-way'!Y453+4*PI())/3)</f>
        <v>-0.50760475322010656</v>
      </c>
      <c r="AF453" s="11">
        <f>-'OddsRatio_working_3-way'!U453/(3*'OddsRatio_working_3-way'!X453^(1/3))*COS(('OddsRatio_working_3-way'!Y453)/3)</f>
        <v>0.52742112780373251</v>
      </c>
      <c r="AG453" s="11">
        <f>-'OddsRatio_working_3-way'!U453/(3*'OddsRatio_working_3-way'!X453^(1/3))*COS(('OddsRatio_working_3-way'!Y453+2*PI())/3)</f>
        <v>-0.3517760949369535</v>
      </c>
      <c r="AH453" s="11">
        <f>-'OddsRatio_working_3-way'!U453/(3*'OddsRatio_working_3-way'!X453^(1/3))*COS(('OddsRatio_working_3-way'!Y453+4*PI())/3)</f>
        <v>-0.17564503286677896</v>
      </c>
      <c r="AI453" s="11">
        <f>'OddsRatio_working_3-way'!U453/(3*'OddsRatio_working_3-way'!X453^(1/3))*SIN(('OddsRatio_working_3-way'!Y453)/3)</f>
        <v>-0.10168931609887</v>
      </c>
      <c r="AJ453" s="11">
        <f>'OddsRatio_working_3-way'!U453/(3*'OddsRatio_working_3-way'!X453^(1/3))*SIN(('OddsRatio_working_3-way'!Y453+2*PI())/3)</f>
        <v>-0.40591543712123651</v>
      </c>
      <c r="AK453" s="11">
        <f>'OddsRatio_working_3-way'!U453/(3*'OddsRatio_working_3-way'!X453^(1/3))*SIN(('OddsRatio_working_3-way'!Y453+4*PI())/3)</f>
        <v>0.50760475322010645</v>
      </c>
      <c r="AL453" s="11">
        <f>'OddsRatio_working_3-way'!Z453+'OddsRatio_working_3-way'!AF453</f>
        <v>1.0548422556074653</v>
      </c>
      <c r="AM453" s="11">
        <f>'OddsRatio_working_3-way'!AA453+'OddsRatio_working_3-way'!AG453</f>
        <v>-0.70355218987390711</v>
      </c>
      <c r="AN453" s="11">
        <f>'OddsRatio_working_3-way'!AB453+'OddsRatio_working_3-way'!AH453</f>
        <v>-0.35129006573355792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1.0548422556074653</v>
      </c>
      <c r="AS453" s="11">
        <f>IF(('OddsRatio_working_3-way'!X453=0),IF(Q453&gt;0,-Q453^(1/3),(-Q453)^(1/3)),'OddsRatio_working_3-way'!AM453-'OddsRatio_working_3-way'!R453/3)</f>
        <v>-0.70355218987390711</v>
      </c>
      <c r="AT453" s="11">
        <f>IF(('OddsRatio_working_3-way'!X453=0),IF(Q453&gt;0,-Q453^(1/3),(-Q453)^(1/3)),'OddsRatio_working_3-way'!AN453-'OddsRatio_working_3-way'!R453/3)</f>
        <v>-0.35129006573355792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IF('True_Odds_Calculator_3-way'!A446="","",'True_Odds_Calculator_3-way'!A446)</f>
        <v>2.4700000000000002</v>
      </c>
      <c r="B454" s="4">
        <f>IF('True_Odds_Calculator_3-way'!B446="","",'True_Odds_Calculator_3-way'!B446)</f>
        <v>3.55</v>
      </c>
      <c r="C454" s="4">
        <f>IF('True_Odds_Calculator_3-way'!C446="","",'True_Odds_Calculator_3-way'!C446)</f>
        <v>2.88</v>
      </c>
      <c r="D454" s="9">
        <f t="shared" si="104"/>
        <v>0.39267787811692295</v>
      </c>
      <c r="E454" s="9">
        <f t="shared" si="105"/>
        <v>0.27152468980595423</v>
      </c>
      <c r="F454" s="9">
        <f t="shared" si="106"/>
        <v>0.3357974320771227</v>
      </c>
      <c r="G454" s="9">
        <f t="shared" si="107"/>
        <v>1.0521201310905415</v>
      </c>
      <c r="H454" s="9">
        <f t="shared" si="108"/>
        <v>2.5466165927030961</v>
      </c>
      <c r="I454" s="9">
        <f t="shared" si="109"/>
        <v>3.6829063342808803</v>
      </c>
      <c r="J454" s="9">
        <f t="shared" si="110"/>
        <v>2.9779858464502187</v>
      </c>
      <c r="K454" s="11">
        <f t="shared" si="111"/>
        <v>0.40485829959514169</v>
      </c>
      <c r="L454" s="11">
        <f t="shared" si="112"/>
        <v>0.28169014084507044</v>
      </c>
      <c r="M454" s="11">
        <f t="shared" si="113"/>
        <v>0.34722222222222221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-0.27905998745509486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0.23363301717638263</v>
      </c>
      <c r="Q454" s="11">
        <f>2*'OddsRatio_working_3-way'!K454*'OddsRatio_working_3-way'!L454*'OddsRatio_working_3-way'!M454</f>
        <v>7.9197632941146651E-2</v>
      </c>
      <c r="R454" s="11">
        <f t="shared" si="114"/>
        <v>0</v>
      </c>
      <c r="S454" s="11">
        <f t="shared" si="115"/>
        <v>-0.83721431835145432</v>
      </c>
      <c r="T454" s="11">
        <f t="shared" si="116"/>
        <v>-0.28380146384795057</v>
      </c>
      <c r="U454" s="11">
        <f>'OddsRatio_working_3-way'!S454-'OddsRatio_working_3-way'!R454^2/3</f>
        <v>-0.83721431835145432</v>
      </c>
      <c r="V454" s="11">
        <f>'OddsRatio_working_3-way'!S454*'OddsRatio_working_3-way'!R454/3-2*'OddsRatio_working_3-way'!R454^3/27-'OddsRatio_working_3-way'!T454</f>
        <v>0.28380146384795057</v>
      </c>
      <c r="W454" s="11">
        <f>'OddsRatio_working_3-way'!V454^2+4*'OddsRatio_working_3-way'!U454^3/27</f>
        <v>-6.3940332252373638E-3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0.14742566271470256</v>
      </c>
      <c r="Y454" s="11">
        <f>IF('OddsRatio_working_3-way'!W454&gt;=0,IF('OddsRatio_working_3-way'!V454+SQRT('OddsRatio_working_3-way'!W454)&gt;0,0,PI()),ACOS('OddsRatio_working_3-way'!V454/(2*'OddsRatio_working_3-way'!X454)))</f>
        <v>0.27463608146344498</v>
      </c>
      <c r="Z454" s="11">
        <f>'OddsRatio_working_3-way'!X454^(1/3)*COS('OddsRatio_working_3-way'!Y454/3)</f>
        <v>0.52606006554527074</v>
      </c>
      <c r="AA454" s="11">
        <f>'OddsRatio_working_3-way'!X454^(1/3)*COS(('OddsRatio_working_3-way'!Y454+2*PI())/3)</f>
        <v>-0.30485329384518522</v>
      </c>
      <c r="AB454" s="11">
        <f>'OddsRatio_working_3-way'!X454^(1/3)*COS(('OddsRatio_working_3-way'!Y454+4*PI())/3)</f>
        <v>-0.22120677170008546</v>
      </c>
      <c r="AC454" s="11">
        <f>'OddsRatio_working_3-way'!X454^(1/3)*SIN('OddsRatio_working_3-way'!Y454/3)</f>
        <v>4.8293342077249314E-2</v>
      </c>
      <c r="AD454" s="11">
        <f>'OddsRatio_working_3-way'!X454^(1/3)*SIN(('OddsRatio_working_3-way'!Y454+2*PI())/3)</f>
        <v>0.43143470964008673</v>
      </c>
      <c r="AE454" s="11">
        <f>'OddsRatio_working_3-way'!X454^(1/3)*SIN(('OddsRatio_working_3-way'!Y454+4*PI())/3)</f>
        <v>-0.47972805171733607</v>
      </c>
      <c r="AF454" s="11">
        <f>-'OddsRatio_working_3-way'!U454/(3*'OddsRatio_working_3-way'!X454^(1/3))*COS(('OddsRatio_working_3-way'!Y454)/3)</f>
        <v>0.52606006554527063</v>
      </c>
      <c r="AG454" s="11">
        <f>-'OddsRatio_working_3-way'!U454/(3*'OddsRatio_working_3-way'!X454^(1/3))*COS(('OddsRatio_working_3-way'!Y454+2*PI())/3)</f>
        <v>-0.30485329384518517</v>
      </c>
      <c r="AH454" s="11">
        <f>-'OddsRatio_working_3-way'!U454/(3*'OddsRatio_working_3-way'!X454^(1/3))*COS(('OddsRatio_working_3-way'!Y454+4*PI())/3)</f>
        <v>-0.2212067717000854</v>
      </c>
      <c r="AI454" s="11">
        <f>'OddsRatio_working_3-way'!U454/(3*'OddsRatio_working_3-way'!X454^(1/3))*SIN(('OddsRatio_working_3-way'!Y454)/3)</f>
        <v>-4.8293342077249307E-2</v>
      </c>
      <c r="AJ454" s="11">
        <f>'OddsRatio_working_3-way'!U454/(3*'OddsRatio_working_3-way'!X454^(1/3))*SIN(('OddsRatio_working_3-way'!Y454+2*PI())/3)</f>
        <v>-0.43143470964008662</v>
      </c>
      <c r="AK454" s="11">
        <f>'OddsRatio_working_3-way'!U454/(3*'OddsRatio_working_3-way'!X454^(1/3))*SIN(('OddsRatio_working_3-way'!Y454+4*PI())/3)</f>
        <v>0.47972805171733596</v>
      </c>
      <c r="AL454" s="11">
        <f>'OddsRatio_working_3-way'!Z454+'OddsRatio_working_3-way'!AF454</f>
        <v>1.0521201310905415</v>
      </c>
      <c r="AM454" s="11">
        <f>'OddsRatio_working_3-way'!AA454+'OddsRatio_working_3-way'!AG454</f>
        <v>-0.60970658769037045</v>
      </c>
      <c r="AN454" s="11">
        <f>'OddsRatio_working_3-way'!AB454+'OddsRatio_working_3-way'!AH454</f>
        <v>-0.44241354340017086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1.0521201310905415</v>
      </c>
      <c r="AS454" s="11">
        <f>IF(('OddsRatio_working_3-way'!X454=0),IF(Q454&gt;0,-Q454^(1/3),(-Q454)^(1/3)),'OddsRatio_working_3-way'!AM454-'OddsRatio_working_3-way'!R454/3)</f>
        <v>-0.60970658769037045</v>
      </c>
      <c r="AT454" s="11">
        <f>IF(('OddsRatio_working_3-way'!X454=0),IF(Q454&gt;0,-Q454^(1/3),(-Q454)^(1/3)),'OddsRatio_working_3-way'!AN454-'OddsRatio_working_3-way'!R454/3)</f>
        <v>-0.44241354340017086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IF('True_Odds_Calculator_3-way'!A447="","",'True_Odds_Calculator_3-way'!A447)</f>
        <v>3.1</v>
      </c>
      <c r="B455" s="4">
        <f>IF('True_Odds_Calculator_3-way'!B447="","",'True_Odds_Calculator_3-way'!B447)</f>
        <v>3.03</v>
      </c>
      <c r="C455" s="4">
        <f>IF('True_Odds_Calculator_3-way'!C447="","",'True_Odds_Calculator_3-way'!C447)</f>
        <v>2.63</v>
      </c>
      <c r="D455" s="9">
        <f t="shared" si="104"/>
        <v>0.31196475107616284</v>
      </c>
      <c r="E455" s="9">
        <f t="shared" si="105"/>
        <v>0.31928745178848095</v>
      </c>
      <c r="F455" s="9">
        <f t="shared" si="106"/>
        <v>0.36874779713535638</v>
      </c>
      <c r="G455" s="9">
        <f t="shared" si="107"/>
        <v>1.0502335013512027</v>
      </c>
      <c r="H455" s="9">
        <f t="shared" si="108"/>
        <v>3.2054903528375256</v>
      </c>
      <c r="I455" s="9">
        <f t="shared" si="109"/>
        <v>3.1319740077429419</v>
      </c>
      <c r="J455" s="9">
        <f t="shared" si="110"/>
        <v>2.7118806072024606</v>
      </c>
      <c r="K455" s="11">
        <f t="shared" si="111"/>
        <v>0.32258064516129031</v>
      </c>
      <c r="L455" s="11">
        <f t="shared" si="112"/>
        <v>0.33003300330033003</v>
      </c>
      <c r="M455" s="11">
        <f t="shared" si="113"/>
        <v>0.38022813688212931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-0.28128259900686525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0.23316449147674484</v>
      </c>
      <c r="Q455" s="11">
        <f>2*'OddsRatio_working_3-way'!K455*'OddsRatio_working_3-way'!L455*'OddsRatio_working_3-way'!M455</f>
        <v>8.095989287386976E-2</v>
      </c>
      <c r="R455" s="11">
        <f t="shared" si="114"/>
        <v>0</v>
      </c>
      <c r="S455" s="11">
        <f t="shared" si="115"/>
        <v>-0.82893322338455078</v>
      </c>
      <c r="T455" s="11">
        <f t="shared" si="116"/>
        <v>-0.28782403589741351</v>
      </c>
      <c r="U455" s="11">
        <f>'OddsRatio_working_3-way'!S455-'OddsRatio_working_3-way'!R455^2/3</f>
        <v>-0.82893322338455078</v>
      </c>
      <c r="V455" s="11">
        <f>'OddsRatio_working_3-way'!S455*'OddsRatio_working_3-way'!R455/3-2*'OddsRatio_working_3-way'!R455^3/27-'OddsRatio_working_3-way'!T455</f>
        <v>0.28782403589741351</v>
      </c>
      <c r="W455" s="11">
        <f>'OddsRatio_working_3-way'!V455^2+4*'OddsRatio_working_3-way'!U455^3/27</f>
        <v>-1.5403058716638024E-3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0.14524374471206961</v>
      </c>
      <c r="Y455" s="11">
        <f>IF('OddsRatio_working_3-way'!W455&gt;=0,IF('OddsRatio_working_3-way'!V455+SQRT('OddsRatio_working_3-way'!W455)&gt;0,0,PI()),ACOS('OddsRatio_working_3-way'!V455/(2*'OddsRatio_working_3-way'!X455)))</f>
        <v>0.13552088717941491</v>
      </c>
      <c r="Z455" s="11">
        <f>'OddsRatio_working_3-way'!X455^(1/3)*COS('OddsRatio_working_3-way'!Y455/3)</f>
        <v>0.52511675067560126</v>
      </c>
      <c r="AA455" s="11">
        <f>'OddsRatio_working_3-way'!X455^(1/3)*COS(('OddsRatio_working_3-way'!Y455+2*PI())/3)</f>
        <v>-0.28311572113100802</v>
      </c>
      <c r="AB455" s="11">
        <f>'OddsRatio_working_3-way'!X455^(1/3)*COS(('OddsRatio_working_3-way'!Y455+4*PI())/3)</f>
        <v>-0.24200102954459335</v>
      </c>
      <c r="AC455" s="11">
        <f>'OddsRatio_working_3-way'!X455^(1/3)*SIN('OddsRatio_working_3-way'!Y455/3)</f>
        <v>2.3737578255064985E-2</v>
      </c>
      <c r="AD455" s="11">
        <f>'OddsRatio_working_3-way'!X455^(1/3)*SIN(('OddsRatio_working_3-way'!Y455+2*PI())/3)</f>
        <v>0.44289565691027749</v>
      </c>
      <c r="AE455" s="11">
        <f>'OddsRatio_working_3-way'!X455^(1/3)*SIN(('OddsRatio_working_3-way'!Y455+4*PI())/3)</f>
        <v>-0.46663323516534244</v>
      </c>
      <c r="AF455" s="11">
        <f>-'OddsRatio_working_3-way'!U455/(3*'OddsRatio_working_3-way'!X455^(1/3))*COS(('OddsRatio_working_3-way'!Y455)/3)</f>
        <v>0.52511675067560137</v>
      </c>
      <c r="AG455" s="11">
        <f>-'OddsRatio_working_3-way'!U455/(3*'OddsRatio_working_3-way'!X455^(1/3))*COS(('OddsRatio_working_3-way'!Y455+2*PI())/3)</f>
        <v>-0.28311572113100808</v>
      </c>
      <c r="AH455" s="11">
        <f>-'OddsRatio_working_3-way'!U455/(3*'OddsRatio_working_3-way'!X455^(1/3))*COS(('OddsRatio_working_3-way'!Y455+4*PI())/3)</f>
        <v>-0.2420010295445934</v>
      </c>
      <c r="AI455" s="11">
        <f>'OddsRatio_working_3-way'!U455/(3*'OddsRatio_working_3-way'!X455^(1/3))*SIN(('OddsRatio_working_3-way'!Y455)/3)</f>
        <v>-2.3737578255064992E-2</v>
      </c>
      <c r="AJ455" s="11">
        <f>'OddsRatio_working_3-way'!U455/(3*'OddsRatio_working_3-way'!X455^(1/3))*SIN(('OddsRatio_working_3-way'!Y455+2*PI())/3)</f>
        <v>-0.44289565691027755</v>
      </c>
      <c r="AK455" s="11">
        <f>'OddsRatio_working_3-way'!U455/(3*'OddsRatio_working_3-way'!X455^(1/3))*SIN(('OddsRatio_working_3-way'!Y455+4*PI())/3)</f>
        <v>0.4666332351653425</v>
      </c>
      <c r="AL455" s="11">
        <f>'OddsRatio_working_3-way'!Z455+'OddsRatio_working_3-way'!AF455</f>
        <v>1.0502335013512027</v>
      </c>
      <c r="AM455" s="11">
        <f>'OddsRatio_working_3-way'!AA455+'OddsRatio_working_3-way'!AG455</f>
        <v>-0.56623144226201605</v>
      </c>
      <c r="AN455" s="11">
        <f>'OddsRatio_working_3-way'!AB455+'OddsRatio_working_3-way'!AH455</f>
        <v>-0.48400205908918675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1.0502335013512027</v>
      </c>
      <c r="AS455" s="11">
        <f>IF(('OddsRatio_working_3-way'!X455=0),IF(Q455&gt;0,-Q455^(1/3),(-Q455)^(1/3)),'OddsRatio_working_3-way'!AM455-'OddsRatio_working_3-way'!R455/3)</f>
        <v>-0.56623144226201605</v>
      </c>
      <c r="AT455" s="11">
        <f>IF(('OddsRatio_working_3-way'!X455=0),IF(Q455&gt;0,-Q455^(1/3),(-Q455)^(1/3)),'OddsRatio_working_3-way'!AN455-'OddsRatio_working_3-way'!R455/3)</f>
        <v>-0.48400205908918675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IF('True_Odds_Calculator_3-way'!A448="","",'True_Odds_Calculator_3-way'!A448)</f>
        <v>3.2</v>
      </c>
      <c r="B456" s="4">
        <f>IF('True_Odds_Calculator_3-way'!B448="","",'True_Odds_Calculator_3-way'!B448)</f>
        <v>3.03</v>
      </c>
      <c r="C456" s="4">
        <f>IF('True_Odds_Calculator_3-way'!C448="","",'True_Odds_Calculator_3-way'!C448)</f>
        <v>2.56</v>
      </c>
      <c r="D456" s="9">
        <f t="shared" si="104"/>
        <v>0.30194779376796432</v>
      </c>
      <c r="E456" s="9">
        <f t="shared" si="105"/>
        <v>0.31916360560287799</v>
      </c>
      <c r="F456" s="9">
        <f t="shared" si="106"/>
        <v>0.37888860062915763</v>
      </c>
      <c r="G456" s="9">
        <f t="shared" si="107"/>
        <v>1.0508321767107485</v>
      </c>
      <c r="H456" s="9">
        <f t="shared" si="108"/>
        <v>3.311830788763646</v>
      </c>
      <c r="I456" s="9">
        <f t="shared" si="109"/>
        <v>3.1331893187228199</v>
      </c>
      <c r="J456" s="9">
        <f t="shared" si="110"/>
        <v>2.6392981956687676</v>
      </c>
      <c r="K456" s="11">
        <f t="shared" si="111"/>
        <v>0.3125</v>
      </c>
      <c r="L456" s="11">
        <f t="shared" si="112"/>
        <v>0.33003300330033003</v>
      </c>
      <c r="M456" s="11">
        <f t="shared" si="113"/>
        <v>0.390625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-0.28067953279702962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0.23326307240099009</v>
      </c>
      <c r="Q456" s="11">
        <f>2*'OddsRatio_working_3-way'!K456*'OddsRatio_working_3-way'!L456*'OddsRatio_working_3-way'!M456</f>
        <v>8.0574463696369641E-2</v>
      </c>
      <c r="R456" s="11">
        <f t="shared" si="114"/>
        <v>0</v>
      </c>
      <c r="S456" s="11">
        <f t="shared" si="115"/>
        <v>-0.83106548623790022</v>
      </c>
      <c r="T456" s="11">
        <f t="shared" si="116"/>
        <v>-0.28706925258649407</v>
      </c>
      <c r="U456" s="11">
        <f>'OddsRatio_working_3-way'!S456-'OddsRatio_working_3-way'!R456^2/3</f>
        <v>-0.83106548623790022</v>
      </c>
      <c r="V456" s="11">
        <f>'OddsRatio_working_3-way'!S456*'OddsRatio_working_3-way'!R456/3-2*'OddsRatio_working_3-way'!R456^3/27-'OddsRatio_working_3-way'!T456</f>
        <v>0.28706925258649407</v>
      </c>
      <c r="W456" s="11">
        <f>'OddsRatio_working_3-way'!V456^2+4*'OddsRatio_working_3-way'!U456^3/27</f>
        <v>-2.6270765775312094E-3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0.14580452012720624</v>
      </c>
      <c r="Y456" s="11">
        <f>IF('OddsRatio_working_3-way'!W456&gt;=0,IF('OddsRatio_working_3-way'!V456+SQRT('OddsRatio_working_3-way'!W456)&gt;0,0,PI()),ACOS('OddsRatio_working_3-way'!V456/(2*'OddsRatio_working_3-way'!X456)))</f>
        <v>0.17668403890663842</v>
      </c>
      <c r="Z456" s="11">
        <f>'OddsRatio_working_3-way'!X456^(1/3)*COS('OddsRatio_working_3-way'!Y456/3)</f>
        <v>0.52541608835537423</v>
      </c>
      <c r="AA456" s="11">
        <f>'OddsRatio_working_3-way'!X456^(1/3)*COS(('OddsRatio_working_3-way'!Y456+2*PI())/3)</f>
        <v>-0.2895375453373854</v>
      </c>
      <c r="AB456" s="11">
        <f>'OddsRatio_working_3-way'!X456^(1/3)*COS(('OddsRatio_working_3-way'!Y456+4*PI())/3)</f>
        <v>-0.23587854301798891</v>
      </c>
      <c r="AC456" s="11">
        <f>'OddsRatio_working_3-way'!X456^(1/3)*SIN('OddsRatio_working_3-way'!Y456/3)</f>
        <v>3.0980039433550304E-2</v>
      </c>
      <c r="AD456" s="11">
        <f>'OddsRatio_working_3-way'!X456^(1/3)*SIN(('OddsRatio_working_3-way'!Y456+2*PI())/3)</f>
        <v>0.43953366035602803</v>
      </c>
      <c r="AE456" s="11">
        <f>'OddsRatio_working_3-way'!X456^(1/3)*SIN(('OddsRatio_working_3-way'!Y456+4*PI())/3)</f>
        <v>-0.47051369978957835</v>
      </c>
      <c r="AF456" s="11">
        <f>-'OddsRatio_working_3-way'!U456/(3*'OddsRatio_working_3-way'!X456^(1/3))*COS(('OddsRatio_working_3-way'!Y456)/3)</f>
        <v>0.52541608835537412</v>
      </c>
      <c r="AG456" s="11">
        <f>-'OddsRatio_working_3-way'!U456/(3*'OddsRatio_working_3-way'!X456^(1/3))*COS(('OddsRatio_working_3-way'!Y456+2*PI())/3)</f>
        <v>-0.28953754533738535</v>
      </c>
      <c r="AH456" s="11">
        <f>-'OddsRatio_working_3-way'!U456/(3*'OddsRatio_working_3-way'!X456^(1/3))*COS(('OddsRatio_working_3-way'!Y456+4*PI())/3)</f>
        <v>-0.23587854301798886</v>
      </c>
      <c r="AI456" s="11">
        <f>'OddsRatio_working_3-way'!U456/(3*'OddsRatio_working_3-way'!X456^(1/3))*SIN(('OddsRatio_working_3-way'!Y456)/3)</f>
        <v>-3.0980039433550297E-2</v>
      </c>
      <c r="AJ456" s="11">
        <f>'OddsRatio_working_3-way'!U456/(3*'OddsRatio_working_3-way'!X456^(1/3))*SIN(('OddsRatio_working_3-way'!Y456+2*PI())/3)</f>
        <v>-0.43953366035602798</v>
      </c>
      <c r="AK456" s="11">
        <f>'OddsRatio_working_3-way'!U456/(3*'OddsRatio_working_3-way'!X456^(1/3))*SIN(('OddsRatio_working_3-way'!Y456+4*PI())/3)</f>
        <v>0.47051369978957824</v>
      </c>
      <c r="AL456" s="11">
        <f>'OddsRatio_working_3-way'!Z456+'OddsRatio_working_3-way'!AF456</f>
        <v>1.0508321767107485</v>
      </c>
      <c r="AM456" s="11">
        <f>'OddsRatio_working_3-way'!AA456+'OddsRatio_working_3-way'!AG456</f>
        <v>-0.57907509067477081</v>
      </c>
      <c r="AN456" s="11">
        <f>'OddsRatio_working_3-way'!AB456+'OddsRatio_working_3-way'!AH456</f>
        <v>-0.47175708603597777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1.0508321767107485</v>
      </c>
      <c r="AS456" s="11">
        <f>IF(('OddsRatio_working_3-way'!X456=0),IF(Q456&gt;0,-Q456^(1/3),(-Q456)^(1/3)),'OddsRatio_working_3-way'!AM456-'OddsRatio_working_3-way'!R456/3)</f>
        <v>-0.57907509067477081</v>
      </c>
      <c r="AT456" s="11">
        <f>IF(('OddsRatio_working_3-way'!X456=0),IF(Q456&gt;0,-Q456^(1/3),(-Q456)^(1/3)),'OddsRatio_working_3-way'!AN456-'OddsRatio_working_3-way'!R456/3)</f>
        <v>-0.47175708603597777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IF('True_Odds_Calculator_3-way'!A449="","",'True_Odds_Calculator_3-way'!A449)</f>
        <v>2.39</v>
      </c>
      <c r="B457" s="4">
        <f>IF('True_Odds_Calculator_3-way'!B449="","",'True_Odds_Calculator_3-way'!B449)</f>
        <v>3.26</v>
      </c>
      <c r="C457" s="4">
        <f>IF('True_Odds_Calculator_3-way'!C449="","",'True_Odds_Calculator_3-way'!C449)</f>
        <v>3.24</v>
      </c>
      <c r="D457" s="9">
        <f t="shared" si="104"/>
        <v>0.40607857637606626</v>
      </c>
      <c r="E457" s="9">
        <f t="shared" si="105"/>
        <v>0.29603281888557847</v>
      </c>
      <c r="F457" s="9">
        <f t="shared" si="106"/>
        <v>0.2978886047383551</v>
      </c>
      <c r="G457" s="9">
        <f t="shared" si="107"/>
        <v>1.0522140900478001</v>
      </c>
      <c r="H457" s="9">
        <f t="shared" si="108"/>
        <v>2.4625775851664424</v>
      </c>
      <c r="I457" s="9">
        <f t="shared" si="109"/>
        <v>3.378003843508028</v>
      </c>
      <c r="J457" s="9">
        <f t="shared" si="110"/>
        <v>3.3569595617070727</v>
      </c>
      <c r="K457" s="11">
        <f t="shared" si="111"/>
        <v>0.41841004184100417</v>
      </c>
      <c r="L457" s="11">
        <f t="shared" si="112"/>
        <v>0.30674846625766872</v>
      </c>
      <c r="M457" s="11">
        <f t="shared" si="113"/>
        <v>0.30864197530864196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-0.27874734948346025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0.23332151276637075</v>
      </c>
      <c r="Q457" s="11">
        <f>2*'OddsRatio_working_3-way'!K457*'OddsRatio_working_3-way'!L457*'OddsRatio_working_3-way'!M457</f>
        <v>7.9226320124404337E-2</v>
      </c>
      <c r="R457" s="11">
        <f t="shared" si="114"/>
        <v>0</v>
      </c>
      <c r="S457" s="11">
        <f t="shared" si="115"/>
        <v>-0.8370358075107549</v>
      </c>
      <c r="T457" s="11">
        <f t="shared" si="116"/>
        <v>-0.28422268506307469</v>
      </c>
      <c r="U457" s="11">
        <f>'OddsRatio_working_3-way'!S457-'OddsRatio_working_3-way'!R457^2/3</f>
        <v>-0.8370358075107549</v>
      </c>
      <c r="V457" s="11">
        <f>'OddsRatio_working_3-way'!S457*'OddsRatio_working_3-way'!R457/3-2*'OddsRatio_working_3-way'!R457^3/27-'OddsRatio_working_3-way'!T457</f>
        <v>0.28422268506307469</v>
      </c>
      <c r="W457" s="11">
        <f>'OddsRatio_working_3-way'!V457^2+4*'OddsRatio_working_3-way'!U457^3/27</f>
        <v>-6.0991709422919121E-3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0.14737851407748997</v>
      </c>
      <c r="Y457" s="11">
        <f>IF('OddsRatio_working_3-way'!W457&gt;=0,IF('OddsRatio_working_3-way'!V457+SQRT('OddsRatio_working_3-way'!W457)&gt;0,0,PI()),ACOS('OddsRatio_working_3-way'!V457/(2*'OddsRatio_working_3-way'!X457)))</f>
        <v>0.26815669362103267</v>
      </c>
      <c r="Z457" s="11">
        <f>'OddsRatio_working_3-way'!X457^(1/3)*COS('OddsRatio_working_3-way'!Y457/3)</f>
        <v>0.52610704502390004</v>
      </c>
      <c r="AA457" s="11">
        <f>'OddsRatio_working_3-way'!X457^(1/3)*COS(('OddsRatio_working_3-way'!Y457+2*PI())/3)</f>
        <v>-0.30388836988345119</v>
      </c>
      <c r="AB457" s="11">
        <f>'OddsRatio_working_3-way'!X457^(1/3)*COS(('OddsRatio_working_3-way'!Y457+4*PI())/3)</f>
        <v>-0.22221867514044891</v>
      </c>
      <c r="AC457" s="11">
        <f>'OddsRatio_working_3-way'!X457^(1/3)*SIN('OddsRatio_working_3-way'!Y457/3)</f>
        <v>4.715202024450707E-2</v>
      </c>
      <c r="AD457" s="11">
        <f>'OddsRatio_working_3-way'!X457^(1/3)*SIN(('OddsRatio_working_3-way'!Y457+2*PI())/3)</f>
        <v>0.43204605597840734</v>
      </c>
      <c r="AE457" s="11">
        <f>'OddsRatio_working_3-way'!X457^(1/3)*SIN(('OddsRatio_working_3-way'!Y457+4*PI())/3)</f>
        <v>-0.47919807622291427</v>
      </c>
      <c r="AF457" s="11">
        <f>-'OddsRatio_working_3-way'!U457/(3*'OddsRatio_working_3-way'!X457^(1/3))*COS(('OddsRatio_working_3-way'!Y457)/3)</f>
        <v>0.52610704502390004</v>
      </c>
      <c r="AG457" s="11">
        <f>-'OddsRatio_working_3-way'!U457/(3*'OddsRatio_working_3-way'!X457^(1/3))*COS(('OddsRatio_working_3-way'!Y457+2*PI())/3)</f>
        <v>-0.30388836988345119</v>
      </c>
      <c r="AH457" s="11">
        <f>-'OddsRatio_working_3-way'!U457/(3*'OddsRatio_working_3-way'!X457^(1/3))*COS(('OddsRatio_working_3-way'!Y457+4*PI())/3)</f>
        <v>-0.22221867514044891</v>
      </c>
      <c r="AI457" s="11">
        <f>'OddsRatio_working_3-way'!U457/(3*'OddsRatio_working_3-way'!X457^(1/3))*SIN(('OddsRatio_working_3-way'!Y457)/3)</f>
        <v>-4.715202024450707E-2</v>
      </c>
      <c r="AJ457" s="11">
        <f>'OddsRatio_working_3-way'!U457/(3*'OddsRatio_working_3-way'!X457^(1/3))*SIN(('OddsRatio_working_3-way'!Y457+2*PI())/3)</f>
        <v>-0.43204605597840734</v>
      </c>
      <c r="AK457" s="11">
        <f>'OddsRatio_working_3-way'!U457/(3*'OddsRatio_working_3-way'!X457^(1/3))*SIN(('OddsRatio_working_3-way'!Y457+4*PI())/3)</f>
        <v>0.47919807622291427</v>
      </c>
      <c r="AL457" s="11">
        <f>'OddsRatio_working_3-way'!Z457+'OddsRatio_working_3-way'!AF457</f>
        <v>1.0522140900478001</v>
      </c>
      <c r="AM457" s="11">
        <f>'OddsRatio_working_3-way'!AA457+'OddsRatio_working_3-way'!AG457</f>
        <v>-0.60777673976690239</v>
      </c>
      <c r="AN457" s="11">
        <f>'OddsRatio_working_3-way'!AB457+'OddsRatio_working_3-way'!AH457</f>
        <v>-0.44443735028089781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1.0522140900478001</v>
      </c>
      <c r="AS457" s="11">
        <f>IF(('OddsRatio_working_3-way'!X457=0),IF(Q457&gt;0,-Q457^(1/3),(-Q457)^(1/3)),'OddsRatio_working_3-way'!AM457-'OddsRatio_working_3-way'!R457/3)</f>
        <v>-0.60777673976690239</v>
      </c>
      <c r="AT457" s="11">
        <f>IF(('OddsRatio_working_3-way'!X457=0),IF(Q457&gt;0,-Q457^(1/3),(-Q457)^(1/3)),'OddsRatio_working_3-way'!AN457-'OddsRatio_working_3-way'!R457/3)</f>
        <v>-0.44443735028089781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IF('True_Odds_Calculator_3-way'!A450="","",'True_Odds_Calculator_3-way'!A450)</f>
        <v>2.54</v>
      </c>
      <c r="B458" s="4">
        <f>IF('True_Odds_Calculator_3-way'!B450="","",'True_Odds_Calculator_3-way'!B450)</f>
        <v>3.39</v>
      </c>
      <c r="C458" s="4">
        <f>IF('True_Odds_Calculator_3-way'!C450="","",'True_Odds_Calculator_3-way'!C450)</f>
        <v>2.91</v>
      </c>
      <c r="D458" s="9">
        <f t="shared" si="104"/>
        <v>0.38219499745404106</v>
      </c>
      <c r="E458" s="9">
        <f t="shared" si="105"/>
        <v>0.28500824847704059</v>
      </c>
      <c r="F458" s="9">
        <f t="shared" si="106"/>
        <v>0.3327967540689184</v>
      </c>
      <c r="G458" s="9">
        <f t="shared" si="107"/>
        <v>1.0496528794140978</v>
      </c>
      <c r="H458" s="9">
        <f t="shared" si="108"/>
        <v>2.6164654342977109</v>
      </c>
      <c r="I458" s="9">
        <f t="shared" si="109"/>
        <v>3.5086703817996936</v>
      </c>
      <c r="J458" s="9">
        <f t="shared" si="110"/>
        <v>3.0048369996809265</v>
      </c>
      <c r="K458" s="11">
        <f t="shared" si="111"/>
        <v>0.39370078740157477</v>
      </c>
      <c r="L458" s="11">
        <f t="shared" si="112"/>
        <v>0.29498525073746312</v>
      </c>
      <c r="M458" s="11">
        <f t="shared" si="113"/>
        <v>0.3436426116838488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-0.28055989169586626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0.23307003602927515</v>
      </c>
      <c r="Q458" s="11">
        <f>2*'OddsRatio_working_3-way'!K458*'OddsRatio_working_3-way'!L458*'OddsRatio_working_3-way'!M458</f>
        <v>7.981850548947779E-2</v>
      </c>
      <c r="R458" s="11">
        <f t="shared" si="114"/>
        <v>0</v>
      </c>
      <c r="S458" s="11">
        <f t="shared" si="115"/>
        <v>-0.83073184345939488</v>
      </c>
      <c r="T458" s="11">
        <f t="shared" si="116"/>
        <v>-0.28449720666417633</v>
      </c>
      <c r="U458" s="11">
        <f>'OddsRatio_working_3-way'!S458-'OddsRatio_working_3-way'!R458^2/3</f>
        <v>-0.83073184345939488</v>
      </c>
      <c r="V458" s="11">
        <f>'OddsRatio_working_3-way'!S458*'OddsRatio_working_3-way'!R458/3-2*'OddsRatio_working_3-way'!R458^3/27-'OddsRatio_working_3-way'!T458</f>
        <v>0.28449720666417633</v>
      </c>
      <c r="W458" s="11">
        <f>'OddsRatio_working_3-way'!V458^2+4*'OddsRatio_working_3-way'!U458^3/27</f>
        <v>-3.994796422603461E-3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0.14571672606664146</v>
      </c>
      <c r="Y458" s="11">
        <f>IF('OddsRatio_working_3-way'!W458&gt;=0,IF('OddsRatio_working_3-way'!V458+SQRT('OddsRatio_working_3-way'!W458)&gt;0,0,PI()),ACOS('OddsRatio_working_3-way'!V458/(2*'OddsRatio_working_3-way'!X458)))</f>
        <v>0.21861133414630274</v>
      </c>
      <c r="Z458" s="11">
        <f>'OddsRatio_working_3-way'!X458^(1/3)*COS('OddsRatio_working_3-way'!Y458/3)</f>
        <v>0.5248264397070489</v>
      </c>
      <c r="AA458" s="11">
        <f>'OddsRatio_working_3-way'!X458^(1/3)*COS(('OddsRatio_working_3-way'!Y458+2*PI())/3)</f>
        <v>-0.29559253574710809</v>
      </c>
      <c r="AB458" s="11">
        <f>'OddsRatio_working_3-way'!X458^(1/3)*COS(('OddsRatio_working_3-way'!Y458+4*PI())/3)</f>
        <v>-0.22923390395994095</v>
      </c>
      <c r="AC458" s="11">
        <f>'OddsRatio_working_3-way'!X458^(1/3)*SIN('OddsRatio_working_3-way'!Y458/3)</f>
        <v>3.8312173925376392E-2</v>
      </c>
      <c r="AD458" s="11">
        <f>'OddsRatio_working_3-way'!X458^(1/3)*SIN(('OddsRatio_working_3-way'!Y458+2*PI())/3)</f>
        <v>0.43535694240135825</v>
      </c>
      <c r="AE458" s="11">
        <f>'OddsRatio_working_3-way'!X458^(1/3)*SIN(('OddsRatio_working_3-way'!Y458+4*PI())/3)</f>
        <v>-0.47366911632673447</v>
      </c>
      <c r="AF458" s="11">
        <f>-'OddsRatio_working_3-way'!U458/(3*'OddsRatio_working_3-way'!X458^(1/3))*COS(('OddsRatio_working_3-way'!Y458)/3)</f>
        <v>0.5248264397070489</v>
      </c>
      <c r="AG458" s="11">
        <f>-'OddsRatio_working_3-way'!U458/(3*'OddsRatio_working_3-way'!X458^(1/3))*COS(('OddsRatio_working_3-way'!Y458+2*PI())/3)</f>
        <v>-0.29559253574710809</v>
      </c>
      <c r="AH458" s="11">
        <f>-'OddsRatio_working_3-way'!U458/(3*'OddsRatio_working_3-way'!X458^(1/3))*COS(('OddsRatio_working_3-way'!Y458+4*PI())/3)</f>
        <v>-0.22923390395994095</v>
      </c>
      <c r="AI458" s="11">
        <f>'OddsRatio_working_3-way'!U458/(3*'OddsRatio_working_3-way'!X458^(1/3))*SIN(('OddsRatio_working_3-way'!Y458)/3)</f>
        <v>-3.8312173925376392E-2</v>
      </c>
      <c r="AJ458" s="11">
        <f>'OddsRatio_working_3-way'!U458/(3*'OddsRatio_working_3-way'!X458^(1/3))*SIN(('OddsRatio_working_3-way'!Y458+2*PI())/3)</f>
        <v>-0.43535694240135825</v>
      </c>
      <c r="AK458" s="11">
        <f>'OddsRatio_working_3-way'!U458/(3*'OddsRatio_working_3-way'!X458^(1/3))*SIN(('OddsRatio_working_3-way'!Y458+4*PI())/3)</f>
        <v>0.47366911632673447</v>
      </c>
      <c r="AL458" s="11">
        <f>'OddsRatio_working_3-way'!Z458+'OddsRatio_working_3-way'!AF458</f>
        <v>1.0496528794140978</v>
      </c>
      <c r="AM458" s="11">
        <f>'OddsRatio_working_3-way'!AA458+'OddsRatio_working_3-way'!AG458</f>
        <v>-0.59118507149421617</v>
      </c>
      <c r="AN458" s="11">
        <f>'OddsRatio_working_3-way'!AB458+'OddsRatio_working_3-way'!AH458</f>
        <v>-0.4584678079198819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1.0496528794140978</v>
      </c>
      <c r="AS458" s="11">
        <f>IF(('OddsRatio_working_3-way'!X458=0),IF(Q458&gt;0,-Q458^(1/3),(-Q458)^(1/3)),'OddsRatio_working_3-way'!AM458-'OddsRatio_working_3-way'!R458/3)</f>
        <v>-0.59118507149421617</v>
      </c>
      <c r="AT458" s="11">
        <f>IF(('OddsRatio_working_3-way'!X458=0),IF(Q458&gt;0,-Q458^(1/3),(-Q458)^(1/3)),'OddsRatio_working_3-way'!AN458-'OddsRatio_working_3-way'!R458/3)</f>
        <v>-0.4584678079198819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IF('True_Odds_Calculator_3-way'!A451="","",'True_Odds_Calculator_3-way'!A451)</f>
        <v>2.14</v>
      </c>
      <c r="B459" s="4">
        <f>IF('True_Odds_Calculator_3-way'!B451="","",'True_Odds_Calculator_3-way'!B451)</f>
        <v>3.26</v>
      </c>
      <c r="C459" s="4">
        <f>IF('True_Odds_Calculator_3-way'!C451="","",'True_Odds_Calculator_3-way'!C451)</f>
        <v>3.84</v>
      </c>
      <c r="D459" s="9">
        <f t="shared" si="104"/>
        <v>0.45410069706726369</v>
      </c>
      <c r="E459" s="9">
        <f t="shared" si="105"/>
        <v>0.29557648784165508</v>
      </c>
      <c r="F459" s="9">
        <f t="shared" si="106"/>
        <v>0.25032281509108101</v>
      </c>
      <c r="G459" s="9">
        <f t="shared" si="107"/>
        <v>1.0545216969560474</v>
      </c>
      <c r="H459" s="9">
        <f t="shared" si="108"/>
        <v>2.2021547345298944</v>
      </c>
      <c r="I459" s="9">
        <f t="shared" si="109"/>
        <v>3.3832190351206677</v>
      </c>
      <c r="J459" s="9">
        <f t="shared" si="110"/>
        <v>3.9948416193551748</v>
      </c>
      <c r="K459" s="11">
        <f t="shared" si="111"/>
        <v>0.46728971962616822</v>
      </c>
      <c r="L459" s="11">
        <f t="shared" si="112"/>
        <v>0.30674846625766872</v>
      </c>
      <c r="M459" s="11">
        <f t="shared" si="113"/>
        <v>0.26041666666666669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-0.27312976606845918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0.23292815778911755</v>
      </c>
      <c r="Q459" s="11">
        <f>2*'OddsRatio_working_3-way'!K459*'OddsRatio_working_3-way'!L459*'OddsRatio_working_3-way'!M459</f>
        <v>7.4656460829845395E-2</v>
      </c>
      <c r="R459" s="11">
        <f t="shared" si="114"/>
        <v>0</v>
      </c>
      <c r="S459" s="11">
        <f t="shared" si="115"/>
        <v>-0.85281132533440085</v>
      </c>
      <c r="T459" s="11">
        <f t="shared" si="116"/>
        <v>-0.2733369632482055</v>
      </c>
      <c r="U459" s="11">
        <f>'OddsRatio_working_3-way'!S459-'OddsRatio_working_3-way'!R459^2/3</f>
        <v>-0.85281132533440085</v>
      </c>
      <c r="V459" s="11">
        <f>'OddsRatio_working_3-way'!S459*'OddsRatio_working_3-way'!R459/3-2*'OddsRatio_working_3-way'!R459^3/27-'OddsRatio_working_3-way'!T459</f>
        <v>0.2733369632482055</v>
      </c>
      <c r="W459" s="11">
        <f>'OddsRatio_working_3-way'!V459^2+4*'OddsRatio_working_3-way'!U459^3/27</f>
        <v>-1.7174122882932269E-2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0.15156452286129093</v>
      </c>
      <c r="Y459" s="11">
        <f>IF('OddsRatio_working_3-way'!W459&gt;=0,IF('OddsRatio_working_3-way'!V459+SQRT('OddsRatio_working_3-way'!W459)&gt;0,0,PI()),ACOS('OddsRatio_working_3-way'!V459/(2*'OddsRatio_working_3-way'!X459)))</f>
        <v>0.44706891600362564</v>
      </c>
      <c r="Z459" s="11">
        <f>'OddsRatio_working_3-way'!X459^(1/3)*COS('OddsRatio_working_3-way'!Y459/3)</f>
        <v>0.52726084847802368</v>
      </c>
      <c r="AA459" s="11">
        <f>'OddsRatio_working_3-way'!X459^(1/3)*COS(('OddsRatio_working_3-way'!Y459+2*PI())/3)</f>
        <v>-0.33218572731817642</v>
      </c>
      <c r="AB459" s="11">
        <f>'OddsRatio_working_3-way'!X459^(1/3)*COS(('OddsRatio_working_3-way'!Y459+4*PI())/3)</f>
        <v>-0.1950751211598474</v>
      </c>
      <c r="AC459" s="11">
        <f>'OddsRatio_working_3-way'!X459^(1/3)*SIN('OddsRatio_working_3-way'!Y459/3)</f>
        <v>7.9160845374264044E-2</v>
      </c>
      <c r="AD459" s="11">
        <f>'OddsRatio_working_3-way'!X459^(1/3)*SIN(('OddsRatio_working_3-way'!Y459+2*PI())/3)</f>
        <v>0.41704086651577416</v>
      </c>
      <c r="AE459" s="11">
        <f>'OddsRatio_working_3-way'!X459^(1/3)*SIN(('OddsRatio_working_3-way'!Y459+4*PI())/3)</f>
        <v>-0.4962017118900382</v>
      </c>
      <c r="AF459" s="11">
        <f>-'OddsRatio_working_3-way'!U459/(3*'OddsRatio_working_3-way'!X459^(1/3))*COS(('OddsRatio_working_3-way'!Y459)/3)</f>
        <v>0.52726084847802368</v>
      </c>
      <c r="AG459" s="11">
        <f>-'OddsRatio_working_3-way'!U459/(3*'OddsRatio_working_3-way'!X459^(1/3))*COS(('OddsRatio_working_3-way'!Y459+2*PI())/3)</f>
        <v>-0.33218572731817642</v>
      </c>
      <c r="AH459" s="11">
        <f>-'OddsRatio_working_3-way'!U459/(3*'OddsRatio_working_3-way'!X459^(1/3))*COS(('OddsRatio_working_3-way'!Y459+4*PI())/3)</f>
        <v>-0.1950751211598474</v>
      </c>
      <c r="AI459" s="11">
        <f>'OddsRatio_working_3-way'!U459/(3*'OddsRatio_working_3-way'!X459^(1/3))*SIN(('OddsRatio_working_3-way'!Y459)/3)</f>
        <v>-7.9160845374264044E-2</v>
      </c>
      <c r="AJ459" s="11">
        <f>'OddsRatio_working_3-way'!U459/(3*'OddsRatio_working_3-way'!X459^(1/3))*SIN(('OddsRatio_working_3-way'!Y459+2*PI())/3)</f>
        <v>-0.41704086651577416</v>
      </c>
      <c r="AK459" s="11">
        <f>'OddsRatio_working_3-way'!U459/(3*'OddsRatio_working_3-way'!X459^(1/3))*SIN(('OddsRatio_working_3-way'!Y459+4*PI())/3)</f>
        <v>0.4962017118900382</v>
      </c>
      <c r="AL459" s="11">
        <f>'OddsRatio_working_3-way'!Z459+'OddsRatio_working_3-way'!AF459</f>
        <v>1.0545216969560474</v>
      </c>
      <c r="AM459" s="11">
        <f>'OddsRatio_working_3-way'!AA459+'OddsRatio_working_3-way'!AG459</f>
        <v>-0.66437145463635283</v>
      </c>
      <c r="AN459" s="11">
        <f>'OddsRatio_working_3-way'!AB459+'OddsRatio_working_3-way'!AH459</f>
        <v>-0.39015024231969481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1.0545216969560474</v>
      </c>
      <c r="AS459" s="11">
        <f>IF(('OddsRatio_working_3-way'!X459=0),IF(Q459&gt;0,-Q459^(1/3),(-Q459)^(1/3)),'OddsRatio_working_3-way'!AM459-'OddsRatio_working_3-way'!R459/3)</f>
        <v>-0.66437145463635283</v>
      </c>
      <c r="AT459" s="11">
        <f>IF(('OddsRatio_working_3-way'!X459=0),IF(Q459&gt;0,-Q459^(1/3),(-Q459)^(1/3)),'OddsRatio_working_3-way'!AN459-'OddsRatio_working_3-way'!R459/3)</f>
        <v>-0.39015024231969481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IF('True_Odds_Calculator_3-way'!A452="","",'True_Odds_Calculator_3-way'!A452)</f>
        <v>2.23</v>
      </c>
      <c r="B460" s="4">
        <f>IF('True_Odds_Calculator_3-way'!B452="","",'True_Odds_Calculator_3-way'!B452)</f>
        <v>3.19</v>
      </c>
      <c r="C460" s="4">
        <f>IF('True_Odds_Calculator_3-way'!C452="","",'True_Odds_Calculator_3-way'!C452)</f>
        <v>3.69</v>
      </c>
      <c r="D460" s="9">
        <f t="shared" si="104"/>
        <v>0.43603839595001431</v>
      </c>
      <c r="E460" s="9">
        <f t="shared" si="105"/>
        <v>0.30276971680903308</v>
      </c>
      <c r="F460" s="9">
        <f t="shared" si="106"/>
        <v>0.2611918872409526</v>
      </c>
      <c r="G460" s="9">
        <f t="shared" si="107"/>
        <v>1.0515252175152279</v>
      </c>
      <c r="H460" s="9">
        <f t="shared" si="108"/>
        <v>2.2933760175437303</v>
      </c>
      <c r="I460" s="9">
        <f t="shared" si="109"/>
        <v>3.3028402263583487</v>
      </c>
      <c r="J460" s="9">
        <f t="shared" si="110"/>
        <v>3.8286028351159627</v>
      </c>
      <c r="K460" s="11">
        <f t="shared" si="111"/>
        <v>0.44843049327354262</v>
      </c>
      <c r="L460" s="11">
        <f t="shared" si="112"/>
        <v>0.31347962382445144</v>
      </c>
      <c r="M460" s="11">
        <f t="shared" si="113"/>
        <v>0.2710027100271003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-0.2760448149345629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0.23276586843212146</v>
      </c>
      <c r="Q460" s="11">
        <f>2*'OddsRatio_working_3-way'!K460*'OddsRatio_working_3-way'!L460*'OddsRatio_working_3-way'!M460</f>
        <v>7.6191773627535694E-2</v>
      </c>
      <c r="R460" s="11">
        <f t="shared" si="114"/>
        <v>0</v>
      </c>
      <c r="S460" s="11">
        <f t="shared" si="115"/>
        <v>-0.84321768002524944</v>
      </c>
      <c r="T460" s="11">
        <f t="shared" si="116"/>
        <v>-0.27601233388715213</v>
      </c>
      <c r="U460" s="11">
        <f>'OddsRatio_working_3-way'!S460-'OddsRatio_working_3-way'!R460^2/3</f>
        <v>-0.84321768002524944</v>
      </c>
      <c r="V460" s="11">
        <f>'OddsRatio_working_3-way'!S460*'OddsRatio_working_3-way'!R460/3-2*'OddsRatio_working_3-way'!R460^3/27-'OddsRatio_working_3-way'!T460</f>
        <v>0.27601233388715213</v>
      </c>
      <c r="W460" s="11">
        <f>'OddsRatio_working_3-way'!V460^2+4*'OddsRatio_working_3-way'!U460^3/27</f>
        <v>-1.263812622701789E-2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0.14901420627313577</v>
      </c>
      <c r="Y460" s="11">
        <f>IF('OddsRatio_working_3-way'!W460&gt;=0,IF('OddsRatio_working_3-way'!V460+SQRT('OddsRatio_working_3-way'!W460)&gt;0,0,PI()),ACOS('OddsRatio_working_3-way'!V460/(2*'OddsRatio_working_3-way'!X460)))</f>
        <v>0.38678234569141967</v>
      </c>
      <c r="Z460" s="11">
        <f>'OddsRatio_working_3-way'!X460^(1/3)*COS('OddsRatio_working_3-way'!Y460/3)</f>
        <v>0.52576260875761394</v>
      </c>
      <c r="AA460" s="11">
        <f>'OddsRatio_working_3-way'!X460^(1/3)*COS(('OddsRatio_working_3-way'!Y460+2*PI())/3)</f>
        <v>-0.32191247775867066</v>
      </c>
      <c r="AB460" s="11">
        <f>'OddsRatio_working_3-way'!X460^(1/3)*COS(('OddsRatio_working_3-way'!Y460+4*PI())/3)</f>
        <v>-0.20385013099894339</v>
      </c>
      <c r="AC460" s="11">
        <f>'OddsRatio_working_3-way'!X460^(1/3)*SIN('OddsRatio_working_3-way'!Y460/3)</f>
        <v>6.8163327682887659E-2</v>
      </c>
      <c r="AD460" s="11">
        <f>'OddsRatio_working_3-way'!X460^(1/3)*SIN(('OddsRatio_working_3-way'!Y460+2*PI())/3)</f>
        <v>0.42124211170262865</v>
      </c>
      <c r="AE460" s="11">
        <f>'OddsRatio_working_3-way'!X460^(1/3)*SIN(('OddsRatio_working_3-way'!Y460+4*PI())/3)</f>
        <v>-0.48940543938551617</v>
      </c>
      <c r="AF460" s="11">
        <f>-'OddsRatio_working_3-way'!U460/(3*'OddsRatio_working_3-way'!X460^(1/3))*COS(('OddsRatio_working_3-way'!Y460)/3)</f>
        <v>0.52576260875761394</v>
      </c>
      <c r="AG460" s="11">
        <f>-'OddsRatio_working_3-way'!U460/(3*'OddsRatio_working_3-way'!X460^(1/3))*COS(('OddsRatio_working_3-way'!Y460+2*PI())/3)</f>
        <v>-0.32191247775867066</v>
      </c>
      <c r="AH460" s="11">
        <f>-'OddsRatio_working_3-way'!U460/(3*'OddsRatio_working_3-way'!X460^(1/3))*COS(('OddsRatio_working_3-way'!Y460+4*PI())/3)</f>
        <v>-0.20385013099894339</v>
      </c>
      <c r="AI460" s="11">
        <f>'OddsRatio_working_3-way'!U460/(3*'OddsRatio_working_3-way'!X460^(1/3))*SIN(('OddsRatio_working_3-way'!Y460)/3)</f>
        <v>-6.8163327682887659E-2</v>
      </c>
      <c r="AJ460" s="11">
        <f>'OddsRatio_working_3-way'!U460/(3*'OddsRatio_working_3-way'!X460^(1/3))*SIN(('OddsRatio_working_3-way'!Y460+2*PI())/3)</f>
        <v>-0.42124211170262865</v>
      </c>
      <c r="AK460" s="11">
        <f>'OddsRatio_working_3-way'!U460/(3*'OddsRatio_working_3-way'!X460^(1/3))*SIN(('OddsRatio_working_3-way'!Y460+4*PI())/3)</f>
        <v>0.48940543938551617</v>
      </c>
      <c r="AL460" s="11">
        <f>'OddsRatio_working_3-way'!Z460+'OddsRatio_working_3-way'!AF460</f>
        <v>1.0515252175152279</v>
      </c>
      <c r="AM460" s="11">
        <f>'OddsRatio_working_3-way'!AA460+'OddsRatio_working_3-way'!AG460</f>
        <v>-0.64382495551734131</v>
      </c>
      <c r="AN460" s="11">
        <f>'OddsRatio_working_3-way'!AB460+'OddsRatio_working_3-way'!AH460</f>
        <v>-0.40770026199788678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1.0515252175152279</v>
      </c>
      <c r="AS460" s="11">
        <f>IF(('OddsRatio_working_3-way'!X460=0),IF(Q460&gt;0,-Q460^(1/3),(-Q460)^(1/3)),'OddsRatio_working_3-way'!AM460-'OddsRatio_working_3-way'!R460/3)</f>
        <v>-0.64382495551734131</v>
      </c>
      <c r="AT460" s="11">
        <f>IF(('OddsRatio_working_3-way'!X460=0),IF(Q460&gt;0,-Q460^(1/3),(-Q460)^(1/3)),'OddsRatio_working_3-way'!AN460-'OddsRatio_working_3-way'!R460/3)</f>
        <v>-0.40770026199788678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IF('True_Odds_Calculator_3-way'!A453="","",'True_Odds_Calculator_3-way'!A453)</f>
        <v>2.3199999999999998</v>
      </c>
      <c r="B461" s="4">
        <f>IF('True_Odds_Calculator_3-way'!B453="","",'True_Odds_Calculator_3-way'!B453)</f>
        <v>3.33</v>
      </c>
      <c r="C461" s="4">
        <f>IF('True_Odds_Calculator_3-way'!C453="","",'True_Odds_Calculator_3-way'!C453)</f>
        <v>3.3</v>
      </c>
      <c r="D461" s="9">
        <f t="shared" si="104"/>
        <v>0.41833745850849152</v>
      </c>
      <c r="E461" s="9">
        <f t="shared" si="105"/>
        <v>0.28949487617565095</v>
      </c>
      <c r="F461" s="9">
        <f t="shared" si="106"/>
        <v>0.29216766531585764</v>
      </c>
      <c r="G461" s="9">
        <f t="shared" si="107"/>
        <v>1.0533444509008161</v>
      </c>
      <c r="H461" s="9">
        <f t="shared" si="108"/>
        <v>2.3904146751890778</v>
      </c>
      <c r="I461" s="9">
        <f t="shared" si="109"/>
        <v>3.4542925705989016</v>
      </c>
      <c r="J461" s="9">
        <f t="shared" si="110"/>
        <v>3.4226922370718764</v>
      </c>
      <c r="K461" s="11">
        <f t="shared" si="111"/>
        <v>0.43103448275862072</v>
      </c>
      <c r="L461" s="11">
        <f t="shared" si="112"/>
        <v>0.3003003003003003</v>
      </c>
      <c r="M461" s="11">
        <f t="shared" si="113"/>
        <v>0.30303030303030304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-0.2774671222947086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0.23338385407350928</v>
      </c>
      <c r="Q461" s="11">
        <f>2*'OddsRatio_working_3-way'!K461*'OddsRatio_working_3-way'!L461*'OddsRatio_working_3-way'!M461</f>
        <v>7.8448354310423282E-2</v>
      </c>
      <c r="R461" s="11">
        <f t="shared" si="114"/>
        <v>0</v>
      </c>
      <c r="S461" s="11">
        <f t="shared" si="115"/>
        <v>-0.84112255226269017</v>
      </c>
      <c r="T461" s="11">
        <f t="shared" si="116"/>
        <v>-0.28273026966813114</v>
      </c>
      <c r="U461" s="11">
        <f>'OddsRatio_working_3-way'!S461-'OddsRatio_working_3-way'!R461^2/3</f>
        <v>-0.84112255226269017</v>
      </c>
      <c r="V461" s="11">
        <f>'OddsRatio_working_3-way'!S461*'OddsRatio_working_3-way'!R461/3-2*'OddsRatio_working_3-way'!R461^3/27-'OddsRatio_working_3-way'!T461</f>
        <v>0.28273026966813114</v>
      </c>
      <c r="W461" s="11">
        <f>'OddsRatio_working_3-way'!V461^2+4*'OddsRatio_working_3-way'!U461^3/27</f>
        <v>-8.2240976586665654E-3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0.14845917203500827</v>
      </c>
      <c r="Y461" s="11">
        <f>IF('OddsRatio_working_3-way'!W461&gt;=0,IF('OddsRatio_working_3-way'!V461+SQRT('OddsRatio_working_3-way'!W461)&gt;0,0,PI()),ACOS('OddsRatio_working_3-way'!V461/(2*'OddsRatio_working_3-way'!X461)))</f>
        <v>0.31038658358090054</v>
      </c>
      <c r="Z461" s="11">
        <f>'OddsRatio_working_3-way'!X461^(1/3)*COS('OddsRatio_working_3-way'!Y461/3)</f>
        <v>0.52667222545040804</v>
      </c>
      <c r="AA461" s="11">
        <f>'OddsRatio_working_3-way'!X461^(1/3)*COS(('OddsRatio_working_3-way'!Y461+2*PI())/3)</f>
        <v>-0.31069551802139023</v>
      </c>
      <c r="AB461" s="11">
        <f>'OddsRatio_working_3-way'!X461^(1/3)*COS(('OddsRatio_working_3-way'!Y461+4*PI())/3)</f>
        <v>-0.21597670742901778</v>
      </c>
      <c r="AC461" s="11">
        <f>'OddsRatio_working_3-way'!X461^(1/3)*SIN('OddsRatio_working_3-way'!Y461/3)</f>
        <v>5.4685930792827409E-2</v>
      </c>
      <c r="AD461" s="11">
        <f>'OddsRatio_working_3-way'!X461^(1/3)*SIN(('OddsRatio_working_3-way'!Y461+2*PI())/3)</f>
        <v>0.4287685613113249</v>
      </c>
      <c r="AE461" s="11">
        <f>'OddsRatio_working_3-way'!X461^(1/3)*SIN(('OddsRatio_working_3-way'!Y461+4*PI())/3)</f>
        <v>-0.48345449210415226</v>
      </c>
      <c r="AF461" s="11">
        <f>-'OddsRatio_working_3-way'!U461/(3*'OddsRatio_working_3-way'!X461^(1/3))*COS(('OddsRatio_working_3-way'!Y461)/3)</f>
        <v>0.52667222545040804</v>
      </c>
      <c r="AG461" s="11">
        <f>-'OddsRatio_working_3-way'!U461/(3*'OddsRatio_working_3-way'!X461^(1/3))*COS(('OddsRatio_working_3-way'!Y461+2*PI())/3)</f>
        <v>-0.31069551802139023</v>
      </c>
      <c r="AH461" s="11">
        <f>-'OddsRatio_working_3-way'!U461/(3*'OddsRatio_working_3-way'!X461^(1/3))*COS(('OddsRatio_working_3-way'!Y461+4*PI())/3)</f>
        <v>-0.21597670742901778</v>
      </c>
      <c r="AI461" s="11">
        <f>'OddsRatio_working_3-way'!U461/(3*'OddsRatio_working_3-way'!X461^(1/3))*SIN(('OddsRatio_working_3-way'!Y461)/3)</f>
        <v>-5.4685930792827409E-2</v>
      </c>
      <c r="AJ461" s="11">
        <f>'OddsRatio_working_3-way'!U461/(3*'OddsRatio_working_3-way'!X461^(1/3))*SIN(('OddsRatio_working_3-way'!Y461+2*PI())/3)</f>
        <v>-0.4287685613113249</v>
      </c>
      <c r="AK461" s="11">
        <f>'OddsRatio_working_3-way'!U461/(3*'OddsRatio_working_3-way'!X461^(1/3))*SIN(('OddsRatio_working_3-way'!Y461+4*PI())/3)</f>
        <v>0.48345449210415226</v>
      </c>
      <c r="AL461" s="11">
        <f>'OddsRatio_working_3-way'!Z461+'OddsRatio_working_3-way'!AF461</f>
        <v>1.0533444509008161</v>
      </c>
      <c r="AM461" s="11">
        <f>'OddsRatio_working_3-way'!AA461+'OddsRatio_working_3-way'!AG461</f>
        <v>-0.62139103604278045</v>
      </c>
      <c r="AN461" s="11">
        <f>'OddsRatio_working_3-way'!AB461+'OddsRatio_working_3-way'!AH461</f>
        <v>-0.43195341485803557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1.0533444509008161</v>
      </c>
      <c r="AS461" s="11">
        <f>IF(('OddsRatio_working_3-way'!X461=0),IF(Q461&gt;0,-Q461^(1/3),(-Q461)^(1/3)),'OddsRatio_working_3-way'!AM461-'OddsRatio_working_3-way'!R461/3)</f>
        <v>-0.62139103604278045</v>
      </c>
      <c r="AT461" s="11">
        <f>IF(('OddsRatio_working_3-way'!X461=0),IF(Q461&gt;0,-Q461^(1/3),(-Q461)^(1/3)),'OddsRatio_working_3-way'!AN461-'OddsRatio_working_3-way'!R461/3)</f>
        <v>-0.43195341485803557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IF('True_Odds_Calculator_3-way'!A454="","",'True_Odds_Calculator_3-way'!A454)</f>
        <v>2.02</v>
      </c>
      <c r="B462" s="4">
        <f>IF('True_Odds_Calculator_3-way'!B454="","",'True_Odds_Calculator_3-way'!B454)</f>
        <v>3.63</v>
      </c>
      <c r="C462" s="4">
        <f>IF('True_Odds_Calculator_3-way'!C454="","",'True_Odds_Calculator_3-way'!C454)</f>
        <v>3.97</v>
      </c>
      <c r="D462" s="9">
        <f t="shared" si="104"/>
        <v>0.48622146173989345</v>
      </c>
      <c r="E462" s="9">
        <f t="shared" si="105"/>
        <v>0.26848762199979592</v>
      </c>
      <c r="F462" s="9">
        <f t="shared" si="106"/>
        <v>0.24529091626031085</v>
      </c>
      <c r="G462" s="9">
        <f t="shared" si="107"/>
        <v>1.0359568404738035</v>
      </c>
      <c r="H462" s="9">
        <f t="shared" si="108"/>
        <v>2.0566759772832794</v>
      </c>
      <c r="I462" s="9">
        <f t="shared" si="109"/>
        <v>3.7245664904461036</v>
      </c>
      <c r="J462" s="9">
        <f t="shared" si="110"/>
        <v>4.0767918162071961</v>
      </c>
      <c r="K462" s="11">
        <f t="shared" si="111"/>
        <v>0.49504950495049505</v>
      </c>
      <c r="L462" s="11">
        <f t="shared" si="112"/>
        <v>0.27548209366391185</v>
      </c>
      <c r="M462" s="11">
        <f t="shared" si="113"/>
        <v>0.25188916876574308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-0.2736931123842864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0.22740996334577354</v>
      </c>
      <c r="Q462" s="11">
        <f>2*'OddsRatio_working_3-way'!K462*'OddsRatio_working_3-way'!L462*'OddsRatio_working_3-way'!M462</f>
        <v>6.8703916418662705E-2</v>
      </c>
      <c r="R462" s="11">
        <f t="shared" si="114"/>
        <v>0</v>
      </c>
      <c r="S462" s="11">
        <f t="shared" si="115"/>
        <v>-0.83089399424298371</v>
      </c>
      <c r="T462" s="11">
        <f t="shared" si="116"/>
        <v>-0.25102537590422469</v>
      </c>
      <c r="U462" s="11">
        <f>'OddsRatio_working_3-way'!S462-'OddsRatio_working_3-way'!R462^2/3</f>
        <v>-0.83089399424298371</v>
      </c>
      <c r="V462" s="11">
        <f>'OddsRatio_working_3-way'!S462*'OddsRatio_working_3-way'!R462/3-2*'OddsRatio_working_3-way'!R462^3/27-'OddsRatio_working_3-way'!T462</f>
        <v>0.25102537590422469</v>
      </c>
      <c r="W462" s="11">
        <f>'OddsRatio_working_3-way'!V462^2+4*'OddsRatio_working_3-way'!U462^3/27</f>
        <v>-2.1969461939325918E-2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0.14575939188194978</v>
      </c>
      <c r="Y462" s="11">
        <f>IF('OddsRatio_working_3-way'!W462&gt;=0,IF('OddsRatio_working_3-way'!V462+SQRT('OddsRatio_working_3-way'!W462)&gt;0,0,PI()),ACOS('OddsRatio_working_3-way'!V462/(2*'OddsRatio_working_3-way'!X462)))</f>
        <v>0.53337687748107054</v>
      </c>
      <c r="Z462" s="11">
        <f>'OddsRatio_working_3-way'!X462^(1/3)*COS('OddsRatio_working_3-way'!Y462/3)</f>
        <v>0.51797842023690188</v>
      </c>
      <c r="AA462" s="11">
        <f>'OddsRatio_working_3-way'!X462^(1/3)*COS(('OddsRatio_working_3-way'!Y462+2*PI())/3)</f>
        <v>-0.33959482833088428</v>
      </c>
      <c r="AB462" s="11">
        <f>'OddsRatio_working_3-way'!X462^(1/3)*COS(('OddsRatio_working_3-way'!Y462+4*PI())/3)</f>
        <v>-0.17838359190601752</v>
      </c>
      <c r="AC462" s="11">
        <f>'OddsRatio_working_3-way'!X462^(1/3)*SIN('OddsRatio_working_3-way'!Y462/3)</f>
        <v>9.3075350746289184E-2</v>
      </c>
      <c r="AD462" s="11">
        <f>'OddsRatio_working_3-way'!X462^(1/3)*SIN(('OddsRatio_working_3-way'!Y462+2*PI())/3)</f>
        <v>0.40204479516414404</v>
      </c>
      <c r="AE462" s="11">
        <f>'OddsRatio_working_3-way'!X462^(1/3)*SIN(('OddsRatio_working_3-way'!Y462+4*PI())/3)</f>
        <v>-0.49512014591043324</v>
      </c>
      <c r="AF462" s="11">
        <f>-'OddsRatio_working_3-way'!U462/(3*'OddsRatio_working_3-way'!X462^(1/3))*COS(('OddsRatio_working_3-way'!Y462)/3)</f>
        <v>0.51797842023690177</v>
      </c>
      <c r="AG462" s="11">
        <f>-'OddsRatio_working_3-way'!U462/(3*'OddsRatio_working_3-way'!X462^(1/3))*COS(('OddsRatio_working_3-way'!Y462+2*PI())/3)</f>
        <v>-0.33959482833088417</v>
      </c>
      <c r="AH462" s="11">
        <f>-'OddsRatio_working_3-way'!U462/(3*'OddsRatio_working_3-way'!X462^(1/3))*COS(('OddsRatio_working_3-way'!Y462+4*PI())/3)</f>
        <v>-0.17838359190601749</v>
      </c>
      <c r="AI462" s="11">
        <f>'OddsRatio_working_3-way'!U462/(3*'OddsRatio_working_3-way'!X462^(1/3))*SIN(('OddsRatio_working_3-way'!Y462)/3)</f>
        <v>-9.307535074628917E-2</v>
      </c>
      <c r="AJ462" s="11">
        <f>'OddsRatio_working_3-way'!U462/(3*'OddsRatio_working_3-way'!X462^(1/3))*SIN(('OddsRatio_working_3-way'!Y462+2*PI())/3)</f>
        <v>-0.40204479516414399</v>
      </c>
      <c r="AK462" s="11">
        <f>'OddsRatio_working_3-way'!U462/(3*'OddsRatio_working_3-way'!X462^(1/3))*SIN(('OddsRatio_working_3-way'!Y462+4*PI())/3)</f>
        <v>0.49512014591043313</v>
      </c>
      <c r="AL462" s="11">
        <f>'OddsRatio_working_3-way'!Z462+'OddsRatio_working_3-way'!AF462</f>
        <v>1.0359568404738035</v>
      </c>
      <c r="AM462" s="11">
        <f>'OddsRatio_working_3-way'!AA462+'OddsRatio_working_3-way'!AG462</f>
        <v>-0.67918965666176845</v>
      </c>
      <c r="AN462" s="11">
        <f>'OddsRatio_working_3-way'!AB462+'OddsRatio_working_3-way'!AH462</f>
        <v>-0.35676718381203498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1.0359568404738035</v>
      </c>
      <c r="AS462" s="11">
        <f>IF(('OddsRatio_working_3-way'!X462=0),IF(Q462&gt;0,-Q462^(1/3),(-Q462)^(1/3)),'OddsRatio_working_3-way'!AM462-'OddsRatio_working_3-way'!R462/3)</f>
        <v>-0.67918965666176845</v>
      </c>
      <c r="AT462" s="11">
        <f>IF(('OddsRatio_working_3-way'!X462=0),IF(Q462&gt;0,-Q462^(1/3),(-Q462)^(1/3)),'OddsRatio_working_3-way'!AN462-'OddsRatio_working_3-way'!R462/3)</f>
        <v>-0.35676718381203498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IF('True_Odds_Calculator_3-way'!A455="","",'True_Odds_Calculator_3-way'!A455)</f>
        <v>1.77</v>
      </c>
      <c r="B463" s="4">
        <f>IF('True_Odds_Calculator_3-way'!B455="","",'True_Odds_Calculator_3-way'!B455)</f>
        <v>3.48</v>
      </c>
      <c r="C463" s="4">
        <f>IF('True_Odds_Calculator_3-way'!C455="","",'True_Odds_Calculator_3-way'!C455)</f>
        <v>5.45</v>
      </c>
      <c r="D463" s="9">
        <f t="shared" si="104"/>
        <v>0.55014383253936983</v>
      </c>
      <c r="E463" s="9">
        <f t="shared" si="105"/>
        <v>0.27520522168364669</v>
      </c>
      <c r="F463" s="9">
        <f t="shared" si="106"/>
        <v>0.17465094577698334</v>
      </c>
      <c r="G463" s="9">
        <f t="shared" si="107"/>
        <v>1.0619564454866448</v>
      </c>
      <c r="H463" s="9">
        <f t="shared" si="108"/>
        <v>1.8177064630247168</v>
      </c>
      <c r="I463" s="9">
        <f t="shared" si="109"/>
        <v>3.6336519848068791</v>
      </c>
      <c r="J463" s="9">
        <f t="shared" si="110"/>
        <v>5.7257061824155704</v>
      </c>
      <c r="K463" s="11">
        <f t="shared" si="111"/>
        <v>0.56497175141242939</v>
      </c>
      <c r="L463" s="11">
        <f t="shared" si="112"/>
        <v>0.28735632183908044</v>
      </c>
      <c r="M463" s="11">
        <f t="shared" si="113"/>
        <v>0.18348623853211007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-0.25313570343838598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0.22937269249581918</v>
      </c>
      <c r="Q463" s="11">
        <f>2*'OddsRatio_working_3-way'!K463*'OddsRatio_working_3-way'!L463*'OddsRatio_working_3-way'!M463</f>
        <v>5.9577322726186786E-2</v>
      </c>
      <c r="R463" s="11">
        <f t="shared" si="114"/>
        <v>0</v>
      </c>
      <c r="S463" s="11">
        <f t="shared" si="115"/>
        <v>-0.90612540775643369</v>
      </c>
      <c r="T463" s="11">
        <f t="shared" si="116"/>
        <v>-0.23535724876790481</v>
      </c>
      <c r="U463" s="11">
        <f>'OddsRatio_working_3-way'!S463-'OddsRatio_working_3-way'!R463^2/3</f>
        <v>-0.90612540775643369</v>
      </c>
      <c r="V463" s="11">
        <f>'OddsRatio_working_3-way'!S463*'OddsRatio_working_3-way'!R463/3-2*'OddsRatio_working_3-way'!R463^3/27-'OddsRatio_working_3-way'!T463</f>
        <v>0.23535724876790481</v>
      </c>
      <c r="W463" s="11">
        <f>'OddsRatio_working_3-way'!V463^2+4*'OddsRatio_working_3-way'!U463^3/27</f>
        <v>-5.4827154541546977E-2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0.16599713031340663</v>
      </c>
      <c r="Y463" s="11">
        <f>IF('OddsRatio_working_3-way'!W463&gt;=0,IF('OddsRatio_working_3-way'!V463+SQRT('OddsRatio_working_3-way'!W463)&gt;0,0,PI()),ACOS('OddsRatio_working_3-way'!V463/(2*'OddsRatio_working_3-way'!X463)))</f>
        <v>0.78283110877366724</v>
      </c>
      <c r="Z463" s="11">
        <f>'OddsRatio_working_3-way'!X463^(1/3)*COS('OddsRatio_working_3-way'!Y463/3)</f>
        <v>0.53097822274332251</v>
      </c>
      <c r="AA463" s="11">
        <f>'OddsRatio_working_3-way'!X463^(1/3)*COS(('OddsRatio_working_3-way'!Y463+2*PI())/3)</f>
        <v>-0.38828140416060403</v>
      </c>
      <c r="AB463" s="11">
        <f>'OddsRatio_working_3-way'!X463^(1/3)*COS(('OddsRatio_working_3-way'!Y463+4*PI())/3)</f>
        <v>-0.14269681858271857</v>
      </c>
      <c r="AC463" s="11">
        <f>'OddsRatio_working_3-way'!X463^(1/3)*SIN('OddsRatio_working_3-way'!Y463/3)</f>
        <v>0.14178832659221488</v>
      </c>
      <c r="AD463" s="11">
        <f>'OddsRatio_working_3-way'!X463^(1/3)*SIN(('OddsRatio_working_3-way'!Y463+2*PI())/3)</f>
        <v>0.38894646645592196</v>
      </c>
      <c r="AE463" s="11">
        <f>'OddsRatio_working_3-way'!X463^(1/3)*SIN(('OddsRatio_working_3-way'!Y463+4*PI())/3)</f>
        <v>-0.53073479304813687</v>
      </c>
      <c r="AF463" s="11">
        <f>-'OddsRatio_working_3-way'!U463/(3*'OddsRatio_working_3-way'!X463^(1/3))*COS(('OddsRatio_working_3-way'!Y463)/3)</f>
        <v>0.5309782227433224</v>
      </c>
      <c r="AG463" s="11">
        <f>-'OddsRatio_working_3-way'!U463/(3*'OddsRatio_working_3-way'!X463^(1/3))*COS(('OddsRatio_working_3-way'!Y463+2*PI())/3)</f>
        <v>-0.38828140416060392</v>
      </c>
      <c r="AH463" s="11">
        <f>-'OddsRatio_working_3-way'!U463/(3*'OddsRatio_working_3-way'!X463^(1/3))*COS(('OddsRatio_working_3-way'!Y463+4*PI())/3)</f>
        <v>-0.14269681858271854</v>
      </c>
      <c r="AI463" s="11">
        <f>'OddsRatio_working_3-way'!U463/(3*'OddsRatio_working_3-way'!X463^(1/3))*SIN(('OddsRatio_working_3-way'!Y463)/3)</f>
        <v>-0.14178832659221485</v>
      </c>
      <c r="AJ463" s="11">
        <f>'OddsRatio_working_3-way'!U463/(3*'OddsRatio_working_3-way'!X463^(1/3))*SIN(('OddsRatio_working_3-way'!Y463+2*PI())/3)</f>
        <v>-0.3889464664559219</v>
      </c>
      <c r="AK463" s="11">
        <f>'OddsRatio_working_3-way'!U463/(3*'OddsRatio_working_3-way'!X463^(1/3))*SIN(('OddsRatio_working_3-way'!Y463+4*PI())/3)</f>
        <v>0.53073479304813675</v>
      </c>
      <c r="AL463" s="11">
        <f>'OddsRatio_working_3-way'!Z463+'OddsRatio_working_3-way'!AF463</f>
        <v>1.0619564454866448</v>
      </c>
      <c r="AM463" s="11">
        <f>'OddsRatio_working_3-way'!AA463+'OddsRatio_working_3-way'!AG463</f>
        <v>-0.77656280832120794</v>
      </c>
      <c r="AN463" s="11">
        <f>'OddsRatio_working_3-way'!AB463+'OddsRatio_working_3-way'!AH463</f>
        <v>-0.28539363716543709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1.0619564454866448</v>
      </c>
      <c r="AS463" s="11">
        <f>IF(('OddsRatio_working_3-way'!X463=0),IF(Q463&gt;0,-Q463^(1/3),(-Q463)^(1/3)),'OddsRatio_working_3-way'!AM463-'OddsRatio_working_3-way'!R463/3)</f>
        <v>-0.77656280832120794</v>
      </c>
      <c r="AT463" s="11">
        <f>IF(('OddsRatio_working_3-way'!X463=0),IF(Q463&gt;0,-Q463^(1/3),(-Q463)^(1/3)),'OddsRatio_working_3-way'!AN463-'OddsRatio_working_3-way'!R463/3)</f>
        <v>-0.28539363716543709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IF('True_Odds_Calculator_3-way'!A456="","",'True_Odds_Calculator_3-way'!A456)</f>
        <v>2.56</v>
      </c>
      <c r="B464" s="4">
        <f>IF('True_Odds_Calculator_3-way'!B456="","",'True_Odds_Calculator_3-way'!B456)</f>
        <v>2.93</v>
      </c>
      <c r="C464" s="4">
        <f>IF('True_Odds_Calculator_3-way'!C456="","",'True_Odds_Calculator_3-way'!C456)</f>
        <v>3.33</v>
      </c>
      <c r="D464" s="9">
        <f t="shared" si="104"/>
        <v>0.37920324173117481</v>
      </c>
      <c r="E464" s="9">
        <f t="shared" si="105"/>
        <v>0.33053515991425442</v>
      </c>
      <c r="F464" s="9">
        <f t="shared" si="106"/>
        <v>0.29026159835457044</v>
      </c>
      <c r="G464" s="9">
        <f t="shared" si="107"/>
        <v>1.0494283701246057</v>
      </c>
      <c r="H464" s="9">
        <f t="shared" si="108"/>
        <v>2.6371082573943845</v>
      </c>
      <c r="I464" s="9">
        <f t="shared" si="109"/>
        <v>3.0253967543404894</v>
      </c>
      <c r="J464" s="9">
        <f t="shared" si="110"/>
        <v>3.4451681023903316</v>
      </c>
      <c r="K464" s="11">
        <f t="shared" si="111"/>
        <v>0.390625</v>
      </c>
      <c r="L464" s="11">
        <f t="shared" si="112"/>
        <v>0.34129692832764502</v>
      </c>
      <c r="M464" s="11">
        <f t="shared" si="113"/>
        <v>0.3003003003003003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-0.28085748931525367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0.23300817882729152</v>
      </c>
      <c r="Q464" s="11">
        <f>2*'OddsRatio_working_3-way'!K464*'OddsRatio_working_3-way'!L464*'OddsRatio_working_3-way'!M464</f>
        <v>8.0071539115907711E-2</v>
      </c>
      <c r="R464" s="11">
        <f t="shared" si="114"/>
        <v>0</v>
      </c>
      <c r="S464" s="11">
        <f t="shared" si="115"/>
        <v>-0.82963135288070311</v>
      </c>
      <c r="T464" s="11">
        <f t="shared" si="116"/>
        <v>-0.28509668483872946</v>
      </c>
      <c r="U464" s="11">
        <f>'OddsRatio_working_3-way'!S464-'OddsRatio_working_3-way'!R464^2/3</f>
        <v>-0.82963135288070311</v>
      </c>
      <c r="V464" s="11">
        <f>'OddsRatio_working_3-way'!S464*'OddsRatio_working_3-way'!R464/3-2*'OddsRatio_working_3-way'!R464^3/27-'OddsRatio_working_3-way'!T464</f>
        <v>0.28509668483872946</v>
      </c>
      <c r="W464" s="11">
        <f>'OddsRatio_working_3-way'!V464^2+4*'OddsRatio_working_3-way'!U464^3/27</f>
        <v>-3.3162440482163991E-3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0.14542727027130284</v>
      </c>
      <c r="Y464" s="11">
        <f>IF('OddsRatio_working_3-way'!W464&gt;=0,IF('OddsRatio_working_3-way'!V464+SQRT('OddsRatio_working_3-way'!W464)&gt;0,0,PI()),ACOS('OddsRatio_working_3-way'!V464/(2*'OddsRatio_working_3-way'!X464)))</f>
        <v>0.19930882568290276</v>
      </c>
      <c r="Z464" s="11">
        <f>'OddsRatio_working_3-way'!X464^(1/3)*COS('OddsRatio_working_3-way'!Y464/3)</f>
        <v>0.52471418506230283</v>
      </c>
      <c r="AA464" s="11">
        <f>'OddsRatio_working_3-way'!X464^(1/3)*COS(('OddsRatio_working_3-way'!Y464+2*PI())/3)</f>
        <v>-0.2925912820519303</v>
      </c>
      <c r="AB464" s="11">
        <f>'OddsRatio_working_3-way'!X464^(1/3)*COS(('OddsRatio_working_3-way'!Y464+4*PI())/3)</f>
        <v>-0.23212290301037283</v>
      </c>
      <c r="AC464" s="11">
        <f>'OddsRatio_working_3-way'!X464^(1/3)*SIN('OddsRatio_working_3-way'!Y464/3)</f>
        <v>3.4911434917103717E-2</v>
      </c>
      <c r="AD464" s="11">
        <f>'OddsRatio_working_3-way'!X464^(1/3)*SIN(('OddsRatio_working_3-way'!Y464+2*PI())/3)</f>
        <v>0.43696009653145162</v>
      </c>
      <c r="AE464" s="11">
        <f>'OddsRatio_working_3-way'!X464^(1/3)*SIN(('OddsRatio_working_3-way'!Y464+4*PI())/3)</f>
        <v>-0.47187153144855509</v>
      </c>
      <c r="AF464" s="11">
        <f>-'OddsRatio_working_3-way'!U464/(3*'OddsRatio_working_3-way'!X464^(1/3))*COS(('OddsRatio_working_3-way'!Y464)/3)</f>
        <v>0.52471418506230283</v>
      </c>
      <c r="AG464" s="11">
        <f>-'OddsRatio_working_3-way'!U464/(3*'OddsRatio_working_3-way'!X464^(1/3))*COS(('OddsRatio_working_3-way'!Y464+2*PI())/3)</f>
        <v>-0.2925912820519303</v>
      </c>
      <c r="AH464" s="11">
        <f>-'OddsRatio_working_3-way'!U464/(3*'OddsRatio_working_3-way'!X464^(1/3))*COS(('OddsRatio_working_3-way'!Y464+4*PI())/3)</f>
        <v>-0.23212290301037283</v>
      </c>
      <c r="AI464" s="11">
        <f>'OddsRatio_working_3-way'!U464/(3*'OddsRatio_working_3-way'!X464^(1/3))*SIN(('OddsRatio_working_3-way'!Y464)/3)</f>
        <v>-3.4911434917103717E-2</v>
      </c>
      <c r="AJ464" s="11">
        <f>'OddsRatio_working_3-way'!U464/(3*'OddsRatio_working_3-way'!X464^(1/3))*SIN(('OddsRatio_working_3-way'!Y464+2*PI())/3)</f>
        <v>-0.43696009653145162</v>
      </c>
      <c r="AK464" s="11">
        <f>'OddsRatio_working_3-way'!U464/(3*'OddsRatio_working_3-way'!X464^(1/3))*SIN(('OddsRatio_working_3-way'!Y464+4*PI())/3)</f>
        <v>0.47187153144855509</v>
      </c>
      <c r="AL464" s="11">
        <f>'OddsRatio_working_3-way'!Z464+'OddsRatio_working_3-way'!AF464</f>
        <v>1.0494283701246057</v>
      </c>
      <c r="AM464" s="11">
        <f>'OddsRatio_working_3-way'!AA464+'OddsRatio_working_3-way'!AG464</f>
        <v>-0.5851825641038606</v>
      </c>
      <c r="AN464" s="11">
        <f>'OddsRatio_working_3-way'!AB464+'OddsRatio_working_3-way'!AH464</f>
        <v>-0.46424580602074567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1.0494283701246057</v>
      </c>
      <c r="AS464" s="11">
        <f>IF(('OddsRatio_working_3-way'!X464=0),IF(Q464&gt;0,-Q464^(1/3),(-Q464)^(1/3)),'OddsRatio_working_3-way'!AM464-'OddsRatio_working_3-way'!R464/3)</f>
        <v>-0.5851825641038606</v>
      </c>
      <c r="AT464" s="11">
        <f>IF(('OddsRatio_working_3-way'!X464=0),IF(Q464&gt;0,-Q464^(1/3),(-Q464)^(1/3)),'OddsRatio_working_3-way'!AN464-'OddsRatio_working_3-way'!R464/3)</f>
        <v>-0.46424580602074567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IF('True_Odds_Calculator_3-way'!A457="","",'True_Odds_Calculator_3-way'!A457)</f>
        <v>3.61</v>
      </c>
      <c r="B465" s="4">
        <f>IF('True_Odds_Calculator_3-way'!B457="","",'True_Odds_Calculator_3-way'!B457)</f>
        <v>3.88</v>
      </c>
      <c r="C465" s="4">
        <f>IF('True_Odds_Calculator_3-way'!C457="","",'True_Odds_Calculator_3-way'!C457)</f>
        <v>1.98</v>
      </c>
      <c r="D465" s="9">
        <f t="shared" si="104"/>
        <v>0.26465113830876474</v>
      </c>
      <c r="E465" s="9">
        <f t="shared" si="105"/>
        <v>0.24594217630326753</v>
      </c>
      <c r="F465" s="9">
        <f t="shared" si="106"/>
        <v>0.48940668538796772</v>
      </c>
      <c r="G465" s="9">
        <f t="shared" si="107"/>
        <v>1.0645820784523716</v>
      </c>
      <c r="H465" s="9">
        <f t="shared" si="108"/>
        <v>3.7785592247606892</v>
      </c>
      <c r="I465" s="9">
        <f t="shared" si="109"/>
        <v>4.0659963859428299</v>
      </c>
      <c r="J465" s="9">
        <f t="shared" si="110"/>
        <v>2.043290436883324</v>
      </c>
      <c r="K465" s="11">
        <f t="shared" si="111"/>
        <v>0.2770083102493075</v>
      </c>
      <c r="L465" s="11">
        <f t="shared" si="112"/>
        <v>0.25773195876288663</v>
      </c>
      <c r="M465" s="11">
        <f t="shared" si="113"/>
        <v>0.50505050505050508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-0.26561644084561509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0.23329217006573721</v>
      </c>
      <c r="Q465" s="11">
        <f>2*'OddsRatio_working_3-way'!K465*'OddsRatio_working_3-way'!L465*'OddsRatio_working_3-way'!M465</f>
        <v>7.2115044842577192E-2</v>
      </c>
      <c r="R465" s="11">
        <f t="shared" si="114"/>
        <v>0</v>
      </c>
      <c r="S465" s="11">
        <f t="shared" si="115"/>
        <v>-0.87830470630142288</v>
      </c>
      <c r="T465" s="11">
        <f t="shared" si="116"/>
        <v>-0.27150068200971339</v>
      </c>
      <c r="U465" s="11">
        <f>'OddsRatio_working_3-way'!S465-'OddsRatio_working_3-way'!R465^2/3</f>
        <v>-0.87830470630142288</v>
      </c>
      <c r="V465" s="11">
        <f>'OddsRatio_working_3-way'!S465*'OddsRatio_working_3-way'!R465/3-2*'OddsRatio_working_3-way'!R465^3/27-'OddsRatio_working_3-way'!T465</f>
        <v>0.27150068200971339</v>
      </c>
      <c r="W465" s="11">
        <f>'OddsRatio_working_3-way'!V465^2+4*'OddsRatio_working_3-way'!U465^3/27</f>
        <v>-2.6663835404833663E-2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0.15841121782924117</v>
      </c>
      <c r="Y465" s="11">
        <f>IF('OddsRatio_working_3-way'!W465&gt;=0,IF('OddsRatio_working_3-way'!V465+SQRT('OddsRatio_working_3-way'!W465)&gt;0,0,PI()),ACOS('OddsRatio_working_3-way'!V465/(2*'OddsRatio_working_3-way'!X465)))</f>
        <v>0.54147569513303018</v>
      </c>
      <c r="Z465" s="11">
        <f>'OddsRatio_working_3-way'!X465^(1/3)*COS('OddsRatio_working_3-way'!Y465/3)</f>
        <v>0.53229103922618581</v>
      </c>
      <c r="AA465" s="11">
        <f>'OddsRatio_working_3-way'!X465^(1/3)*COS(('OddsRatio_working_3-way'!Y465+2*PI())/3)</f>
        <v>-0.35026367309369455</v>
      </c>
      <c r="AB465" s="11">
        <f>'OddsRatio_working_3-way'!X465^(1/3)*COS(('OddsRatio_working_3-way'!Y465+4*PI())/3)</f>
        <v>-0.18202736613249137</v>
      </c>
      <c r="AC465" s="11">
        <f>'OddsRatio_working_3-way'!X465^(1/3)*SIN('OddsRatio_working_3-way'!Y465/3)</f>
        <v>9.7131277111519171E-2</v>
      </c>
      <c r="AD465" s="11">
        <f>'OddsRatio_working_3-way'!X465^(1/3)*SIN(('OddsRatio_working_3-way'!Y465+2*PI())/3)</f>
        <v>0.41241192362093643</v>
      </c>
      <c r="AE465" s="11">
        <f>'OddsRatio_working_3-way'!X465^(1/3)*SIN(('OddsRatio_working_3-way'!Y465+4*PI())/3)</f>
        <v>-0.50954320073245563</v>
      </c>
      <c r="AF465" s="11">
        <f>-'OddsRatio_working_3-way'!U465/(3*'OddsRatio_working_3-way'!X465^(1/3))*COS(('OddsRatio_working_3-way'!Y465)/3)</f>
        <v>0.53229103922618581</v>
      </c>
      <c r="AG465" s="11">
        <f>-'OddsRatio_working_3-way'!U465/(3*'OddsRatio_working_3-way'!X465^(1/3))*COS(('OddsRatio_working_3-way'!Y465+2*PI())/3)</f>
        <v>-0.35026367309369455</v>
      </c>
      <c r="AH465" s="11">
        <f>-'OddsRatio_working_3-way'!U465/(3*'OddsRatio_working_3-way'!X465^(1/3))*COS(('OddsRatio_working_3-way'!Y465+4*PI())/3)</f>
        <v>-0.18202736613249137</v>
      </c>
      <c r="AI465" s="11">
        <f>'OddsRatio_working_3-way'!U465/(3*'OddsRatio_working_3-way'!X465^(1/3))*SIN(('OddsRatio_working_3-way'!Y465)/3)</f>
        <v>-9.7131277111519171E-2</v>
      </c>
      <c r="AJ465" s="11">
        <f>'OddsRatio_working_3-way'!U465/(3*'OddsRatio_working_3-way'!X465^(1/3))*SIN(('OddsRatio_working_3-way'!Y465+2*PI())/3)</f>
        <v>-0.41241192362093643</v>
      </c>
      <c r="AK465" s="11">
        <f>'OddsRatio_working_3-way'!U465/(3*'OddsRatio_working_3-way'!X465^(1/3))*SIN(('OddsRatio_working_3-way'!Y465+4*PI())/3)</f>
        <v>0.50954320073245563</v>
      </c>
      <c r="AL465" s="11">
        <f>'OddsRatio_working_3-way'!Z465+'OddsRatio_working_3-way'!AF465</f>
        <v>1.0645820784523716</v>
      </c>
      <c r="AM465" s="11">
        <f>'OddsRatio_working_3-way'!AA465+'OddsRatio_working_3-way'!AG465</f>
        <v>-0.7005273461873891</v>
      </c>
      <c r="AN465" s="11">
        <f>'OddsRatio_working_3-way'!AB465+'OddsRatio_working_3-way'!AH465</f>
        <v>-0.36405473226498275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1.0645820784523716</v>
      </c>
      <c r="AS465" s="11">
        <f>IF(('OddsRatio_working_3-way'!X465=0),IF(Q465&gt;0,-Q465^(1/3),(-Q465)^(1/3)),'OddsRatio_working_3-way'!AM465-'OddsRatio_working_3-way'!R465/3)</f>
        <v>-0.7005273461873891</v>
      </c>
      <c r="AT465" s="11">
        <f>IF(('OddsRatio_working_3-way'!X465=0),IF(Q465&gt;0,-Q465^(1/3),(-Q465)^(1/3)),'OddsRatio_working_3-way'!AN465-'OddsRatio_working_3-way'!R465/3)</f>
        <v>-0.36405473226498275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IF('True_Odds_Calculator_3-way'!A458="","",'True_Odds_Calculator_3-way'!A458)</f>
        <v>2.52</v>
      </c>
      <c r="B466" s="4">
        <f>IF('True_Odds_Calculator_3-way'!B458="","",'True_Odds_Calculator_3-way'!B458)</f>
        <v>3.3</v>
      </c>
      <c r="C466" s="4">
        <f>IF('True_Odds_Calculator_3-way'!C458="","",'True_Odds_Calculator_3-way'!C458)</f>
        <v>3.04</v>
      </c>
      <c r="D466" s="9">
        <f t="shared" si="104"/>
        <v>0.38653265939209208</v>
      </c>
      <c r="E466" s="9">
        <f t="shared" si="105"/>
        <v>0.29398464438192101</v>
      </c>
      <c r="F466" s="9">
        <f t="shared" si="106"/>
        <v>0.3194826962259868</v>
      </c>
      <c r="G466" s="9">
        <f t="shared" si="107"/>
        <v>1.0441470463199951</v>
      </c>
      <c r="H466" s="9">
        <f t="shared" si="108"/>
        <v>2.5871035104063926</v>
      </c>
      <c r="I466" s="9">
        <f t="shared" si="109"/>
        <v>3.4015382065359887</v>
      </c>
      <c r="J466" s="9">
        <f t="shared" si="110"/>
        <v>3.1300599744927902</v>
      </c>
      <c r="K466" s="11">
        <f t="shared" si="111"/>
        <v>0.3968253968253968</v>
      </c>
      <c r="L466" s="11">
        <f t="shared" si="112"/>
        <v>0.30303030303030304</v>
      </c>
      <c r="M466" s="11">
        <f t="shared" si="113"/>
        <v>0.32894736842105265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-0.28210678210678208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0.23179792916635017</v>
      </c>
      <c r="Q466" s="11">
        <f>2*'OddsRatio_working_3-way'!K466*'OddsRatio_working_3-way'!L466*'OddsRatio_working_3-way'!M466</f>
        <v>7.9111921217184383E-2</v>
      </c>
      <c r="R466" s="11">
        <f t="shared" si="114"/>
        <v>0</v>
      </c>
      <c r="S466" s="11">
        <f t="shared" si="115"/>
        <v>-0.82166733970476047</v>
      </c>
      <c r="T466" s="11">
        <f t="shared" si="116"/>
        <v>-0.28043253914838251</v>
      </c>
      <c r="U466" s="11">
        <f>'OddsRatio_working_3-way'!S466-'OddsRatio_working_3-way'!R466^2/3</f>
        <v>-0.82166733970476047</v>
      </c>
      <c r="V466" s="11">
        <f>'OddsRatio_working_3-way'!S466*'OddsRatio_working_3-way'!R466/3-2*'OddsRatio_working_3-way'!R466^3/27-'OddsRatio_working_3-way'!T466</f>
        <v>0.28043253914838251</v>
      </c>
      <c r="W466" s="11">
        <f>'OddsRatio_working_3-way'!V466^2+4*'OddsRatio_working_3-way'!U466^3/27</f>
        <v>-3.5410281928714149E-3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0.14333826879629921</v>
      </c>
      <c r="Y466" s="11">
        <f>IF('OddsRatio_working_3-way'!W466&gt;=0,IF('OddsRatio_working_3-way'!V466+SQRT('OddsRatio_working_3-way'!W466)&gt;0,0,PI()),ACOS('OddsRatio_working_3-way'!V466/(2*'OddsRatio_working_3-way'!X466)))</f>
        <v>0.20909408625820602</v>
      </c>
      <c r="Z466" s="11">
        <f>'OddsRatio_working_3-way'!X466^(1/3)*COS('OddsRatio_working_3-way'!Y466/3)</f>
        <v>0.52207352315999744</v>
      </c>
      <c r="AA466" s="11">
        <f>'OddsRatio_working_3-way'!X466^(1/3)*COS(('OddsRatio_working_3-way'!Y466+2*PI())/3)</f>
        <v>-0.29260038364196761</v>
      </c>
      <c r="AB466" s="11">
        <f>'OddsRatio_working_3-way'!X466^(1/3)*COS(('OddsRatio_working_3-way'!Y466+4*PI())/3)</f>
        <v>-0.22947313951802972</v>
      </c>
      <c r="AC466" s="11">
        <f>'OddsRatio_working_3-way'!X466^(1/3)*SIN('OddsRatio_working_3-way'!Y466/3)</f>
        <v>3.6446531388154686E-2</v>
      </c>
      <c r="AD466" s="11">
        <f>'OddsRatio_working_3-way'!X466^(1/3)*SIN(('OddsRatio_working_3-way'!Y466+2*PI())/3)</f>
        <v>0.43390566800572389</v>
      </c>
      <c r="AE466" s="11">
        <f>'OddsRatio_working_3-way'!X466^(1/3)*SIN(('OddsRatio_working_3-way'!Y466+4*PI())/3)</f>
        <v>-0.47035219939387862</v>
      </c>
      <c r="AF466" s="11">
        <f>-'OddsRatio_working_3-way'!U466/(3*'OddsRatio_working_3-way'!X466^(1/3))*COS(('OddsRatio_working_3-way'!Y466)/3)</f>
        <v>0.52207352315999755</v>
      </c>
      <c r="AG466" s="11">
        <f>-'OddsRatio_working_3-way'!U466/(3*'OddsRatio_working_3-way'!X466^(1/3))*COS(('OddsRatio_working_3-way'!Y466+2*PI())/3)</f>
        <v>-0.29260038364196767</v>
      </c>
      <c r="AH466" s="11">
        <f>-'OddsRatio_working_3-way'!U466/(3*'OddsRatio_working_3-way'!X466^(1/3))*COS(('OddsRatio_working_3-way'!Y466+4*PI())/3)</f>
        <v>-0.22947313951802978</v>
      </c>
      <c r="AI466" s="11">
        <f>'OddsRatio_working_3-way'!U466/(3*'OddsRatio_working_3-way'!X466^(1/3))*SIN(('OddsRatio_working_3-way'!Y466)/3)</f>
        <v>-3.6446531388154693E-2</v>
      </c>
      <c r="AJ466" s="11">
        <f>'OddsRatio_working_3-way'!U466/(3*'OddsRatio_working_3-way'!X466^(1/3))*SIN(('OddsRatio_working_3-way'!Y466+2*PI())/3)</f>
        <v>-0.43390566800572394</v>
      </c>
      <c r="AK466" s="11">
        <f>'OddsRatio_working_3-way'!U466/(3*'OddsRatio_working_3-way'!X466^(1/3))*SIN(('OddsRatio_working_3-way'!Y466+4*PI())/3)</f>
        <v>0.47035219939387868</v>
      </c>
      <c r="AL466" s="11">
        <f>'OddsRatio_working_3-way'!Z466+'OddsRatio_working_3-way'!AF466</f>
        <v>1.0441470463199951</v>
      </c>
      <c r="AM466" s="11">
        <f>'OddsRatio_working_3-way'!AA466+'OddsRatio_working_3-way'!AG466</f>
        <v>-0.58520076728393522</v>
      </c>
      <c r="AN466" s="11">
        <f>'OddsRatio_working_3-way'!AB466+'OddsRatio_working_3-way'!AH466</f>
        <v>-0.4589462790360595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1.0441470463199951</v>
      </c>
      <c r="AS466" s="11">
        <f>IF(('OddsRatio_working_3-way'!X466=0),IF(Q466&gt;0,-Q466^(1/3),(-Q466)^(1/3)),'OddsRatio_working_3-way'!AM466-'OddsRatio_working_3-way'!R466/3)</f>
        <v>-0.58520076728393522</v>
      </c>
      <c r="AT466" s="11">
        <f>IF(('OddsRatio_working_3-way'!X466=0),IF(Q466&gt;0,-Q466^(1/3),(-Q466)^(1/3)),'OddsRatio_working_3-way'!AN466-'OddsRatio_working_3-way'!R466/3)</f>
        <v>-0.4589462790360595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IF('True_Odds_Calculator_3-way'!A459="","",'True_Odds_Calculator_3-way'!A459)</f>
        <v>2.52</v>
      </c>
      <c r="B467" s="4">
        <f>IF('True_Odds_Calculator_3-way'!B459="","",'True_Odds_Calculator_3-way'!B459)</f>
        <v>3.52</v>
      </c>
      <c r="C467" s="4">
        <f>IF('True_Odds_Calculator_3-way'!C459="","",'True_Odds_Calculator_3-way'!C459)</f>
        <v>2.79</v>
      </c>
      <c r="D467" s="9">
        <f t="shared" si="104"/>
        <v>0.3827892332598814</v>
      </c>
      <c r="E467" s="9">
        <f t="shared" si="105"/>
        <v>0.27224251515562869</v>
      </c>
      <c r="F467" s="9">
        <f t="shared" si="106"/>
        <v>0.34496825158449018</v>
      </c>
      <c r="G467" s="9">
        <f t="shared" si="107"/>
        <v>1.0607918919310992</v>
      </c>
      <c r="H467" s="9">
        <f t="shared" si="108"/>
        <v>2.6124036757352704</v>
      </c>
      <c r="I467" s="9">
        <f t="shared" si="109"/>
        <v>3.6731955676663706</v>
      </c>
      <c r="J467" s="9">
        <f t="shared" si="110"/>
        <v>2.8988174865566676</v>
      </c>
      <c r="K467" s="11">
        <f t="shared" si="111"/>
        <v>0.3968253968253968</v>
      </c>
      <c r="L467" s="11">
        <f t="shared" si="112"/>
        <v>0.28409090909090912</v>
      </c>
      <c r="M467" s="11">
        <f t="shared" si="113"/>
        <v>0.35842293906810035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-0.27704463994786588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0.23557063207600837</v>
      </c>
      <c r="Q467" s="11">
        <f>2*'OddsRatio_working_3-way'!K467*'OddsRatio_working_3-way'!L467*'OddsRatio_working_3-way'!M467</f>
        <v>8.0813252856263618E-2</v>
      </c>
      <c r="R467" s="11">
        <f t="shared" si="114"/>
        <v>0</v>
      </c>
      <c r="S467" s="11">
        <f t="shared" si="115"/>
        <v>-0.85029846497061967</v>
      </c>
      <c r="T467" s="11">
        <f t="shared" si="116"/>
        <v>-0.29169758661084733</v>
      </c>
      <c r="U467" s="11">
        <f>'OddsRatio_working_3-way'!S467-'OddsRatio_working_3-way'!R467^2/3</f>
        <v>-0.85029846497061967</v>
      </c>
      <c r="V467" s="11">
        <f>'OddsRatio_working_3-way'!S467*'OddsRatio_working_3-way'!R467/3-2*'OddsRatio_working_3-way'!R467^3/27-'OddsRatio_working_3-way'!T467</f>
        <v>0.29169758661084733</v>
      </c>
      <c r="W467" s="11">
        <f>'OddsRatio_working_3-way'!V467^2+4*'OddsRatio_working_3-way'!U467^3/27</f>
        <v>-5.989873522121214E-3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0.15089512546526643</v>
      </c>
      <c r="Y467" s="11">
        <f>IF('OddsRatio_working_3-way'!W467&gt;=0,IF('OddsRatio_working_3-way'!V467+SQRT('OddsRatio_working_3-way'!W467)&gt;0,0,PI()),ACOS('OddsRatio_working_3-way'!V467/(2*'OddsRatio_working_3-way'!X467)))</f>
        <v>0.25934813469927231</v>
      </c>
      <c r="Z467" s="11">
        <f>'OddsRatio_working_3-way'!X467^(1/3)*COS('OddsRatio_working_3-way'!Y467/3)</f>
        <v>0.53039594596554973</v>
      </c>
      <c r="AA467" s="11">
        <f>'OddsRatio_working_3-way'!X467^(1/3)*COS(('OddsRatio_working_3-way'!Y467+2*PI())/3)</f>
        <v>-0.30500653512884085</v>
      </c>
      <c r="AB467" s="11">
        <f>'OddsRatio_working_3-way'!X467^(1/3)*COS(('OddsRatio_working_3-way'!Y467+4*PI())/3)</f>
        <v>-0.22538941083670896</v>
      </c>
      <c r="AC467" s="11">
        <f>'OddsRatio_working_3-way'!X467^(1/3)*SIN('OddsRatio_working_3-way'!Y467/3)</f>
        <v>4.5966968142166276E-2</v>
      </c>
      <c r="AD467" s="11">
        <f>'OddsRatio_working_3-way'!X467^(1/3)*SIN(('OddsRatio_working_3-way'!Y467+2*PI())/3)</f>
        <v>0.43635287919936139</v>
      </c>
      <c r="AE467" s="11">
        <f>'OddsRatio_working_3-way'!X467^(1/3)*SIN(('OddsRatio_working_3-way'!Y467+4*PI())/3)</f>
        <v>-0.48231984734152761</v>
      </c>
      <c r="AF467" s="11">
        <f>-'OddsRatio_working_3-way'!U467/(3*'OddsRatio_working_3-way'!X467^(1/3))*COS(('OddsRatio_working_3-way'!Y467)/3)</f>
        <v>0.53039594596554962</v>
      </c>
      <c r="AG467" s="11">
        <f>-'OddsRatio_working_3-way'!U467/(3*'OddsRatio_working_3-way'!X467^(1/3))*COS(('OddsRatio_working_3-way'!Y467+2*PI())/3)</f>
        <v>-0.30500653512884079</v>
      </c>
      <c r="AH467" s="11">
        <f>-'OddsRatio_working_3-way'!U467/(3*'OddsRatio_working_3-way'!X467^(1/3))*COS(('OddsRatio_working_3-way'!Y467+4*PI())/3)</f>
        <v>-0.22538941083670891</v>
      </c>
      <c r="AI467" s="11">
        <f>'OddsRatio_working_3-way'!U467/(3*'OddsRatio_working_3-way'!X467^(1/3))*SIN(('OddsRatio_working_3-way'!Y467)/3)</f>
        <v>-4.5966968142166269E-2</v>
      </c>
      <c r="AJ467" s="11">
        <f>'OddsRatio_working_3-way'!U467/(3*'OddsRatio_working_3-way'!X467^(1/3))*SIN(('OddsRatio_working_3-way'!Y467+2*PI())/3)</f>
        <v>-0.43635287919936128</v>
      </c>
      <c r="AK467" s="11">
        <f>'OddsRatio_working_3-way'!U467/(3*'OddsRatio_working_3-way'!X467^(1/3))*SIN(('OddsRatio_working_3-way'!Y467+4*PI())/3)</f>
        <v>0.4823198473415275</v>
      </c>
      <c r="AL467" s="11">
        <f>'OddsRatio_working_3-way'!Z467+'OddsRatio_working_3-way'!AF467</f>
        <v>1.0607918919310992</v>
      </c>
      <c r="AM467" s="11">
        <f>'OddsRatio_working_3-way'!AA467+'OddsRatio_working_3-way'!AG467</f>
        <v>-0.61001307025768159</v>
      </c>
      <c r="AN467" s="11">
        <f>'OddsRatio_working_3-way'!AB467+'OddsRatio_working_3-way'!AH467</f>
        <v>-0.45077882167341787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1.0607918919310992</v>
      </c>
      <c r="AS467" s="11">
        <f>IF(('OddsRatio_working_3-way'!X467=0),IF(Q467&gt;0,-Q467^(1/3),(-Q467)^(1/3)),'OddsRatio_working_3-way'!AM467-'OddsRatio_working_3-way'!R467/3)</f>
        <v>-0.61001307025768159</v>
      </c>
      <c r="AT467" s="11">
        <f>IF(('OddsRatio_working_3-way'!X467=0),IF(Q467&gt;0,-Q467^(1/3),(-Q467)^(1/3)),'OddsRatio_working_3-way'!AN467-'OddsRatio_working_3-way'!R467/3)</f>
        <v>-0.45077882167341787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IF('True_Odds_Calculator_3-way'!A460="","",'True_Odds_Calculator_3-way'!A460)</f>
        <v>1.71</v>
      </c>
      <c r="B468" s="4">
        <f>IF('True_Odds_Calculator_3-way'!B460="","",'True_Odds_Calculator_3-way'!B460)</f>
        <v>3.6</v>
      </c>
      <c r="C468" s="4">
        <f>IF('True_Odds_Calculator_3-way'!C460="","",'True_Odds_Calculator_3-way'!C460)</f>
        <v>5.5</v>
      </c>
      <c r="D468" s="9">
        <f t="shared" si="104"/>
        <v>0.56631275945211801</v>
      </c>
      <c r="E468" s="9">
        <f t="shared" si="105"/>
        <v>0.26285561748012903</v>
      </c>
      <c r="F468" s="9">
        <f t="shared" si="106"/>
        <v>0.17083162306775304</v>
      </c>
      <c r="G468" s="9">
        <f t="shared" si="107"/>
        <v>1.0786038088814414</v>
      </c>
      <c r="H468" s="9">
        <f t="shared" si="108"/>
        <v>1.7658087043058235</v>
      </c>
      <c r="I468" s="9">
        <f t="shared" si="109"/>
        <v>3.8043699030917479</v>
      </c>
      <c r="J468" s="9">
        <f t="shared" si="110"/>
        <v>5.8537171399664851</v>
      </c>
      <c r="K468" s="11">
        <f t="shared" si="111"/>
        <v>0.58479532163742687</v>
      </c>
      <c r="L468" s="11">
        <f t="shared" si="112"/>
        <v>0.27777777777777779</v>
      </c>
      <c r="M468" s="11">
        <f t="shared" si="113"/>
        <v>0.18181818181818182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-0.24534821903242965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0.23066926575698507</v>
      </c>
      <c r="Q468" s="11">
        <f>2*'OddsRatio_working_3-way'!K468*'OddsRatio_working_3-way'!L468*'OddsRatio_working_3-way'!M468</f>
        <v>5.9070234508830997E-2</v>
      </c>
      <c r="R468" s="11">
        <f t="shared" si="114"/>
        <v>0</v>
      </c>
      <c r="S468" s="11">
        <f t="shared" si="115"/>
        <v>-0.94017094017093994</v>
      </c>
      <c r="T468" s="11">
        <f t="shared" si="116"/>
        <v>-0.24076080414108572</v>
      </c>
      <c r="U468" s="11">
        <f>'OddsRatio_working_3-way'!S468-'OddsRatio_working_3-way'!R468^2/3</f>
        <v>-0.94017094017093994</v>
      </c>
      <c r="V468" s="11">
        <f>'OddsRatio_working_3-way'!S468*'OddsRatio_working_3-way'!R468/3-2*'OddsRatio_working_3-way'!R468^3/27-'OddsRatio_working_3-way'!T468</f>
        <v>0.24076080414108572</v>
      </c>
      <c r="W468" s="11">
        <f>'OddsRatio_working_3-way'!V468^2+4*'OddsRatio_working_3-way'!U468^3/27</f>
        <v>-6.5150858983715698E-2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0.17543989269431992</v>
      </c>
      <c r="Y468" s="11">
        <f>IF('OddsRatio_working_3-way'!W468&gt;=0,IF('OddsRatio_working_3-way'!V468+SQRT('OddsRatio_working_3-way'!W468)&gt;0,0,PI()),ACOS('OddsRatio_working_3-way'!V468/(2*'OddsRatio_working_3-way'!X468)))</f>
        <v>0.81459478539145702</v>
      </c>
      <c r="Z468" s="11">
        <f>'OddsRatio_working_3-way'!X468^(1/3)*COS('OddsRatio_working_3-way'!Y468/3)</f>
        <v>0.53930190444072068</v>
      </c>
      <c r="AA468" s="11">
        <f>'OddsRatio_working_3-way'!X468^(1/3)*COS(('OddsRatio_working_3-way'!Y468+2*PI())/3)</f>
        <v>-0.3996810523614191</v>
      </c>
      <c r="AB468" s="11">
        <f>'OddsRatio_working_3-way'!X468^(1/3)*COS(('OddsRatio_working_3-way'!Y468+4*PI())/3)</f>
        <v>-0.13962085207930172</v>
      </c>
      <c r="AC468" s="11">
        <f>'OddsRatio_working_3-way'!X468^(1/3)*SIN('OddsRatio_working_3-way'!Y468/3)</f>
        <v>0.15014582663838863</v>
      </c>
      <c r="AD468" s="11">
        <f>'OddsRatio_working_3-way'!X468^(1/3)*SIN(('OddsRatio_working_3-way'!Y468+2*PI())/3)</f>
        <v>0.39197623623579764</v>
      </c>
      <c r="AE468" s="11">
        <f>'OddsRatio_working_3-way'!X468^(1/3)*SIN(('OddsRatio_working_3-way'!Y468+4*PI())/3)</f>
        <v>-0.54212206287418618</v>
      </c>
      <c r="AF468" s="11">
        <f>-'OddsRatio_working_3-way'!U468/(3*'OddsRatio_working_3-way'!X468^(1/3))*COS(('OddsRatio_working_3-way'!Y468)/3)</f>
        <v>0.53930190444072068</v>
      </c>
      <c r="AG468" s="11">
        <f>-'OddsRatio_working_3-way'!U468/(3*'OddsRatio_working_3-way'!X468^(1/3))*COS(('OddsRatio_working_3-way'!Y468+2*PI())/3)</f>
        <v>-0.3996810523614191</v>
      </c>
      <c r="AH468" s="11">
        <f>-'OddsRatio_working_3-way'!U468/(3*'OddsRatio_working_3-way'!X468^(1/3))*COS(('OddsRatio_working_3-way'!Y468+4*PI())/3)</f>
        <v>-0.13962085207930172</v>
      </c>
      <c r="AI468" s="11">
        <f>'OddsRatio_working_3-way'!U468/(3*'OddsRatio_working_3-way'!X468^(1/3))*SIN(('OddsRatio_working_3-way'!Y468)/3)</f>
        <v>-0.15014582663838863</v>
      </c>
      <c r="AJ468" s="11">
        <f>'OddsRatio_working_3-way'!U468/(3*'OddsRatio_working_3-way'!X468^(1/3))*SIN(('OddsRatio_working_3-way'!Y468+2*PI())/3)</f>
        <v>-0.39197623623579764</v>
      </c>
      <c r="AK468" s="11">
        <f>'OddsRatio_working_3-way'!U468/(3*'OddsRatio_working_3-way'!X468^(1/3))*SIN(('OddsRatio_working_3-way'!Y468+4*PI())/3)</f>
        <v>0.54212206287418618</v>
      </c>
      <c r="AL468" s="11">
        <f>'OddsRatio_working_3-way'!Z468+'OddsRatio_working_3-way'!AF468</f>
        <v>1.0786038088814414</v>
      </c>
      <c r="AM468" s="11">
        <f>'OddsRatio_working_3-way'!AA468+'OddsRatio_working_3-way'!AG468</f>
        <v>-0.7993621047228382</v>
      </c>
      <c r="AN468" s="11">
        <f>'OddsRatio_working_3-way'!AB468+'OddsRatio_working_3-way'!AH468</f>
        <v>-0.27924170415860344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1.0786038088814414</v>
      </c>
      <c r="AS468" s="11">
        <f>IF(('OddsRatio_working_3-way'!X468=0),IF(Q468&gt;0,-Q468^(1/3),(-Q468)^(1/3)),'OddsRatio_working_3-way'!AM468-'OddsRatio_working_3-way'!R468/3)</f>
        <v>-0.7993621047228382</v>
      </c>
      <c r="AT468" s="11">
        <f>IF(('OddsRatio_working_3-way'!X468=0),IF(Q468&gt;0,-Q468^(1/3),(-Q468)^(1/3)),'OddsRatio_working_3-way'!AN468-'OddsRatio_working_3-way'!R468/3)</f>
        <v>-0.27924170415860344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IF('True_Odds_Calculator_3-way'!A461="","",'True_Odds_Calculator_3-way'!A461)</f>
        <v>3.97</v>
      </c>
      <c r="B469" s="4">
        <f>IF('True_Odds_Calculator_3-way'!B461="","",'True_Odds_Calculator_3-way'!B461)</f>
        <v>4.0999999999999996</v>
      </c>
      <c r="C469" s="4">
        <f>IF('True_Odds_Calculator_3-way'!C461="","",'True_Odds_Calculator_3-way'!C461)</f>
        <v>1.83</v>
      </c>
      <c r="D469" s="9">
        <f t="shared" si="104"/>
        <v>0.23916643041536448</v>
      </c>
      <c r="E469" s="9">
        <f t="shared" si="105"/>
        <v>0.2314582952868465</v>
      </c>
      <c r="F469" s="9">
        <f t="shared" si="106"/>
        <v>0.5293752742977893</v>
      </c>
      <c r="G469" s="9">
        <f t="shared" si="107"/>
        <v>1.0711073398016848</v>
      </c>
      <c r="H469" s="9">
        <f t="shared" si="108"/>
        <v>4.1811887992110046</v>
      </c>
      <c r="I469" s="9">
        <f t="shared" si="109"/>
        <v>4.320432753385222</v>
      </c>
      <c r="J469" s="9">
        <f t="shared" si="110"/>
        <v>1.8890190920353986</v>
      </c>
      <c r="K469" s="11">
        <f t="shared" si="111"/>
        <v>0.25188916876574308</v>
      </c>
      <c r="L469" s="11">
        <f t="shared" si="112"/>
        <v>0.24390243902439027</v>
      </c>
      <c r="M469" s="11">
        <f t="shared" si="113"/>
        <v>0.54644808743169393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-0.25654926946098155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0.23164537711363814</v>
      </c>
      <c r="Q469" s="11">
        <f>2*'OddsRatio_working_3-way'!K469*'OddsRatio_working_3-way'!L469*'OddsRatio_working_3-way'!M469</f>
        <v>6.7143587569170479E-2</v>
      </c>
      <c r="R469" s="11">
        <f t="shared" si="114"/>
        <v>0</v>
      </c>
      <c r="S469" s="11">
        <f t="shared" si="115"/>
        <v>-0.90292744781668133</v>
      </c>
      <c r="T469" s="11">
        <f t="shared" si="116"/>
        <v>-0.26171810081642938</v>
      </c>
      <c r="U469" s="11">
        <f>'OddsRatio_working_3-way'!S469-'OddsRatio_working_3-way'!R469^2/3</f>
        <v>-0.90292744781668133</v>
      </c>
      <c r="V469" s="11">
        <f>'OddsRatio_working_3-way'!S469*'OddsRatio_working_3-way'!R469/3-2*'OddsRatio_working_3-way'!R469^3/27-'OddsRatio_working_3-way'!T469</f>
        <v>0.26171810081642938</v>
      </c>
      <c r="W469" s="11">
        <f>'OddsRatio_working_3-way'!V469^2+4*'OddsRatio_working_3-way'!U469^3/27</f>
        <v>-4.0560948616087472E-2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0.165119133439349</v>
      </c>
      <c r="Y469" s="11">
        <f>IF('OddsRatio_working_3-way'!W469&gt;=0,IF('OddsRatio_working_3-way'!V469+SQRT('OddsRatio_working_3-way'!W469)&gt;0,0,PI()),ACOS('OddsRatio_working_3-way'!V469/(2*'OddsRatio_working_3-way'!X469)))</f>
        <v>0.65587773363528956</v>
      </c>
      <c r="Z469" s="11">
        <f>'OddsRatio_working_3-way'!X469^(1/3)*COS('OddsRatio_working_3-way'!Y469/3)</f>
        <v>0.53555366990084241</v>
      </c>
      <c r="AA469" s="11">
        <f>'OddsRatio_working_3-way'!X469^(1/3)*COS(('OddsRatio_working_3-way'!Y469+2*PI())/3)</f>
        <v>-0.37082324170958453</v>
      </c>
      <c r="AB469" s="11">
        <f>'OddsRatio_working_3-way'!X469^(1/3)*COS(('OddsRatio_working_3-way'!Y469+4*PI())/3)</f>
        <v>-0.16473042819125808</v>
      </c>
      <c r="AC469" s="11">
        <f>'OddsRatio_working_3-way'!X469^(1/3)*SIN('OddsRatio_working_3-way'!Y469/3)</f>
        <v>0.1189877413628533</v>
      </c>
      <c r="AD469" s="11">
        <f>'OddsRatio_working_3-way'!X469^(1/3)*SIN(('OddsRatio_working_3-way'!Y469+2*PI())/3)</f>
        <v>0.40430921254268848</v>
      </c>
      <c r="AE469" s="11">
        <f>'OddsRatio_working_3-way'!X469^(1/3)*SIN(('OddsRatio_working_3-way'!Y469+4*PI())/3)</f>
        <v>-0.52329695390554165</v>
      </c>
      <c r="AF469" s="11">
        <f>-'OddsRatio_working_3-way'!U469/(3*'OddsRatio_working_3-way'!X469^(1/3))*COS(('OddsRatio_working_3-way'!Y469)/3)</f>
        <v>0.53555366990084241</v>
      </c>
      <c r="AG469" s="11">
        <f>-'OddsRatio_working_3-way'!U469/(3*'OddsRatio_working_3-way'!X469^(1/3))*COS(('OddsRatio_working_3-way'!Y469+2*PI())/3)</f>
        <v>-0.37082324170958453</v>
      </c>
      <c r="AH469" s="11">
        <f>-'OddsRatio_working_3-way'!U469/(3*'OddsRatio_working_3-way'!X469^(1/3))*COS(('OddsRatio_working_3-way'!Y469+4*PI())/3)</f>
        <v>-0.16473042819125808</v>
      </c>
      <c r="AI469" s="11">
        <f>'OddsRatio_working_3-way'!U469/(3*'OddsRatio_working_3-way'!X469^(1/3))*SIN(('OddsRatio_working_3-way'!Y469)/3)</f>
        <v>-0.1189877413628533</v>
      </c>
      <c r="AJ469" s="11">
        <f>'OddsRatio_working_3-way'!U469/(3*'OddsRatio_working_3-way'!X469^(1/3))*SIN(('OddsRatio_working_3-way'!Y469+2*PI())/3)</f>
        <v>-0.40430921254268848</v>
      </c>
      <c r="AK469" s="11">
        <f>'OddsRatio_working_3-way'!U469/(3*'OddsRatio_working_3-way'!X469^(1/3))*SIN(('OddsRatio_working_3-way'!Y469+4*PI())/3)</f>
        <v>0.52329695390554165</v>
      </c>
      <c r="AL469" s="11">
        <f>'OddsRatio_working_3-way'!Z469+'OddsRatio_working_3-way'!AF469</f>
        <v>1.0711073398016848</v>
      </c>
      <c r="AM469" s="11">
        <f>'OddsRatio_working_3-way'!AA469+'OddsRatio_working_3-way'!AG469</f>
        <v>-0.74164648341916906</v>
      </c>
      <c r="AN469" s="11">
        <f>'OddsRatio_working_3-way'!AB469+'OddsRatio_working_3-way'!AH469</f>
        <v>-0.32946085638251615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1.0711073398016848</v>
      </c>
      <c r="AS469" s="11">
        <f>IF(('OddsRatio_working_3-way'!X469=0),IF(Q469&gt;0,-Q469^(1/3),(-Q469)^(1/3)),'OddsRatio_working_3-way'!AM469-'OddsRatio_working_3-way'!R469/3)</f>
        <v>-0.74164648341916906</v>
      </c>
      <c r="AT469" s="11">
        <f>IF(('OddsRatio_working_3-way'!X469=0),IF(Q469&gt;0,-Q469^(1/3),(-Q469)^(1/3)),'OddsRatio_working_3-way'!AN469-'OddsRatio_working_3-way'!R469/3)</f>
        <v>-0.32946085638251615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IF('True_Odds_Calculator_3-way'!A462="","",'True_Odds_Calculator_3-way'!A462)</f>
        <v>1.98</v>
      </c>
      <c r="B470" s="4">
        <f>IF('True_Odds_Calculator_3-way'!B462="","",'True_Odds_Calculator_3-way'!B462)</f>
        <v>3.17</v>
      </c>
      <c r="C470" s="4">
        <f>IF('True_Odds_Calculator_3-way'!C462="","",'True_Odds_Calculator_3-way'!C462)</f>
        <v>4.6399999999999997</v>
      </c>
      <c r="D470" s="9">
        <f t="shared" si="104"/>
        <v>0.4907544003588723</v>
      </c>
      <c r="E470" s="9">
        <f t="shared" si="105"/>
        <v>0.30323999113862293</v>
      </c>
      <c r="F470" s="9">
        <f t="shared" si="106"/>
        <v>0.20600560850250466</v>
      </c>
      <c r="G470" s="9">
        <f t="shared" si="107"/>
        <v>1.0588562560024899</v>
      </c>
      <c r="H470" s="9">
        <f t="shared" si="108"/>
        <v>2.0376791308824402</v>
      </c>
      <c r="I470" s="9">
        <f t="shared" si="109"/>
        <v>3.2977180755254034</v>
      </c>
      <c r="J470" s="9">
        <f t="shared" si="110"/>
        <v>4.8542367718490622</v>
      </c>
      <c r="K470" s="11">
        <f t="shared" si="111"/>
        <v>0.50505050505050508</v>
      </c>
      <c r="L470" s="11">
        <f t="shared" si="112"/>
        <v>0.31545741324921134</v>
      </c>
      <c r="M470" s="11">
        <f t="shared" si="113"/>
        <v>0.21551724137931036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-0.26579374732861083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0.23314566309236173</v>
      </c>
      <c r="Q470" s="11">
        <f>2*'OddsRatio_working_3-way'!K470*'OddsRatio_working_3-way'!L470*'OddsRatio_working_3-way'!M470</f>
        <v>6.8673243915275906E-2</v>
      </c>
      <c r="R470" s="11">
        <f t="shared" si="114"/>
        <v>0</v>
      </c>
      <c r="S470" s="11">
        <f t="shared" si="115"/>
        <v>-0.87716759869491945</v>
      </c>
      <c r="T470" s="11">
        <f t="shared" si="116"/>
        <v>-0.25837042671426197</v>
      </c>
      <c r="U470" s="11">
        <f>'OddsRatio_working_3-way'!S470-'OddsRatio_working_3-way'!R470^2/3</f>
        <v>-0.87716759869491945</v>
      </c>
      <c r="V470" s="11">
        <f>'OddsRatio_working_3-way'!S470*'OddsRatio_working_3-way'!R470/3-2*'OddsRatio_working_3-way'!R470^3/27-'OddsRatio_working_3-way'!T470</f>
        <v>0.25837042671426197</v>
      </c>
      <c r="W470" s="11">
        <f>'OddsRatio_working_3-way'!V470^2+4*'OddsRatio_working_3-way'!U470^3/27</f>
        <v>-3.3231822148762691E-2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0.15810368397769273</v>
      </c>
      <c r="Y470" s="11">
        <f>IF('OddsRatio_working_3-way'!W470&gt;=0,IF('OddsRatio_working_3-way'!V470+SQRT('OddsRatio_working_3-way'!W470)&gt;0,0,PI()),ACOS('OddsRatio_working_3-way'!V470/(2*'OddsRatio_working_3-way'!X470)))</f>
        <v>0.61444811994121429</v>
      </c>
      <c r="Z470" s="11">
        <f>'OddsRatio_working_3-way'!X470^(1/3)*COS('OddsRatio_working_3-way'!Y470/3)</f>
        <v>0.52942812800124495</v>
      </c>
      <c r="AA470" s="11">
        <f>'OddsRatio_working_3-way'!X470^(1/3)*COS(('OddsRatio_working_3-way'!Y470+2*PI())/3)</f>
        <v>-0.35995739780699931</v>
      </c>
      <c r="AB470" s="11">
        <f>'OddsRatio_working_3-way'!X470^(1/3)*COS(('OddsRatio_working_3-way'!Y470+4*PI())/3)</f>
        <v>-0.16947073019424574</v>
      </c>
      <c r="AC470" s="11">
        <f>'OddsRatio_working_3-way'!X470^(1/3)*SIN('OddsRatio_working_3-way'!Y470/3)</f>
        <v>0.10997752882325817</v>
      </c>
      <c r="AD470" s="11">
        <f>'OddsRatio_working_3-way'!X470^(1/3)*SIN(('OddsRatio_working_3-way'!Y470+2*PI())/3)</f>
        <v>0.40350944391548854</v>
      </c>
      <c r="AE470" s="11">
        <f>'OddsRatio_working_3-way'!X470^(1/3)*SIN(('OddsRatio_working_3-way'!Y470+4*PI())/3)</f>
        <v>-0.51348697273874666</v>
      </c>
      <c r="AF470" s="11">
        <f>-'OddsRatio_working_3-way'!U470/(3*'OddsRatio_working_3-way'!X470^(1/3))*COS(('OddsRatio_working_3-way'!Y470)/3)</f>
        <v>0.52942812800124495</v>
      </c>
      <c r="AG470" s="11">
        <f>-'OddsRatio_working_3-way'!U470/(3*'OddsRatio_working_3-way'!X470^(1/3))*COS(('OddsRatio_working_3-way'!Y470+2*PI())/3)</f>
        <v>-0.35995739780699931</v>
      </c>
      <c r="AH470" s="11">
        <f>-'OddsRatio_working_3-way'!U470/(3*'OddsRatio_working_3-way'!X470^(1/3))*COS(('OddsRatio_working_3-way'!Y470+4*PI())/3)</f>
        <v>-0.16947073019424574</v>
      </c>
      <c r="AI470" s="11">
        <f>'OddsRatio_working_3-way'!U470/(3*'OddsRatio_working_3-way'!X470^(1/3))*SIN(('OddsRatio_working_3-way'!Y470)/3)</f>
        <v>-0.10997752882325817</v>
      </c>
      <c r="AJ470" s="11">
        <f>'OddsRatio_working_3-way'!U470/(3*'OddsRatio_working_3-way'!X470^(1/3))*SIN(('OddsRatio_working_3-way'!Y470+2*PI())/3)</f>
        <v>-0.40350944391548854</v>
      </c>
      <c r="AK470" s="11">
        <f>'OddsRatio_working_3-way'!U470/(3*'OddsRatio_working_3-way'!X470^(1/3))*SIN(('OddsRatio_working_3-way'!Y470+4*PI())/3)</f>
        <v>0.51348697273874666</v>
      </c>
      <c r="AL470" s="11">
        <f>'OddsRatio_working_3-way'!Z470+'OddsRatio_working_3-way'!AF470</f>
        <v>1.0588562560024899</v>
      </c>
      <c r="AM470" s="11">
        <f>'OddsRatio_working_3-way'!AA470+'OddsRatio_working_3-way'!AG470</f>
        <v>-0.71991479561399863</v>
      </c>
      <c r="AN470" s="11">
        <f>'OddsRatio_working_3-way'!AB470+'OddsRatio_working_3-way'!AH470</f>
        <v>-0.33894146038849149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1.0588562560024899</v>
      </c>
      <c r="AS470" s="11">
        <f>IF(('OddsRatio_working_3-way'!X470=0),IF(Q470&gt;0,-Q470^(1/3),(-Q470)^(1/3)),'OddsRatio_working_3-way'!AM470-'OddsRatio_working_3-way'!R470/3)</f>
        <v>-0.71991479561399863</v>
      </c>
      <c r="AT470" s="11">
        <f>IF(('OddsRatio_working_3-way'!X470=0),IF(Q470&gt;0,-Q470^(1/3),(-Q470)^(1/3)),'OddsRatio_working_3-way'!AN470-'OddsRatio_working_3-way'!R470/3)</f>
        <v>-0.33894146038849149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IF('True_Odds_Calculator_3-way'!A463="","",'True_Odds_Calculator_3-way'!A463)</f>
        <v>1.97</v>
      </c>
      <c r="B471" s="4">
        <f>IF('True_Odds_Calculator_3-way'!B463="","",'True_Odds_Calculator_3-way'!B463)</f>
        <v>3.34</v>
      </c>
      <c r="C471" s="4">
        <f>IF('True_Odds_Calculator_3-way'!C463="","",'True_Odds_Calculator_3-way'!C463)</f>
        <v>4.41</v>
      </c>
      <c r="D471" s="9">
        <f t="shared" si="104"/>
        <v>0.49421809000486749</v>
      </c>
      <c r="E471" s="9">
        <f t="shared" si="105"/>
        <v>0.28828277761587351</v>
      </c>
      <c r="F471" s="9">
        <f t="shared" si="106"/>
        <v>0.21749913237925889</v>
      </c>
      <c r="G471" s="9">
        <f t="shared" si="107"/>
        <v>1.055049703814732</v>
      </c>
      <c r="H471" s="9">
        <f t="shared" si="108"/>
        <v>2.0233982127002901</v>
      </c>
      <c r="I471" s="9">
        <f t="shared" si="109"/>
        <v>3.468816306926473</v>
      </c>
      <c r="J471" s="9">
        <f t="shared" si="110"/>
        <v>4.5977194900082363</v>
      </c>
      <c r="K471" s="11">
        <f t="shared" si="111"/>
        <v>0.50761421319796951</v>
      </c>
      <c r="L471" s="11">
        <f t="shared" si="112"/>
        <v>0.29940119760479045</v>
      </c>
      <c r="M471" s="11">
        <f t="shared" si="113"/>
        <v>0.22675736961451246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-0.26674156090595147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0.23158903368028269</v>
      </c>
      <c r="Q471" s="11">
        <f>2*'OddsRatio_working_3-way'!K471*'OddsRatio_working_3-way'!L471*'OddsRatio_working_3-way'!M471</f>
        <v>6.8925307642941261E-2</v>
      </c>
      <c r="R471" s="11">
        <f t="shared" si="114"/>
        <v>0</v>
      </c>
      <c r="S471" s="11">
        <f t="shared" si="115"/>
        <v>-0.86821503515883314</v>
      </c>
      <c r="T471" s="11">
        <f t="shared" si="116"/>
        <v>-0.2583973318925098</v>
      </c>
      <c r="U471" s="11">
        <f>'OddsRatio_working_3-way'!S471-'OddsRatio_working_3-way'!R471^2/3</f>
        <v>-0.86821503515883314</v>
      </c>
      <c r="V471" s="11">
        <f>'OddsRatio_working_3-way'!S471*'OddsRatio_working_3-way'!R471/3-2*'OddsRatio_working_3-way'!R471^3/27-'OddsRatio_working_3-way'!T471</f>
        <v>0.2583973318925098</v>
      </c>
      <c r="W471" s="11">
        <f>'OddsRatio_working_3-way'!V471^2+4*'OddsRatio_working_3-way'!U471^3/27</f>
        <v>-3.0187587814201139E-2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0.15568940951728941</v>
      </c>
      <c r="Y471" s="11">
        <f>IF('OddsRatio_working_3-way'!W471&gt;=0,IF('OddsRatio_working_3-way'!V471+SQRT('OddsRatio_working_3-way'!W471)&gt;0,0,PI()),ACOS('OddsRatio_working_3-way'!V471/(2*'OddsRatio_working_3-way'!X471)))</f>
        <v>0.59195971322114449</v>
      </c>
      <c r="Z471" s="11">
        <f>'OddsRatio_working_3-way'!X471^(1/3)*COS('OddsRatio_working_3-way'!Y471/3)</f>
        <v>0.52752485190736598</v>
      </c>
      <c r="AA471" s="11">
        <f>'OddsRatio_working_3-way'!X471^(1/3)*COS(('OddsRatio_working_3-way'!Y471+2*PI())/3)</f>
        <v>-0.35509646536283196</v>
      </c>
      <c r="AB471" s="11">
        <f>'OddsRatio_working_3-way'!X471^(1/3)*COS(('OddsRatio_working_3-way'!Y471+4*PI())/3)</f>
        <v>-0.17242838654453416</v>
      </c>
      <c r="AC471" s="11">
        <f>'OddsRatio_working_3-way'!X471^(1/3)*SIN('OddsRatio_working_3-way'!Y471/3)</f>
        <v>0.10546346447809621</v>
      </c>
      <c r="AD471" s="11">
        <f>'OddsRatio_working_3-way'!X471^(1/3)*SIN(('OddsRatio_working_3-way'!Y471+2*PI())/3)</f>
        <v>0.40411819064035481</v>
      </c>
      <c r="AE471" s="11">
        <f>'OddsRatio_working_3-way'!X471^(1/3)*SIN(('OddsRatio_working_3-way'!Y471+4*PI())/3)</f>
        <v>-0.50958165511845088</v>
      </c>
      <c r="AF471" s="11">
        <f>-'OddsRatio_working_3-way'!U471/(3*'OddsRatio_working_3-way'!X471^(1/3))*COS(('OddsRatio_working_3-way'!Y471)/3)</f>
        <v>0.52752485190736598</v>
      </c>
      <c r="AG471" s="11">
        <f>-'OddsRatio_working_3-way'!U471/(3*'OddsRatio_working_3-way'!X471^(1/3))*COS(('OddsRatio_working_3-way'!Y471+2*PI())/3)</f>
        <v>-0.35509646536283196</v>
      </c>
      <c r="AH471" s="11">
        <f>-'OddsRatio_working_3-way'!U471/(3*'OddsRatio_working_3-way'!X471^(1/3))*COS(('OddsRatio_working_3-way'!Y471+4*PI())/3)</f>
        <v>-0.17242838654453416</v>
      </c>
      <c r="AI471" s="11">
        <f>'OddsRatio_working_3-way'!U471/(3*'OddsRatio_working_3-way'!X471^(1/3))*SIN(('OddsRatio_working_3-way'!Y471)/3)</f>
        <v>-0.10546346447809621</v>
      </c>
      <c r="AJ471" s="11">
        <f>'OddsRatio_working_3-way'!U471/(3*'OddsRatio_working_3-way'!X471^(1/3))*SIN(('OddsRatio_working_3-way'!Y471+2*PI())/3)</f>
        <v>-0.40411819064035481</v>
      </c>
      <c r="AK471" s="11">
        <f>'OddsRatio_working_3-way'!U471/(3*'OddsRatio_working_3-way'!X471^(1/3))*SIN(('OddsRatio_working_3-way'!Y471+4*PI())/3)</f>
        <v>0.50958165511845088</v>
      </c>
      <c r="AL471" s="11">
        <f>'OddsRatio_working_3-way'!Z471+'OddsRatio_working_3-way'!AF471</f>
        <v>1.055049703814732</v>
      </c>
      <c r="AM471" s="11">
        <f>'OddsRatio_working_3-way'!AA471+'OddsRatio_working_3-way'!AG471</f>
        <v>-0.71019293072566392</v>
      </c>
      <c r="AN471" s="11">
        <f>'OddsRatio_working_3-way'!AB471+'OddsRatio_working_3-way'!AH471</f>
        <v>-0.34485677308906831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1.055049703814732</v>
      </c>
      <c r="AS471" s="11">
        <f>IF(('OddsRatio_working_3-way'!X471=0),IF(Q471&gt;0,-Q471^(1/3),(-Q471)^(1/3)),'OddsRatio_working_3-way'!AM471-'OddsRatio_working_3-way'!R471/3)</f>
        <v>-0.71019293072566392</v>
      </c>
      <c r="AT471" s="11">
        <f>IF(('OddsRatio_working_3-way'!X471=0),IF(Q471&gt;0,-Q471^(1/3),(-Q471)^(1/3)),'OddsRatio_working_3-way'!AN471-'OddsRatio_working_3-way'!R471/3)</f>
        <v>-0.34485677308906831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IF('True_Odds_Calculator_3-way'!A464="","",'True_Odds_Calculator_3-way'!A464)</f>
        <v>3.05</v>
      </c>
      <c r="B472" s="4">
        <f>IF('True_Odds_Calculator_3-way'!B464="","",'True_Odds_Calculator_3-way'!B464)</f>
        <v>2.94</v>
      </c>
      <c r="C472" s="4">
        <f>IF('True_Odds_Calculator_3-way'!C464="","",'True_Odds_Calculator_3-way'!C464)</f>
        <v>2.74</v>
      </c>
      <c r="D472" s="9">
        <f t="shared" si="104"/>
        <v>0.31713938399007247</v>
      </c>
      <c r="E472" s="9">
        <f t="shared" si="105"/>
        <v>0.32920176506784626</v>
      </c>
      <c r="F472" s="9">
        <f t="shared" si="106"/>
        <v>0.35365885094208149</v>
      </c>
      <c r="G472" s="9">
        <f t="shared" si="107"/>
        <v>1.0503354560575962</v>
      </c>
      <c r="H472" s="9">
        <f t="shared" si="108"/>
        <v>3.153187684918072</v>
      </c>
      <c r="I472" s="9">
        <f t="shared" si="109"/>
        <v>3.0376507847517367</v>
      </c>
      <c r="J472" s="9">
        <f t="shared" si="110"/>
        <v>2.8275836935402174</v>
      </c>
      <c r="K472" s="11">
        <f t="shared" si="111"/>
        <v>0.32786885245901642</v>
      </c>
      <c r="L472" s="11">
        <f t="shared" si="112"/>
        <v>0.3401360544217687</v>
      </c>
      <c r="M472" s="11">
        <f t="shared" si="113"/>
        <v>0.36496350364963503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-0.28164828214401716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0.23321521979618698</v>
      </c>
      <c r="Q472" s="11">
        <f>2*'OddsRatio_working_3-way'!K472*'OddsRatio_working_3-way'!L472*'OddsRatio_working_3-way'!M472</f>
        <v>8.1401472878250267E-2</v>
      </c>
      <c r="R472" s="11">
        <f t="shared" si="114"/>
        <v>0</v>
      </c>
      <c r="S472" s="11">
        <f t="shared" si="115"/>
        <v>-0.82803707525166237</v>
      </c>
      <c r="T472" s="11">
        <f t="shared" si="116"/>
        <v>-0.28901817635311083</v>
      </c>
      <c r="U472" s="11">
        <f>'OddsRatio_working_3-way'!S472-'OddsRatio_working_3-way'!R472^2/3</f>
        <v>-0.82803707525166237</v>
      </c>
      <c r="V472" s="11">
        <f>'OddsRatio_working_3-way'!S472*'OddsRatio_working_3-way'!R472/3-2*'OddsRatio_working_3-way'!R472^3/27-'OddsRatio_working_3-way'!T472</f>
        <v>0.28901817635311083</v>
      </c>
      <c r="W472" s="11">
        <f>'OddsRatio_working_3-way'!V472^2+4*'OddsRatio_working_3-way'!U472^3/27</f>
        <v>-5.7809522085554288E-4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0.14500827690457313</v>
      </c>
      <c r="Y472" s="11">
        <f>IF('OddsRatio_working_3-way'!W472&gt;=0,IF('OddsRatio_working_3-way'!V472+SQRT('OddsRatio_working_3-way'!W472)&gt;0,0,PI()),ACOS('OddsRatio_working_3-way'!V472/(2*'OddsRatio_working_3-way'!X472)))</f>
        <v>8.2999533857105456E-2</v>
      </c>
      <c r="Z472" s="11">
        <f>'OddsRatio_working_3-way'!X472^(1/3)*COS('OddsRatio_working_3-way'!Y472/3)</f>
        <v>0.52516772802879819</v>
      </c>
      <c r="AA472" s="11">
        <f>'OddsRatio_working_3-way'!X472^(1/3)*COS(('OddsRatio_working_3-way'!Y472+2*PI())/3)</f>
        <v>-0.2751700425733693</v>
      </c>
      <c r="AB472" s="11">
        <f>'OddsRatio_working_3-way'!X472^(1/3)*COS(('OddsRatio_working_3-way'!Y472+4*PI())/3)</f>
        <v>-0.249997685455429</v>
      </c>
      <c r="AC472" s="11">
        <f>'OddsRatio_working_3-way'!X472^(1/3)*SIN('OddsRatio_working_3-way'!Y472/3)</f>
        <v>1.4533267158180442E-2</v>
      </c>
      <c r="AD472" s="11">
        <f>'OddsRatio_working_3-way'!X472^(1/3)*SIN(('OddsRatio_working_3-way'!Y472+2*PI())/3)</f>
        <v>0.44754196014160613</v>
      </c>
      <c r="AE472" s="11">
        <f>'OddsRatio_working_3-way'!X472^(1/3)*SIN(('OddsRatio_working_3-way'!Y472+4*PI())/3)</f>
        <v>-0.46207522729978634</v>
      </c>
      <c r="AF472" s="11">
        <f>-'OddsRatio_working_3-way'!U472/(3*'OddsRatio_working_3-way'!X472^(1/3))*COS(('OddsRatio_working_3-way'!Y472)/3)</f>
        <v>0.52516772802879808</v>
      </c>
      <c r="AG472" s="11">
        <f>-'OddsRatio_working_3-way'!U472/(3*'OddsRatio_working_3-way'!X472^(1/3))*COS(('OddsRatio_working_3-way'!Y472+2*PI())/3)</f>
        <v>-0.27517004257336924</v>
      </c>
      <c r="AH472" s="11">
        <f>-'OddsRatio_working_3-way'!U472/(3*'OddsRatio_working_3-way'!X472^(1/3))*COS(('OddsRatio_working_3-way'!Y472+4*PI())/3)</f>
        <v>-0.24999768545542897</v>
      </c>
      <c r="AI472" s="11">
        <f>'OddsRatio_working_3-way'!U472/(3*'OddsRatio_working_3-way'!X472^(1/3))*SIN(('OddsRatio_working_3-way'!Y472)/3)</f>
        <v>-1.453326715818044E-2</v>
      </c>
      <c r="AJ472" s="11">
        <f>'OddsRatio_working_3-way'!U472/(3*'OddsRatio_working_3-way'!X472^(1/3))*SIN(('OddsRatio_working_3-way'!Y472+2*PI())/3)</f>
        <v>-0.44754196014160602</v>
      </c>
      <c r="AK472" s="11">
        <f>'OddsRatio_working_3-way'!U472/(3*'OddsRatio_working_3-way'!X472^(1/3))*SIN(('OddsRatio_working_3-way'!Y472+4*PI())/3)</f>
        <v>0.46207522729978628</v>
      </c>
      <c r="AL472" s="11">
        <f>'OddsRatio_working_3-way'!Z472+'OddsRatio_working_3-way'!AF472</f>
        <v>1.0503354560575962</v>
      </c>
      <c r="AM472" s="11">
        <f>'OddsRatio_working_3-way'!AA472+'OddsRatio_working_3-way'!AG472</f>
        <v>-0.5503400851467386</v>
      </c>
      <c r="AN472" s="11">
        <f>'OddsRatio_working_3-way'!AB472+'OddsRatio_working_3-way'!AH472</f>
        <v>-0.49999537091085799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1.0503354560575962</v>
      </c>
      <c r="AS472" s="11">
        <f>IF(('OddsRatio_working_3-way'!X472=0),IF(Q472&gt;0,-Q472^(1/3),(-Q472)^(1/3)),'OddsRatio_working_3-way'!AM472-'OddsRatio_working_3-way'!R472/3)</f>
        <v>-0.5503400851467386</v>
      </c>
      <c r="AT472" s="11">
        <f>IF(('OddsRatio_working_3-way'!X472=0),IF(Q472&gt;0,-Q472^(1/3),(-Q472)^(1/3)),'OddsRatio_working_3-way'!AN472-'OddsRatio_working_3-way'!R472/3)</f>
        <v>-0.49999537091085799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IF('True_Odds_Calculator_3-way'!A465="","",'True_Odds_Calculator_3-way'!A465)</f>
        <v>2.2799999999999998</v>
      </c>
      <c r="B473" s="4">
        <f>IF('True_Odds_Calculator_3-way'!B465="","",'True_Odds_Calculator_3-way'!B465)</f>
        <v>3.02</v>
      </c>
      <c r="C473" s="4">
        <f>IF('True_Odds_Calculator_3-way'!C465="","",'True_Odds_Calculator_3-way'!C465)</f>
        <v>3.8</v>
      </c>
      <c r="D473" s="9">
        <f t="shared" si="104"/>
        <v>0.42630646050339421</v>
      </c>
      <c r="E473" s="9">
        <f t="shared" si="105"/>
        <v>0.32013002931773238</v>
      </c>
      <c r="F473" s="9">
        <f t="shared" si="106"/>
        <v>0.25356351017887346</v>
      </c>
      <c r="G473" s="9">
        <f t="shared" si="107"/>
        <v>1.0513518307990899</v>
      </c>
      <c r="H473" s="9">
        <f t="shared" si="108"/>
        <v>2.3457303434228347</v>
      </c>
      <c r="I473" s="9">
        <f t="shared" si="109"/>
        <v>3.1237306982141608</v>
      </c>
      <c r="J473" s="9">
        <f t="shared" si="110"/>
        <v>3.9437851262374521</v>
      </c>
      <c r="K473" s="11">
        <f t="shared" si="111"/>
        <v>0.43859649122807021</v>
      </c>
      <c r="L473" s="11">
        <f t="shared" si="112"/>
        <v>0.33112582781456956</v>
      </c>
      <c r="M473" s="11">
        <f t="shared" si="113"/>
        <v>0.26315789473684209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-0.27669033161502565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0.23313337369216003</v>
      </c>
      <c r="Q473" s="11">
        <f>2*'OddsRatio_working_3-way'!K473*'OddsRatio_working_3-way'!L473*'OddsRatio_working_3-way'!M473</f>
        <v>7.6437171702347539E-2</v>
      </c>
      <c r="R473" s="11">
        <f t="shared" si="114"/>
        <v>0</v>
      </c>
      <c r="S473" s="11">
        <f t="shared" si="115"/>
        <v>-0.84257867751060855</v>
      </c>
      <c r="T473" s="11">
        <f t="shared" si="116"/>
        <v>-0.27625530410183879</v>
      </c>
      <c r="U473" s="11">
        <f>'OddsRatio_working_3-way'!S473-'OddsRatio_working_3-way'!R473^2/3</f>
        <v>-0.84257867751060855</v>
      </c>
      <c r="V473" s="11">
        <f>'OddsRatio_working_3-way'!S473*'OddsRatio_working_3-way'!R473/3-2*'OddsRatio_working_3-way'!R473^3/27-'OddsRatio_working_3-way'!T473</f>
        <v>0.27625530410183879</v>
      </c>
      <c r="W473" s="11">
        <f>'OddsRatio_working_3-way'!V473^2+4*'OddsRatio_working_3-way'!U473^3/27</f>
        <v>-1.2302165272250351E-2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0.14884485069750464</v>
      </c>
      <c r="Y473" s="11">
        <f>IF('OddsRatio_working_3-way'!W473&gt;=0,IF('OddsRatio_working_3-way'!V473+SQRT('OddsRatio_working_3-way'!W473)&gt;0,0,PI()),ACOS('OddsRatio_working_3-way'!V473/(2*'OddsRatio_working_3-way'!X473)))</f>
        <v>0.38179451516219154</v>
      </c>
      <c r="Z473" s="11">
        <f>'OddsRatio_working_3-way'!X473^(1/3)*COS('OddsRatio_working_3-way'!Y473/3)</f>
        <v>0.52567591539954495</v>
      </c>
      <c r="AA473" s="11">
        <f>'OddsRatio_working_3-way'!X473^(1/3)*COS(('OddsRatio_working_3-way'!Y473+2*PI())/3)</f>
        <v>-0.3210899392479562</v>
      </c>
      <c r="AB473" s="11">
        <f>'OddsRatio_working_3-way'!X473^(1/3)*COS(('OddsRatio_working_3-way'!Y473+4*PI())/3)</f>
        <v>-0.20458597615158891</v>
      </c>
      <c r="AC473" s="11">
        <f>'OddsRatio_working_3-way'!X473^(1/3)*SIN('OddsRatio_working_3-way'!Y473/3)</f>
        <v>6.7263594455346104E-2</v>
      </c>
      <c r="AD473" s="11">
        <f>'OddsRatio_working_3-way'!X473^(1/3)*SIN(('OddsRatio_working_3-way'!Y473+2*PI())/3)</f>
        <v>0.42161689966597243</v>
      </c>
      <c r="AE473" s="11">
        <f>'OddsRatio_working_3-way'!X473^(1/3)*SIN(('OddsRatio_working_3-way'!Y473+4*PI())/3)</f>
        <v>-0.48888049412131829</v>
      </c>
      <c r="AF473" s="11">
        <f>-'OddsRatio_working_3-way'!U473/(3*'OddsRatio_working_3-way'!X473^(1/3))*COS(('OddsRatio_working_3-way'!Y473)/3)</f>
        <v>0.52567591539954495</v>
      </c>
      <c r="AG473" s="11">
        <f>-'OddsRatio_working_3-way'!U473/(3*'OddsRatio_working_3-way'!X473^(1/3))*COS(('OddsRatio_working_3-way'!Y473+2*PI())/3)</f>
        <v>-0.3210899392479562</v>
      </c>
      <c r="AH473" s="11">
        <f>-'OddsRatio_working_3-way'!U473/(3*'OddsRatio_working_3-way'!X473^(1/3))*COS(('OddsRatio_working_3-way'!Y473+4*PI())/3)</f>
        <v>-0.20458597615158891</v>
      </c>
      <c r="AI473" s="11">
        <f>'OddsRatio_working_3-way'!U473/(3*'OddsRatio_working_3-way'!X473^(1/3))*SIN(('OddsRatio_working_3-way'!Y473)/3)</f>
        <v>-6.7263594455346104E-2</v>
      </c>
      <c r="AJ473" s="11">
        <f>'OddsRatio_working_3-way'!U473/(3*'OddsRatio_working_3-way'!X473^(1/3))*SIN(('OddsRatio_working_3-way'!Y473+2*PI())/3)</f>
        <v>-0.42161689966597243</v>
      </c>
      <c r="AK473" s="11">
        <f>'OddsRatio_working_3-way'!U473/(3*'OddsRatio_working_3-way'!X473^(1/3))*SIN(('OddsRatio_working_3-way'!Y473+4*PI())/3)</f>
        <v>0.48888049412131829</v>
      </c>
      <c r="AL473" s="11">
        <f>'OddsRatio_working_3-way'!Z473+'OddsRatio_working_3-way'!AF473</f>
        <v>1.0513518307990899</v>
      </c>
      <c r="AM473" s="11">
        <f>'OddsRatio_working_3-way'!AA473+'OddsRatio_working_3-way'!AG473</f>
        <v>-0.6421798784959124</v>
      </c>
      <c r="AN473" s="11">
        <f>'OddsRatio_working_3-way'!AB473+'OddsRatio_working_3-way'!AH473</f>
        <v>-0.40917195230317782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1.0513518307990899</v>
      </c>
      <c r="AS473" s="11">
        <f>IF(('OddsRatio_working_3-way'!X473=0),IF(Q473&gt;0,-Q473^(1/3),(-Q473)^(1/3)),'OddsRatio_working_3-way'!AM473-'OddsRatio_working_3-way'!R473/3)</f>
        <v>-0.6421798784959124</v>
      </c>
      <c r="AT473" s="11">
        <f>IF(('OddsRatio_working_3-way'!X473=0),IF(Q473&gt;0,-Q473^(1/3),(-Q473)^(1/3)),'OddsRatio_working_3-way'!AN473-'OddsRatio_working_3-way'!R473/3)</f>
        <v>-0.40917195230317782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IF('True_Odds_Calculator_3-way'!A466="","",'True_Odds_Calculator_3-way'!A466)</f>
        <v>2.91</v>
      </c>
      <c r="B474" s="4">
        <f>IF('True_Odds_Calculator_3-way'!B466="","",'True_Odds_Calculator_3-way'!B466)</f>
        <v>2.94</v>
      </c>
      <c r="C474" s="4">
        <f>IF('True_Odds_Calculator_3-way'!C466="","",'True_Odds_Calculator_3-way'!C466)</f>
        <v>2.87</v>
      </c>
      <c r="D474" s="9">
        <f t="shared" si="104"/>
        <v>0.33291173463204882</v>
      </c>
      <c r="E474" s="9">
        <f t="shared" si="105"/>
        <v>0.32945971303295285</v>
      </c>
      <c r="F474" s="9">
        <f t="shared" si="106"/>
        <v>0.33762855233499839</v>
      </c>
      <c r="G474" s="9">
        <f t="shared" si="107"/>
        <v>1.0491095254014233</v>
      </c>
      <c r="H474" s="9">
        <f t="shared" si="108"/>
        <v>3.0037991935167185</v>
      </c>
      <c r="I474" s="9">
        <f t="shared" si="109"/>
        <v>3.0352724792787611</v>
      </c>
      <c r="J474" s="9">
        <f t="shared" si="110"/>
        <v>2.9618348125006624</v>
      </c>
      <c r="K474" s="11">
        <f t="shared" si="111"/>
        <v>0.3436426116838488</v>
      </c>
      <c r="L474" s="11">
        <f t="shared" si="112"/>
        <v>0.3401360544217687</v>
      </c>
      <c r="M474" s="11">
        <f t="shared" si="113"/>
        <v>0.34843205574912889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-0.28219836134221399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0.2329559528350536</v>
      </c>
      <c r="Q474" s="11">
        <f>2*'OddsRatio_working_3-way'!K474*'OddsRatio_working_3-way'!L474*'OddsRatio_working_3-way'!M474</f>
        <v>8.1453130361906836E-2</v>
      </c>
      <c r="R474" s="11">
        <f t="shared" si="114"/>
        <v>0</v>
      </c>
      <c r="S474" s="11">
        <f t="shared" si="115"/>
        <v>-0.82550427198460763</v>
      </c>
      <c r="T474" s="11">
        <f t="shared" si="116"/>
        <v>-0.28863785733727532</v>
      </c>
      <c r="U474" s="11">
        <f>'OddsRatio_working_3-way'!S474-'OddsRatio_working_3-way'!R474^2/3</f>
        <v>-0.82550427198460763</v>
      </c>
      <c r="V474" s="11">
        <f>'OddsRatio_working_3-way'!S474*'OddsRatio_working_3-way'!R474/3-2*'OddsRatio_working_3-way'!R474^3/27-'OddsRatio_working_3-way'!T474</f>
        <v>0.28863785733727532</v>
      </c>
      <c r="W474" s="11">
        <f>'OddsRatio_working_3-way'!V474^2+4*'OddsRatio_working_3-way'!U474^3/27</f>
        <v>-2.8322845840408895E-5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0.14434345805585866</v>
      </c>
      <c r="Y474" s="11">
        <f>IF('OddsRatio_working_3-way'!W474&gt;=0,IF('OddsRatio_working_3-way'!V474+SQRT('OddsRatio_working_3-way'!W474)&gt;0,0,PI()),ACOS('OddsRatio_working_3-way'!V474/(2*'OddsRatio_working_3-way'!X474)))</f>
        <v>1.8435967974307799E-2</v>
      </c>
      <c r="Z474" s="11">
        <f>'OddsRatio_working_3-way'!X474^(1/3)*COS('OddsRatio_working_3-way'!Y474/3)</f>
        <v>0.52455476270071177</v>
      </c>
      <c r="AA474" s="11">
        <f>'OddsRatio_working_3-way'!X474^(1/3)*COS(('OddsRatio_working_3-way'!Y474+2*PI())/3)</f>
        <v>-0.26506909984474059</v>
      </c>
      <c r="AB474" s="11">
        <f>'OddsRatio_working_3-way'!X474^(1/3)*COS(('OddsRatio_working_3-way'!Y474+4*PI())/3)</f>
        <v>-0.25948566285597136</v>
      </c>
      <c r="AC474" s="11">
        <f>'OddsRatio_working_3-way'!X474^(1/3)*SIN('OddsRatio_working_3-way'!Y474/3)</f>
        <v>3.2235988484691897E-3</v>
      </c>
      <c r="AD474" s="11">
        <f>'OddsRatio_working_3-way'!X474^(1/3)*SIN(('OddsRatio_working_3-way'!Y474+2*PI())/3)</f>
        <v>0.45266595075069971</v>
      </c>
      <c r="AE474" s="11">
        <f>'OddsRatio_working_3-way'!X474^(1/3)*SIN(('OddsRatio_working_3-way'!Y474+4*PI())/3)</f>
        <v>-0.45588954959916889</v>
      </c>
      <c r="AF474" s="11">
        <f>-'OddsRatio_working_3-way'!U474/(3*'OddsRatio_working_3-way'!X474^(1/3))*COS(('OddsRatio_working_3-way'!Y474)/3)</f>
        <v>0.52455476270071166</v>
      </c>
      <c r="AG474" s="11">
        <f>-'OddsRatio_working_3-way'!U474/(3*'OddsRatio_working_3-way'!X474^(1/3))*COS(('OddsRatio_working_3-way'!Y474+2*PI())/3)</f>
        <v>-0.26506909984474053</v>
      </c>
      <c r="AH474" s="11">
        <f>-'OddsRatio_working_3-way'!U474/(3*'OddsRatio_working_3-way'!X474^(1/3))*COS(('OddsRatio_working_3-way'!Y474+4*PI())/3)</f>
        <v>-0.2594856628559713</v>
      </c>
      <c r="AI474" s="11">
        <f>'OddsRatio_working_3-way'!U474/(3*'OddsRatio_working_3-way'!X474^(1/3))*SIN(('OddsRatio_working_3-way'!Y474)/3)</f>
        <v>-3.2235988484691893E-3</v>
      </c>
      <c r="AJ474" s="11">
        <f>'OddsRatio_working_3-way'!U474/(3*'OddsRatio_working_3-way'!X474^(1/3))*SIN(('OddsRatio_working_3-way'!Y474+2*PI())/3)</f>
        <v>-0.4526659507506996</v>
      </c>
      <c r="AK474" s="11">
        <f>'OddsRatio_working_3-way'!U474/(3*'OddsRatio_working_3-way'!X474^(1/3))*SIN(('OddsRatio_working_3-way'!Y474+4*PI())/3)</f>
        <v>0.45588954959916878</v>
      </c>
      <c r="AL474" s="11">
        <f>'OddsRatio_working_3-way'!Z474+'OddsRatio_working_3-way'!AF474</f>
        <v>1.0491095254014233</v>
      </c>
      <c r="AM474" s="11">
        <f>'OddsRatio_working_3-way'!AA474+'OddsRatio_working_3-way'!AG474</f>
        <v>-0.53013819968948117</v>
      </c>
      <c r="AN474" s="11">
        <f>'OddsRatio_working_3-way'!AB474+'OddsRatio_working_3-way'!AH474</f>
        <v>-0.5189713257119426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1.0491095254014233</v>
      </c>
      <c r="AS474" s="11">
        <f>IF(('OddsRatio_working_3-way'!X474=0),IF(Q474&gt;0,-Q474^(1/3),(-Q474)^(1/3)),'OddsRatio_working_3-way'!AM474-'OddsRatio_working_3-way'!R474/3)</f>
        <v>-0.53013819968948117</v>
      </c>
      <c r="AT474" s="11">
        <f>IF(('OddsRatio_working_3-way'!X474=0),IF(Q474&gt;0,-Q474^(1/3),(-Q474)^(1/3)),'OddsRatio_working_3-way'!AN474-'OddsRatio_working_3-way'!R474/3)</f>
        <v>-0.5189713257119426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IF('True_Odds_Calculator_3-way'!A467="","",'True_Odds_Calculator_3-way'!A467)</f>
        <v>2.5099999999999998</v>
      </c>
      <c r="B475" s="4">
        <f>IF('True_Odds_Calculator_3-way'!B467="","",'True_Odds_Calculator_3-way'!B467)</f>
        <v>3.05</v>
      </c>
      <c r="C475" s="4">
        <f>IF('True_Odds_Calculator_3-way'!C467="","",'True_Odds_Calculator_3-way'!C467)</f>
        <v>3.26</v>
      </c>
      <c r="D475" s="9">
        <f t="shared" si="104"/>
        <v>0.38661018746452852</v>
      </c>
      <c r="E475" s="9">
        <f t="shared" si="105"/>
        <v>0.31706045683128242</v>
      </c>
      <c r="F475" s="9">
        <f t="shared" si="106"/>
        <v>0.29632935570418928</v>
      </c>
      <c r="G475" s="9">
        <f t="shared" si="107"/>
        <v>1.0507183516340572</v>
      </c>
      <c r="H475" s="9">
        <f t="shared" si="108"/>
        <v>2.5865847109674265</v>
      </c>
      <c r="I475" s="9">
        <f t="shared" si="109"/>
        <v>3.1539726208498169</v>
      </c>
      <c r="J475" s="9">
        <f t="shared" si="110"/>
        <v>3.3746234746929691</v>
      </c>
      <c r="K475" s="11">
        <f t="shared" si="111"/>
        <v>0.39840637450199207</v>
      </c>
      <c r="L475" s="11">
        <f t="shared" si="112"/>
        <v>0.32786885245901642</v>
      </c>
      <c r="M475" s="11">
        <f t="shared" si="113"/>
        <v>0.30674846625766872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-0.28031612862639754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0.23320175999211443</v>
      </c>
      <c r="Q475" s="11">
        <f>2*'OddsRatio_working_3-way'!K475*'OddsRatio_working_3-way'!L475*'OddsRatio_working_3-way'!M475</f>
        <v>8.0138061852960296E-2</v>
      </c>
      <c r="R475" s="11">
        <f t="shared" si="114"/>
        <v>0</v>
      </c>
      <c r="S475" s="11">
        <f t="shared" si="115"/>
        <v>-0.83192416053563345</v>
      </c>
      <c r="T475" s="11">
        <f t="shared" si="116"/>
        <v>-0.28588459124935861</v>
      </c>
      <c r="U475" s="11">
        <f>'OddsRatio_working_3-way'!S475-'OddsRatio_working_3-way'!R475^2/3</f>
        <v>-0.83192416053563345</v>
      </c>
      <c r="V475" s="11">
        <f>'OddsRatio_working_3-way'!S475*'OddsRatio_working_3-way'!R475/3-2*'OddsRatio_working_3-way'!R475^3/27-'OddsRatio_working_3-way'!T475</f>
        <v>0.28588459124935861</v>
      </c>
      <c r="W475" s="11">
        <f>'OddsRatio_working_3-way'!V475^2+4*'OddsRatio_working_3-way'!U475^3/27</f>
        <v>-3.5696876955905871E-3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0.14603055092120573</v>
      </c>
      <c r="Y475" s="11">
        <f>IF('OddsRatio_working_3-way'!W475&gt;=0,IF('OddsRatio_working_3-way'!V475+SQRT('OddsRatio_working_3-way'!W475)&gt;0,0,PI()),ACOS('OddsRatio_working_3-way'!V475/(2*'OddsRatio_working_3-way'!X475)))</f>
        <v>0.2060241306666053</v>
      </c>
      <c r="Z475" s="11">
        <f>'OddsRatio_working_3-way'!X475^(1/3)*COS('OddsRatio_working_3-way'!Y475/3)</f>
        <v>0.52535917581702873</v>
      </c>
      <c r="AA475" s="11">
        <f>'OddsRatio_working_3-way'!X475^(1/3)*COS(('OddsRatio_working_3-way'!Y475+2*PI())/3)</f>
        <v>-0.29397403506048669</v>
      </c>
      <c r="AB475" s="11">
        <f>'OddsRatio_working_3-way'!X475^(1/3)*COS(('OddsRatio_working_3-way'!Y475+4*PI())/3)</f>
        <v>-0.23138514075654204</v>
      </c>
      <c r="AC475" s="11">
        <f>'OddsRatio_working_3-way'!X475^(1/3)*SIN('OddsRatio_working_3-way'!Y475/3)</f>
        <v>3.613571497466337E-2</v>
      </c>
      <c r="AD475" s="11">
        <f>'OddsRatio_working_3-way'!X475^(1/3)*SIN(('OddsRatio_working_3-way'!Y475+2*PI())/3)</f>
        <v>0.43690653488147058</v>
      </c>
      <c r="AE475" s="11">
        <f>'OddsRatio_working_3-way'!X475^(1/3)*SIN(('OddsRatio_working_3-way'!Y475+4*PI())/3)</f>
        <v>-0.47304224985613397</v>
      </c>
      <c r="AF475" s="11">
        <f>-'OddsRatio_working_3-way'!U475/(3*'OddsRatio_working_3-way'!X475^(1/3))*COS(('OddsRatio_working_3-way'!Y475)/3)</f>
        <v>0.52535917581702862</v>
      </c>
      <c r="AG475" s="11">
        <f>-'OddsRatio_working_3-way'!U475/(3*'OddsRatio_working_3-way'!X475^(1/3))*COS(('OddsRatio_working_3-way'!Y475+2*PI())/3)</f>
        <v>-0.29397403506048658</v>
      </c>
      <c r="AH475" s="11">
        <f>-'OddsRatio_working_3-way'!U475/(3*'OddsRatio_working_3-way'!X475^(1/3))*COS(('OddsRatio_working_3-way'!Y475+4*PI())/3)</f>
        <v>-0.23138514075654198</v>
      </c>
      <c r="AI475" s="11">
        <f>'OddsRatio_working_3-way'!U475/(3*'OddsRatio_working_3-way'!X475^(1/3))*SIN(('OddsRatio_working_3-way'!Y475)/3)</f>
        <v>-3.6135714974663356E-2</v>
      </c>
      <c r="AJ475" s="11">
        <f>'OddsRatio_working_3-way'!U475/(3*'OddsRatio_working_3-way'!X475^(1/3))*SIN(('OddsRatio_working_3-way'!Y475+2*PI())/3)</f>
        <v>-0.43690653488147047</v>
      </c>
      <c r="AK475" s="11">
        <f>'OddsRatio_working_3-way'!U475/(3*'OddsRatio_working_3-way'!X475^(1/3))*SIN(('OddsRatio_working_3-way'!Y475+4*PI())/3)</f>
        <v>0.47304224985613391</v>
      </c>
      <c r="AL475" s="11">
        <f>'OddsRatio_working_3-way'!Z475+'OddsRatio_working_3-way'!AF475</f>
        <v>1.0507183516340572</v>
      </c>
      <c r="AM475" s="11">
        <f>'OddsRatio_working_3-way'!AA475+'OddsRatio_working_3-way'!AG475</f>
        <v>-0.58794807012097328</v>
      </c>
      <c r="AN475" s="11">
        <f>'OddsRatio_working_3-way'!AB475+'OddsRatio_working_3-way'!AH475</f>
        <v>-0.46277028151308403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1.0507183516340572</v>
      </c>
      <c r="AS475" s="11">
        <f>IF(('OddsRatio_working_3-way'!X475=0),IF(Q475&gt;0,-Q475^(1/3),(-Q475)^(1/3)),'OddsRatio_working_3-way'!AM475-'OddsRatio_working_3-way'!R475/3)</f>
        <v>-0.58794807012097328</v>
      </c>
      <c r="AT475" s="11">
        <f>IF(('OddsRatio_working_3-way'!X475=0),IF(Q475&gt;0,-Q475^(1/3),(-Q475)^(1/3)),'OddsRatio_working_3-way'!AN475-'OddsRatio_working_3-way'!R475/3)</f>
        <v>-0.46277028151308403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IF('True_Odds_Calculator_3-way'!A468="","",'True_Odds_Calculator_3-way'!A468)</f>
        <v>1.96</v>
      </c>
      <c r="B476" s="4">
        <f>IF('True_Odds_Calculator_3-way'!B468="","",'True_Odds_Calculator_3-way'!B468)</f>
        <v>3.19</v>
      </c>
      <c r="C476" s="4">
        <f>IF('True_Odds_Calculator_3-way'!C468="","",'True_Odds_Calculator_3-way'!C468)</f>
        <v>4.72</v>
      </c>
      <c r="D476" s="9">
        <f t="shared" si="104"/>
        <v>0.496034562773982</v>
      </c>
      <c r="E476" s="9">
        <f t="shared" si="105"/>
        <v>0.3014114600301977</v>
      </c>
      <c r="F476" s="9">
        <f t="shared" si="106"/>
        <v>0.20255397719582036</v>
      </c>
      <c r="G476" s="9">
        <f t="shared" si="107"/>
        <v>1.0583214084411199</v>
      </c>
      <c r="H476" s="9">
        <f t="shared" si="108"/>
        <v>2.0159885521034746</v>
      </c>
      <c r="I476" s="9">
        <f t="shared" si="109"/>
        <v>3.3177238844860524</v>
      </c>
      <c r="J476" s="9">
        <f t="shared" si="110"/>
        <v>4.9369556394009662</v>
      </c>
      <c r="K476" s="11">
        <f t="shared" si="111"/>
        <v>0.51020408163265307</v>
      </c>
      <c r="L476" s="11">
        <f t="shared" si="112"/>
        <v>0.31347962382445144</v>
      </c>
      <c r="M476" s="11">
        <f t="shared" si="113"/>
        <v>0.21186440677966104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-0.26501443784569778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0.2327919638180973</v>
      </c>
      <c r="Q476" s="11">
        <f>2*'OddsRatio_working_3-way'!K476*'OddsRatio_working_3-way'!L476*'OddsRatio_working_3-way'!M476</f>
        <v>6.7770586264366023E-2</v>
      </c>
      <c r="R476" s="11">
        <f t="shared" si="114"/>
        <v>0</v>
      </c>
      <c r="S476" s="11">
        <f t="shared" si="115"/>
        <v>-0.87841238277605949</v>
      </c>
      <c r="T476" s="11">
        <f t="shared" si="116"/>
        <v>-0.25572412890132734</v>
      </c>
      <c r="U476" s="11">
        <f>'OddsRatio_working_3-way'!S476-'OddsRatio_working_3-way'!R476^2/3</f>
        <v>-0.87841238277605949</v>
      </c>
      <c r="V476" s="11">
        <f>'OddsRatio_working_3-way'!S476*'OddsRatio_working_3-way'!R476/3-2*'OddsRatio_working_3-way'!R476^3/27-'OddsRatio_working_3-way'!T476</f>
        <v>0.25572412890132734</v>
      </c>
      <c r="W476" s="11">
        <f>'OddsRatio_working_3-way'!V476^2+4*'OddsRatio_working_3-way'!U476^3/27</f>
        <v>-3.5018547358222407E-2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0.1584403495487853</v>
      </c>
      <c r="Y476" s="11">
        <f>IF('OddsRatio_working_3-way'!W476&gt;=0,IF('OddsRatio_working_3-way'!V476+SQRT('OddsRatio_working_3-way'!W476)&gt;0,0,PI()),ACOS('OddsRatio_working_3-way'!V476/(2*'OddsRatio_working_3-way'!X476)))</f>
        <v>0.63173448099857854</v>
      </c>
      <c r="Z476" s="11">
        <f>'OddsRatio_working_3-way'!X476^(1/3)*COS('OddsRatio_working_3-way'!Y476/3)</f>
        <v>0.52916070422055994</v>
      </c>
      <c r="AA476" s="11">
        <f>'OddsRatio_working_3-way'!X476^(1/3)*COS(('OddsRatio_working_3-way'!Y476+2*PI())/3)</f>
        <v>-0.36253344050271252</v>
      </c>
      <c r="AB476" s="11">
        <f>'OddsRatio_working_3-way'!X476^(1/3)*COS(('OddsRatio_working_3-way'!Y476+4*PI())/3)</f>
        <v>-0.16662726371784745</v>
      </c>
      <c r="AC476" s="11">
        <f>'OddsRatio_working_3-way'!X476^(1/3)*SIN('OddsRatio_working_3-way'!Y476/3)</f>
        <v>0.11310648390265231</v>
      </c>
      <c r="AD476" s="11">
        <f>'OddsRatio_working_3-way'!X476^(1/3)*SIN(('OddsRatio_working_3-way'!Y476+2*PI())/3)</f>
        <v>0.4017133705881421</v>
      </c>
      <c r="AE476" s="11">
        <f>'OddsRatio_working_3-way'!X476^(1/3)*SIN(('OddsRatio_working_3-way'!Y476+4*PI())/3)</f>
        <v>-0.51481985449079437</v>
      </c>
      <c r="AF476" s="11">
        <f>-'OddsRatio_working_3-way'!U476/(3*'OddsRatio_working_3-way'!X476^(1/3))*COS(('OddsRatio_working_3-way'!Y476)/3)</f>
        <v>0.52916070422056005</v>
      </c>
      <c r="AG476" s="11">
        <f>-'OddsRatio_working_3-way'!U476/(3*'OddsRatio_working_3-way'!X476^(1/3))*COS(('OddsRatio_working_3-way'!Y476+2*PI())/3)</f>
        <v>-0.36253344050271263</v>
      </c>
      <c r="AH476" s="11">
        <f>-'OddsRatio_working_3-way'!U476/(3*'OddsRatio_working_3-way'!X476^(1/3))*COS(('OddsRatio_working_3-way'!Y476+4*PI())/3)</f>
        <v>-0.16662726371784747</v>
      </c>
      <c r="AI476" s="11">
        <f>'OddsRatio_working_3-way'!U476/(3*'OddsRatio_working_3-way'!X476^(1/3))*SIN(('OddsRatio_working_3-way'!Y476)/3)</f>
        <v>-0.11310648390265234</v>
      </c>
      <c r="AJ476" s="11">
        <f>'OddsRatio_working_3-way'!U476/(3*'OddsRatio_working_3-way'!X476^(1/3))*SIN(('OddsRatio_working_3-way'!Y476+2*PI())/3)</f>
        <v>-0.40171337058814216</v>
      </c>
      <c r="AK476" s="11">
        <f>'OddsRatio_working_3-way'!U476/(3*'OddsRatio_working_3-way'!X476^(1/3))*SIN(('OddsRatio_working_3-way'!Y476+4*PI())/3)</f>
        <v>0.51481985449079448</v>
      </c>
      <c r="AL476" s="11">
        <f>'OddsRatio_working_3-way'!Z476+'OddsRatio_working_3-way'!AF476</f>
        <v>1.0583214084411199</v>
      </c>
      <c r="AM476" s="11">
        <f>'OddsRatio_working_3-way'!AA476+'OddsRatio_working_3-way'!AG476</f>
        <v>-0.72506688100542516</v>
      </c>
      <c r="AN476" s="11">
        <f>'OddsRatio_working_3-way'!AB476+'OddsRatio_working_3-way'!AH476</f>
        <v>-0.33325452743569495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1.0583214084411199</v>
      </c>
      <c r="AS476" s="11">
        <f>IF(('OddsRatio_working_3-way'!X476=0),IF(Q476&gt;0,-Q476^(1/3),(-Q476)^(1/3)),'OddsRatio_working_3-way'!AM476-'OddsRatio_working_3-way'!R476/3)</f>
        <v>-0.72506688100542516</v>
      </c>
      <c r="AT476" s="11">
        <f>IF(('OddsRatio_working_3-way'!X476=0),IF(Q476&gt;0,-Q476^(1/3),(-Q476)^(1/3)),'OddsRatio_working_3-way'!AN476-'OddsRatio_working_3-way'!R476/3)</f>
        <v>-0.33325452743569495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IF('True_Odds_Calculator_3-way'!A469="","",'True_Odds_Calculator_3-way'!A469)</f>
        <v>2.34</v>
      </c>
      <c r="B477" s="4">
        <f>IF('True_Odds_Calculator_3-way'!B469="","",'True_Odds_Calculator_3-way'!B469)</f>
        <v>3.25</v>
      </c>
      <c r="C477" s="4">
        <f>IF('True_Odds_Calculator_3-way'!C469="","",'True_Odds_Calculator_3-way'!C469)</f>
        <v>3.35</v>
      </c>
      <c r="D477" s="9">
        <f t="shared" si="104"/>
        <v>0.41499470991640502</v>
      </c>
      <c r="E477" s="9">
        <f t="shared" si="105"/>
        <v>0.29700188614736006</v>
      </c>
      <c r="F477" s="9">
        <f t="shared" si="106"/>
        <v>0.28800340393623503</v>
      </c>
      <c r="G477" s="9">
        <f t="shared" si="107"/>
        <v>1.0519919930801627</v>
      </c>
      <c r="H477" s="9">
        <f t="shared" si="108"/>
        <v>2.4096692707274179</v>
      </c>
      <c r="I477" s="9">
        <f t="shared" si="109"/>
        <v>3.3669819844303661</v>
      </c>
      <c r="J477" s="9">
        <f t="shared" si="110"/>
        <v>3.4721811837383822</v>
      </c>
      <c r="K477" s="11">
        <f t="shared" si="111"/>
        <v>0.42735042735042739</v>
      </c>
      <c r="L477" s="11">
        <f t="shared" si="112"/>
        <v>0.30769230769230771</v>
      </c>
      <c r="M477" s="11">
        <f t="shared" si="113"/>
        <v>0.29850746268656714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-0.27810650887573973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0.23315375783802877</v>
      </c>
      <c r="Q477" s="11">
        <f>2*'OddsRatio_working_3-way'!K477*'OddsRatio_working_3-way'!L477*'OddsRatio_working_3-way'!M477</f>
        <v>7.8502948767013067E-2</v>
      </c>
      <c r="R477" s="11">
        <f t="shared" si="114"/>
        <v>0</v>
      </c>
      <c r="S477" s="11">
        <f t="shared" si="115"/>
        <v>-0.83836138456652876</v>
      </c>
      <c r="T477" s="11">
        <f t="shared" si="116"/>
        <v>-0.28227656046011074</v>
      </c>
      <c r="U477" s="11">
        <f>'OddsRatio_working_3-way'!S477-'OddsRatio_working_3-way'!R477^2/3</f>
        <v>-0.83836138456652876</v>
      </c>
      <c r="V477" s="11">
        <f>'OddsRatio_working_3-way'!S477*'OddsRatio_working_3-way'!R477/3-2*'OddsRatio_working_3-way'!R477^3/27-'OddsRatio_working_3-way'!T477</f>
        <v>0.28227656046011074</v>
      </c>
      <c r="W477" s="11">
        <f>'OddsRatio_working_3-way'!V477^2+4*'OddsRatio_working_3-way'!U477^3/27</f>
        <v>-7.6150753856545211E-3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0.1477287480239079</v>
      </c>
      <c r="Y477" s="11">
        <f>IF('OddsRatio_working_3-way'!W477&gt;=0,IF('OddsRatio_working_3-way'!V477+SQRT('OddsRatio_working_3-way'!W477)&gt;0,0,PI()),ACOS('OddsRatio_working_3-way'!V477/(2*'OddsRatio_working_3-way'!X477)))</f>
        <v>0.29982548208011339</v>
      </c>
      <c r="Z477" s="11">
        <f>'OddsRatio_working_3-way'!X477^(1/3)*COS('OddsRatio_working_3-way'!Y477/3)</f>
        <v>0.52599599654008133</v>
      </c>
      <c r="AA477" s="11">
        <f>'OddsRatio_working_3-way'!X477^(1/3)*COS(('OddsRatio_working_3-way'!Y477+2*PI())/3)</f>
        <v>-0.30867627384483926</v>
      </c>
      <c r="AB477" s="11">
        <f>'OddsRatio_working_3-way'!X477^(1/3)*COS(('OddsRatio_working_3-way'!Y477+4*PI())/3)</f>
        <v>-0.21731972269524216</v>
      </c>
      <c r="AC477" s="11">
        <f>'OddsRatio_working_3-way'!X477^(1/3)*SIN('OddsRatio_working_3-way'!Y477/3)</f>
        <v>5.274472939845596E-2</v>
      </c>
      <c r="AD477" s="11">
        <f>'OddsRatio_working_3-way'!X477^(1/3)*SIN(('OddsRatio_working_3-way'!Y477+2*PI())/3)</f>
        <v>0.42915353059339428</v>
      </c>
      <c r="AE477" s="11">
        <f>'OddsRatio_working_3-way'!X477^(1/3)*SIN(('OddsRatio_working_3-way'!Y477+4*PI())/3)</f>
        <v>-0.48189825999184999</v>
      </c>
      <c r="AF477" s="11">
        <f>-'OddsRatio_working_3-way'!U477/(3*'OddsRatio_working_3-way'!X477^(1/3))*COS(('OddsRatio_working_3-way'!Y477)/3)</f>
        <v>0.52599599654008133</v>
      </c>
      <c r="AG477" s="11">
        <f>-'OddsRatio_working_3-way'!U477/(3*'OddsRatio_working_3-way'!X477^(1/3))*COS(('OddsRatio_working_3-way'!Y477+2*PI())/3)</f>
        <v>-0.30867627384483926</v>
      </c>
      <c r="AH477" s="11">
        <f>-'OddsRatio_working_3-way'!U477/(3*'OddsRatio_working_3-way'!X477^(1/3))*COS(('OddsRatio_working_3-way'!Y477+4*PI())/3)</f>
        <v>-0.21731972269524216</v>
      </c>
      <c r="AI477" s="11">
        <f>'OddsRatio_working_3-way'!U477/(3*'OddsRatio_working_3-way'!X477^(1/3))*SIN(('OddsRatio_working_3-way'!Y477)/3)</f>
        <v>-5.274472939845596E-2</v>
      </c>
      <c r="AJ477" s="11">
        <f>'OddsRatio_working_3-way'!U477/(3*'OddsRatio_working_3-way'!X477^(1/3))*SIN(('OddsRatio_working_3-way'!Y477+2*PI())/3)</f>
        <v>-0.42915353059339428</v>
      </c>
      <c r="AK477" s="11">
        <f>'OddsRatio_working_3-way'!U477/(3*'OddsRatio_working_3-way'!X477^(1/3))*SIN(('OddsRatio_working_3-way'!Y477+4*PI())/3)</f>
        <v>0.48189825999184999</v>
      </c>
      <c r="AL477" s="11">
        <f>'OddsRatio_working_3-way'!Z477+'OddsRatio_working_3-way'!AF477</f>
        <v>1.0519919930801627</v>
      </c>
      <c r="AM477" s="11">
        <f>'OddsRatio_working_3-way'!AA477+'OddsRatio_working_3-way'!AG477</f>
        <v>-0.61735254768967851</v>
      </c>
      <c r="AN477" s="11">
        <f>'OddsRatio_working_3-way'!AB477+'OddsRatio_working_3-way'!AH477</f>
        <v>-0.43463944539048432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1.0519919930801627</v>
      </c>
      <c r="AS477" s="11">
        <f>IF(('OddsRatio_working_3-way'!X477=0),IF(Q477&gt;0,-Q477^(1/3),(-Q477)^(1/3)),'OddsRatio_working_3-way'!AM477-'OddsRatio_working_3-way'!R477/3)</f>
        <v>-0.61735254768967851</v>
      </c>
      <c r="AT477" s="11">
        <f>IF(('OddsRatio_working_3-way'!X477=0),IF(Q477&gt;0,-Q477^(1/3),(-Q477)^(1/3)),'OddsRatio_working_3-way'!AN477-'OddsRatio_working_3-way'!R477/3)</f>
        <v>-0.43463944539048432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IF('True_Odds_Calculator_3-way'!A470="","",'True_Odds_Calculator_3-way'!A470)</f>
        <v>1.39</v>
      </c>
      <c r="B478" s="4">
        <f>IF('True_Odds_Calculator_3-way'!B470="","",'True_Odds_Calculator_3-way'!B470)</f>
        <v>4.8099999999999996</v>
      </c>
      <c r="C478" s="4">
        <f>IF('True_Odds_Calculator_3-way'!C470="","",'True_Odds_Calculator_3-way'!C470)</f>
        <v>9.07</v>
      </c>
      <c r="D478" s="9">
        <f t="shared" si="104"/>
        <v>0.70268772338052521</v>
      </c>
      <c r="E478" s="9">
        <f t="shared" si="105"/>
        <v>0.19480143334279068</v>
      </c>
      <c r="F478" s="9">
        <f t="shared" si="106"/>
        <v>0.10251084327668418</v>
      </c>
      <c r="G478" s="9">
        <f t="shared" si="107"/>
        <v>1.0848904078637767</v>
      </c>
      <c r="H478" s="9">
        <f t="shared" si="108"/>
        <v>1.4231072590668725</v>
      </c>
      <c r="I478" s="9">
        <f t="shared" si="109"/>
        <v>5.1334324539609888</v>
      </c>
      <c r="J478" s="9">
        <f t="shared" si="110"/>
        <v>9.7550655914606779</v>
      </c>
      <c r="K478" s="11">
        <f t="shared" si="111"/>
        <v>0.71942446043165476</v>
      </c>
      <c r="L478" s="11">
        <f t="shared" si="112"/>
        <v>0.20790020790020791</v>
      </c>
      <c r="M478" s="11">
        <f t="shared" si="113"/>
        <v>0.11025358324145534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-0.19774064832879956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0.20233797489831695</v>
      </c>
      <c r="Q478" s="11">
        <f>2*'OddsRatio_working_3-way'!K478*'OddsRatio_working_3-way'!L478*'OddsRatio_working_3-way'!M478</f>
        <v>3.2980925003800642E-2</v>
      </c>
      <c r="R478" s="11">
        <f t="shared" si="114"/>
        <v>0</v>
      </c>
      <c r="S478" s="11">
        <f t="shared" si="115"/>
        <v>-1.0232492742810928</v>
      </c>
      <c r="T478" s="11">
        <f t="shared" si="116"/>
        <v>-0.16678879776382929</v>
      </c>
      <c r="U478" s="11">
        <f>'OddsRatio_working_3-way'!S478-'OddsRatio_working_3-way'!R478^2/3</f>
        <v>-1.0232492742810928</v>
      </c>
      <c r="V478" s="11">
        <f>'OddsRatio_working_3-way'!S478*'OddsRatio_working_3-way'!R478/3-2*'OddsRatio_working_3-way'!R478^3/27-'OddsRatio_working_3-way'!T478</f>
        <v>0.16678879776382929</v>
      </c>
      <c r="W478" s="11">
        <f>'OddsRatio_working_3-way'!V478^2+4*'OddsRatio_working_3-way'!U478^3/27</f>
        <v>-0.13090475264543616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0.19920043656135628</v>
      </c>
      <c r="Y478" s="11">
        <f>IF('OddsRatio_working_3-way'!W478&gt;=0,IF('OddsRatio_working_3-way'!V478+SQRT('OddsRatio_working_3-way'!W478)&gt;0,0,PI()),ACOS('OddsRatio_working_3-way'!V478/(2*'OddsRatio_working_3-way'!X478)))</f>
        <v>1.1388428347548545</v>
      </c>
      <c r="Z478" s="11">
        <f>'OddsRatio_working_3-way'!X478^(1/3)*COS('OddsRatio_working_3-way'!Y478/3)</f>
        <v>0.54244520393188833</v>
      </c>
      <c r="AA478" s="11">
        <f>'OddsRatio_working_3-way'!X478^(1/3)*COS(('OddsRatio_working_3-way'!Y478+2*PI())/3)</f>
        <v>-0.4586451702941533</v>
      </c>
      <c r="AB478" s="11">
        <f>'OddsRatio_working_3-way'!X478^(1/3)*COS(('OddsRatio_working_3-way'!Y478+4*PI())/3)</f>
        <v>-8.3800033637735208E-2</v>
      </c>
      <c r="AC478" s="11">
        <f>'OddsRatio_working_3-way'!X478^(1/3)*SIN('OddsRatio_working_3-way'!Y478/3)</f>
        <v>0.21641694055300517</v>
      </c>
      <c r="AD478" s="11">
        <f>'OddsRatio_working_3-way'!X478^(1/3)*SIN(('OddsRatio_working_3-way'!Y478+2*PI())/3)</f>
        <v>0.36156285648954323</v>
      </c>
      <c r="AE478" s="11">
        <f>'OddsRatio_working_3-way'!X478^(1/3)*SIN(('OddsRatio_working_3-way'!Y478+4*PI())/3)</f>
        <v>-0.57797979704254832</v>
      </c>
      <c r="AF478" s="11">
        <f>-'OddsRatio_working_3-way'!U478/(3*'OddsRatio_working_3-way'!X478^(1/3))*COS(('OddsRatio_working_3-way'!Y478)/3)</f>
        <v>0.54244520393188844</v>
      </c>
      <c r="AG478" s="11">
        <f>-'OddsRatio_working_3-way'!U478/(3*'OddsRatio_working_3-way'!X478^(1/3))*COS(('OddsRatio_working_3-way'!Y478+2*PI())/3)</f>
        <v>-0.45864517029415341</v>
      </c>
      <c r="AH478" s="11">
        <f>-'OddsRatio_working_3-way'!U478/(3*'OddsRatio_working_3-way'!X478^(1/3))*COS(('OddsRatio_working_3-way'!Y478+4*PI())/3)</f>
        <v>-8.3800033637735236E-2</v>
      </c>
      <c r="AI478" s="11">
        <f>'OddsRatio_working_3-way'!U478/(3*'OddsRatio_working_3-way'!X478^(1/3))*SIN(('OddsRatio_working_3-way'!Y478)/3)</f>
        <v>-0.2164169405530052</v>
      </c>
      <c r="AJ478" s="11">
        <f>'OddsRatio_working_3-way'!U478/(3*'OddsRatio_working_3-way'!X478^(1/3))*SIN(('OddsRatio_working_3-way'!Y478+2*PI())/3)</f>
        <v>-0.36156285648954328</v>
      </c>
      <c r="AK478" s="11">
        <f>'OddsRatio_working_3-way'!U478/(3*'OddsRatio_working_3-way'!X478^(1/3))*SIN(('OddsRatio_working_3-way'!Y478+4*PI())/3)</f>
        <v>0.57797979704254843</v>
      </c>
      <c r="AL478" s="11">
        <f>'OddsRatio_working_3-way'!Z478+'OddsRatio_working_3-way'!AF478</f>
        <v>1.0848904078637767</v>
      </c>
      <c r="AM478" s="11">
        <f>'OddsRatio_working_3-way'!AA478+'OddsRatio_working_3-way'!AG478</f>
        <v>-0.91729034058830672</v>
      </c>
      <c r="AN478" s="11">
        <f>'OddsRatio_working_3-way'!AB478+'OddsRatio_working_3-way'!AH478</f>
        <v>-0.16760006727547044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1.0848904078637767</v>
      </c>
      <c r="AS478" s="11">
        <f>IF(('OddsRatio_working_3-way'!X478=0),IF(Q478&gt;0,-Q478^(1/3),(-Q478)^(1/3)),'OddsRatio_working_3-way'!AM478-'OddsRatio_working_3-way'!R478/3)</f>
        <v>-0.91729034058830672</v>
      </c>
      <c r="AT478" s="11">
        <f>IF(('OddsRatio_working_3-way'!X478=0),IF(Q478&gt;0,-Q478^(1/3),(-Q478)^(1/3)),'OddsRatio_working_3-way'!AN478-'OddsRatio_working_3-way'!R478/3)</f>
        <v>-0.16760006727547044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IF('True_Odds_Calculator_3-way'!A471="","",'True_Odds_Calculator_3-way'!A471)</f>
        <v>2.83</v>
      </c>
      <c r="B479" s="4">
        <f>IF('True_Odds_Calculator_3-way'!B471="","",'True_Odds_Calculator_3-way'!B471)</f>
        <v>3</v>
      </c>
      <c r="C479" s="4">
        <f>IF('True_Odds_Calculator_3-way'!C471="","",'True_Odds_Calculator_3-way'!C471)</f>
        <v>2.89</v>
      </c>
      <c r="D479" s="9">
        <f t="shared" si="104"/>
        <v>0.34231185490351473</v>
      </c>
      <c r="E479" s="9">
        <f t="shared" si="105"/>
        <v>0.32260193696906037</v>
      </c>
      <c r="F479" s="9">
        <f t="shared" si="106"/>
        <v>0.33508620812742484</v>
      </c>
      <c r="G479" s="9">
        <f t="shared" si="107"/>
        <v>1.0498976996159612</v>
      </c>
      <c r="H479" s="9">
        <f t="shared" si="108"/>
        <v>2.9213127902972089</v>
      </c>
      <c r="I479" s="9">
        <f t="shared" si="109"/>
        <v>3.0997953992319225</v>
      </c>
      <c r="J479" s="9">
        <f t="shared" si="110"/>
        <v>2.9843066522741668</v>
      </c>
      <c r="K479" s="11">
        <f t="shared" si="111"/>
        <v>0.35335689045936397</v>
      </c>
      <c r="L479" s="11">
        <f t="shared" si="112"/>
        <v>0.33333333333333331</v>
      </c>
      <c r="M479" s="11">
        <f t="shared" si="113"/>
        <v>0.34602076124567471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-0.28192744568207662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0.23312588390167954</v>
      </c>
      <c r="Q479" s="11">
        <f>2*'OddsRatio_working_3-way'!K479*'OddsRatio_working_3-way'!L479*'OddsRatio_working_3-way'!M479</f>
        <v>8.1512546818769072E-2</v>
      </c>
      <c r="R479" s="11">
        <f t="shared" si="114"/>
        <v>0</v>
      </c>
      <c r="S479" s="11">
        <f t="shared" si="115"/>
        <v>-0.82690028045219288</v>
      </c>
      <c r="T479" s="11">
        <f t="shared" si="116"/>
        <v>-0.28912597218608144</v>
      </c>
      <c r="U479" s="11">
        <f>'OddsRatio_working_3-way'!S479-'OddsRatio_working_3-way'!R479^2/3</f>
        <v>-0.82690028045219288</v>
      </c>
      <c r="V479" s="11">
        <f>'OddsRatio_working_3-way'!S479*'OddsRatio_working_3-way'!R479/3-2*'OddsRatio_working_3-way'!R479^3/27-'OddsRatio_working_3-way'!T479</f>
        <v>0.28912597218608144</v>
      </c>
      <c r="W479" s="11">
        <f>'OddsRatio_working_3-way'!V479^2+4*'OddsRatio_working_3-way'!U479^3/27</f>
        <v>-1.6983211829869893E-4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0.14470976116942269</v>
      </c>
      <c r="Y479" s="11">
        <f>IF('OddsRatio_working_3-way'!W479&gt;=0,IF('OddsRatio_working_3-way'!V479+SQRT('OddsRatio_working_3-way'!W479)&gt;0,0,PI()),ACOS('OddsRatio_working_3-way'!V479/(2*'OddsRatio_working_3-way'!X479)))</f>
        <v>4.504317096561139E-2</v>
      </c>
      <c r="Z479" s="11">
        <f>'OddsRatio_working_3-way'!X479^(1/3)*COS('OddsRatio_working_3-way'!Y479/3)</f>
        <v>0.52494884980798062</v>
      </c>
      <c r="AA479" s="11">
        <f>'OddsRatio_working_3-way'!X479^(1/3)*COS(('OddsRatio_working_3-way'!Y479+2*PI())/3)</f>
        <v>-0.26930076557867938</v>
      </c>
      <c r="AB479" s="11">
        <f>'OddsRatio_working_3-way'!X479^(1/3)*COS(('OddsRatio_working_3-way'!Y479+4*PI())/3)</f>
        <v>-0.2556480842293013</v>
      </c>
      <c r="AC479" s="11">
        <f>'OddsRatio_working_3-way'!X479^(1/3)*SIN('OddsRatio_working_3-way'!Y479/3)</f>
        <v>7.8823792522236813E-3</v>
      </c>
      <c r="AD479" s="11">
        <f>'OddsRatio_working_3-way'!X479^(1/3)*SIN(('OddsRatio_working_3-way'!Y479+2*PI())/3)</f>
        <v>0.4506778499950212</v>
      </c>
      <c r="AE479" s="11">
        <f>'OddsRatio_working_3-way'!X479^(1/3)*SIN(('OddsRatio_working_3-way'!Y479+4*PI())/3)</f>
        <v>-0.45856022924724482</v>
      </c>
      <c r="AF479" s="11">
        <f>-'OddsRatio_working_3-way'!U479/(3*'OddsRatio_working_3-way'!X479^(1/3))*COS(('OddsRatio_working_3-way'!Y479)/3)</f>
        <v>0.52494884980798062</v>
      </c>
      <c r="AG479" s="11">
        <f>-'OddsRatio_working_3-way'!U479/(3*'OddsRatio_working_3-way'!X479^(1/3))*COS(('OddsRatio_working_3-way'!Y479+2*PI())/3)</f>
        <v>-0.26930076557867938</v>
      </c>
      <c r="AH479" s="11">
        <f>-'OddsRatio_working_3-way'!U479/(3*'OddsRatio_working_3-way'!X479^(1/3))*COS(('OddsRatio_working_3-way'!Y479+4*PI())/3)</f>
        <v>-0.2556480842293013</v>
      </c>
      <c r="AI479" s="11">
        <f>'OddsRatio_working_3-way'!U479/(3*'OddsRatio_working_3-way'!X479^(1/3))*SIN(('OddsRatio_working_3-way'!Y479)/3)</f>
        <v>-7.8823792522236813E-3</v>
      </c>
      <c r="AJ479" s="11">
        <f>'OddsRatio_working_3-way'!U479/(3*'OddsRatio_working_3-way'!X479^(1/3))*SIN(('OddsRatio_working_3-way'!Y479+2*PI())/3)</f>
        <v>-0.4506778499950212</v>
      </c>
      <c r="AK479" s="11">
        <f>'OddsRatio_working_3-way'!U479/(3*'OddsRatio_working_3-way'!X479^(1/3))*SIN(('OddsRatio_working_3-way'!Y479+4*PI())/3)</f>
        <v>0.45856022924724482</v>
      </c>
      <c r="AL479" s="11">
        <f>'OddsRatio_working_3-way'!Z479+'OddsRatio_working_3-way'!AF479</f>
        <v>1.0498976996159612</v>
      </c>
      <c r="AM479" s="11">
        <f>'OddsRatio_working_3-way'!AA479+'OddsRatio_working_3-way'!AG479</f>
        <v>-0.53860153115735876</v>
      </c>
      <c r="AN479" s="11">
        <f>'OddsRatio_working_3-way'!AB479+'OddsRatio_working_3-way'!AH479</f>
        <v>-0.5112961684586026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1.0498976996159612</v>
      </c>
      <c r="AS479" s="11">
        <f>IF(('OddsRatio_working_3-way'!X479=0),IF(Q479&gt;0,-Q479^(1/3),(-Q479)^(1/3)),'OddsRatio_working_3-way'!AM479-'OddsRatio_working_3-way'!R479/3)</f>
        <v>-0.53860153115735876</v>
      </c>
      <c r="AT479" s="11">
        <f>IF(('OddsRatio_working_3-way'!X479=0),IF(Q479&gt;0,-Q479^(1/3),(-Q479)^(1/3)),'OddsRatio_working_3-way'!AN479-'OddsRatio_working_3-way'!R479/3)</f>
        <v>-0.5112961684586026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IF('True_Odds_Calculator_3-way'!A472="","",'True_Odds_Calculator_3-way'!A472)</f>
        <v>1.96</v>
      </c>
      <c r="B480" s="4">
        <f>IF('True_Odds_Calculator_3-way'!B472="","",'True_Odds_Calculator_3-way'!B472)</f>
        <v>3.57</v>
      </c>
      <c r="C480" s="4">
        <f>IF('True_Odds_Calculator_3-way'!C472="","",'True_Odds_Calculator_3-way'!C472)</f>
        <v>4.07</v>
      </c>
      <c r="D480" s="9">
        <f t="shared" si="104"/>
        <v>0.49595199836840703</v>
      </c>
      <c r="E480" s="9">
        <f t="shared" si="105"/>
        <v>0.26876052698039343</v>
      </c>
      <c r="F480" s="9">
        <f t="shared" si="106"/>
        <v>0.23528747465119934</v>
      </c>
      <c r="G480" s="9">
        <f t="shared" si="107"/>
        <v>1.0586710073291292</v>
      </c>
      <c r="H480" s="9">
        <f t="shared" si="108"/>
        <v>2.0163241670359637</v>
      </c>
      <c r="I480" s="9">
        <f t="shared" si="109"/>
        <v>3.7207844888358617</v>
      </c>
      <c r="J480" s="9">
        <f t="shared" si="110"/>
        <v>4.2501199925004283</v>
      </c>
      <c r="K480" s="11">
        <f t="shared" si="111"/>
        <v>0.51020408163265307</v>
      </c>
      <c r="L480" s="11">
        <f t="shared" si="112"/>
        <v>0.28011204481792717</v>
      </c>
      <c r="M480" s="11">
        <f t="shared" si="113"/>
        <v>0.24570024570024568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-0.26596472214719502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0.23175293283336501</v>
      </c>
      <c r="Q480" s="11">
        <f>2*'OddsRatio_working_3-way'!K480*'OddsRatio_working_3-way'!L480*'OddsRatio_working_3-way'!M480</f>
        <v>7.0228161464656061E-2</v>
      </c>
      <c r="R480" s="11">
        <f t="shared" si="114"/>
        <v>0</v>
      </c>
      <c r="S480" s="11">
        <f t="shared" si="115"/>
        <v>-0.87136719096566539</v>
      </c>
      <c r="T480" s="11">
        <f t="shared" si="116"/>
        <v>-0.26405066392898952</v>
      </c>
      <c r="U480" s="11">
        <f>'OddsRatio_working_3-way'!S480-'OddsRatio_working_3-way'!R480^2/3</f>
        <v>-0.87136719096566539</v>
      </c>
      <c r="V480" s="11">
        <f>'OddsRatio_working_3-way'!S480*'OddsRatio_working_3-way'!R480/3-2*'OddsRatio_working_3-way'!R480^3/27-'OddsRatio_working_3-way'!T480</f>
        <v>0.26405066392898952</v>
      </c>
      <c r="W480" s="11">
        <f>'OddsRatio_working_3-way'!V480^2+4*'OddsRatio_working_3-way'!U480^3/27</f>
        <v>-2.8293893059751912E-2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0.15653805142927077</v>
      </c>
      <c r="Y480" s="11">
        <f>IF('OddsRatio_working_3-way'!W480&gt;=0,IF('OddsRatio_working_3-way'!V480+SQRT('OddsRatio_working_3-way'!W480)&gt;0,0,PI()),ACOS('OddsRatio_working_3-way'!V480/(2*'OddsRatio_working_3-way'!X480)))</f>
        <v>0.56720253874943305</v>
      </c>
      <c r="Z480" s="11">
        <f>'OddsRatio_working_3-way'!X480^(1/3)*COS('OddsRatio_working_3-way'!Y480/3)</f>
        <v>0.52933550366456461</v>
      </c>
      <c r="AA480" s="11">
        <f>'OddsRatio_working_3-way'!X480^(1/3)*COS(('OddsRatio_working_3-way'!Y480+2*PI())/3)</f>
        <v>-0.3523874255751358</v>
      </c>
      <c r="AB480" s="11">
        <f>'OddsRatio_working_3-way'!X480^(1/3)*COS(('OddsRatio_working_3-way'!Y480+4*PI())/3)</f>
        <v>-0.17694807808942889</v>
      </c>
      <c r="AC480" s="11">
        <f>'OddsRatio_working_3-way'!X480^(1/3)*SIN('OddsRatio_working_3-way'!Y480/3)</f>
        <v>0.10128995449732529</v>
      </c>
      <c r="AD480" s="11">
        <f>'OddsRatio_working_3-way'!X480^(1/3)*SIN(('OddsRatio_working_3-way'!Y480+2*PI())/3)</f>
        <v>0.40777301604988114</v>
      </c>
      <c r="AE480" s="11">
        <f>'OddsRatio_working_3-way'!X480^(1/3)*SIN(('OddsRatio_working_3-way'!Y480+4*PI())/3)</f>
        <v>-0.50906297054720639</v>
      </c>
      <c r="AF480" s="11">
        <f>-'OddsRatio_working_3-way'!U480/(3*'OddsRatio_working_3-way'!X480^(1/3))*COS(('OddsRatio_working_3-way'!Y480)/3)</f>
        <v>0.5293355036645645</v>
      </c>
      <c r="AG480" s="11">
        <f>-'OddsRatio_working_3-way'!U480/(3*'OddsRatio_working_3-way'!X480^(1/3))*COS(('OddsRatio_working_3-way'!Y480+2*PI())/3)</f>
        <v>-0.35238742557513575</v>
      </c>
      <c r="AH480" s="11">
        <f>-'OddsRatio_working_3-way'!U480/(3*'OddsRatio_working_3-way'!X480^(1/3))*COS(('OddsRatio_working_3-way'!Y480+4*PI())/3)</f>
        <v>-0.17694807808942886</v>
      </c>
      <c r="AI480" s="11">
        <f>'OddsRatio_working_3-way'!U480/(3*'OddsRatio_working_3-way'!X480^(1/3))*SIN(('OddsRatio_working_3-way'!Y480)/3)</f>
        <v>-0.10128995449732528</v>
      </c>
      <c r="AJ480" s="11">
        <f>'OddsRatio_working_3-way'!U480/(3*'OddsRatio_working_3-way'!X480^(1/3))*SIN(('OddsRatio_working_3-way'!Y480+2*PI())/3)</f>
        <v>-0.40777301604988103</v>
      </c>
      <c r="AK480" s="11">
        <f>'OddsRatio_working_3-way'!U480/(3*'OddsRatio_working_3-way'!X480^(1/3))*SIN(('OddsRatio_working_3-way'!Y480+4*PI())/3)</f>
        <v>0.50906297054720628</v>
      </c>
      <c r="AL480" s="11">
        <f>'OddsRatio_working_3-way'!Z480+'OddsRatio_working_3-way'!AF480</f>
        <v>1.0586710073291292</v>
      </c>
      <c r="AM480" s="11">
        <f>'OddsRatio_working_3-way'!AA480+'OddsRatio_working_3-way'!AG480</f>
        <v>-0.70477485115027161</v>
      </c>
      <c r="AN480" s="11">
        <f>'OddsRatio_working_3-way'!AB480+'OddsRatio_working_3-way'!AH480</f>
        <v>-0.35389615617885772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1.0586710073291292</v>
      </c>
      <c r="AS480" s="11">
        <f>IF(('OddsRatio_working_3-way'!X480=0),IF(Q480&gt;0,-Q480^(1/3),(-Q480)^(1/3)),'OddsRatio_working_3-way'!AM480-'OddsRatio_working_3-way'!R480/3)</f>
        <v>-0.70477485115027161</v>
      </c>
      <c r="AT480" s="11">
        <f>IF(('OddsRatio_working_3-way'!X480=0),IF(Q480&gt;0,-Q480^(1/3),(-Q480)^(1/3)),'OddsRatio_working_3-way'!AN480-'OddsRatio_working_3-way'!R480/3)</f>
        <v>-0.35389615617885772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IF('True_Odds_Calculator_3-way'!A473="","",'True_Odds_Calculator_3-way'!A473)</f>
        <v>2.84</v>
      </c>
      <c r="B481" s="4">
        <f>IF('True_Odds_Calculator_3-way'!B473="","",'True_Odds_Calculator_3-way'!B473)</f>
        <v>3.17</v>
      </c>
      <c r="C481" s="4">
        <f>IF('True_Odds_Calculator_3-way'!C473="","",'True_Odds_Calculator_3-way'!C473)</f>
        <v>2.74</v>
      </c>
      <c r="D481" s="9">
        <f t="shared" si="104"/>
        <v>0.34112710731084378</v>
      </c>
      <c r="E481" s="9">
        <f t="shared" si="105"/>
        <v>0.30507695083307323</v>
      </c>
      <c r="F481" s="9">
        <f t="shared" si="106"/>
        <v>0.35379594185608298</v>
      </c>
      <c r="G481" s="9">
        <f t="shared" si="107"/>
        <v>1.0497057729467036</v>
      </c>
      <c r="H481" s="9">
        <f t="shared" si="108"/>
        <v>2.9314586222219341</v>
      </c>
      <c r="I481" s="9">
        <f t="shared" si="109"/>
        <v>3.2778615272943474</v>
      </c>
      <c r="J481" s="9">
        <f t="shared" si="110"/>
        <v>2.826488044927264</v>
      </c>
      <c r="K481" s="11">
        <f t="shared" si="111"/>
        <v>0.35211267605633806</v>
      </c>
      <c r="L481" s="11">
        <f t="shared" si="112"/>
        <v>0.31545741324921134</v>
      </c>
      <c r="M481" s="11">
        <f t="shared" si="113"/>
        <v>0.36496350364963503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-0.28164279142352788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0.23309860776485108</v>
      </c>
      <c r="Q481" s="11">
        <f>2*'OddsRatio_working_3-way'!K481*'OddsRatio_working_3-way'!L481*'OddsRatio_working_3-way'!M481</f>
        <v>8.1077776613861258E-2</v>
      </c>
      <c r="R481" s="11">
        <f t="shared" si="114"/>
        <v>0</v>
      </c>
      <c r="S481" s="11">
        <f t="shared" si="115"/>
        <v>-0.82763917580380331</v>
      </c>
      <c r="T481" s="11">
        <f t="shared" si="116"/>
        <v>-0.28787449593175768</v>
      </c>
      <c r="U481" s="11">
        <f>'OddsRatio_working_3-way'!S481-'OddsRatio_working_3-way'!R481^2/3</f>
        <v>-0.82763917580380331</v>
      </c>
      <c r="V481" s="11">
        <f>'OddsRatio_working_3-way'!S481*'OddsRatio_working_3-way'!R481/3-2*'OddsRatio_working_3-way'!R481^3/27-'OddsRatio_working_3-way'!T481</f>
        <v>0.28787449593175768</v>
      </c>
      <c r="W481" s="11">
        <f>'OddsRatio_working_3-way'!V481^2+4*'OddsRatio_working_3-way'!U481^3/27</f>
        <v>-1.1166819206279294E-3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0.14490376748776368</v>
      </c>
      <c r="Y481" s="11">
        <f>IF('OddsRatio_working_3-way'!W481&gt;=0,IF('OddsRatio_working_3-way'!V481+SQRT('OddsRatio_working_3-way'!W481)&gt;0,0,PI()),ACOS('OddsRatio_working_3-way'!V481/(2*'OddsRatio_working_3-way'!X481)))</f>
        <v>0.11556389428866032</v>
      </c>
      <c r="Z481" s="11">
        <f>'OddsRatio_working_3-way'!X481^(1/3)*COS('OddsRatio_working_3-way'!Y481/3)</f>
        <v>0.52485288647335182</v>
      </c>
      <c r="AA481" s="11">
        <f>'OddsRatio_working_3-way'!X481^(1/3)*COS(('OddsRatio_working_3-way'!Y481+2*PI())/3)</f>
        <v>-0.27994442318283314</v>
      </c>
      <c r="AB481" s="11">
        <f>'OddsRatio_working_3-way'!X481^(1/3)*COS(('OddsRatio_working_3-way'!Y481+4*PI())/3)</f>
        <v>-0.24490846329051857</v>
      </c>
      <c r="AC481" s="11">
        <f>'OddsRatio_working_3-way'!X481^(1/3)*SIN('OddsRatio_working_3-way'!Y481/3)</f>
        <v>2.0228020875144671E-2</v>
      </c>
      <c r="AD481" s="11">
        <f>'OddsRatio_working_3-way'!X481^(1/3)*SIN(('OddsRatio_working_3-way'!Y481+2*PI())/3)</f>
        <v>0.44442192249794027</v>
      </c>
      <c r="AE481" s="11">
        <f>'OddsRatio_working_3-way'!X481^(1/3)*SIN(('OddsRatio_working_3-way'!Y481+4*PI())/3)</f>
        <v>-0.46464994337308507</v>
      </c>
      <c r="AF481" s="11">
        <f>-'OddsRatio_working_3-way'!U481/(3*'OddsRatio_working_3-way'!X481^(1/3))*COS(('OddsRatio_working_3-way'!Y481)/3)</f>
        <v>0.52485288647335182</v>
      </c>
      <c r="AG481" s="11">
        <f>-'OddsRatio_working_3-way'!U481/(3*'OddsRatio_working_3-way'!X481^(1/3))*COS(('OddsRatio_working_3-way'!Y481+2*PI())/3)</f>
        <v>-0.27994442318283314</v>
      </c>
      <c r="AH481" s="11">
        <f>-'OddsRatio_working_3-way'!U481/(3*'OddsRatio_working_3-way'!X481^(1/3))*COS(('OddsRatio_working_3-way'!Y481+4*PI())/3)</f>
        <v>-0.24490846329051857</v>
      </c>
      <c r="AI481" s="11">
        <f>'OddsRatio_working_3-way'!U481/(3*'OddsRatio_working_3-way'!X481^(1/3))*SIN(('OddsRatio_working_3-way'!Y481)/3)</f>
        <v>-2.0228020875144671E-2</v>
      </c>
      <c r="AJ481" s="11">
        <f>'OddsRatio_working_3-way'!U481/(3*'OddsRatio_working_3-way'!X481^(1/3))*SIN(('OddsRatio_working_3-way'!Y481+2*PI())/3)</f>
        <v>-0.44442192249794027</v>
      </c>
      <c r="AK481" s="11">
        <f>'OddsRatio_working_3-way'!U481/(3*'OddsRatio_working_3-way'!X481^(1/3))*SIN(('OddsRatio_working_3-way'!Y481+4*PI())/3)</f>
        <v>0.46464994337308507</v>
      </c>
      <c r="AL481" s="11">
        <f>'OddsRatio_working_3-way'!Z481+'OddsRatio_working_3-way'!AF481</f>
        <v>1.0497057729467036</v>
      </c>
      <c r="AM481" s="11">
        <f>'OddsRatio_working_3-way'!AA481+'OddsRatio_working_3-way'!AG481</f>
        <v>-0.55988884636566627</v>
      </c>
      <c r="AN481" s="11">
        <f>'OddsRatio_working_3-way'!AB481+'OddsRatio_working_3-way'!AH481</f>
        <v>-0.48981692658103715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1.0497057729467036</v>
      </c>
      <c r="AS481" s="11">
        <f>IF(('OddsRatio_working_3-way'!X481=0),IF(Q481&gt;0,-Q481^(1/3),(-Q481)^(1/3)),'OddsRatio_working_3-way'!AM481-'OddsRatio_working_3-way'!R481/3)</f>
        <v>-0.55988884636566627</v>
      </c>
      <c r="AT481" s="11">
        <f>IF(('OddsRatio_working_3-way'!X481=0),IF(Q481&gt;0,-Q481^(1/3),(-Q481)^(1/3)),'OddsRatio_working_3-way'!AN481-'OddsRatio_working_3-way'!R481/3)</f>
        <v>-0.48981692658103715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IF('True_Odds_Calculator_3-way'!A474="","",'True_Odds_Calculator_3-way'!A474)</f>
        <v>3.5</v>
      </c>
      <c r="B482" s="4">
        <f>IF('True_Odds_Calculator_3-way'!B474="","",'True_Odds_Calculator_3-way'!B474)</f>
        <v>3.46</v>
      </c>
      <c r="C482" s="4">
        <f>IF('True_Odds_Calculator_3-way'!C474="","",'True_Odds_Calculator_3-way'!C474)</f>
        <v>2.1800000000000002</v>
      </c>
      <c r="D482" s="9">
        <f t="shared" si="104"/>
        <v>0.27537338529607364</v>
      </c>
      <c r="E482" s="9">
        <f t="shared" si="105"/>
        <v>0.27860352172474567</v>
      </c>
      <c r="F482" s="9">
        <f t="shared" si="106"/>
        <v>0.44602309297918052</v>
      </c>
      <c r="G482" s="9">
        <f t="shared" si="107"/>
        <v>1.0525732019088603</v>
      </c>
      <c r="H482" s="9">
        <f t="shared" si="108"/>
        <v>3.631433004772151</v>
      </c>
      <c r="I482" s="9">
        <f t="shared" si="109"/>
        <v>3.589330076695795</v>
      </c>
      <c r="J482" s="9">
        <f t="shared" si="110"/>
        <v>2.2420363782524553</v>
      </c>
      <c r="K482" s="11">
        <f t="shared" si="111"/>
        <v>0.2857142857142857</v>
      </c>
      <c r="L482" s="11">
        <f t="shared" si="112"/>
        <v>0.28901734104046245</v>
      </c>
      <c r="M482" s="11">
        <f t="shared" si="113"/>
        <v>0.4587155963302752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-0.27488844612459173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0.23257751952666311</v>
      </c>
      <c r="Q482" s="11">
        <f>2*'OddsRatio_working_3-way'!K482*'OddsRatio_working_3-way'!L482*'OddsRatio_working_3-way'!M482</f>
        <v>7.575814968295215E-2</v>
      </c>
      <c r="R482" s="11">
        <f t="shared" si="114"/>
        <v>0</v>
      </c>
      <c r="S482" s="11">
        <f t="shared" si="115"/>
        <v>-0.84607964723715079</v>
      </c>
      <c r="T482" s="11">
        <f t="shared" si="116"/>
        <v>-0.27559597629874616</v>
      </c>
      <c r="U482" s="11">
        <f>'OddsRatio_working_3-way'!S482-'OddsRatio_working_3-way'!R482^2/3</f>
        <v>-0.84607964723715079</v>
      </c>
      <c r="V482" s="11">
        <f>'OddsRatio_working_3-way'!S482*'OddsRatio_working_3-way'!R482/3-2*'OddsRatio_working_3-way'!R482^3/27-'OddsRatio_working_3-way'!T482</f>
        <v>0.27559597629874616</v>
      </c>
      <c r="W482" s="11">
        <f>'OddsRatio_working_3-way'!V482^2+4*'OddsRatio_working_3-way'!U482^3/27</f>
        <v>-1.3775267700789087E-2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0.14977350387572574</v>
      </c>
      <c r="Y482" s="11">
        <f>IF('OddsRatio_working_3-way'!W482&gt;=0,IF('OddsRatio_working_3-way'!V482+SQRT('OddsRatio_working_3-way'!W482)&gt;0,0,PI()),ACOS('OddsRatio_working_3-way'!V482/(2*'OddsRatio_working_3-way'!X482)))</f>
        <v>0.40260740028805131</v>
      </c>
      <c r="Z482" s="11">
        <f>'OddsRatio_working_3-way'!X482^(1/3)*COS('OddsRatio_working_3-way'!Y482/3)</f>
        <v>0.52628660095443014</v>
      </c>
      <c r="AA482" s="11">
        <f>'OddsRatio_working_3-way'!X482^(1/3)*COS(('OddsRatio_working_3-way'!Y482+2*PI())/3)</f>
        <v>-0.32467964787582188</v>
      </c>
      <c r="AB482" s="11">
        <f>'OddsRatio_working_3-way'!X482^(1/3)*COS(('OddsRatio_working_3-way'!Y482+4*PI())/3)</f>
        <v>-0.20160695307860832</v>
      </c>
      <c r="AC482" s="11">
        <f>'OddsRatio_working_3-way'!X482^(1/3)*SIN('OddsRatio_working_3-way'!Y482/3)</f>
        <v>7.1056053471064071E-2</v>
      </c>
      <c r="AD482" s="11">
        <f>'OddsRatio_working_3-way'!X482^(1/3)*SIN(('OddsRatio_working_3-way'!Y482+2*PI())/3)</f>
        <v>0.42024953936236814</v>
      </c>
      <c r="AE482" s="11">
        <f>'OddsRatio_working_3-way'!X482^(1/3)*SIN(('OddsRatio_working_3-way'!Y482+4*PI())/3)</f>
        <v>-0.491305592833432</v>
      </c>
      <c r="AF482" s="11">
        <f>-'OddsRatio_working_3-way'!U482/(3*'OddsRatio_working_3-way'!X482^(1/3))*COS(('OddsRatio_working_3-way'!Y482)/3)</f>
        <v>0.52628660095443014</v>
      </c>
      <c r="AG482" s="11">
        <f>-'OddsRatio_working_3-way'!U482/(3*'OddsRatio_working_3-way'!X482^(1/3))*COS(('OddsRatio_working_3-way'!Y482+2*PI())/3)</f>
        <v>-0.32467964787582188</v>
      </c>
      <c r="AH482" s="11">
        <f>-'OddsRatio_working_3-way'!U482/(3*'OddsRatio_working_3-way'!X482^(1/3))*COS(('OddsRatio_working_3-way'!Y482+4*PI())/3)</f>
        <v>-0.20160695307860832</v>
      </c>
      <c r="AI482" s="11">
        <f>'OddsRatio_working_3-way'!U482/(3*'OddsRatio_working_3-way'!X482^(1/3))*SIN(('OddsRatio_working_3-way'!Y482)/3)</f>
        <v>-7.1056053471064071E-2</v>
      </c>
      <c r="AJ482" s="11">
        <f>'OddsRatio_working_3-way'!U482/(3*'OddsRatio_working_3-way'!X482^(1/3))*SIN(('OddsRatio_working_3-way'!Y482+2*PI())/3)</f>
        <v>-0.42024953936236814</v>
      </c>
      <c r="AK482" s="11">
        <f>'OddsRatio_working_3-way'!U482/(3*'OddsRatio_working_3-way'!X482^(1/3))*SIN(('OddsRatio_working_3-way'!Y482+4*PI())/3)</f>
        <v>0.491305592833432</v>
      </c>
      <c r="AL482" s="11">
        <f>'OddsRatio_working_3-way'!Z482+'OddsRatio_working_3-way'!AF482</f>
        <v>1.0525732019088603</v>
      </c>
      <c r="AM482" s="11">
        <f>'OddsRatio_working_3-way'!AA482+'OddsRatio_working_3-way'!AG482</f>
        <v>-0.64935929575164375</v>
      </c>
      <c r="AN482" s="11">
        <f>'OddsRatio_working_3-way'!AB482+'OddsRatio_working_3-way'!AH482</f>
        <v>-0.40321390615721664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1.0525732019088603</v>
      </c>
      <c r="AS482" s="11">
        <f>IF(('OddsRatio_working_3-way'!X482=0),IF(Q482&gt;0,-Q482^(1/3),(-Q482)^(1/3)),'OddsRatio_working_3-way'!AM482-'OddsRatio_working_3-way'!R482/3)</f>
        <v>-0.64935929575164375</v>
      </c>
      <c r="AT482" s="11">
        <f>IF(('OddsRatio_working_3-way'!X482=0),IF(Q482&gt;0,-Q482^(1/3),(-Q482)^(1/3)),'OddsRatio_working_3-way'!AN482-'OddsRatio_working_3-way'!R482/3)</f>
        <v>-0.40321390615721664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IF('True_Odds_Calculator_3-way'!A475="","",'True_Odds_Calculator_3-way'!A475)</f>
        <v>3.68</v>
      </c>
      <c r="B483" s="4">
        <f>IF('True_Odds_Calculator_3-way'!B475="","",'True_Odds_Calculator_3-way'!B475)</f>
        <v>3.76</v>
      </c>
      <c r="C483" s="4">
        <f>IF('True_Odds_Calculator_3-way'!C475="","",'True_Odds_Calculator_3-way'!C475)</f>
        <v>1.99</v>
      </c>
      <c r="D483" s="9">
        <f t="shared" si="104"/>
        <v>0.25943440681641006</v>
      </c>
      <c r="E483" s="9">
        <f t="shared" si="105"/>
        <v>0.25382327884443306</v>
      </c>
      <c r="F483" s="9">
        <f t="shared" si="106"/>
        <v>0.48674231433915705</v>
      </c>
      <c r="G483" s="9">
        <f t="shared" si="107"/>
        <v>1.0651264364225361</v>
      </c>
      <c r="H483" s="9">
        <f t="shared" si="108"/>
        <v>3.8545388496123976</v>
      </c>
      <c r="I483" s="9">
        <f t="shared" si="109"/>
        <v>3.9397489645261996</v>
      </c>
      <c r="J483" s="9">
        <f t="shared" si="110"/>
        <v>2.0544751720583108</v>
      </c>
      <c r="K483" s="11">
        <f t="shared" si="111"/>
        <v>0.27173913043478259</v>
      </c>
      <c r="L483" s="11">
        <f t="shared" si="112"/>
        <v>0.26595744680851063</v>
      </c>
      <c r="M483" s="11">
        <f t="shared" si="113"/>
        <v>0.50251256281407031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-0.26594408211269127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0.23351900575960283</v>
      </c>
      <c r="Q483" s="11">
        <f>2*'OddsRatio_working_3-way'!K483*'OddsRatio_working_3-way'!L483*'OddsRatio_working_3-way'!M483</f>
        <v>7.2634216410451868E-2</v>
      </c>
      <c r="R483" s="11">
        <f t="shared" si="114"/>
        <v>0</v>
      </c>
      <c r="S483" s="11">
        <f t="shared" si="115"/>
        <v>-0.87807558605741554</v>
      </c>
      <c r="T483" s="11">
        <f t="shared" si="116"/>
        <v>-0.27311837824491919</v>
      </c>
      <c r="U483" s="11">
        <f>'OddsRatio_working_3-way'!S483-'OddsRatio_working_3-way'!R483^2/3</f>
        <v>-0.87807558605741554</v>
      </c>
      <c r="V483" s="11">
        <f>'OddsRatio_working_3-way'!S483*'OddsRatio_working_3-way'!R483/3-2*'OddsRatio_working_3-way'!R483^3/27-'OddsRatio_working_3-way'!T483</f>
        <v>0.27311837824491919</v>
      </c>
      <c r="W483" s="11">
        <f>'OddsRatio_working_3-way'!V483^2+4*'OddsRatio_working_3-way'!U483^3/27</f>
        <v>-2.5704273138345543E-2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0.15834923561031192</v>
      </c>
      <c r="Y483" s="11">
        <f>IF('OddsRatio_working_3-way'!W483&gt;=0,IF('OddsRatio_working_3-way'!V483+SQRT('OddsRatio_working_3-way'!W483)&gt;0,0,PI()),ACOS('OddsRatio_working_3-way'!V483/(2*'OddsRatio_working_3-way'!X483)))</f>
        <v>0.53081954312875856</v>
      </c>
      <c r="Z483" s="11">
        <f>'OddsRatio_working_3-way'!X483^(1/3)*COS('OddsRatio_working_3-way'!Y483/3)</f>
        <v>0.53256321821126806</v>
      </c>
      <c r="AA483" s="11">
        <f>'OddsRatio_working_3-way'!X483^(1/3)*COS(('OddsRatio_working_3-way'!Y483+2*PI())/3)</f>
        <v>-0.34875106084806318</v>
      </c>
      <c r="AB483" s="11">
        <f>'OddsRatio_working_3-way'!X483^(1/3)*COS(('OddsRatio_working_3-way'!Y483+4*PI())/3)</f>
        <v>-0.18381215736320483</v>
      </c>
      <c r="AC483" s="11">
        <f>'OddsRatio_working_3-way'!X483^(1/3)*SIN('OddsRatio_working_3-way'!Y483/3)</f>
        <v>9.5227520326824563E-2</v>
      </c>
      <c r="AD483" s="11">
        <f>'OddsRatio_working_3-way'!X483^(1/3)*SIN(('OddsRatio_working_3-way'!Y483+2*PI())/3)</f>
        <v>0.41359951592874122</v>
      </c>
      <c r="AE483" s="11">
        <f>'OddsRatio_working_3-way'!X483^(1/3)*SIN(('OddsRatio_working_3-way'!Y483+4*PI())/3)</f>
        <v>-0.50882703625556591</v>
      </c>
      <c r="AF483" s="11">
        <f>-'OddsRatio_working_3-way'!U483/(3*'OddsRatio_working_3-way'!X483^(1/3))*COS(('OddsRatio_working_3-way'!Y483)/3)</f>
        <v>0.53256321821126806</v>
      </c>
      <c r="AG483" s="11">
        <f>-'OddsRatio_working_3-way'!U483/(3*'OddsRatio_working_3-way'!X483^(1/3))*COS(('OddsRatio_working_3-way'!Y483+2*PI())/3)</f>
        <v>-0.34875106084806318</v>
      </c>
      <c r="AH483" s="11">
        <f>-'OddsRatio_working_3-way'!U483/(3*'OddsRatio_working_3-way'!X483^(1/3))*COS(('OddsRatio_working_3-way'!Y483+4*PI())/3)</f>
        <v>-0.18381215736320483</v>
      </c>
      <c r="AI483" s="11">
        <f>'OddsRatio_working_3-way'!U483/(3*'OddsRatio_working_3-way'!X483^(1/3))*SIN(('OddsRatio_working_3-way'!Y483)/3)</f>
        <v>-9.5227520326824563E-2</v>
      </c>
      <c r="AJ483" s="11">
        <f>'OddsRatio_working_3-way'!U483/(3*'OddsRatio_working_3-way'!X483^(1/3))*SIN(('OddsRatio_working_3-way'!Y483+2*PI())/3)</f>
        <v>-0.41359951592874122</v>
      </c>
      <c r="AK483" s="11">
        <f>'OddsRatio_working_3-way'!U483/(3*'OddsRatio_working_3-way'!X483^(1/3))*SIN(('OddsRatio_working_3-way'!Y483+4*PI())/3)</f>
        <v>0.50882703625556591</v>
      </c>
      <c r="AL483" s="11">
        <f>'OddsRatio_working_3-way'!Z483+'OddsRatio_working_3-way'!AF483</f>
        <v>1.0651264364225361</v>
      </c>
      <c r="AM483" s="11">
        <f>'OddsRatio_working_3-way'!AA483+'OddsRatio_working_3-way'!AG483</f>
        <v>-0.69750212169612635</v>
      </c>
      <c r="AN483" s="11">
        <f>'OddsRatio_working_3-way'!AB483+'OddsRatio_working_3-way'!AH483</f>
        <v>-0.36762431472640966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1.0651264364225361</v>
      </c>
      <c r="AS483" s="11">
        <f>IF(('OddsRatio_working_3-way'!X483=0),IF(Q483&gt;0,-Q483^(1/3),(-Q483)^(1/3)),'OddsRatio_working_3-way'!AM483-'OddsRatio_working_3-way'!R483/3)</f>
        <v>-0.69750212169612635</v>
      </c>
      <c r="AT483" s="11">
        <f>IF(('OddsRatio_working_3-way'!X483=0),IF(Q483&gt;0,-Q483^(1/3),(-Q483)^(1/3)),'OddsRatio_working_3-way'!AN483-'OddsRatio_working_3-way'!R483/3)</f>
        <v>-0.36762431472640966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IF('True_Odds_Calculator_3-way'!A476="","",'True_Odds_Calculator_3-way'!A476)</f>
        <v>3.02</v>
      </c>
      <c r="B484" s="4">
        <f>IF('True_Odds_Calculator_3-way'!B476="","",'True_Odds_Calculator_3-way'!B476)</f>
        <v>3.7</v>
      </c>
      <c r="C484" s="4">
        <f>IF('True_Odds_Calculator_3-way'!C476="","",'True_Odds_Calculator_3-way'!C476)</f>
        <v>2.35</v>
      </c>
      <c r="D484" s="9">
        <f t="shared" si="104"/>
        <v>0.32213859642522769</v>
      </c>
      <c r="E484" s="9">
        <f t="shared" si="105"/>
        <v>0.26228705872218555</v>
      </c>
      <c r="F484" s="9">
        <f t="shared" si="106"/>
        <v>0.41557434485258682</v>
      </c>
      <c r="G484" s="9">
        <f t="shared" si="107"/>
        <v>1.0417098602546055</v>
      </c>
      <c r="H484" s="9">
        <f t="shared" si="108"/>
        <v>3.1042539177143036</v>
      </c>
      <c r="I484" s="9">
        <f t="shared" si="109"/>
        <v>3.8126166226874347</v>
      </c>
      <c r="J484" s="9">
        <f t="shared" si="110"/>
        <v>2.4063083113437176</v>
      </c>
      <c r="K484" s="11">
        <f t="shared" si="111"/>
        <v>0.33112582781456956</v>
      </c>
      <c r="L484" s="11">
        <f t="shared" si="112"/>
        <v>0.27027027027027023</v>
      </c>
      <c r="M484" s="11">
        <f t="shared" si="113"/>
        <v>0.42553191489361702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-0.28039636085289188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0.23115972108504163</v>
      </c>
      <c r="Q484" s="11">
        <f>2*'OddsRatio_working_3-way'!K484*'OddsRatio_working_3-way'!L484*'OddsRatio_working_3-way'!M484</f>
        <v>7.616465274630696E-2</v>
      </c>
      <c r="R484" s="11">
        <f t="shared" si="114"/>
        <v>0</v>
      </c>
      <c r="S484" s="11">
        <f t="shared" si="115"/>
        <v>-0.8244034279971203</v>
      </c>
      <c r="T484" s="11">
        <f t="shared" si="116"/>
        <v>-0.27163210148175299</v>
      </c>
      <c r="U484" s="11">
        <f>'OddsRatio_working_3-way'!S484-'OddsRatio_working_3-way'!R484^2/3</f>
        <v>-0.8244034279971203</v>
      </c>
      <c r="V484" s="11">
        <f>'OddsRatio_working_3-way'!S484*'OddsRatio_working_3-way'!R484/3-2*'OddsRatio_working_3-way'!R484^3/27-'OddsRatio_working_3-way'!T484</f>
        <v>0.27163210148175299</v>
      </c>
      <c r="W484" s="11">
        <f>'OddsRatio_working_3-way'!V484^2+4*'OddsRatio_working_3-way'!U484^3/27</f>
        <v>-9.2231688782709181E-3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0.14405482240597176</v>
      </c>
      <c r="Y484" s="11">
        <f>IF('OddsRatio_working_3-way'!W484&gt;=0,IF('OddsRatio_working_3-way'!V484+SQRT('OddsRatio_working_3-way'!W484)&gt;0,0,PI()),ACOS('OddsRatio_working_3-way'!V484/(2*'OddsRatio_working_3-way'!X484)))</f>
        <v>0.33983978974107942</v>
      </c>
      <c r="Z484" s="11">
        <f>'OddsRatio_working_3-way'!X484^(1/3)*COS('OddsRatio_working_3-way'!Y484/3)</f>
        <v>0.52085493012730277</v>
      </c>
      <c r="AA484" s="11">
        <f>'OddsRatio_working_3-way'!X484^(1/3)*COS(('OddsRatio_working_3-way'!Y484+2*PI())/3)</f>
        <v>-0.31174474598189539</v>
      </c>
      <c r="AB484" s="11">
        <f>'OddsRatio_working_3-way'!X484^(1/3)*COS(('OddsRatio_working_3-way'!Y484+4*PI())/3)</f>
        <v>-0.20911018414540755</v>
      </c>
      <c r="AC484" s="11">
        <f>'OddsRatio_working_3-way'!X484^(1/3)*SIN('OddsRatio_working_3-way'!Y484/3)</f>
        <v>5.9256091904455771E-2</v>
      </c>
      <c r="AD484" s="11">
        <f>'OddsRatio_working_3-way'!X484^(1/3)*SIN(('OddsRatio_working_3-way'!Y484+2*PI())/3)</f>
        <v>0.4214455552243852</v>
      </c>
      <c r="AE484" s="11">
        <f>'OddsRatio_working_3-way'!X484^(1/3)*SIN(('OddsRatio_working_3-way'!Y484+4*PI())/3)</f>
        <v>-0.48070164712884073</v>
      </c>
      <c r="AF484" s="11">
        <f>-'OddsRatio_working_3-way'!U484/(3*'OddsRatio_working_3-way'!X484^(1/3))*COS(('OddsRatio_working_3-way'!Y484)/3)</f>
        <v>0.52085493012730277</v>
      </c>
      <c r="AG484" s="11">
        <f>-'OddsRatio_working_3-way'!U484/(3*'OddsRatio_working_3-way'!X484^(1/3))*COS(('OddsRatio_working_3-way'!Y484+2*PI())/3)</f>
        <v>-0.31174474598189539</v>
      </c>
      <c r="AH484" s="11">
        <f>-'OddsRatio_working_3-way'!U484/(3*'OddsRatio_working_3-way'!X484^(1/3))*COS(('OddsRatio_working_3-way'!Y484+4*PI())/3)</f>
        <v>-0.20911018414540755</v>
      </c>
      <c r="AI484" s="11">
        <f>'OddsRatio_working_3-way'!U484/(3*'OddsRatio_working_3-way'!X484^(1/3))*SIN(('OddsRatio_working_3-way'!Y484)/3)</f>
        <v>-5.9256091904455771E-2</v>
      </c>
      <c r="AJ484" s="11">
        <f>'OddsRatio_working_3-way'!U484/(3*'OddsRatio_working_3-way'!X484^(1/3))*SIN(('OddsRatio_working_3-way'!Y484+2*PI())/3)</f>
        <v>-0.4214455552243852</v>
      </c>
      <c r="AK484" s="11">
        <f>'OddsRatio_working_3-way'!U484/(3*'OddsRatio_working_3-way'!X484^(1/3))*SIN(('OddsRatio_working_3-way'!Y484+4*PI())/3)</f>
        <v>0.48070164712884073</v>
      </c>
      <c r="AL484" s="11">
        <f>'OddsRatio_working_3-way'!Z484+'OddsRatio_working_3-way'!AF484</f>
        <v>1.0417098602546055</v>
      </c>
      <c r="AM484" s="11">
        <f>'OddsRatio_working_3-way'!AA484+'OddsRatio_working_3-way'!AG484</f>
        <v>-0.62348949196379078</v>
      </c>
      <c r="AN484" s="11">
        <f>'OddsRatio_working_3-way'!AB484+'OddsRatio_working_3-way'!AH484</f>
        <v>-0.4182203682908151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1.0417098602546055</v>
      </c>
      <c r="AS484" s="11">
        <f>IF(('OddsRatio_working_3-way'!X484=0),IF(Q484&gt;0,-Q484^(1/3),(-Q484)^(1/3)),'OddsRatio_working_3-way'!AM484-'OddsRatio_working_3-way'!R484/3)</f>
        <v>-0.62348949196379078</v>
      </c>
      <c r="AT484" s="11">
        <f>IF(('OddsRatio_working_3-way'!X484=0),IF(Q484&gt;0,-Q484^(1/3),(-Q484)^(1/3)),'OddsRatio_working_3-way'!AN484-'OddsRatio_working_3-way'!R484/3)</f>
        <v>-0.4182203682908151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IF('True_Odds_Calculator_3-way'!A477="","",'True_Odds_Calculator_3-way'!A477)</f>
        <v>2.2799999999999998</v>
      </c>
      <c r="B485" s="4">
        <f>IF('True_Odds_Calculator_3-way'!B477="","",'True_Odds_Calculator_3-way'!B477)</f>
        <v>3.76</v>
      </c>
      <c r="C485" s="4">
        <f>IF('True_Odds_Calculator_3-way'!C477="","",'True_Odds_Calculator_3-way'!C477)</f>
        <v>3.15</v>
      </c>
      <c r="D485" s="9">
        <f t="shared" si="104"/>
        <v>0.43033509721933966</v>
      </c>
      <c r="E485" s="9">
        <f t="shared" si="105"/>
        <v>0.25944509071712718</v>
      </c>
      <c r="F485" s="9">
        <f t="shared" si="106"/>
        <v>0.31021981206353311</v>
      </c>
      <c r="G485" s="9">
        <f t="shared" si="107"/>
        <v>1.0341956958034282</v>
      </c>
      <c r="H485" s="9">
        <f t="shared" si="108"/>
        <v>2.3237704906283883</v>
      </c>
      <c r="I485" s="9">
        <f t="shared" si="109"/>
        <v>3.8543801204174621</v>
      </c>
      <c r="J485" s="9">
        <f t="shared" si="110"/>
        <v>3.2235207459773707</v>
      </c>
      <c r="K485" s="11">
        <f t="shared" si="111"/>
        <v>0.43859649122807021</v>
      </c>
      <c r="L485" s="11">
        <f t="shared" si="112"/>
        <v>0.26595744680851063</v>
      </c>
      <c r="M485" s="11">
        <f t="shared" si="113"/>
        <v>0.31746031746031744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-0.28127055226719277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0.22922258364587589</v>
      </c>
      <c r="Q485" s="11">
        <f>2*'OddsRatio_working_3-way'!K485*'OddsRatio_working_3-way'!L485*'OddsRatio_working_3-way'!M485</f>
        <v>7.4062224118215156E-2</v>
      </c>
      <c r="R485" s="11">
        <f t="shared" si="114"/>
        <v>0</v>
      </c>
      <c r="S485" s="11">
        <f t="shared" si="115"/>
        <v>-0.81495407819346144</v>
      </c>
      <c r="T485" s="11">
        <f t="shared" si="116"/>
        <v>-0.26331311088641729</v>
      </c>
      <c r="U485" s="11">
        <f>'OddsRatio_working_3-way'!S485-'OddsRatio_working_3-way'!R485^2/3</f>
        <v>-0.81495407819346144</v>
      </c>
      <c r="V485" s="11">
        <f>'OddsRatio_working_3-way'!S485*'OddsRatio_working_3-way'!R485/3-2*'OddsRatio_working_3-way'!R485^3/27-'OddsRatio_working_3-way'!T485</f>
        <v>0.26331311088641729</v>
      </c>
      <c r="W485" s="11">
        <f>'OddsRatio_working_3-way'!V485^2+4*'OddsRatio_working_3-way'!U485^3/27</f>
        <v>-1.0851668290147679E-2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0.14158518871586673</v>
      </c>
      <c r="Y485" s="11">
        <f>IF('OddsRatio_working_3-way'!W485&gt;=0,IF('OddsRatio_working_3-way'!V485+SQRT('OddsRatio_working_3-way'!W485)&gt;0,0,PI()),ACOS('OddsRatio_working_3-way'!V485/(2*'OddsRatio_working_3-way'!X485)))</f>
        <v>0.37672287788334069</v>
      </c>
      <c r="Z485" s="11">
        <f>'OddsRatio_working_3-way'!X485^(1/3)*COS('OddsRatio_working_3-way'!Y485/3)</f>
        <v>0.51709784790171409</v>
      </c>
      <c r="AA485" s="11">
        <f>'OddsRatio_working_3-way'!X485^(1/3)*COS(('OddsRatio_working_3-way'!Y485+2*PI())/3)</f>
        <v>-0.3150810503917329</v>
      </c>
      <c r="AB485" s="11">
        <f>'OddsRatio_working_3-way'!X485^(1/3)*COS(('OddsRatio_working_3-way'!Y485+4*PI())/3)</f>
        <v>-0.20201679750998136</v>
      </c>
      <c r="AC485" s="11">
        <f>'OddsRatio_working_3-way'!X485^(1/3)*SIN('OddsRatio_working_3-way'!Y485/3)</f>
        <v>6.5277676837003404E-2</v>
      </c>
      <c r="AD485" s="11">
        <f>'OddsRatio_working_3-way'!X485^(1/3)*SIN(('OddsRatio_working_3-way'!Y485+2*PI())/3)</f>
        <v>0.41518103410664464</v>
      </c>
      <c r="AE485" s="11">
        <f>'OddsRatio_working_3-way'!X485^(1/3)*SIN(('OddsRatio_working_3-way'!Y485+4*PI())/3)</f>
        <v>-0.48045871094364778</v>
      </c>
      <c r="AF485" s="11">
        <f>-'OddsRatio_working_3-way'!U485/(3*'OddsRatio_working_3-way'!X485^(1/3))*COS(('OddsRatio_working_3-way'!Y485)/3)</f>
        <v>0.51709784790171409</v>
      </c>
      <c r="AG485" s="11">
        <f>-'OddsRatio_working_3-way'!U485/(3*'OddsRatio_working_3-way'!X485^(1/3))*COS(('OddsRatio_working_3-way'!Y485+2*PI())/3)</f>
        <v>-0.3150810503917329</v>
      </c>
      <c r="AH485" s="11">
        <f>-'OddsRatio_working_3-way'!U485/(3*'OddsRatio_working_3-way'!X485^(1/3))*COS(('OddsRatio_working_3-way'!Y485+4*PI())/3)</f>
        <v>-0.20201679750998136</v>
      </c>
      <c r="AI485" s="11">
        <f>'OddsRatio_working_3-way'!U485/(3*'OddsRatio_working_3-way'!X485^(1/3))*SIN(('OddsRatio_working_3-way'!Y485)/3)</f>
        <v>-6.5277676837003404E-2</v>
      </c>
      <c r="AJ485" s="11">
        <f>'OddsRatio_working_3-way'!U485/(3*'OddsRatio_working_3-way'!X485^(1/3))*SIN(('OddsRatio_working_3-way'!Y485+2*PI())/3)</f>
        <v>-0.41518103410664464</v>
      </c>
      <c r="AK485" s="11">
        <f>'OddsRatio_working_3-way'!U485/(3*'OddsRatio_working_3-way'!X485^(1/3))*SIN(('OddsRatio_working_3-way'!Y485+4*PI())/3)</f>
        <v>0.48045871094364778</v>
      </c>
      <c r="AL485" s="11">
        <f>'OddsRatio_working_3-way'!Z485+'OddsRatio_working_3-way'!AF485</f>
        <v>1.0341956958034282</v>
      </c>
      <c r="AM485" s="11">
        <f>'OddsRatio_working_3-way'!AA485+'OddsRatio_working_3-way'!AG485</f>
        <v>-0.6301621007834658</v>
      </c>
      <c r="AN485" s="11">
        <f>'OddsRatio_working_3-way'!AB485+'OddsRatio_working_3-way'!AH485</f>
        <v>-0.40403359501996272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1.0341956958034282</v>
      </c>
      <c r="AS485" s="11">
        <f>IF(('OddsRatio_working_3-way'!X485=0),IF(Q485&gt;0,-Q485^(1/3),(-Q485)^(1/3)),'OddsRatio_working_3-way'!AM485-'OddsRatio_working_3-way'!R485/3)</f>
        <v>-0.6301621007834658</v>
      </c>
      <c r="AT485" s="11">
        <f>IF(('OddsRatio_working_3-way'!X485=0),IF(Q485&gt;0,-Q485^(1/3),(-Q485)^(1/3)),'OddsRatio_working_3-way'!AN485-'OddsRatio_working_3-way'!R485/3)</f>
        <v>-0.40403359501996272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IF('True_Odds_Calculator_3-way'!A478="","",'True_Odds_Calculator_3-way'!A478)</f>
        <v>4.51</v>
      </c>
      <c r="B486" s="4">
        <f>IF('True_Odds_Calculator_3-way'!B478="","",'True_Odds_Calculator_3-way'!B478)</f>
        <v>4.13</v>
      </c>
      <c r="C486" s="4">
        <f>IF('True_Odds_Calculator_3-way'!C478="","",'True_Odds_Calculator_3-way'!C478)</f>
        <v>1.79</v>
      </c>
      <c r="D486" s="9">
        <f t="shared" si="104"/>
        <v>0.21531569216562535</v>
      </c>
      <c r="E486" s="9">
        <f t="shared" si="105"/>
        <v>0.23530524381884457</v>
      </c>
      <c r="F486" s="9">
        <f t="shared" si="106"/>
        <v>0.54937906401553016</v>
      </c>
      <c r="G486" s="9">
        <f t="shared" si="107"/>
        <v>1.0382744546404528</v>
      </c>
      <c r="H486" s="9">
        <f t="shared" si="108"/>
        <v>4.6443433357879877</v>
      </c>
      <c r="I486" s="9">
        <f t="shared" si="109"/>
        <v>4.249799043024618</v>
      </c>
      <c r="J486" s="9">
        <f t="shared" si="110"/>
        <v>1.8202368191659584</v>
      </c>
      <c r="K486" s="11">
        <f t="shared" si="111"/>
        <v>0.22172949002217296</v>
      </c>
      <c r="L486" s="11">
        <f t="shared" si="112"/>
        <v>0.24213075060532688</v>
      </c>
      <c r="M486" s="11">
        <f t="shared" si="113"/>
        <v>0.55865921787709494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-0.26031483626038854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0.22284823012765903</v>
      </c>
      <c r="Q486" s="11">
        <f>2*'OddsRatio_working_3-way'!K486*'OddsRatio_working_3-way'!L486*'OddsRatio_working_3-way'!M486</f>
        <v>5.9986064637324109E-2</v>
      </c>
      <c r="R486" s="11">
        <f t="shared" si="114"/>
        <v>0</v>
      </c>
      <c r="S486" s="11">
        <f t="shared" si="115"/>
        <v>-0.8560719524443382</v>
      </c>
      <c r="T486" s="11">
        <f t="shared" si="116"/>
        <v>-0.23043659554356349</v>
      </c>
      <c r="U486" s="11">
        <f>'OddsRatio_working_3-way'!S486-'OddsRatio_working_3-way'!R486^2/3</f>
        <v>-0.8560719524443382</v>
      </c>
      <c r="V486" s="11">
        <f>'OddsRatio_working_3-way'!S486*'OddsRatio_working_3-way'!R486/3-2*'OddsRatio_working_3-way'!R486^3/27-'OddsRatio_working_3-way'!T486</f>
        <v>0.23043659554356349</v>
      </c>
      <c r="W486" s="11">
        <f>'OddsRatio_working_3-way'!V486^2+4*'OddsRatio_working_3-way'!U486^3/27</f>
        <v>-3.9844189617117068E-2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0.15243458776047591</v>
      </c>
      <c r="Y486" s="11">
        <f>IF('OddsRatio_working_3-way'!W486&gt;=0,IF('OddsRatio_working_3-way'!V486+SQRT('OddsRatio_working_3-way'!W486)&gt;0,0,PI()),ACOS('OddsRatio_working_3-way'!V486/(2*'OddsRatio_working_3-way'!X486)))</f>
        <v>0.71383880447143133</v>
      </c>
      <c r="Z486" s="11">
        <f>'OddsRatio_working_3-way'!X486^(1/3)*COS('OddsRatio_working_3-way'!Y486/3)</f>
        <v>0.51913722732022638</v>
      </c>
      <c r="AA486" s="11">
        <f>'OddsRatio_working_3-way'!X486^(1/3)*COS(('OddsRatio_working_3-way'!Y486+2*PI())/3)</f>
        <v>-0.3686116900968372</v>
      </c>
      <c r="AB486" s="11">
        <f>'OddsRatio_working_3-way'!X486^(1/3)*COS(('OddsRatio_working_3-way'!Y486+4*PI())/3)</f>
        <v>-0.15052553722338957</v>
      </c>
      <c r="AC486" s="11">
        <f>'OddsRatio_working_3-way'!X486^(1/3)*SIN('OddsRatio_working_3-way'!Y486/3)</f>
        <v>0.12591209906801501</v>
      </c>
      <c r="AD486" s="11">
        <f>'OddsRatio_working_3-way'!X486^(1/3)*SIN(('OddsRatio_working_3-way'!Y486+2*PI())/3)</f>
        <v>0.38662997737552546</v>
      </c>
      <c r="AE486" s="11">
        <f>'OddsRatio_working_3-way'!X486^(1/3)*SIN(('OddsRatio_working_3-way'!Y486+4*PI())/3)</f>
        <v>-0.51254207644354044</v>
      </c>
      <c r="AF486" s="11">
        <f>-'OddsRatio_working_3-way'!U486/(3*'OddsRatio_working_3-way'!X486^(1/3))*COS(('OddsRatio_working_3-way'!Y486)/3)</f>
        <v>0.51913722732022638</v>
      </c>
      <c r="AG486" s="11">
        <f>-'OddsRatio_working_3-way'!U486/(3*'OddsRatio_working_3-way'!X486^(1/3))*COS(('OddsRatio_working_3-way'!Y486+2*PI())/3)</f>
        <v>-0.3686116900968372</v>
      </c>
      <c r="AH486" s="11">
        <f>-'OddsRatio_working_3-way'!U486/(3*'OddsRatio_working_3-way'!X486^(1/3))*COS(('OddsRatio_working_3-way'!Y486+4*PI())/3)</f>
        <v>-0.15052553722338957</v>
      </c>
      <c r="AI486" s="11">
        <f>'OddsRatio_working_3-way'!U486/(3*'OddsRatio_working_3-way'!X486^(1/3))*SIN(('OddsRatio_working_3-way'!Y486)/3)</f>
        <v>-0.12591209906801501</v>
      </c>
      <c r="AJ486" s="11">
        <f>'OddsRatio_working_3-way'!U486/(3*'OddsRatio_working_3-way'!X486^(1/3))*SIN(('OddsRatio_working_3-way'!Y486+2*PI())/3)</f>
        <v>-0.38662997737552546</v>
      </c>
      <c r="AK486" s="11">
        <f>'OddsRatio_working_3-way'!U486/(3*'OddsRatio_working_3-way'!X486^(1/3))*SIN(('OddsRatio_working_3-way'!Y486+4*PI())/3)</f>
        <v>0.51254207644354044</v>
      </c>
      <c r="AL486" s="11">
        <f>'OddsRatio_working_3-way'!Z486+'OddsRatio_working_3-way'!AF486</f>
        <v>1.0382744546404528</v>
      </c>
      <c r="AM486" s="11">
        <f>'OddsRatio_working_3-way'!AA486+'OddsRatio_working_3-way'!AG486</f>
        <v>-0.73722338019367439</v>
      </c>
      <c r="AN486" s="11">
        <f>'OddsRatio_working_3-way'!AB486+'OddsRatio_working_3-way'!AH486</f>
        <v>-0.30105107444677914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1.0382744546404528</v>
      </c>
      <c r="AS486" s="11">
        <f>IF(('OddsRatio_working_3-way'!X486=0),IF(Q486&gt;0,-Q486^(1/3),(-Q486)^(1/3)),'OddsRatio_working_3-way'!AM486-'OddsRatio_working_3-way'!R486/3)</f>
        <v>-0.73722338019367439</v>
      </c>
      <c r="AT486" s="11">
        <f>IF(('OddsRatio_working_3-way'!X486=0),IF(Q486&gt;0,-Q486^(1/3),(-Q486)^(1/3)),'OddsRatio_working_3-way'!AN486-'OddsRatio_working_3-way'!R486/3)</f>
        <v>-0.30105107444677914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IF('True_Odds_Calculator_3-way'!A479="","",'True_Odds_Calculator_3-way'!A479)</f>
        <v>2.73</v>
      </c>
      <c r="B487" s="4">
        <f>IF('True_Odds_Calculator_3-way'!B479="","",'True_Odds_Calculator_3-way'!B479)</f>
        <v>3.17</v>
      </c>
      <c r="C487" s="4">
        <f>IF('True_Odds_Calculator_3-way'!C479="","",'True_Odds_Calculator_3-way'!C479)</f>
        <v>2.94</v>
      </c>
      <c r="D487" s="9">
        <f t="shared" si="104"/>
        <v>0.35873731851489588</v>
      </c>
      <c r="E487" s="9">
        <f t="shared" si="105"/>
        <v>0.30843318838992162</v>
      </c>
      <c r="F487" s="9">
        <f t="shared" si="106"/>
        <v>0.33282949309518245</v>
      </c>
      <c r="G487" s="9">
        <f t="shared" si="107"/>
        <v>1.0332687765998676</v>
      </c>
      <c r="H487" s="9">
        <f t="shared" si="108"/>
        <v>2.7875549835177713</v>
      </c>
      <c r="I487" s="9">
        <f t="shared" si="109"/>
        <v>3.242193245221713</v>
      </c>
      <c r="J487" s="9">
        <f t="shared" si="110"/>
        <v>3.0045414266037427</v>
      </c>
      <c r="K487" s="11">
        <f t="shared" si="111"/>
        <v>0.36630036630036628</v>
      </c>
      <c r="L487" s="11">
        <f t="shared" si="112"/>
        <v>0.31545741324921134</v>
      </c>
      <c r="M487" s="11">
        <f t="shared" si="113"/>
        <v>0.3401360544217687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-0.28624527542959266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0.22953219373743419</v>
      </c>
      <c r="Q487" s="11">
        <f>2*'OddsRatio_working_3-way'!K487*'OddsRatio_working_3-way'!L487*'OddsRatio_working_3-way'!M487</f>
        <v>7.8606915663504848E-2</v>
      </c>
      <c r="R487" s="11">
        <f t="shared" si="114"/>
        <v>0</v>
      </c>
      <c r="S487" s="11">
        <f t="shared" si="115"/>
        <v>-0.80187242703990724</v>
      </c>
      <c r="T487" s="11">
        <f t="shared" si="116"/>
        <v>-0.2746138448766805</v>
      </c>
      <c r="U487" s="11">
        <f>'OddsRatio_working_3-way'!S487-'OddsRatio_working_3-way'!R487^2/3</f>
        <v>-0.80187242703990724</v>
      </c>
      <c r="V487" s="11">
        <f>'OddsRatio_working_3-way'!S487*'OddsRatio_working_3-way'!R487/3-2*'OddsRatio_working_3-way'!R487^3/27-'OddsRatio_working_3-way'!T487</f>
        <v>0.2746138448766805</v>
      </c>
      <c r="W487" s="11">
        <f>'OddsRatio_working_3-way'!V487^2+4*'OddsRatio_working_3-way'!U487^3/27</f>
        <v>-9.7293706731561846E-4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0.13818981589218973</v>
      </c>
      <c r="Y487" s="11">
        <f>IF('OddsRatio_working_3-way'!W487&gt;=0,IF('OddsRatio_working_3-way'!V487+SQRT('OddsRatio_working_3-way'!W487)&gt;0,0,PI()),ACOS('OddsRatio_working_3-way'!V487/(2*'OddsRatio_working_3-way'!X487)))</f>
        <v>0.11310000489237004</v>
      </c>
      <c r="Z487" s="11">
        <f>'OddsRatio_working_3-way'!X487^(1/3)*COS('OddsRatio_working_3-way'!Y487/3)</f>
        <v>0.5166343882999338</v>
      </c>
      <c r="AA487" s="11">
        <f>'OddsRatio_working_3-way'!X487^(1/3)*COS(('OddsRatio_working_3-way'!Y487+2*PI())/3)</f>
        <v>-0.27519286834218054</v>
      </c>
      <c r="AB487" s="11">
        <f>'OddsRatio_working_3-way'!X487^(1/3)*COS(('OddsRatio_working_3-way'!Y487+4*PI())/3)</f>
        <v>-0.24144151995775309</v>
      </c>
      <c r="AC487" s="11">
        <f>'OddsRatio_working_3-way'!X487^(1/3)*SIN('OddsRatio_working_3-way'!Y487/3)</f>
        <v>1.9486350075261991E-2</v>
      </c>
      <c r="AD487" s="11">
        <f>'OddsRatio_working_3-way'!X487^(1/3)*SIN(('OddsRatio_working_3-way'!Y487+2*PI())/3)</f>
        <v>0.43767532969874562</v>
      </c>
      <c r="AE487" s="11">
        <f>'OddsRatio_working_3-way'!X487^(1/3)*SIN(('OddsRatio_working_3-way'!Y487+4*PI())/3)</f>
        <v>-0.45716167977400768</v>
      </c>
      <c r="AF487" s="11">
        <f>-'OddsRatio_working_3-way'!U487/(3*'OddsRatio_working_3-way'!X487^(1/3))*COS(('OddsRatio_working_3-way'!Y487)/3)</f>
        <v>0.5166343882999338</v>
      </c>
      <c r="AG487" s="11">
        <f>-'OddsRatio_working_3-way'!U487/(3*'OddsRatio_working_3-way'!X487^(1/3))*COS(('OddsRatio_working_3-way'!Y487+2*PI())/3)</f>
        <v>-0.27519286834218054</v>
      </c>
      <c r="AH487" s="11">
        <f>-'OddsRatio_working_3-way'!U487/(3*'OddsRatio_working_3-way'!X487^(1/3))*COS(('OddsRatio_working_3-way'!Y487+4*PI())/3)</f>
        <v>-0.24144151995775309</v>
      </c>
      <c r="AI487" s="11">
        <f>'OddsRatio_working_3-way'!U487/(3*'OddsRatio_working_3-way'!X487^(1/3))*SIN(('OddsRatio_working_3-way'!Y487)/3)</f>
        <v>-1.9486350075261991E-2</v>
      </c>
      <c r="AJ487" s="11">
        <f>'OddsRatio_working_3-way'!U487/(3*'OddsRatio_working_3-way'!X487^(1/3))*SIN(('OddsRatio_working_3-way'!Y487+2*PI())/3)</f>
        <v>-0.43767532969874562</v>
      </c>
      <c r="AK487" s="11">
        <f>'OddsRatio_working_3-way'!U487/(3*'OddsRatio_working_3-way'!X487^(1/3))*SIN(('OddsRatio_working_3-way'!Y487+4*PI())/3)</f>
        <v>0.45716167977400768</v>
      </c>
      <c r="AL487" s="11">
        <f>'OddsRatio_working_3-way'!Z487+'OddsRatio_working_3-way'!AF487</f>
        <v>1.0332687765998676</v>
      </c>
      <c r="AM487" s="11">
        <f>'OddsRatio_working_3-way'!AA487+'OddsRatio_working_3-way'!AG487</f>
        <v>-0.55038573668436108</v>
      </c>
      <c r="AN487" s="11">
        <f>'OddsRatio_working_3-way'!AB487+'OddsRatio_working_3-way'!AH487</f>
        <v>-0.48288303991550618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1.0332687765998676</v>
      </c>
      <c r="AS487" s="11">
        <f>IF(('OddsRatio_working_3-way'!X487=0),IF(Q487&gt;0,-Q487^(1/3),(-Q487)^(1/3)),'OddsRatio_working_3-way'!AM487-'OddsRatio_working_3-way'!R487/3)</f>
        <v>-0.55038573668436108</v>
      </c>
      <c r="AT487" s="11">
        <f>IF(('OddsRatio_working_3-way'!X487=0),IF(Q487&gt;0,-Q487^(1/3),(-Q487)^(1/3)),'OddsRatio_working_3-way'!AN487-'OddsRatio_working_3-way'!R487/3)</f>
        <v>-0.48288303991550618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IF('True_Odds_Calculator_3-way'!A480="","",'True_Odds_Calculator_3-way'!A480)</f>
        <v>3.68</v>
      </c>
      <c r="B488" s="4">
        <f>IF('True_Odds_Calculator_3-way'!B480="","",'True_Odds_Calculator_3-way'!B480)</f>
        <v>3.57</v>
      </c>
      <c r="C488" s="4">
        <f>IF('True_Odds_Calculator_3-way'!C480="","",'True_Odds_Calculator_3-way'!C480)</f>
        <v>2.12</v>
      </c>
      <c r="D488" s="9">
        <f t="shared" si="104"/>
        <v>0.26457625413503694</v>
      </c>
      <c r="E488" s="9">
        <f t="shared" si="105"/>
        <v>0.27281114109117355</v>
      </c>
      <c r="F488" s="9">
        <f t="shared" si="106"/>
        <v>0.46261260477378963</v>
      </c>
      <c r="G488" s="9">
        <f t="shared" si="107"/>
        <v>1.0371748831697658</v>
      </c>
      <c r="H488" s="9">
        <f t="shared" si="108"/>
        <v>3.7796286868949718</v>
      </c>
      <c r="I488" s="9">
        <f t="shared" si="109"/>
        <v>3.6655394497462983</v>
      </c>
      <c r="J488" s="9">
        <f t="shared" si="110"/>
        <v>2.1616358691501381</v>
      </c>
      <c r="K488" s="11">
        <f t="shared" si="111"/>
        <v>0.27173913043478259</v>
      </c>
      <c r="L488" s="11">
        <f t="shared" si="112"/>
        <v>0.28011204481792717</v>
      </c>
      <c r="M488" s="11">
        <f t="shared" si="113"/>
        <v>0.47169811320754712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-0.27697083755569496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0.22871125480544963</v>
      </c>
      <c r="Q488" s="11">
        <f>2*'OddsRatio_working_3-way'!K488*'OddsRatio_working_3-way'!L488*'OddsRatio_working_3-way'!M488</f>
        <v>7.1808871210502237E-2</v>
      </c>
      <c r="R488" s="11">
        <f t="shared" si="114"/>
        <v>0</v>
      </c>
      <c r="S488" s="11">
        <f t="shared" si="115"/>
        <v>-0.8257593356176316</v>
      </c>
      <c r="T488" s="11">
        <f t="shared" si="116"/>
        <v>-0.25926509752515903</v>
      </c>
      <c r="U488" s="11">
        <f>'OddsRatio_working_3-way'!S488-'OddsRatio_working_3-way'!R488^2/3</f>
        <v>-0.8257593356176316</v>
      </c>
      <c r="V488" s="11">
        <f>'OddsRatio_working_3-way'!S488*'OddsRatio_working_3-way'!R488/3-2*'OddsRatio_working_3-way'!R488^3/27-'OddsRatio_working_3-way'!T488</f>
        <v>0.25926509752515903</v>
      </c>
      <c r="W488" s="11">
        <f>'OddsRatio_working_3-way'!V488^2+4*'OddsRatio_working_3-way'!U488^3/27</f>
        <v>-1.6199019711012494E-2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0.14441036190812512</v>
      </c>
      <c r="Y488" s="11">
        <f>IF('OddsRatio_working_3-way'!W488&gt;=0,IF('OddsRatio_working_3-way'!V488+SQRT('OddsRatio_working_3-way'!W488)&gt;0,0,PI()),ACOS('OddsRatio_working_3-way'!V488/(2*'OddsRatio_working_3-way'!X488)))</f>
        <v>0.45634777324392872</v>
      </c>
      <c r="Z488" s="11">
        <f>'OddsRatio_working_3-way'!X488^(1/3)*COS('OddsRatio_working_3-way'!Y488/3)</f>
        <v>0.5185874415848829</v>
      </c>
      <c r="AA488" s="11">
        <f>'OddsRatio_working_3-way'!X488^(1/3)*COS(('OddsRatio_working_3-way'!Y488+2*PI())/3)</f>
        <v>-0.32814234443331081</v>
      </c>
      <c r="AB488" s="11">
        <f>'OddsRatio_working_3-way'!X488^(1/3)*COS(('OddsRatio_working_3-way'!Y488+4*PI())/3)</f>
        <v>-0.19044509715157229</v>
      </c>
      <c r="AC488" s="11">
        <f>'OddsRatio_working_3-way'!X488^(1/3)*SIN('OddsRatio_working_3-way'!Y488/3)</f>
        <v>7.9499542784782412E-2</v>
      </c>
      <c r="AD488" s="11">
        <f>'OddsRatio_working_3-way'!X488^(1/3)*SIN(('OddsRatio_working_3-way'!Y488+2*PI())/3)</f>
        <v>0.40936012710369613</v>
      </c>
      <c r="AE488" s="11">
        <f>'OddsRatio_working_3-way'!X488^(1/3)*SIN(('OddsRatio_working_3-way'!Y488+4*PI())/3)</f>
        <v>-0.48885966988847834</v>
      </c>
      <c r="AF488" s="11">
        <f>-'OddsRatio_working_3-way'!U488/(3*'OddsRatio_working_3-way'!X488^(1/3))*COS(('OddsRatio_working_3-way'!Y488)/3)</f>
        <v>0.5185874415848829</v>
      </c>
      <c r="AG488" s="11">
        <f>-'OddsRatio_working_3-way'!U488/(3*'OddsRatio_working_3-way'!X488^(1/3))*COS(('OddsRatio_working_3-way'!Y488+2*PI())/3)</f>
        <v>-0.32814234443331081</v>
      </c>
      <c r="AH488" s="11">
        <f>-'OddsRatio_working_3-way'!U488/(3*'OddsRatio_working_3-way'!X488^(1/3))*COS(('OddsRatio_working_3-way'!Y488+4*PI())/3)</f>
        <v>-0.19044509715157229</v>
      </c>
      <c r="AI488" s="11">
        <f>'OddsRatio_working_3-way'!U488/(3*'OddsRatio_working_3-way'!X488^(1/3))*SIN(('OddsRatio_working_3-way'!Y488)/3)</f>
        <v>-7.9499542784782412E-2</v>
      </c>
      <c r="AJ488" s="11">
        <f>'OddsRatio_working_3-way'!U488/(3*'OddsRatio_working_3-way'!X488^(1/3))*SIN(('OddsRatio_working_3-way'!Y488+2*PI())/3)</f>
        <v>-0.40936012710369613</v>
      </c>
      <c r="AK488" s="11">
        <f>'OddsRatio_working_3-way'!U488/(3*'OddsRatio_working_3-way'!X488^(1/3))*SIN(('OddsRatio_working_3-way'!Y488+4*PI())/3)</f>
        <v>0.48885966988847834</v>
      </c>
      <c r="AL488" s="11">
        <f>'OddsRatio_working_3-way'!Z488+'OddsRatio_working_3-way'!AF488</f>
        <v>1.0371748831697658</v>
      </c>
      <c r="AM488" s="11">
        <f>'OddsRatio_working_3-way'!AA488+'OddsRatio_working_3-way'!AG488</f>
        <v>-0.65628468886662161</v>
      </c>
      <c r="AN488" s="11">
        <f>'OddsRatio_working_3-way'!AB488+'OddsRatio_working_3-way'!AH488</f>
        <v>-0.38089019430314458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1.0371748831697658</v>
      </c>
      <c r="AS488" s="11">
        <f>IF(('OddsRatio_working_3-way'!X488=0),IF(Q488&gt;0,-Q488^(1/3),(-Q488)^(1/3)),'OddsRatio_working_3-way'!AM488-'OddsRatio_working_3-way'!R488/3)</f>
        <v>-0.65628468886662161</v>
      </c>
      <c r="AT488" s="11">
        <f>IF(('OddsRatio_working_3-way'!X488=0),IF(Q488&gt;0,-Q488^(1/3),(-Q488)^(1/3)),'OddsRatio_working_3-way'!AN488-'OddsRatio_working_3-way'!R488/3)</f>
        <v>-0.38089019430314458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IF('True_Odds_Calculator_3-way'!A481="","",'True_Odds_Calculator_3-way'!A481)</f>
        <v>1.58</v>
      </c>
      <c r="B489" s="4">
        <f>IF('True_Odds_Calculator_3-way'!B481="","",'True_Odds_Calculator_3-way'!B481)</f>
        <v>4.25</v>
      </c>
      <c r="C489" s="4">
        <f>IF('True_Odds_Calculator_3-way'!C481="","",'True_Odds_Calculator_3-way'!C481)</f>
        <v>6.3</v>
      </c>
      <c r="D489" s="9">
        <f t="shared" si="104"/>
        <v>0.6213052784361065</v>
      </c>
      <c r="E489" s="9">
        <f t="shared" si="105"/>
        <v>0.22648085314498362</v>
      </c>
      <c r="F489" s="9">
        <f t="shared" si="106"/>
        <v>0.1522138684189101</v>
      </c>
      <c r="G489" s="9">
        <f t="shared" si="107"/>
        <v>1.0508874725389856</v>
      </c>
      <c r="H489" s="9">
        <f t="shared" si="108"/>
        <v>1.6095147340726119</v>
      </c>
      <c r="I489" s="9">
        <f t="shared" si="109"/>
        <v>4.4153842857517036</v>
      </c>
      <c r="J489" s="9">
        <f t="shared" si="110"/>
        <v>6.5697036044566239</v>
      </c>
      <c r="K489" s="11">
        <f t="shared" si="111"/>
        <v>0.63291139240506322</v>
      </c>
      <c r="L489" s="11">
        <f t="shared" si="112"/>
        <v>0.23529411764705882</v>
      </c>
      <c r="M489" s="11">
        <f t="shared" si="113"/>
        <v>0.15873015873015872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-0.23615691002139272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0.21581628431963501</v>
      </c>
      <c r="Q489" s="11">
        <f>2*'OddsRatio_working_3-way'!K489*'OddsRatio_working_3-way'!L489*'OddsRatio_working_3-way'!M489</f>
        <v>4.7276294484038334E-2</v>
      </c>
      <c r="R489" s="11">
        <f t="shared" si="114"/>
        <v>0</v>
      </c>
      <c r="S489" s="11">
        <f t="shared" si="115"/>
        <v>-0.91386817476602689</v>
      </c>
      <c r="T489" s="11">
        <f t="shared" si="116"/>
        <v>-0.20019018067163785</v>
      </c>
      <c r="U489" s="11">
        <f>'OddsRatio_working_3-way'!S489-'OddsRatio_working_3-way'!R489^2/3</f>
        <v>-0.91386817476602689</v>
      </c>
      <c r="V489" s="11">
        <f>'OddsRatio_working_3-way'!S489*'OddsRatio_working_3-way'!R489/3-2*'OddsRatio_working_3-way'!R489^3/27-'OddsRatio_working_3-way'!T489</f>
        <v>0.20019018067163785</v>
      </c>
      <c r="W489" s="11">
        <f>'OddsRatio_working_3-way'!V489^2+4*'OddsRatio_working_3-way'!U489^3/27</f>
        <v>-7.2993760129828736E-2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0.16812931672314896</v>
      </c>
      <c r="Y489" s="11">
        <f>IF('OddsRatio_working_3-way'!W489&gt;=0,IF('OddsRatio_working_3-way'!V489+SQRT('OddsRatio_working_3-way'!W489)&gt;0,0,PI()),ACOS('OddsRatio_working_3-way'!V489/(2*'OddsRatio_working_3-way'!X489)))</f>
        <v>0.9331003057481152</v>
      </c>
      <c r="Z489" s="11">
        <f>'OddsRatio_working_3-way'!X489^(1/3)*COS('OddsRatio_working_3-way'!Y489/3)</f>
        <v>0.52544373626949292</v>
      </c>
      <c r="AA489" s="11">
        <f>'OddsRatio_working_3-way'!X489^(1/3)*COS(('OddsRatio_working_3-way'!Y489+2*PI())/3)</f>
        <v>-0.40900482579856118</v>
      </c>
      <c r="AB489" s="11">
        <f>'OddsRatio_working_3-way'!X489^(1/3)*COS(('OddsRatio_working_3-way'!Y489+4*PI())/3)</f>
        <v>-0.11643891047093193</v>
      </c>
      <c r="AC489" s="11">
        <f>'OddsRatio_working_3-way'!X489^(1/3)*SIN('OddsRatio_working_3-way'!Y489/3)</f>
        <v>0.16891300997011618</v>
      </c>
      <c r="AD489" s="11">
        <f>'OddsRatio_working_3-way'!X489^(1/3)*SIN(('OddsRatio_working_3-way'!Y489+2*PI())/3)</f>
        <v>0.37059111888373369</v>
      </c>
      <c r="AE489" s="11">
        <f>'OddsRatio_working_3-way'!X489^(1/3)*SIN(('OddsRatio_working_3-way'!Y489+4*PI())/3)</f>
        <v>-0.5395041288538498</v>
      </c>
      <c r="AF489" s="11">
        <f>-'OddsRatio_working_3-way'!U489/(3*'OddsRatio_working_3-way'!X489^(1/3))*COS(('OddsRatio_working_3-way'!Y489)/3)</f>
        <v>0.52544373626949281</v>
      </c>
      <c r="AG489" s="11">
        <f>-'OddsRatio_working_3-way'!U489/(3*'OddsRatio_working_3-way'!X489^(1/3))*COS(('OddsRatio_working_3-way'!Y489+2*PI())/3)</f>
        <v>-0.40900482579856112</v>
      </c>
      <c r="AH489" s="11">
        <f>-'OddsRatio_working_3-way'!U489/(3*'OddsRatio_working_3-way'!X489^(1/3))*COS(('OddsRatio_working_3-way'!Y489+4*PI())/3)</f>
        <v>-0.1164389104709319</v>
      </c>
      <c r="AI489" s="11">
        <f>'OddsRatio_working_3-way'!U489/(3*'OddsRatio_working_3-way'!X489^(1/3))*SIN(('OddsRatio_working_3-way'!Y489)/3)</f>
        <v>-0.16891300997011616</v>
      </c>
      <c r="AJ489" s="11">
        <f>'OddsRatio_working_3-way'!U489/(3*'OddsRatio_working_3-way'!X489^(1/3))*SIN(('OddsRatio_working_3-way'!Y489+2*PI())/3)</f>
        <v>-0.37059111888373358</v>
      </c>
      <c r="AK489" s="11">
        <f>'OddsRatio_working_3-way'!U489/(3*'OddsRatio_working_3-way'!X489^(1/3))*SIN(('OddsRatio_working_3-way'!Y489+4*PI())/3)</f>
        <v>0.53950412885384968</v>
      </c>
      <c r="AL489" s="11">
        <f>'OddsRatio_working_3-way'!Z489+'OddsRatio_working_3-way'!AF489</f>
        <v>1.0508874725389856</v>
      </c>
      <c r="AM489" s="11">
        <f>'OddsRatio_working_3-way'!AA489+'OddsRatio_working_3-way'!AG489</f>
        <v>-0.81800965159712224</v>
      </c>
      <c r="AN489" s="11">
        <f>'OddsRatio_working_3-way'!AB489+'OddsRatio_working_3-way'!AH489</f>
        <v>-0.23287782094186382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1.0508874725389856</v>
      </c>
      <c r="AS489" s="11">
        <f>IF(('OddsRatio_working_3-way'!X489=0),IF(Q489&gt;0,-Q489^(1/3),(-Q489)^(1/3)),'OddsRatio_working_3-way'!AM489-'OddsRatio_working_3-way'!R489/3)</f>
        <v>-0.81800965159712224</v>
      </c>
      <c r="AT489" s="11">
        <f>IF(('OddsRatio_working_3-way'!X489=0),IF(Q489&gt;0,-Q489^(1/3),(-Q489)^(1/3)),'OddsRatio_working_3-way'!AN489-'OddsRatio_working_3-way'!R489/3)</f>
        <v>-0.23287782094186382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IF('True_Odds_Calculator_3-way'!A482="","",'True_Odds_Calculator_3-way'!A482)</f>
        <v>1.6</v>
      </c>
      <c r="B490" s="4">
        <f>IF('True_Odds_Calculator_3-way'!B482="","",'True_Odds_Calculator_3-way'!B482)</f>
        <v>4.12</v>
      </c>
      <c r="C490" s="4">
        <f>IF('True_Odds_Calculator_3-way'!C482="","",'True_Odds_Calculator_3-way'!C482)</f>
        <v>6.34</v>
      </c>
      <c r="D490" s="9">
        <f t="shared" si="104"/>
        <v>0.61405598084912372</v>
      </c>
      <c r="E490" s="9">
        <f t="shared" si="105"/>
        <v>0.23428623001904492</v>
      </c>
      <c r="F490" s="9">
        <f t="shared" si="106"/>
        <v>0.15165778913183117</v>
      </c>
      <c r="G490" s="9">
        <f t="shared" si="107"/>
        <v>1.0475266945998105</v>
      </c>
      <c r="H490" s="9">
        <f t="shared" si="108"/>
        <v>1.6285160167598864</v>
      </c>
      <c r="I490" s="9">
        <f t="shared" si="109"/>
        <v>4.2682832871514087</v>
      </c>
      <c r="J490" s="9">
        <f t="shared" si="110"/>
        <v>6.5937925491629885</v>
      </c>
      <c r="K490" s="11">
        <f t="shared" si="111"/>
        <v>0.625</v>
      </c>
      <c r="L490" s="11">
        <f t="shared" si="112"/>
        <v>0.24271844660194175</v>
      </c>
      <c r="M490" s="11">
        <f t="shared" si="113"/>
        <v>0.15772870662460567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-0.23918869253621622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0.21678126244219167</v>
      </c>
      <c r="Q490" s="11">
        <f>2*'OddsRatio_working_3-way'!K490*'OddsRatio_working_3-way'!L490*'OddsRatio_working_3-way'!M490</f>
        <v>4.7854583320572103E-2</v>
      </c>
      <c r="R490" s="11">
        <f t="shared" si="114"/>
        <v>0</v>
      </c>
      <c r="S490" s="11">
        <f t="shared" si="115"/>
        <v>-0.90631902429655298</v>
      </c>
      <c r="T490" s="11">
        <f t="shared" si="116"/>
        <v>-0.200070424789526</v>
      </c>
      <c r="U490" s="11">
        <f>'OddsRatio_working_3-way'!S490-'OddsRatio_working_3-way'!R490^2/3</f>
        <v>-0.90631902429655298</v>
      </c>
      <c r="V490" s="11">
        <f>'OddsRatio_working_3-way'!S490*'OddsRatio_working_3-way'!R490/3-2*'OddsRatio_working_3-way'!R490^3/27-'OddsRatio_working_3-way'!T490</f>
        <v>0.200070424789526</v>
      </c>
      <c r="W490" s="11">
        <f>'OddsRatio_working_3-way'!V490^2+4*'OddsRatio_working_3-way'!U490^3/27</f>
        <v>-7.0262683279124855E-2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0.16605033736384445</v>
      </c>
      <c r="Y490" s="11">
        <f>IF('OddsRatio_working_3-way'!W490&gt;=0,IF('OddsRatio_working_3-way'!V490+SQRT('OddsRatio_working_3-way'!W490)&gt;0,0,PI()),ACOS('OddsRatio_working_3-way'!V490/(2*'OddsRatio_working_3-way'!X490)))</f>
        <v>0.92424287005938799</v>
      </c>
      <c r="Z490" s="11">
        <f>'OddsRatio_working_3-way'!X490^(1/3)*COS('OddsRatio_working_3-way'!Y490/3)</f>
        <v>0.52376334729990526</v>
      </c>
      <c r="AA490" s="11">
        <f>'OddsRatio_working_3-way'!X490^(1/3)*COS(('OddsRatio_working_3-way'!Y490+2*PI())/3)</f>
        <v>-0.40622059110826453</v>
      </c>
      <c r="AB490" s="11">
        <f>'OddsRatio_working_3-way'!X490^(1/3)*COS(('OddsRatio_working_3-way'!Y490+4*PI())/3)</f>
        <v>-0.11754275619164076</v>
      </c>
      <c r="AC490" s="11">
        <f>'OddsRatio_working_3-way'!X490^(1/3)*SIN('OddsRatio_working_3-way'!Y490/3)</f>
        <v>0.1666682256981912</v>
      </c>
      <c r="AD490" s="11">
        <f>'OddsRatio_working_3-way'!X490^(1/3)*SIN(('OddsRatio_working_3-way'!Y490+2*PI())/3)</f>
        <v>0.37025825148379399</v>
      </c>
      <c r="AE490" s="11">
        <f>'OddsRatio_working_3-way'!X490^(1/3)*SIN(('OddsRatio_working_3-way'!Y490+4*PI())/3)</f>
        <v>-0.53692647718198516</v>
      </c>
      <c r="AF490" s="11">
        <f>-'OddsRatio_working_3-way'!U490/(3*'OddsRatio_working_3-way'!X490^(1/3))*COS(('OddsRatio_working_3-way'!Y490)/3)</f>
        <v>0.52376334729990526</v>
      </c>
      <c r="AG490" s="11">
        <f>-'OddsRatio_working_3-way'!U490/(3*'OddsRatio_working_3-way'!X490^(1/3))*COS(('OddsRatio_working_3-way'!Y490+2*PI())/3)</f>
        <v>-0.40622059110826453</v>
      </c>
      <c r="AH490" s="11">
        <f>-'OddsRatio_working_3-way'!U490/(3*'OddsRatio_working_3-way'!X490^(1/3))*COS(('OddsRatio_working_3-way'!Y490+4*PI())/3)</f>
        <v>-0.11754275619164076</v>
      </c>
      <c r="AI490" s="11">
        <f>'OddsRatio_working_3-way'!U490/(3*'OddsRatio_working_3-way'!X490^(1/3))*SIN(('OddsRatio_working_3-way'!Y490)/3)</f>
        <v>-0.1666682256981912</v>
      </c>
      <c r="AJ490" s="11">
        <f>'OddsRatio_working_3-way'!U490/(3*'OddsRatio_working_3-way'!X490^(1/3))*SIN(('OddsRatio_working_3-way'!Y490+2*PI())/3)</f>
        <v>-0.37025825148379399</v>
      </c>
      <c r="AK490" s="11">
        <f>'OddsRatio_working_3-way'!U490/(3*'OddsRatio_working_3-way'!X490^(1/3))*SIN(('OddsRatio_working_3-way'!Y490+4*PI())/3)</f>
        <v>0.53692647718198516</v>
      </c>
      <c r="AL490" s="11">
        <f>'OddsRatio_working_3-way'!Z490+'OddsRatio_working_3-way'!AF490</f>
        <v>1.0475266945998105</v>
      </c>
      <c r="AM490" s="11">
        <f>'OddsRatio_working_3-way'!AA490+'OddsRatio_working_3-way'!AG490</f>
        <v>-0.81244118221652906</v>
      </c>
      <c r="AN490" s="11">
        <f>'OddsRatio_working_3-way'!AB490+'OddsRatio_working_3-way'!AH490</f>
        <v>-0.23508551238328151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1.0475266945998105</v>
      </c>
      <c r="AS490" s="11">
        <f>IF(('OddsRatio_working_3-way'!X490=0),IF(Q490&gt;0,-Q490^(1/3),(-Q490)^(1/3)),'OddsRatio_working_3-way'!AM490-'OddsRatio_working_3-way'!R490/3)</f>
        <v>-0.81244118221652906</v>
      </c>
      <c r="AT490" s="11">
        <f>IF(('OddsRatio_working_3-way'!X490=0),IF(Q490&gt;0,-Q490^(1/3),(-Q490)^(1/3)),'OddsRatio_working_3-way'!AN490-'OddsRatio_working_3-way'!R490/3)</f>
        <v>-0.23508551238328151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IF('True_Odds_Calculator_3-way'!A483="","",'True_Odds_Calculator_3-way'!A483)</f>
        <v>1.48</v>
      </c>
      <c r="B491" s="4">
        <f>IF('True_Odds_Calculator_3-way'!B483="","",'True_Odds_Calculator_3-way'!B483)</f>
        <v>4.99</v>
      </c>
      <c r="C491" s="4">
        <f>IF('True_Odds_Calculator_3-way'!C483="","",'True_Odds_Calculator_3-way'!C483)</f>
        <v>6.72</v>
      </c>
      <c r="D491" s="9">
        <f t="shared" si="104"/>
        <v>0.66474888540025867</v>
      </c>
      <c r="E491" s="9">
        <f t="shared" si="105"/>
        <v>0.19259577179123374</v>
      </c>
      <c r="F491" s="9">
        <f t="shared" si="106"/>
        <v>0.1426553428085077</v>
      </c>
      <c r="G491" s="9">
        <f t="shared" si="107"/>
        <v>1.0506822010874823</v>
      </c>
      <c r="H491" s="9">
        <f t="shared" si="108"/>
        <v>1.5043274565219915</v>
      </c>
      <c r="I491" s="9">
        <f t="shared" si="109"/>
        <v>5.1922219823390554</v>
      </c>
      <c r="J491" s="9">
        <f t="shared" si="110"/>
        <v>7.0099021902203997</v>
      </c>
      <c r="K491" s="11">
        <f t="shared" si="111"/>
        <v>0.67567567567567566</v>
      </c>
      <c r="L491" s="11">
        <f t="shared" si="112"/>
        <v>0.20040080160320639</v>
      </c>
      <c r="M491" s="11">
        <f t="shared" si="113"/>
        <v>0.14880952380952381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-0.22073877484699145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0.20532538693861335</v>
      </c>
      <c r="Q491" s="11">
        <f>2*'OddsRatio_working_3-way'!K491*'OddsRatio_working_3-way'!L491*'OddsRatio_working_3-way'!M491</f>
        <v>4.0299388996783779E-2</v>
      </c>
      <c r="R491" s="11">
        <f t="shared" si="114"/>
        <v>0</v>
      </c>
      <c r="S491" s="11">
        <f t="shared" si="115"/>
        <v>-0.93017362754204769</v>
      </c>
      <c r="T491" s="11">
        <f t="shared" si="116"/>
        <v>-0.18256597203965608</v>
      </c>
      <c r="U491" s="11">
        <f>'OddsRatio_working_3-way'!S491-'OddsRatio_working_3-way'!R491^2/3</f>
        <v>-0.93017362754204769</v>
      </c>
      <c r="V491" s="11">
        <f>'OddsRatio_working_3-way'!S491*'OddsRatio_working_3-way'!R491/3-2*'OddsRatio_working_3-way'!R491^3/27-'OddsRatio_working_3-way'!T491</f>
        <v>0.18256597203965608</v>
      </c>
      <c r="W491" s="11">
        <f>'OddsRatio_working_3-way'!V491^2+4*'OddsRatio_working_3-way'!U491^3/27</f>
        <v>-8.5900420741717082E-2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0.17264903336574286</v>
      </c>
      <c r="Y491" s="11">
        <f>IF('OddsRatio_working_3-way'!W491&gt;=0,IF('OddsRatio_working_3-way'!V491+SQRT('OddsRatio_working_3-way'!W491)&gt;0,0,PI()),ACOS('OddsRatio_working_3-way'!V491/(2*'OddsRatio_working_3-way'!X491)))</f>
        <v>1.0137045632416481</v>
      </c>
      <c r="Z491" s="11">
        <f>'OddsRatio_working_3-way'!X491^(1/3)*COS('OddsRatio_working_3-way'!Y491/3)</f>
        <v>0.52534110054374117</v>
      </c>
      <c r="AA491" s="11">
        <f>'OddsRatio_working_3-way'!X491^(1/3)*COS(('OddsRatio_working_3-way'!Y491+2*PI())/3)</f>
        <v>-0.42253284396594359</v>
      </c>
      <c r="AB491" s="11">
        <f>'OddsRatio_working_3-way'!X491^(1/3)*COS(('OddsRatio_working_3-way'!Y491+4*PI())/3)</f>
        <v>-0.10280825657779749</v>
      </c>
      <c r="AC491" s="11">
        <f>'OddsRatio_working_3-way'!X491^(1/3)*SIN('OddsRatio_working_3-way'!Y491/3)</f>
        <v>0.18459307659508825</v>
      </c>
      <c r="AD491" s="11">
        <f>'OddsRatio_working_3-way'!X491^(1/3)*SIN(('OddsRatio_working_3-way'!Y491+2*PI())/3)</f>
        <v>0.36266220042541081</v>
      </c>
      <c r="AE491" s="11">
        <f>'OddsRatio_working_3-way'!X491^(1/3)*SIN(('OddsRatio_working_3-way'!Y491+4*PI())/3)</f>
        <v>-0.54725527702049892</v>
      </c>
      <c r="AF491" s="11">
        <f>-'OddsRatio_working_3-way'!U491/(3*'OddsRatio_working_3-way'!X491^(1/3))*COS(('OddsRatio_working_3-way'!Y491)/3)</f>
        <v>0.52534110054374117</v>
      </c>
      <c r="AG491" s="11">
        <f>-'OddsRatio_working_3-way'!U491/(3*'OddsRatio_working_3-way'!X491^(1/3))*COS(('OddsRatio_working_3-way'!Y491+2*PI())/3)</f>
        <v>-0.42253284396594359</v>
      </c>
      <c r="AH491" s="11">
        <f>-'OddsRatio_working_3-way'!U491/(3*'OddsRatio_working_3-way'!X491^(1/3))*COS(('OddsRatio_working_3-way'!Y491+4*PI())/3)</f>
        <v>-0.10280825657779749</v>
      </c>
      <c r="AI491" s="11">
        <f>'OddsRatio_working_3-way'!U491/(3*'OddsRatio_working_3-way'!X491^(1/3))*SIN(('OddsRatio_working_3-way'!Y491)/3)</f>
        <v>-0.18459307659508825</v>
      </c>
      <c r="AJ491" s="11">
        <f>'OddsRatio_working_3-way'!U491/(3*'OddsRatio_working_3-way'!X491^(1/3))*SIN(('OddsRatio_working_3-way'!Y491+2*PI())/3)</f>
        <v>-0.36266220042541081</v>
      </c>
      <c r="AK491" s="11">
        <f>'OddsRatio_working_3-way'!U491/(3*'OddsRatio_working_3-way'!X491^(1/3))*SIN(('OddsRatio_working_3-way'!Y491+4*PI())/3)</f>
        <v>0.54725527702049892</v>
      </c>
      <c r="AL491" s="11">
        <f>'OddsRatio_working_3-way'!Z491+'OddsRatio_working_3-way'!AF491</f>
        <v>1.0506822010874823</v>
      </c>
      <c r="AM491" s="11">
        <f>'OddsRatio_working_3-way'!AA491+'OddsRatio_working_3-way'!AG491</f>
        <v>-0.84506568793188719</v>
      </c>
      <c r="AN491" s="11">
        <f>'OddsRatio_working_3-way'!AB491+'OddsRatio_working_3-way'!AH491</f>
        <v>-0.20561651315559498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1.0506822010874823</v>
      </c>
      <c r="AS491" s="11">
        <f>IF(('OddsRatio_working_3-way'!X491=0),IF(Q491&gt;0,-Q491^(1/3),(-Q491)^(1/3)),'OddsRatio_working_3-way'!AM491-'OddsRatio_working_3-way'!R491/3)</f>
        <v>-0.84506568793188719</v>
      </c>
      <c r="AT491" s="11">
        <f>IF(('OddsRatio_working_3-way'!X491=0),IF(Q491&gt;0,-Q491^(1/3),(-Q491)^(1/3)),'OddsRatio_working_3-way'!AN491-'OddsRatio_working_3-way'!R491/3)</f>
        <v>-0.20561651315559498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IF('True_Odds_Calculator_3-way'!A484="","",'True_Odds_Calculator_3-way'!A484)</f>
        <v>2.12</v>
      </c>
      <c r="B492" s="4">
        <f>IF('True_Odds_Calculator_3-way'!B484="","",'True_Odds_Calculator_3-way'!B484)</f>
        <v>3.57</v>
      </c>
      <c r="C492" s="4">
        <f>IF('True_Odds_Calculator_3-way'!C484="","",'True_Odds_Calculator_3-way'!C484)</f>
        <v>3.7</v>
      </c>
      <c r="D492" s="9">
        <f t="shared" si="104"/>
        <v>0.46317264302260913</v>
      </c>
      <c r="E492" s="9">
        <f t="shared" si="105"/>
        <v>0.27325824431713969</v>
      </c>
      <c r="F492" s="9">
        <f t="shared" si="106"/>
        <v>0.26356911266025135</v>
      </c>
      <c r="G492" s="9">
        <f t="shared" si="107"/>
        <v>1.0348412139164012</v>
      </c>
      <c r="H492" s="9">
        <f t="shared" si="108"/>
        <v>2.1590221595863692</v>
      </c>
      <c r="I492" s="9">
        <f t="shared" si="109"/>
        <v>3.6595419197651511</v>
      </c>
      <c r="J492" s="9">
        <f t="shared" si="110"/>
        <v>3.7940712775742833</v>
      </c>
      <c r="K492" s="11">
        <f t="shared" si="111"/>
        <v>0.47169811320754712</v>
      </c>
      <c r="L492" s="11">
        <f t="shared" si="112"/>
        <v>0.28011204481792717</v>
      </c>
      <c r="M492" s="11">
        <f t="shared" si="113"/>
        <v>0.27027027027027023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-0.27752947175810672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0.2281891849039463</v>
      </c>
      <c r="Q492" s="11">
        <f>2*'OddsRatio_working_3-way'!K492*'OddsRatio_working_3-way'!L492*'OddsRatio_working_3-way'!M492</f>
        <v>7.1420715149904931E-2</v>
      </c>
      <c r="R492" s="11">
        <f t="shared" si="114"/>
        <v>0</v>
      </c>
      <c r="S492" s="11">
        <f t="shared" si="115"/>
        <v>-0.82221604595145426</v>
      </c>
      <c r="T492" s="11">
        <f t="shared" si="116"/>
        <v>-0.2573446153212689</v>
      </c>
      <c r="U492" s="11">
        <f>'OddsRatio_working_3-way'!S492-'OddsRatio_working_3-way'!R492^2/3</f>
        <v>-0.82221604595145426</v>
      </c>
      <c r="V492" s="11">
        <f>'OddsRatio_working_3-way'!S492*'OddsRatio_working_3-way'!R492/3-2*'OddsRatio_working_3-way'!R492^3/27-'OddsRatio_working_3-way'!T492</f>
        <v>0.2573446153212689</v>
      </c>
      <c r="W492" s="11">
        <f>'OddsRatio_working_3-way'!V492^2+4*'OddsRatio_working_3-way'!U492^3/27</f>
        <v>-1.6121941482292609E-2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0.14348187387013775</v>
      </c>
      <c r="Y492" s="11">
        <f>IF('OddsRatio_working_3-way'!W492&gt;=0,IF('OddsRatio_working_3-way'!V492+SQRT('OddsRatio_working_3-way'!W492)&gt;0,0,PI()),ACOS('OddsRatio_working_3-way'!V492/(2*'OddsRatio_working_3-way'!X492)))</f>
        <v>0.45834860199281269</v>
      </c>
      <c r="Z492" s="11">
        <f>'OddsRatio_working_3-way'!X492^(1/3)*COS('OddsRatio_working_3-way'!Y492/3)</f>
        <v>0.51742060695820069</v>
      </c>
      <c r="AA492" s="11">
        <f>'OddsRatio_working_3-way'!X492^(1/3)*COS(('OddsRatio_working_3-way'!Y492+2*PI())/3)</f>
        <v>-0.32770992745719923</v>
      </c>
      <c r="AB492" s="11">
        <f>'OddsRatio_working_3-way'!X492^(1/3)*COS(('OddsRatio_working_3-way'!Y492+4*PI())/3)</f>
        <v>-0.18971067950100151</v>
      </c>
      <c r="AC492" s="11">
        <f>'OddsRatio_working_3-way'!X492^(1/3)*SIN('OddsRatio_working_3-way'!Y492/3)</f>
        <v>7.9673902955476647E-2</v>
      </c>
      <c r="AD492" s="11">
        <f>'OddsRatio_working_3-way'!X492^(1/3)*SIN(('OddsRatio_working_3-way'!Y492+2*PI())/3)</f>
        <v>0.40826243858962669</v>
      </c>
      <c r="AE492" s="11">
        <f>'OddsRatio_working_3-way'!X492^(1/3)*SIN(('OddsRatio_working_3-way'!Y492+4*PI())/3)</f>
        <v>-0.4879363415451034</v>
      </c>
      <c r="AF492" s="11">
        <f>-'OddsRatio_working_3-way'!U492/(3*'OddsRatio_working_3-way'!X492^(1/3))*COS(('OddsRatio_working_3-way'!Y492)/3)</f>
        <v>0.51742060695820058</v>
      </c>
      <c r="AG492" s="11">
        <f>-'OddsRatio_working_3-way'!U492/(3*'OddsRatio_working_3-way'!X492^(1/3))*COS(('OddsRatio_working_3-way'!Y492+2*PI())/3)</f>
        <v>-0.32770992745719918</v>
      </c>
      <c r="AH492" s="11">
        <f>-'OddsRatio_working_3-way'!U492/(3*'OddsRatio_working_3-way'!X492^(1/3))*COS(('OddsRatio_working_3-way'!Y492+4*PI())/3)</f>
        <v>-0.18971067950100148</v>
      </c>
      <c r="AI492" s="11">
        <f>'OddsRatio_working_3-way'!U492/(3*'OddsRatio_working_3-way'!X492^(1/3))*SIN(('OddsRatio_working_3-way'!Y492)/3)</f>
        <v>-7.9673902955476633E-2</v>
      </c>
      <c r="AJ492" s="11">
        <f>'OddsRatio_working_3-way'!U492/(3*'OddsRatio_working_3-way'!X492^(1/3))*SIN(('OddsRatio_working_3-way'!Y492+2*PI())/3)</f>
        <v>-0.40826243858962658</v>
      </c>
      <c r="AK492" s="11">
        <f>'OddsRatio_working_3-way'!U492/(3*'OddsRatio_working_3-way'!X492^(1/3))*SIN(('OddsRatio_working_3-way'!Y492+4*PI())/3)</f>
        <v>0.48793634154510329</v>
      </c>
      <c r="AL492" s="11">
        <f>'OddsRatio_working_3-way'!Z492+'OddsRatio_working_3-way'!AF492</f>
        <v>1.0348412139164012</v>
      </c>
      <c r="AM492" s="11">
        <f>'OddsRatio_working_3-way'!AA492+'OddsRatio_working_3-way'!AG492</f>
        <v>-0.65541985491439836</v>
      </c>
      <c r="AN492" s="11">
        <f>'OddsRatio_working_3-way'!AB492+'OddsRatio_working_3-way'!AH492</f>
        <v>-0.37942135900200302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1.0348412139164012</v>
      </c>
      <c r="AS492" s="11">
        <f>IF(('OddsRatio_working_3-way'!X492=0),IF(Q492&gt;0,-Q492^(1/3),(-Q492)^(1/3)),'OddsRatio_working_3-way'!AM492-'OddsRatio_working_3-way'!R492/3)</f>
        <v>-0.65541985491439836</v>
      </c>
      <c r="AT492" s="11">
        <f>IF(('OddsRatio_working_3-way'!X492=0),IF(Q492&gt;0,-Q492^(1/3),(-Q492)^(1/3)),'OddsRatio_working_3-way'!AN492-'OddsRatio_working_3-way'!R492/3)</f>
        <v>-0.37942135900200302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IF('True_Odds_Calculator_3-way'!A485="","",'True_Odds_Calculator_3-way'!A485)</f>
        <v>1.86</v>
      </c>
      <c r="B493" s="4">
        <f>IF('True_Odds_Calculator_3-way'!B485="","",'True_Odds_Calculator_3-way'!B485)</f>
        <v>3.77</v>
      </c>
      <c r="C493" s="4">
        <f>IF('True_Odds_Calculator_3-way'!C485="","",'True_Odds_Calculator_3-way'!C485)</f>
        <v>4.53</v>
      </c>
      <c r="D493" s="9">
        <f t="shared" si="104"/>
        <v>0.52802381908451912</v>
      </c>
      <c r="E493" s="9">
        <f t="shared" si="105"/>
        <v>0.25779566095466588</v>
      </c>
      <c r="F493" s="9">
        <f t="shared" si="106"/>
        <v>0.21418051996081525</v>
      </c>
      <c r="G493" s="9">
        <f t="shared" si="107"/>
        <v>1.0393650681212421</v>
      </c>
      <c r="H493" s="9">
        <f t="shared" si="108"/>
        <v>1.8938539585842682</v>
      </c>
      <c r="I493" s="9">
        <f t="shared" si="109"/>
        <v>3.8790412386958404</v>
      </c>
      <c r="J493" s="9">
        <f t="shared" si="110"/>
        <v>4.668958690467985</v>
      </c>
      <c r="K493" s="11">
        <f t="shared" si="111"/>
        <v>0.5376344086021505</v>
      </c>
      <c r="L493" s="11">
        <f t="shared" si="112"/>
        <v>0.26525198938992045</v>
      </c>
      <c r="M493" s="11">
        <f t="shared" si="113"/>
        <v>0.22075055187637968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-0.26472833566071841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0.22540343279354252</v>
      </c>
      <c r="Q493" s="11">
        <f>2*'OddsRatio_working_3-way'!K493*'OddsRatio_working_3-way'!L493*'OddsRatio_working_3-way'!M493</f>
        <v>6.2961852735626392E-2</v>
      </c>
      <c r="R493" s="11">
        <f t="shared" si="114"/>
        <v>0</v>
      </c>
      <c r="S493" s="11">
        <f t="shared" si="115"/>
        <v>-0.85145185622450503</v>
      </c>
      <c r="T493" s="11">
        <f t="shared" si="116"/>
        <v>-0.23783571402919132</v>
      </c>
      <c r="U493" s="11">
        <f>'OddsRatio_working_3-way'!S493-'OddsRatio_working_3-way'!R493^2/3</f>
        <v>-0.85145185622450503</v>
      </c>
      <c r="V493" s="11">
        <f>'OddsRatio_working_3-way'!S493*'OddsRatio_working_3-way'!R493/3-2*'OddsRatio_working_3-way'!R493^3/27-'OddsRatio_working_3-way'!T493</f>
        <v>0.23783571402919132</v>
      </c>
      <c r="W493" s="11">
        <f>'OddsRatio_working_3-way'!V493^2+4*'OddsRatio_working_3-way'!U493^3/27</f>
        <v>-3.4882658545192007E-2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0.15120225313546692</v>
      </c>
      <c r="Y493" s="11">
        <f>IF('OddsRatio_working_3-way'!W493&gt;=0,IF('OddsRatio_working_3-way'!V493+SQRT('OddsRatio_working_3-way'!W493)&gt;0,0,PI()),ACOS('OddsRatio_working_3-way'!V493/(2*'OddsRatio_working_3-way'!X493)))</f>
        <v>0.66570422201253987</v>
      </c>
      <c r="Z493" s="11">
        <f>'OddsRatio_working_3-way'!X493^(1/3)*COS('OddsRatio_working_3-way'!Y493/3)</f>
        <v>0.51968253406062115</v>
      </c>
      <c r="AA493" s="11">
        <f>'OddsRatio_working_3-way'!X493^(1/3)*COS(('OddsRatio_working_3-way'!Y493+2*PI())/3)</f>
        <v>-0.36138195789055033</v>
      </c>
      <c r="AB493" s="11">
        <f>'OddsRatio_working_3-way'!X493^(1/3)*COS(('OddsRatio_working_3-way'!Y493+4*PI())/3)</f>
        <v>-0.15830057617007071</v>
      </c>
      <c r="AC493" s="11">
        <f>'OddsRatio_working_3-way'!X493^(1/3)*SIN('OddsRatio_working_3-way'!Y493/3)</f>
        <v>0.11724909040372009</v>
      </c>
      <c r="AD493" s="11">
        <f>'OddsRatio_working_3-way'!X493^(1/3)*SIN(('OddsRatio_working_3-way'!Y493+2*PI())/3)</f>
        <v>0.39143373119770974</v>
      </c>
      <c r="AE493" s="11">
        <f>'OddsRatio_working_3-way'!X493^(1/3)*SIN(('OddsRatio_working_3-way'!Y493+4*PI())/3)</f>
        <v>-0.50868282160142975</v>
      </c>
      <c r="AF493" s="11">
        <f>-'OddsRatio_working_3-way'!U493/(3*'OddsRatio_working_3-way'!X493^(1/3))*COS(('OddsRatio_working_3-way'!Y493)/3)</f>
        <v>0.51968253406062104</v>
      </c>
      <c r="AG493" s="11">
        <f>-'OddsRatio_working_3-way'!U493/(3*'OddsRatio_working_3-way'!X493^(1/3))*COS(('OddsRatio_working_3-way'!Y493+2*PI())/3)</f>
        <v>-0.36138195789055028</v>
      </c>
      <c r="AH493" s="11">
        <f>-'OddsRatio_working_3-way'!U493/(3*'OddsRatio_working_3-way'!X493^(1/3))*COS(('OddsRatio_working_3-way'!Y493+4*PI())/3)</f>
        <v>-0.15830057617007068</v>
      </c>
      <c r="AI493" s="11">
        <f>'OddsRatio_working_3-way'!U493/(3*'OddsRatio_working_3-way'!X493^(1/3))*SIN(('OddsRatio_working_3-way'!Y493)/3)</f>
        <v>-0.11724909040372006</v>
      </c>
      <c r="AJ493" s="11">
        <f>'OddsRatio_working_3-way'!U493/(3*'OddsRatio_working_3-way'!X493^(1/3))*SIN(('OddsRatio_working_3-way'!Y493+2*PI())/3)</f>
        <v>-0.39143373119770963</v>
      </c>
      <c r="AK493" s="11">
        <f>'OddsRatio_working_3-way'!U493/(3*'OddsRatio_working_3-way'!X493^(1/3))*SIN(('OddsRatio_working_3-way'!Y493+4*PI())/3)</f>
        <v>0.50868282160142964</v>
      </c>
      <c r="AL493" s="11">
        <f>'OddsRatio_working_3-way'!Z493+'OddsRatio_working_3-way'!AF493</f>
        <v>1.0393650681212421</v>
      </c>
      <c r="AM493" s="11">
        <f>'OddsRatio_working_3-way'!AA493+'OddsRatio_working_3-way'!AG493</f>
        <v>-0.72276391578110055</v>
      </c>
      <c r="AN493" s="11">
        <f>'OddsRatio_working_3-way'!AB493+'OddsRatio_working_3-way'!AH493</f>
        <v>-0.31660115234014141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1.0393650681212421</v>
      </c>
      <c r="AS493" s="11">
        <f>IF(('OddsRatio_working_3-way'!X493=0),IF(Q493&gt;0,-Q493^(1/3),(-Q493)^(1/3)),'OddsRatio_working_3-way'!AM493-'OddsRatio_working_3-way'!R493/3)</f>
        <v>-0.72276391578110055</v>
      </c>
      <c r="AT493" s="11">
        <f>IF(('OddsRatio_working_3-way'!X493=0),IF(Q493&gt;0,-Q493^(1/3),(-Q493)^(1/3)),'OddsRatio_working_3-way'!AN493-'OddsRatio_working_3-way'!R493/3)</f>
        <v>-0.31660115234014141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IF('True_Odds_Calculator_3-way'!A486="","",'True_Odds_Calculator_3-way'!A486)</f>
        <v>8.02</v>
      </c>
      <c r="B494" s="4">
        <f>IF('True_Odds_Calculator_3-way'!B486="","",'True_Odds_Calculator_3-way'!B486)</f>
        <v>5.43</v>
      </c>
      <c r="C494" s="4">
        <f>IF('True_Odds_Calculator_3-way'!C486="","",'True_Odds_Calculator_3-way'!C486)</f>
        <v>1.39</v>
      </c>
      <c r="D494" s="9">
        <f t="shared" si="104"/>
        <v>0.11811240584696277</v>
      </c>
      <c r="E494" s="9">
        <f t="shared" si="105"/>
        <v>0.17507699491933978</v>
      </c>
      <c r="F494" s="9">
        <f t="shared" si="106"/>
        <v>0.7068105992336976</v>
      </c>
      <c r="G494" s="9">
        <f t="shared" si="107"/>
        <v>1.0636055756487157</v>
      </c>
      <c r="H494" s="9">
        <f t="shared" si="108"/>
        <v>8.4665111410539833</v>
      </c>
      <c r="I494" s="9">
        <f t="shared" si="109"/>
        <v>5.7117727001238103</v>
      </c>
      <c r="J494" s="9">
        <f t="shared" si="110"/>
        <v>1.4148061745029989</v>
      </c>
      <c r="K494" s="11">
        <f t="shared" si="111"/>
        <v>0.12468827930174564</v>
      </c>
      <c r="L494" s="11">
        <f t="shared" si="112"/>
        <v>0.18416206261510129</v>
      </c>
      <c r="M494" s="11">
        <f t="shared" si="113"/>
        <v>0.71942446043165476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-0.20036250246437648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0.19559723186304021</v>
      </c>
      <c r="Q494" s="11">
        <f>2*'OddsRatio_working_3-way'!K494*'OddsRatio_working_3-way'!L494*'OddsRatio_working_3-way'!M494</f>
        <v>3.3040072949837872E-2</v>
      </c>
      <c r="R494" s="11">
        <f t="shared" si="114"/>
        <v>0</v>
      </c>
      <c r="S494" s="11">
        <f t="shared" si="115"/>
        <v>-0.97621675441898859</v>
      </c>
      <c r="T494" s="11">
        <f t="shared" si="116"/>
        <v>-0.1649014787869913</v>
      </c>
      <c r="U494" s="11">
        <f>'OddsRatio_working_3-way'!S494-'OddsRatio_working_3-way'!R494^2/3</f>
        <v>-0.97621675441898859</v>
      </c>
      <c r="V494" s="11">
        <f>'OddsRatio_working_3-way'!S494*'OddsRatio_working_3-way'!R494/3-2*'OddsRatio_working_3-way'!R494^3/27-'OddsRatio_working_3-way'!T494</f>
        <v>0.1649014787869913</v>
      </c>
      <c r="W494" s="11">
        <f>'OddsRatio_working_3-way'!V494^2+4*'OddsRatio_working_3-way'!U494^3/27</f>
        <v>-0.11063472284899636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0.1856254431342407</v>
      </c>
      <c r="Y494" s="11">
        <f>IF('OddsRatio_working_3-way'!W494&gt;=0,IF('OddsRatio_working_3-way'!V494+SQRT('OddsRatio_working_3-way'!W494)&gt;0,0,PI()),ACOS('OddsRatio_working_3-way'!V494/(2*'OddsRatio_working_3-way'!X494)))</f>
        <v>1.11053974057356</v>
      </c>
      <c r="Z494" s="11">
        <f>'OddsRatio_working_3-way'!X494^(1/3)*COS('OddsRatio_working_3-way'!Y494/3)</f>
        <v>0.53180278782435786</v>
      </c>
      <c r="AA494" s="11">
        <f>'OddsRatio_working_3-way'!X494^(1/3)*COS(('OddsRatio_working_3-way'!Y494+2*PI())/3)</f>
        <v>-0.44462893726078512</v>
      </c>
      <c r="AB494" s="11">
        <f>'OddsRatio_working_3-way'!X494^(1/3)*COS(('OddsRatio_working_3-way'!Y494+4*PI())/3)</f>
        <v>-8.7173850563572908E-2</v>
      </c>
      <c r="AC494" s="11">
        <f>'OddsRatio_working_3-way'!X494^(1/3)*SIN('OddsRatio_working_3-way'!Y494/3)</f>
        <v>0.20637679052783653</v>
      </c>
      <c r="AD494" s="11">
        <f>'OddsRatio_working_3-way'!X494^(1/3)*SIN(('OddsRatio_working_3-way'!Y494+2*PI())/3)</f>
        <v>0.3573663287953614</v>
      </c>
      <c r="AE494" s="11">
        <f>'OddsRatio_working_3-way'!X494^(1/3)*SIN(('OddsRatio_working_3-way'!Y494+4*PI())/3)</f>
        <v>-0.56374311932319787</v>
      </c>
      <c r="AF494" s="11">
        <f>-'OddsRatio_working_3-way'!U494/(3*'OddsRatio_working_3-way'!X494^(1/3))*COS(('OddsRatio_working_3-way'!Y494)/3)</f>
        <v>0.53180278782435786</v>
      </c>
      <c r="AG494" s="11">
        <f>-'OddsRatio_working_3-way'!U494/(3*'OddsRatio_working_3-way'!X494^(1/3))*COS(('OddsRatio_working_3-way'!Y494+2*PI())/3)</f>
        <v>-0.44462893726078512</v>
      </c>
      <c r="AH494" s="11">
        <f>-'OddsRatio_working_3-way'!U494/(3*'OddsRatio_working_3-way'!X494^(1/3))*COS(('OddsRatio_working_3-way'!Y494+4*PI())/3)</f>
        <v>-8.7173850563572908E-2</v>
      </c>
      <c r="AI494" s="11">
        <f>'OddsRatio_working_3-way'!U494/(3*'OddsRatio_working_3-way'!X494^(1/3))*SIN(('OddsRatio_working_3-way'!Y494)/3)</f>
        <v>-0.20637679052783653</v>
      </c>
      <c r="AJ494" s="11">
        <f>'OddsRatio_working_3-way'!U494/(3*'OddsRatio_working_3-way'!X494^(1/3))*SIN(('OddsRatio_working_3-way'!Y494+2*PI())/3)</f>
        <v>-0.3573663287953614</v>
      </c>
      <c r="AK494" s="11">
        <f>'OddsRatio_working_3-way'!U494/(3*'OddsRatio_working_3-way'!X494^(1/3))*SIN(('OddsRatio_working_3-way'!Y494+4*PI())/3)</f>
        <v>0.56374311932319787</v>
      </c>
      <c r="AL494" s="11">
        <f>'OddsRatio_working_3-way'!Z494+'OddsRatio_working_3-way'!AF494</f>
        <v>1.0636055756487157</v>
      </c>
      <c r="AM494" s="11">
        <f>'OddsRatio_working_3-way'!AA494+'OddsRatio_working_3-way'!AG494</f>
        <v>-0.88925787452157024</v>
      </c>
      <c r="AN494" s="11">
        <f>'OddsRatio_working_3-way'!AB494+'OddsRatio_working_3-way'!AH494</f>
        <v>-0.17434770112714582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1.0636055756487157</v>
      </c>
      <c r="AS494" s="11">
        <f>IF(('OddsRatio_working_3-way'!X494=0),IF(Q494&gt;0,-Q494^(1/3),(-Q494)^(1/3)),'OddsRatio_working_3-way'!AM494-'OddsRatio_working_3-way'!R494/3)</f>
        <v>-0.88925787452157024</v>
      </c>
      <c r="AT494" s="11">
        <f>IF(('OddsRatio_working_3-way'!X494=0),IF(Q494&gt;0,-Q494^(1/3),(-Q494)^(1/3)),'OddsRatio_working_3-way'!AN494-'OddsRatio_working_3-way'!R494/3)</f>
        <v>-0.17434770112714582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IF('True_Odds_Calculator_3-way'!A487="","",'True_Odds_Calculator_3-way'!A487)</f>
        <v>3.32</v>
      </c>
      <c r="B495" s="4">
        <f>IF('True_Odds_Calculator_3-way'!B487="","",'True_Odds_Calculator_3-way'!B487)</f>
        <v>3.47</v>
      </c>
      <c r="C495" s="4">
        <f>IF('True_Odds_Calculator_3-way'!C487="","",'True_Odds_Calculator_3-way'!C487)</f>
        <v>2.17</v>
      </c>
      <c r="D495" s="9">
        <f t="shared" si="104"/>
        <v>0.28535532094082589</v>
      </c>
      <c r="E495" s="9">
        <f t="shared" si="105"/>
        <v>0.27275265497670731</v>
      </c>
      <c r="F495" s="9">
        <f t="shared" si="106"/>
        <v>0.44189202408246675</v>
      </c>
      <c r="G495" s="9">
        <f t="shared" si="107"/>
        <v>1.0794839871177631</v>
      </c>
      <c r="H495" s="9">
        <f t="shared" si="108"/>
        <v>3.5044028501132098</v>
      </c>
      <c r="I495" s="9">
        <f t="shared" si="109"/>
        <v>3.6663254481808751</v>
      </c>
      <c r="J495" s="9">
        <f t="shared" si="110"/>
        <v>2.2629962649277826</v>
      </c>
      <c r="K495" s="11">
        <f t="shared" si="111"/>
        <v>0.30120481927710846</v>
      </c>
      <c r="L495" s="11">
        <f t="shared" si="112"/>
        <v>0.28818443804034583</v>
      </c>
      <c r="M495" s="11">
        <f t="shared" si="113"/>
        <v>0.46082949308755761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-0.26819057261996615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0.2384069805563907</v>
      </c>
      <c r="Q495" s="11">
        <f>2*'OddsRatio_working_3-way'!K495*'OddsRatio_working_3-way'!L495*'OddsRatio_working_3-way'!M495</f>
        <v>8.0002342468587492E-2</v>
      </c>
      <c r="R495" s="11">
        <f t="shared" si="114"/>
        <v>0</v>
      </c>
      <c r="S495" s="11">
        <f t="shared" si="115"/>
        <v>-0.88894616327256337</v>
      </c>
      <c r="T495" s="11">
        <f t="shared" si="116"/>
        <v>-0.29830408163508843</v>
      </c>
      <c r="U495" s="11">
        <f>'OddsRatio_working_3-way'!S495-'OddsRatio_working_3-way'!R495^2/3</f>
        <v>-0.88894616327256337</v>
      </c>
      <c r="V495" s="11">
        <f>'OddsRatio_working_3-way'!S495*'OddsRatio_working_3-way'!R495/3-2*'OddsRatio_working_3-way'!R495^3/27-'OddsRatio_working_3-way'!T495</f>
        <v>0.29830408163508843</v>
      </c>
      <c r="W495" s="11">
        <f>'OddsRatio_working_3-way'!V495^2+4*'OddsRatio_working_3-way'!U495^3/27</f>
        <v>-1.5083968485930258E-2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0.16129886360889509</v>
      </c>
      <c r="Y495" s="11">
        <f>IF('OddsRatio_working_3-way'!W495&gt;=0,IF('OddsRatio_working_3-way'!V495+SQRT('OddsRatio_working_3-way'!W495)&gt;0,0,PI()),ACOS('OddsRatio_working_3-way'!V495/(2*'OddsRatio_working_3-way'!X495)))</f>
        <v>0.39056610134530123</v>
      </c>
      <c r="Z495" s="11">
        <f>'OddsRatio_working_3-way'!X495^(1/3)*COS('OddsRatio_working_3-way'!Y495/3)</f>
        <v>0.53974199355888153</v>
      </c>
      <c r="AA495" s="11">
        <f>'OddsRatio_working_3-way'!X495^(1/3)*COS(('OddsRatio_working_3-way'!Y495+2*PI())/3)</f>
        <v>-0.33107129179469375</v>
      </c>
      <c r="AB495" s="11">
        <f>'OddsRatio_working_3-way'!X495^(1/3)*COS(('OddsRatio_working_3-way'!Y495+4*PI())/3)</f>
        <v>-0.20867070176418795</v>
      </c>
      <c r="AC495" s="11">
        <f>'OddsRatio_working_3-way'!X495^(1/3)*SIN('OddsRatio_working_3-way'!Y495/3)</f>
        <v>7.066801360308167E-2</v>
      </c>
      <c r="AD495" s="11">
        <f>'OddsRatio_working_3-way'!X495^(1/3)*SIN(('OddsRatio_working_3-way'!Y495+2*PI())/3)</f>
        <v>0.4320962711097075</v>
      </c>
      <c r="AE495" s="11">
        <f>'OddsRatio_working_3-way'!X495^(1/3)*SIN(('OddsRatio_working_3-way'!Y495+4*PI())/3)</f>
        <v>-0.50276428471278911</v>
      </c>
      <c r="AF495" s="11">
        <f>-'OddsRatio_working_3-way'!U495/(3*'OddsRatio_working_3-way'!X495^(1/3))*COS(('OddsRatio_working_3-way'!Y495)/3)</f>
        <v>0.53974199355888153</v>
      </c>
      <c r="AG495" s="11">
        <f>-'OddsRatio_working_3-way'!U495/(3*'OddsRatio_working_3-way'!X495^(1/3))*COS(('OddsRatio_working_3-way'!Y495+2*PI())/3)</f>
        <v>-0.33107129179469375</v>
      </c>
      <c r="AH495" s="11">
        <f>-'OddsRatio_working_3-way'!U495/(3*'OddsRatio_working_3-way'!X495^(1/3))*COS(('OddsRatio_working_3-way'!Y495+4*PI())/3)</f>
        <v>-0.20867070176418795</v>
      </c>
      <c r="AI495" s="11">
        <f>'OddsRatio_working_3-way'!U495/(3*'OddsRatio_working_3-way'!X495^(1/3))*SIN(('OddsRatio_working_3-way'!Y495)/3)</f>
        <v>-7.066801360308167E-2</v>
      </c>
      <c r="AJ495" s="11">
        <f>'OddsRatio_working_3-way'!U495/(3*'OddsRatio_working_3-way'!X495^(1/3))*SIN(('OddsRatio_working_3-way'!Y495+2*PI())/3)</f>
        <v>-0.4320962711097075</v>
      </c>
      <c r="AK495" s="11">
        <f>'OddsRatio_working_3-way'!U495/(3*'OddsRatio_working_3-way'!X495^(1/3))*SIN(('OddsRatio_working_3-way'!Y495+4*PI())/3)</f>
        <v>0.50276428471278911</v>
      </c>
      <c r="AL495" s="11">
        <f>'OddsRatio_working_3-way'!Z495+'OddsRatio_working_3-way'!AF495</f>
        <v>1.0794839871177631</v>
      </c>
      <c r="AM495" s="11">
        <f>'OddsRatio_working_3-way'!AA495+'OddsRatio_working_3-way'!AG495</f>
        <v>-0.66214258358938749</v>
      </c>
      <c r="AN495" s="11">
        <f>'OddsRatio_working_3-way'!AB495+'OddsRatio_working_3-way'!AH495</f>
        <v>-0.4173414035283759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1.0794839871177631</v>
      </c>
      <c r="AS495" s="11">
        <f>IF(('OddsRatio_working_3-way'!X495=0),IF(Q495&gt;0,-Q495^(1/3),(-Q495)^(1/3)),'OddsRatio_working_3-way'!AM495-'OddsRatio_working_3-way'!R495/3)</f>
        <v>-0.66214258358938749</v>
      </c>
      <c r="AT495" s="11">
        <f>IF(('OddsRatio_working_3-way'!X495=0),IF(Q495&gt;0,-Q495^(1/3),(-Q495)^(1/3)),'OddsRatio_working_3-way'!AN495-'OddsRatio_working_3-way'!R495/3)</f>
        <v>-0.4173414035283759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IF('True_Odds_Calculator_3-way'!A488="","",'True_Odds_Calculator_3-way'!A488)</f>
        <v>1.17</v>
      </c>
      <c r="B496" s="4">
        <f>IF('True_Odds_Calculator_3-way'!B488="","",'True_Odds_Calculator_3-way'!B488)</f>
        <v>6.9</v>
      </c>
      <c r="C496" s="4">
        <f>IF('True_Odds_Calculator_3-way'!C488="","",'True_Odds_Calculator_3-way'!C488)</f>
        <v>16.21</v>
      </c>
      <c r="D496" s="9">
        <f t="shared" si="104"/>
        <v>0.82758411762066852</v>
      </c>
      <c r="E496" s="9">
        <f t="shared" si="105"/>
        <v>0.1214993305045574</v>
      </c>
      <c r="F496" s="9">
        <f t="shared" si="106"/>
        <v>5.0916551874774438E-2</v>
      </c>
      <c r="G496" s="9">
        <f t="shared" si="107"/>
        <v>1.2255081401700767</v>
      </c>
      <c r="H496" s="9">
        <f t="shared" si="108"/>
        <v>1.2083363838289125</v>
      </c>
      <c r="I496" s="9">
        <f t="shared" si="109"/>
        <v>8.2304980270034527</v>
      </c>
      <c r="J496" s="9">
        <f t="shared" si="110"/>
        <v>19.639978811986865</v>
      </c>
      <c r="K496" s="11">
        <f t="shared" si="111"/>
        <v>0.85470085470085477</v>
      </c>
      <c r="L496" s="11">
        <f t="shared" si="112"/>
        <v>0.14492753623188406</v>
      </c>
      <c r="M496" s="11">
        <f t="shared" si="113"/>
        <v>6.1690314620604564E-2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-0.11657681338232795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0.16261239875219438</v>
      </c>
      <c r="Q496" s="11">
        <f>2*'OddsRatio_working_3-way'!K496*'OddsRatio_working_3-way'!L496*'OddsRatio_working_3-way'!M496</f>
        <v>1.5283120183476915E-2</v>
      </c>
      <c r="R496" s="11">
        <f t="shared" si="114"/>
        <v>0</v>
      </c>
      <c r="S496" s="11">
        <f t="shared" si="115"/>
        <v>-1.3948948683207447</v>
      </c>
      <c r="T496" s="11">
        <f t="shared" si="116"/>
        <v>-0.13109914175946849</v>
      </c>
      <c r="U496" s="11">
        <f>'OddsRatio_working_3-way'!S496-'OddsRatio_working_3-way'!R496^2/3</f>
        <v>-1.3948948683207447</v>
      </c>
      <c r="V496" s="11">
        <f>'OddsRatio_working_3-way'!S496*'OddsRatio_working_3-way'!R496/3-2*'OddsRatio_working_3-way'!R496^3/27-'OddsRatio_working_3-way'!T496</f>
        <v>0.13109914175946849</v>
      </c>
      <c r="W496" s="11">
        <f>'OddsRatio_working_3-way'!V496^2+4*'OddsRatio_working_3-way'!U496^3/27</f>
        <v>-0.38490059349302613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0.31705188000668572</v>
      </c>
      <c r="Y496" s="11">
        <f>IF('OddsRatio_working_3-way'!W496&gt;=0,IF('OddsRatio_working_3-way'!V496+SQRT('OddsRatio_working_3-way'!W496)&gt;0,0,PI()),ACOS('OddsRatio_working_3-way'!V496/(2*'OddsRatio_working_3-way'!X496)))</f>
        <v>1.3625472291102281</v>
      </c>
      <c r="Z496" s="11">
        <f>'OddsRatio_working_3-way'!X496^(1/3)*COS('OddsRatio_working_3-way'!Y496/3)</f>
        <v>0.61275407008503835</v>
      </c>
      <c r="AA496" s="11">
        <f>'OddsRatio_working_3-way'!X496^(1/3)*COS(('OddsRatio_working_3-way'!Y496+2*PI())/3)</f>
        <v>-0.56545820818300629</v>
      </c>
      <c r="AB496" s="11">
        <f>'OddsRatio_working_3-way'!X496^(1/3)*COS(('OddsRatio_working_3-way'!Y496+4*PI())/3)</f>
        <v>-4.7295861902031756E-2</v>
      </c>
      <c r="AC496" s="11">
        <f>'OddsRatio_working_3-way'!X496^(1/3)*SIN('OddsRatio_working_3-way'!Y496/3)</f>
        <v>0.29916117010924864</v>
      </c>
      <c r="AD496" s="11">
        <f>'OddsRatio_working_3-way'!X496^(1/3)*SIN(('OddsRatio_working_3-way'!Y496+2*PI())/3)</f>
        <v>0.38108000591132946</v>
      </c>
      <c r="AE496" s="11">
        <f>'OddsRatio_working_3-way'!X496^(1/3)*SIN(('OddsRatio_working_3-way'!Y496+4*PI())/3)</f>
        <v>-0.68024117602057788</v>
      </c>
      <c r="AF496" s="11">
        <f>-'OddsRatio_working_3-way'!U496/(3*'OddsRatio_working_3-way'!X496^(1/3))*COS(('OddsRatio_working_3-way'!Y496)/3)</f>
        <v>0.61275407008503835</v>
      </c>
      <c r="AG496" s="11">
        <f>-'OddsRatio_working_3-way'!U496/(3*'OddsRatio_working_3-way'!X496^(1/3))*COS(('OddsRatio_working_3-way'!Y496+2*PI())/3)</f>
        <v>-0.56545820818300629</v>
      </c>
      <c r="AH496" s="11">
        <f>-'OddsRatio_working_3-way'!U496/(3*'OddsRatio_working_3-way'!X496^(1/3))*COS(('OddsRatio_working_3-way'!Y496+4*PI())/3)</f>
        <v>-4.7295861902031756E-2</v>
      </c>
      <c r="AI496" s="11">
        <f>'OddsRatio_working_3-way'!U496/(3*'OddsRatio_working_3-way'!X496^(1/3))*SIN(('OddsRatio_working_3-way'!Y496)/3)</f>
        <v>-0.29916117010924864</v>
      </c>
      <c r="AJ496" s="11">
        <f>'OddsRatio_working_3-way'!U496/(3*'OddsRatio_working_3-way'!X496^(1/3))*SIN(('OddsRatio_working_3-way'!Y496+2*PI())/3)</f>
        <v>-0.38108000591132946</v>
      </c>
      <c r="AK496" s="11">
        <f>'OddsRatio_working_3-way'!U496/(3*'OddsRatio_working_3-way'!X496^(1/3))*SIN(('OddsRatio_working_3-way'!Y496+4*PI())/3)</f>
        <v>0.68024117602057788</v>
      </c>
      <c r="AL496" s="11">
        <f>'OddsRatio_working_3-way'!Z496+'OddsRatio_working_3-way'!AF496</f>
        <v>1.2255081401700767</v>
      </c>
      <c r="AM496" s="11">
        <f>'OddsRatio_working_3-way'!AA496+'OddsRatio_working_3-way'!AG496</f>
        <v>-1.1309164163660126</v>
      </c>
      <c r="AN496" s="11">
        <f>'OddsRatio_working_3-way'!AB496+'OddsRatio_working_3-way'!AH496</f>
        <v>-9.4591723804063513E-2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1.2255081401700767</v>
      </c>
      <c r="AS496" s="11">
        <f>IF(('OddsRatio_working_3-way'!X496=0),IF(Q496&gt;0,-Q496^(1/3),(-Q496)^(1/3)),'OddsRatio_working_3-way'!AM496-'OddsRatio_working_3-way'!R496/3)</f>
        <v>-1.1309164163660126</v>
      </c>
      <c r="AT496" s="11">
        <f>IF(('OddsRatio_working_3-way'!X496=0),IF(Q496&gt;0,-Q496^(1/3),(-Q496)^(1/3)),'OddsRatio_working_3-way'!AN496-'OddsRatio_working_3-way'!R496/3)</f>
        <v>-9.4591723804063513E-2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IF('True_Odds_Calculator_3-way'!A489="","",'True_Odds_Calculator_3-way'!A489)</f>
        <v>2.56</v>
      </c>
      <c r="B497" s="4">
        <f>IF('True_Odds_Calculator_3-way'!B489="","",'True_Odds_Calculator_3-way'!B489)</f>
        <v>3.49</v>
      </c>
      <c r="C497" s="4">
        <f>IF('True_Odds_Calculator_3-way'!C489="","",'True_Odds_Calculator_3-way'!C489)</f>
        <v>2.69</v>
      </c>
      <c r="D497" s="9">
        <f t="shared" si="104"/>
        <v>0.37335744622056211</v>
      </c>
      <c r="E497" s="9">
        <f t="shared" si="105"/>
        <v>0.27181431376517595</v>
      </c>
      <c r="F497" s="9">
        <f t="shared" si="106"/>
        <v>0.354828240014262</v>
      </c>
      <c r="G497" s="9">
        <f t="shared" si="107"/>
        <v>1.0758964332885088</v>
      </c>
      <c r="H497" s="9">
        <f t="shared" si="108"/>
        <v>2.6783984359300734</v>
      </c>
      <c r="I497" s="9">
        <f t="shared" si="109"/>
        <v>3.6789821188883876</v>
      </c>
      <c r="J497" s="9">
        <f t="shared" si="110"/>
        <v>2.8182649722575799</v>
      </c>
      <c r="K497" s="11">
        <f t="shared" si="111"/>
        <v>0.390625</v>
      </c>
      <c r="L497" s="11">
        <f t="shared" si="112"/>
        <v>0.28653295128939826</v>
      </c>
      <c r="M497" s="11">
        <f t="shared" si="113"/>
        <v>0.37174721189591081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-0.27314482563031928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0.23883293744208095</v>
      </c>
      <c r="Q497" s="11">
        <f>2*'OddsRatio_working_3-way'!K497*'OddsRatio_working_3-way'!L497*'OddsRatio_working_3-way'!M497</f>
        <v>8.3217051373547374E-2</v>
      </c>
      <c r="R497" s="11">
        <f t="shared" si="114"/>
        <v>0</v>
      </c>
      <c r="S497" s="11">
        <f t="shared" si="115"/>
        <v>-0.87438206779477179</v>
      </c>
      <c r="T497" s="11">
        <f t="shared" si="116"/>
        <v>-0.30466274139190658</v>
      </c>
      <c r="U497" s="11">
        <f>'OddsRatio_working_3-way'!S497-'OddsRatio_working_3-way'!R497^2/3</f>
        <v>-0.87438206779477179</v>
      </c>
      <c r="V497" s="11">
        <f>'OddsRatio_working_3-way'!S497*'OddsRatio_working_3-way'!R497/3-2*'OddsRatio_working_3-way'!R497^3/27-'OddsRatio_working_3-way'!T497</f>
        <v>0.30466274139190658</v>
      </c>
      <c r="W497" s="11">
        <f>'OddsRatio_working_3-way'!V497^2+4*'OddsRatio_working_3-way'!U497^3/27</f>
        <v>-6.2181790536003922E-3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0.157351171783079</v>
      </c>
      <c r="Y497" s="11">
        <f>IF('OddsRatio_working_3-way'!W497&gt;=0,IF('OddsRatio_working_3-way'!V497+SQRT('OddsRatio_working_3-way'!W497)&gt;0,0,PI()),ACOS('OddsRatio_working_3-way'!V497/(2*'OddsRatio_working_3-way'!X497)))</f>
        <v>0.25327052007657791</v>
      </c>
      <c r="Z497" s="11">
        <f>'OddsRatio_working_3-way'!X497^(1/3)*COS('OddsRatio_working_3-way'!Y497/3)</f>
        <v>0.53794821664425441</v>
      </c>
      <c r="AA497" s="11">
        <f>'OddsRatio_working_3-way'!X497^(1/3)*COS(('OddsRatio_working_3-way'!Y497+2*PI())/3)</f>
        <v>-0.30839877199403032</v>
      </c>
      <c r="AB497" s="11">
        <f>'OddsRatio_working_3-way'!X497^(1/3)*COS(('OddsRatio_working_3-way'!Y497+4*PI())/3)</f>
        <v>-0.22954944465022395</v>
      </c>
      <c r="AC497" s="11">
        <f>'OddsRatio_working_3-way'!X497^(1/3)*SIN('OddsRatio_working_3-way'!Y497/3)</f>
        <v>4.5523680367367494E-2</v>
      </c>
      <c r="AD497" s="11">
        <f>'OddsRatio_working_3-way'!X497^(1/3)*SIN(('OddsRatio_working_3-way'!Y497+2*PI())/3)</f>
        <v>0.44311498135077537</v>
      </c>
      <c r="AE497" s="11">
        <f>'OddsRatio_working_3-way'!X497^(1/3)*SIN(('OddsRatio_working_3-way'!Y497+4*PI())/3)</f>
        <v>-0.48863866171814285</v>
      </c>
      <c r="AF497" s="11">
        <f>-'OddsRatio_working_3-way'!U497/(3*'OddsRatio_working_3-way'!X497^(1/3))*COS(('OddsRatio_working_3-way'!Y497)/3)</f>
        <v>0.53794821664425441</v>
      </c>
      <c r="AG497" s="11">
        <f>-'OddsRatio_working_3-way'!U497/(3*'OddsRatio_working_3-way'!X497^(1/3))*COS(('OddsRatio_working_3-way'!Y497+2*PI())/3)</f>
        <v>-0.30839877199403032</v>
      </c>
      <c r="AH497" s="11">
        <f>-'OddsRatio_working_3-way'!U497/(3*'OddsRatio_working_3-way'!X497^(1/3))*COS(('OddsRatio_working_3-way'!Y497+4*PI())/3)</f>
        <v>-0.22954944465022395</v>
      </c>
      <c r="AI497" s="11">
        <f>'OddsRatio_working_3-way'!U497/(3*'OddsRatio_working_3-way'!X497^(1/3))*SIN(('OddsRatio_working_3-way'!Y497)/3)</f>
        <v>-4.5523680367367494E-2</v>
      </c>
      <c r="AJ497" s="11">
        <f>'OddsRatio_working_3-way'!U497/(3*'OddsRatio_working_3-way'!X497^(1/3))*SIN(('OddsRatio_working_3-way'!Y497+2*PI())/3)</f>
        <v>-0.44311498135077537</v>
      </c>
      <c r="AK497" s="11">
        <f>'OddsRatio_working_3-way'!U497/(3*'OddsRatio_working_3-way'!X497^(1/3))*SIN(('OddsRatio_working_3-way'!Y497+4*PI())/3)</f>
        <v>0.48863866171814285</v>
      </c>
      <c r="AL497" s="11">
        <f>'OddsRatio_working_3-way'!Z497+'OddsRatio_working_3-way'!AF497</f>
        <v>1.0758964332885088</v>
      </c>
      <c r="AM497" s="11">
        <f>'OddsRatio_working_3-way'!AA497+'OddsRatio_working_3-way'!AG497</f>
        <v>-0.61679754398806064</v>
      </c>
      <c r="AN497" s="11">
        <f>'OddsRatio_working_3-way'!AB497+'OddsRatio_working_3-way'!AH497</f>
        <v>-0.4590988893004479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1.0758964332885088</v>
      </c>
      <c r="AS497" s="11">
        <f>IF(('OddsRatio_working_3-way'!X497=0),IF(Q497&gt;0,-Q497^(1/3),(-Q497)^(1/3)),'OddsRatio_working_3-way'!AM497-'OddsRatio_working_3-way'!R497/3)</f>
        <v>-0.61679754398806064</v>
      </c>
      <c r="AT497" s="11">
        <f>IF(('OddsRatio_working_3-way'!X497=0),IF(Q497&gt;0,-Q497^(1/3),(-Q497)^(1/3)),'OddsRatio_working_3-way'!AN497-'OddsRatio_working_3-way'!R497/3)</f>
        <v>-0.4590988893004479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IF('True_Odds_Calculator_3-way'!A490="","",'True_Odds_Calculator_3-way'!A490)</f>
        <v>7.04</v>
      </c>
      <c r="B498" s="4">
        <f>IF('True_Odds_Calculator_3-way'!B490="","",'True_Odds_Calculator_3-way'!B490)</f>
        <v>4.33</v>
      </c>
      <c r="C498" s="4">
        <f>IF('True_Odds_Calculator_3-way'!C490="","",'True_Odds_Calculator_3-way'!C490)</f>
        <v>1.46</v>
      </c>
      <c r="D498" s="9">
        <f t="shared" si="104"/>
        <v>0.12874183582200571</v>
      </c>
      <c r="E498" s="9">
        <f t="shared" si="105"/>
        <v>0.21136826844113413</v>
      </c>
      <c r="F498" s="9">
        <f t="shared" si="106"/>
        <v>0.6598898957368603</v>
      </c>
      <c r="G498" s="9">
        <f t="shared" si="107"/>
        <v>1.1204441781166841</v>
      </c>
      <c r="H498" s="9">
        <f t="shared" si="108"/>
        <v>7.7674828358247705</v>
      </c>
      <c r="I498" s="9">
        <f t="shared" si="109"/>
        <v>4.7310791131285592</v>
      </c>
      <c r="J498" s="9">
        <f t="shared" si="110"/>
        <v>1.5154043219336746</v>
      </c>
      <c r="K498" s="11">
        <f t="shared" si="111"/>
        <v>0.14204545454545456</v>
      </c>
      <c r="L498" s="11">
        <f t="shared" si="112"/>
        <v>0.23094688221709006</v>
      </c>
      <c r="M498" s="11">
        <f t="shared" si="113"/>
        <v>0.68493150684931503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-0.20788616734589405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0.22087171662846311</v>
      </c>
      <c r="Q498" s="11">
        <f>2*'OddsRatio_working_3-way'!K498*'OddsRatio_working_3-way'!L498*'OddsRatio_working_3-way'!M498</f>
        <v>4.4938294329290571E-2</v>
      </c>
      <c r="R498" s="11">
        <f t="shared" si="114"/>
        <v>0</v>
      </c>
      <c r="S498" s="11">
        <f t="shared" si="115"/>
        <v>-1.0624647106075265</v>
      </c>
      <c r="T498" s="11">
        <f t="shared" si="116"/>
        <v>-0.21616779463021904</v>
      </c>
      <c r="U498" s="11">
        <f>'OddsRatio_working_3-way'!S498-'OddsRatio_working_3-way'!R498^2/3</f>
        <v>-1.0624647106075265</v>
      </c>
      <c r="V498" s="11">
        <f>'OddsRatio_working_3-way'!S498*'OddsRatio_working_3-way'!R498/3-2*'OddsRatio_working_3-way'!R498^3/27-'OddsRatio_working_3-way'!T498</f>
        <v>0.21616779463021904</v>
      </c>
      <c r="W498" s="11">
        <f>'OddsRatio_working_3-way'!V498^2+4*'OddsRatio_working_3-way'!U498^3/27</f>
        <v>-0.13095198520875412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0.21076082454054801</v>
      </c>
      <c r="Y498" s="11">
        <f>IF('OddsRatio_working_3-way'!W498&gt;=0,IF('OddsRatio_working_3-way'!V498+SQRT('OddsRatio_working_3-way'!W498)&gt;0,0,PI()),ACOS('OddsRatio_working_3-way'!V498/(2*'OddsRatio_working_3-way'!X498)))</f>
        <v>1.0323214702067807</v>
      </c>
      <c r="Z498" s="11">
        <f>'OddsRatio_working_3-way'!X498^(1/3)*COS('OddsRatio_working_3-way'!Y498/3)</f>
        <v>0.56022208905834214</v>
      </c>
      <c r="AA498" s="11">
        <f>'OddsRatio_working_3-way'!X498^(1/3)*COS(('OddsRatio_working_3-way'!Y498+2*PI())/3)</f>
        <v>-0.45397761937957704</v>
      </c>
      <c r="AB498" s="11">
        <f>'OddsRatio_working_3-way'!X498^(1/3)*COS(('OddsRatio_working_3-way'!Y498+4*PI())/3)</f>
        <v>-0.10624446967876482</v>
      </c>
      <c r="AC498" s="11">
        <f>'OddsRatio_working_3-way'!X498^(1/3)*SIN('OddsRatio_working_3-way'!Y498/3)</f>
        <v>0.20076382758592026</v>
      </c>
      <c r="AD498" s="11">
        <f>'OddsRatio_working_3-way'!X498^(1/3)*SIN(('OddsRatio_working_3-way'!Y498+2*PI())/3)</f>
        <v>0.38478464709275251</v>
      </c>
      <c r="AE498" s="11">
        <f>'OddsRatio_working_3-way'!X498^(1/3)*SIN(('OddsRatio_working_3-way'!Y498+4*PI())/3)</f>
        <v>-0.58554847467867277</v>
      </c>
      <c r="AF498" s="11">
        <f>-'OddsRatio_working_3-way'!U498/(3*'OddsRatio_working_3-way'!X498^(1/3))*COS(('OddsRatio_working_3-way'!Y498)/3)</f>
        <v>0.56022208905834203</v>
      </c>
      <c r="AG498" s="11">
        <f>-'OddsRatio_working_3-way'!U498/(3*'OddsRatio_working_3-way'!X498^(1/3))*COS(('OddsRatio_working_3-way'!Y498+2*PI())/3)</f>
        <v>-0.45397761937957692</v>
      </c>
      <c r="AH498" s="11">
        <f>-'OddsRatio_working_3-way'!U498/(3*'OddsRatio_working_3-way'!X498^(1/3))*COS(('OddsRatio_working_3-way'!Y498+4*PI())/3)</f>
        <v>-0.1062444696787648</v>
      </c>
      <c r="AI498" s="11">
        <f>'OddsRatio_working_3-way'!U498/(3*'OddsRatio_working_3-way'!X498^(1/3))*SIN(('OddsRatio_working_3-way'!Y498)/3)</f>
        <v>-0.20076382758592023</v>
      </c>
      <c r="AJ498" s="11">
        <f>'OddsRatio_working_3-way'!U498/(3*'OddsRatio_working_3-way'!X498^(1/3))*SIN(('OddsRatio_working_3-way'!Y498+2*PI())/3)</f>
        <v>-0.38478464709275245</v>
      </c>
      <c r="AK498" s="11">
        <f>'OddsRatio_working_3-way'!U498/(3*'OddsRatio_working_3-way'!X498^(1/3))*SIN(('OddsRatio_working_3-way'!Y498+4*PI())/3)</f>
        <v>0.58554847467867266</v>
      </c>
      <c r="AL498" s="11">
        <f>'OddsRatio_working_3-way'!Z498+'OddsRatio_working_3-way'!AF498</f>
        <v>1.1204441781166841</v>
      </c>
      <c r="AM498" s="11">
        <f>'OddsRatio_working_3-way'!AA498+'OddsRatio_working_3-way'!AG498</f>
        <v>-0.90795523875915396</v>
      </c>
      <c r="AN498" s="11">
        <f>'OddsRatio_working_3-way'!AB498+'OddsRatio_working_3-way'!AH498</f>
        <v>-0.2124889393575296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1.1204441781166841</v>
      </c>
      <c r="AS498" s="11">
        <f>IF(('OddsRatio_working_3-way'!X498=0),IF(Q498&gt;0,-Q498^(1/3),(-Q498)^(1/3)),'OddsRatio_working_3-way'!AM498-'OddsRatio_working_3-way'!R498/3)</f>
        <v>-0.90795523875915396</v>
      </c>
      <c r="AT498" s="11">
        <f>IF(('OddsRatio_working_3-way'!X498=0),IF(Q498&gt;0,-Q498^(1/3),(-Q498)^(1/3)),'OddsRatio_working_3-way'!AN498-'OddsRatio_working_3-way'!R498/3)</f>
        <v>-0.2124889393575296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IF('True_Odds_Calculator_3-way'!A491="","",'True_Odds_Calculator_3-way'!A491)</f>
        <v>2.4900000000000002</v>
      </c>
      <c r="B499" s="4">
        <f>IF('True_Odds_Calculator_3-way'!B491="","",'True_Odds_Calculator_3-way'!B491)</f>
        <v>3.42</v>
      </c>
      <c r="C499" s="4">
        <f>IF('True_Odds_Calculator_3-way'!C491="","",'True_Odds_Calculator_3-way'!C491)</f>
        <v>3.05</v>
      </c>
      <c r="D499" s="9">
        <f t="shared" si="104"/>
        <v>0.3937176046235023</v>
      </c>
      <c r="E499" s="9">
        <f t="shared" si="105"/>
        <v>0.28563007845733873</v>
      </c>
      <c r="F499" s="9">
        <f t="shared" si="106"/>
        <v>0.32065231691915885</v>
      </c>
      <c r="G499" s="9">
        <f t="shared" si="107"/>
        <v>1.0334842326479103</v>
      </c>
      <c r="H499" s="9">
        <f t="shared" si="108"/>
        <v>2.5398915066453869</v>
      </c>
      <c r="I499" s="9">
        <f t="shared" si="109"/>
        <v>3.5010318430079432</v>
      </c>
      <c r="J499" s="9">
        <f t="shared" si="110"/>
        <v>3.1186426769282152</v>
      </c>
      <c r="K499" s="11">
        <f t="shared" si="111"/>
        <v>0.40160642570281119</v>
      </c>
      <c r="L499" s="11">
        <f t="shared" si="112"/>
        <v>0.29239766081871343</v>
      </c>
      <c r="M499" s="11">
        <f t="shared" si="113"/>
        <v>0.32786885245901642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-0.28459692475202314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0.22946738540779932</v>
      </c>
      <c r="Q499" s="11">
        <f>2*'OddsRatio_working_3-way'!K499*'OddsRatio_working_3-way'!L499*'OddsRatio_working_3-way'!M499</f>
        <v>7.7002478324764867E-2</v>
      </c>
      <c r="R499" s="11">
        <f t="shared" si="114"/>
        <v>0</v>
      </c>
      <c r="S499" s="11">
        <f t="shared" si="115"/>
        <v>-0.80628905462608336</v>
      </c>
      <c r="T499" s="11">
        <f t="shared" si="116"/>
        <v>-0.27056679685439039</v>
      </c>
      <c r="U499" s="11">
        <f>'OddsRatio_working_3-way'!S499-'OddsRatio_working_3-way'!R499^2/3</f>
        <v>-0.80628905462608336</v>
      </c>
      <c r="V499" s="11">
        <f>'OddsRatio_working_3-way'!S499*'OddsRatio_working_3-way'!R499/3-2*'OddsRatio_working_3-way'!R499^3/27-'OddsRatio_working_3-way'!T499</f>
        <v>0.27056679685439039</v>
      </c>
      <c r="W499" s="11">
        <f>'OddsRatio_working_3-way'!V499^2+4*'OddsRatio_working_3-way'!U499^3/27</f>
        <v>-4.4484467995836302E-3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0.13933308863980282</v>
      </c>
      <c r="Y499" s="11">
        <f>IF('OddsRatio_working_3-way'!W499&gt;=0,IF('OddsRatio_working_3-way'!V499+SQRT('OddsRatio_working_3-way'!W499)&gt;0,0,PI()),ACOS('OddsRatio_working_3-way'!V499/(2*'OddsRatio_working_3-way'!X499)))</f>
        <v>0.24168867896826418</v>
      </c>
      <c r="Z499" s="11">
        <f>'OddsRatio_working_3-way'!X499^(1/3)*COS('OddsRatio_working_3-way'!Y499/3)</f>
        <v>0.51674211632395517</v>
      </c>
      <c r="AA499" s="11">
        <f>'OddsRatio_working_3-way'!X499^(1/3)*COS(('OddsRatio_working_3-way'!Y499+2*PI())/3)</f>
        <v>-0.29450210532782828</v>
      </c>
      <c r="AB499" s="11">
        <f>'OddsRatio_working_3-way'!X499^(1/3)*COS(('OddsRatio_working_3-way'!Y499+4*PI())/3)</f>
        <v>-0.22224001099612692</v>
      </c>
      <c r="AC499" s="11">
        <f>'OddsRatio_working_3-way'!X499^(1/3)*SIN('OddsRatio_working_3-way'!Y499/3)</f>
        <v>4.1720539614614E-2</v>
      </c>
      <c r="AD499" s="11">
        <f>'OddsRatio_working_3-way'!X499^(1/3)*SIN(('OddsRatio_working_3-way'!Y499+2*PI())/3)</f>
        <v>0.42665153013457163</v>
      </c>
      <c r="AE499" s="11">
        <f>'OddsRatio_working_3-way'!X499^(1/3)*SIN(('OddsRatio_working_3-way'!Y499+4*PI())/3)</f>
        <v>-0.46837206974918549</v>
      </c>
      <c r="AF499" s="11">
        <f>-'OddsRatio_working_3-way'!U499/(3*'OddsRatio_working_3-way'!X499^(1/3))*COS(('OddsRatio_working_3-way'!Y499)/3)</f>
        <v>0.51674211632395506</v>
      </c>
      <c r="AG499" s="11">
        <f>-'OddsRatio_working_3-way'!U499/(3*'OddsRatio_working_3-way'!X499^(1/3))*COS(('OddsRatio_working_3-way'!Y499+2*PI())/3)</f>
        <v>-0.29450210532782822</v>
      </c>
      <c r="AH499" s="11">
        <f>-'OddsRatio_working_3-way'!U499/(3*'OddsRatio_working_3-way'!X499^(1/3))*COS(('OddsRatio_working_3-way'!Y499+4*PI())/3)</f>
        <v>-0.22224001099612689</v>
      </c>
      <c r="AI499" s="11">
        <f>'OddsRatio_working_3-way'!U499/(3*'OddsRatio_working_3-way'!X499^(1/3))*SIN(('OddsRatio_working_3-way'!Y499)/3)</f>
        <v>-4.1720539614613986E-2</v>
      </c>
      <c r="AJ499" s="11">
        <f>'OddsRatio_working_3-way'!U499/(3*'OddsRatio_working_3-way'!X499^(1/3))*SIN(('OddsRatio_working_3-way'!Y499+2*PI())/3)</f>
        <v>-0.42665153013457152</v>
      </c>
      <c r="AK499" s="11">
        <f>'OddsRatio_working_3-way'!U499/(3*'OddsRatio_working_3-way'!X499^(1/3))*SIN(('OddsRatio_working_3-way'!Y499+4*PI())/3)</f>
        <v>0.46837206974918544</v>
      </c>
      <c r="AL499" s="11">
        <f>'OddsRatio_working_3-way'!Z499+'OddsRatio_working_3-way'!AF499</f>
        <v>1.0334842326479103</v>
      </c>
      <c r="AM499" s="11">
        <f>'OddsRatio_working_3-way'!AA499+'OddsRatio_working_3-way'!AG499</f>
        <v>-0.58900421065565656</v>
      </c>
      <c r="AN499" s="11">
        <f>'OddsRatio_working_3-way'!AB499+'OddsRatio_working_3-way'!AH499</f>
        <v>-0.44448002199225378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1.0334842326479103</v>
      </c>
      <c r="AS499" s="11">
        <f>IF(('OddsRatio_working_3-way'!X499=0),IF(Q499&gt;0,-Q499^(1/3),(-Q499)^(1/3)),'OddsRatio_working_3-way'!AM499-'OddsRatio_working_3-way'!R499/3)</f>
        <v>-0.58900421065565656</v>
      </c>
      <c r="AT499" s="11">
        <f>IF(('OddsRatio_working_3-way'!X499=0),IF(Q499&gt;0,-Q499^(1/3),(-Q499)^(1/3)),'OddsRatio_working_3-way'!AN499-'OddsRatio_working_3-way'!R499/3)</f>
        <v>-0.44448002199225378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IF('True_Odds_Calculator_3-way'!A492="","",'True_Odds_Calculator_3-way'!A492)</f>
        <v>1.27</v>
      </c>
      <c r="B500" s="4">
        <f>IF('True_Odds_Calculator_3-way'!B492="","",'True_Odds_Calculator_3-way'!B492)</f>
        <v>6.52</v>
      </c>
      <c r="C500" s="4">
        <f>IF('True_Odds_Calculator_3-way'!C492="","",'True_Odds_Calculator_3-way'!C492)</f>
        <v>11.1</v>
      </c>
      <c r="D500" s="9">
        <f t="shared" si="104"/>
        <v>0.77336636224551769</v>
      </c>
      <c r="E500" s="9">
        <f t="shared" si="105"/>
        <v>0.14303679496056451</v>
      </c>
      <c r="F500" s="9">
        <f t="shared" si="106"/>
        <v>8.3596842793917825E-2</v>
      </c>
      <c r="G500" s="9">
        <f t="shared" si="107"/>
        <v>1.0853637868317882</v>
      </c>
      <c r="H500" s="9">
        <f t="shared" si="108"/>
        <v>1.293048222444583</v>
      </c>
      <c r="I500" s="9">
        <f t="shared" si="109"/>
        <v>6.9912081033114708</v>
      </c>
      <c r="J500" s="9">
        <f t="shared" si="110"/>
        <v>11.962174247001061</v>
      </c>
      <c r="K500" s="11">
        <f t="shared" si="111"/>
        <v>0.78740157480314954</v>
      </c>
      <c r="L500" s="11">
        <f t="shared" si="112"/>
        <v>0.15337423312883436</v>
      </c>
      <c r="M500" s="11">
        <f t="shared" si="113"/>
        <v>9.00900900900901E-2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-0.16377587190591403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0.17288192980188535</v>
      </c>
      <c r="Q500" s="11">
        <f>2*'OddsRatio_working_3-way'!K500*'OddsRatio_working_3-way'!L500*'OddsRatio_working_3-way'!M500</f>
        <v>2.1759840126102627E-2</v>
      </c>
      <c r="R500" s="11">
        <f t="shared" si="114"/>
        <v>0</v>
      </c>
      <c r="S500" s="11">
        <f t="shared" si="115"/>
        <v>-1.0556007291550404</v>
      </c>
      <c r="T500" s="11">
        <f t="shared" si="116"/>
        <v>-0.13286352789868353</v>
      </c>
      <c r="U500" s="11">
        <f>'OddsRatio_working_3-way'!S500-'OddsRatio_working_3-way'!R500^2/3</f>
        <v>-1.0556007291550404</v>
      </c>
      <c r="V500" s="11">
        <f>'OddsRatio_working_3-way'!S500*'OddsRatio_working_3-way'!R500/3-2*'OddsRatio_working_3-way'!R500^3/27-'OddsRatio_working_3-way'!T500</f>
        <v>0.13286352789868353</v>
      </c>
      <c r="W500" s="11">
        <f>'OddsRatio_working_3-way'!V500^2+4*'OddsRatio_working_3-way'!U500^3/27</f>
        <v>-0.15660630474560003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0.20872171771960163</v>
      </c>
      <c r="Y500" s="11">
        <f>IF('OddsRatio_working_3-way'!W500&gt;=0,IF('OddsRatio_working_3-way'!V500+SQRT('OddsRatio_working_3-way'!W500)&gt;0,0,PI()),ACOS('OddsRatio_working_3-way'!V500/(2*'OddsRatio_working_3-way'!X500)))</f>
        <v>1.2468826774151442</v>
      </c>
      <c r="Z500" s="11">
        <f>'OddsRatio_working_3-way'!X500^(1/3)*COS('OddsRatio_working_3-way'!Y500/3)</f>
        <v>0.54268189341589412</v>
      </c>
      <c r="AA500" s="11">
        <f>'OddsRatio_working_3-way'!X500^(1/3)*COS(('OddsRatio_working_3-way'!Y500+2*PI())/3)</f>
        <v>-0.47875949507733778</v>
      </c>
      <c r="AB500" s="11">
        <f>'OddsRatio_working_3-way'!X500^(1/3)*COS(('OddsRatio_working_3-way'!Y500+4*PI())/3)</f>
        <v>-6.3922398338556424E-2</v>
      </c>
      <c r="AC500" s="11">
        <f>'OddsRatio_working_3-way'!X500^(1/3)*SIN('OddsRatio_working_3-way'!Y500/3)</f>
        <v>0.23950630947197837</v>
      </c>
      <c r="AD500" s="11">
        <f>'OddsRatio_working_3-way'!X500^(1/3)*SIN(('OddsRatio_working_3-way'!Y500+2*PI())/3)</f>
        <v>0.35022315113601421</v>
      </c>
      <c r="AE500" s="11">
        <f>'OddsRatio_working_3-way'!X500^(1/3)*SIN(('OddsRatio_working_3-way'!Y500+4*PI())/3)</f>
        <v>-0.58972946060799247</v>
      </c>
      <c r="AF500" s="11">
        <f>-'OddsRatio_working_3-way'!U500/(3*'OddsRatio_working_3-way'!X500^(1/3))*COS(('OddsRatio_working_3-way'!Y500)/3)</f>
        <v>0.54268189341589401</v>
      </c>
      <c r="AG500" s="11">
        <f>-'OddsRatio_working_3-way'!U500/(3*'OddsRatio_working_3-way'!X500^(1/3))*COS(('OddsRatio_working_3-way'!Y500+2*PI())/3)</f>
        <v>-0.47875949507733767</v>
      </c>
      <c r="AH500" s="11">
        <f>-'OddsRatio_working_3-way'!U500/(3*'OddsRatio_working_3-way'!X500^(1/3))*COS(('OddsRatio_working_3-way'!Y500+4*PI())/3)</f>
        <v>-6.3922398338556424E-2</v>
      </c>
      <c r="AI500" s="11">
        <f>'OddsRatio_working_3-way'!U500/(3*'OddsRatio_working_3-way'!X500^(1/3))*SIN(('OddsRatio_working_3-way'!Y500)/3)</f>
        <v>-0.23950630947197832</v>
      </c>
      <c r="AJ500" s="11">
        <f>'OddsRatio_working_3-way'!U500/(3*'OddsRatio_working_3-way'!X500^(1/3))*SIN(('OddsRatio_working_3-way'!Y500+2*PI())/3)</f>
        <v>-0.35022315113601415</v>
      </c>
      <c r="AK500" s="11">
        <f>'OddsRatio_working_3-way'!U500/(3*'OddsRatio_working_3-way'!X500^(1/3))*SIN(('OddsRatio_working_3-way'!Y500+4*PI())/3)</f>
        <v>0.58972946060799236</v>
      </c>
      <c r="AL500" s="11">
        <f>'OddsRatio_working_3-way'!Z500+'OddsRatio_working_3-way'!AF500</f>
        <v>1.0853637868317882</v>
      </c>
      <c r="AM500" s="11">
        <f>'OddsRatio_working_3-way'!AA500+'OddsRatio_working_3-way'!AG500</f>
        <v>-0.95751899015467545</v>
      </c>
      <c r="AN500" s="11">
        <f>'OddsRatio_working_3-way'!AB500+'OddsRatio_working_3-way'!AH500</f>
        <v>-0.12784479667711285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1.0853637868317882</v>
      </c>
      <c r="AS500" s="11">
        <f>IF(('OddsRatio_working_3-way'!X500=0),IF(Q500&gt;0,-Q500^(1/3),(-Q500)^(1/3)),'OddsRatio_working_3-way'!AM500-'OddsRatio_working_3-way'!R500/3)</f>
        <v>-0.95751899015467545</v>
      </c>
      <c r="AT500" s="11">
        <f>IF(('OddsRatio_working_3-way'!X500=0),IF(Q500&gt;0,-Q500^(1/3),(-Q500)^(1/3)),'OddsRatio_working_3-way'!AN500-'OddsRatio_working_3-way'!R500/3)</f>
        <v>-0.12784479667711285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IF('True_Odds_Calculator_3-way'!A493="","",'True_Odds_Calculator_3-way'!A493)</f>
        <v>2.79</v>
      </c>
      <c r="B501" s="4">
        <f>IF('True_Odds_Calculator_3-way'!B493="","",'True_Odds_Calculator_3-way'!B493)</f>
        <v>3.31</v>
      </c>
      <c r="C501" s="4">
        <f>IF('True_Odds_Calculator_3-way'!C493="","",'True_Odds_Calculator_3-way'!C493)</f>
        <v>2.77</v>
      </c>
      <c r="D501" s="9">
        <f t="shared" si="104"/>
        <v>0.35103940615588591</v>
      </c>
      <c r="E501" s="9">
        <f t="shared" si="105"/>
        <v>0.29535722509415829</v>
      </c>
      <c r="F501" s="9">
        <f t="shared" si="106"/>
        <v>0.35360336874995574</v>
      </c>
      <c r="G501" s="9">
        <f t="shared" si="107"/>
        <v>1.0327838169513408</v>
      </c>
      <c r="H501" s="9">
        <f t="shared" si="108"/>
        <v>2.8486830323429002</v>
      </c>
      <c r="I501" s="9">
        <f t="shared" si="109"/>
        <v>3.3857306171575976</v>
      </c>
      <c r="J501" s="9">
        <f t="shared" si="110"/>
        <v>2.8280273560038736</v>
      </c>
      <c r="K501" s="11">
        <f t="shared" si="111"/>
        <v>0.35842293906810035</v>
      </c>
      <c r="L501" s="11">
        <f t="shared" si="112"/>
        <v>0.30211480362537763</v>
      </c>
      <c r="M501" s="11">
        <f t="shared" si="113"/>
        <v>0.36101083032490977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-0.28610556884097615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0.22947011597388386</v>
      </c>
      <c r="Q501" s="11">
        <f>2*'OddsRatio_working_3-way'!K501*'OddsRatio_working_3-way'!L501*'OddsRatio_working_3-way'!M501</f>
        <v>7.8184025885480027E-2</v>
      </c>
      <c r="R501" s="11">
        <f t="shared" si="114"/>
        <v>0</v>
      </c>
      <c r="S501" s="11">
        <f t="shared" si="115"/>
        <v>-0.80204700979248844</v>
      </c>
      <c r="T501" s="11">
        <f t="shared" si="116"/>
        <v>-0.27326985001447646</v>
      </c>
      <c r="U501" s="11">
        <f>'OddsRatio_working_3-way'!S501-'OddsRatio_working_3-way'!R501^2/3</f>
        <v>-0.80204700979248844</v>
      </c>
      <c r="V501" s="11">
        <f>'OddsRatio_working_3-way'!S501*'OddsRatio_working_3-way'!R501/3-2*'OddsRatio_working_3-way'!R501^3/27-'OddsRatio_working_3-way'!T501</f>
        <v>0.27326985001447646</v>
      </c>
      <c r="W501" s="11">
        <f>'OddsRatio_working_3-way'!V501^2+4*'OddsRatio_working_3-way'!U501^3/27</f>
        <v>-1.7591926251953049E-3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0.13823494814276324</v>
      </c>
      <c r="Y501" s="11">
        <f>IF('OddsRatio_working_3-way'!W501&gt;=0,IF('OddsRatio_working_3-way'!V501+SQRT('OddsRatio_working_3-way'!W501)&gt;0,0,PI()),ACOS('OddsRatio_working_3-way'!V501/(2*'OddsRatio_working_3-way'!X501)))</f>
        <v>0.15229617463334155</v>
      </c>
      <c r="Z501" s="11">
        <f>'OddsRatio_working_3-way'!X501^(1/3)*COS('OddsRatio_working_3-way'!Y501/3)</f>
        <v>0.5163919084756704</v>
      </c>
      <c r="AA501" s="11">
        <f>'OddsRatio_working_3-way'!X501^(1/3)*COS(('OddsRatio_working_3-way'!Y501+2*PI())/3)</f>
        <v>-0.28091819210656721</v>
      </c>
      <c r="AB501" s="11">
        <f>'OddsRatio_working_3-way'!X501^(1/3)*COS(('OddsRatio_working_3-way'!Y501+4*PI())/3)</f>
        <v>-0.23547371636910314</v>
      </c>
      <c r="AC501" s="11">
        <f>'OddsRatio_working_3-way'!X501^(1/3)*SIN('OddsRatio_working_3-way'!Y501/3)</f>
        <v>2.6237380300206319E-2</v>
      </c>
      <c r="AD501" s="11">
        <f>'OddsRatio_working_3-way'!X501^(1/3)*SIN(('OddsRatio_working_3-way'!Y501+2*PI())/3)</f>
        <v>0.43408982089855624</v>
      </c>
      <c r="AE501" s="11">
        <f>'OddsRatio_working_3-way'!X501^(1/3)*SIN(('OddsRatio_working_3-way'!Y501+4*PI())/3)</f>
        <v>-0.46032720119876253</v>
      </c>
      <c r="AF501" s="11">
        <f>-'OddsRatio_working_3-way'!U501/(3*'OddsRatio_working_3-way'!X501^(1/3))*COS(('OddsRatio_working_3-way'!Y501)/3)</f>
        <v>0.5163919084756704</v>
      </c>
      <c r="AG501" s="11">
        <f>-'OddsRatio_working_3-way'!U501/(3*'OddsRatio_working_3-way'!X501^(1/3))*COS(('OddsRatio_working_3-way'!Y501+2*PI())/3)</f>
        <v>-0.28091819210656721</v>
      </c>
      <c r="AH501" s="11">
        <f>-'OddsRatio_working_3-way'!U501/(3*'OddsRatio_working_3-way'!X501^(1/3))*COS(('OddsRatio_working_3-way'!Y501+4*PI())/3)</f>
        <v>-0.23547371636910314</v>
      </c>
      <c r="AI501" s="11">
        <f>'OddsRatio_working_3-way'!U501/(3*'OddsRatio_working_3-way'!X501^(1/3))*SIN(('OddsRatio_working_3-way'!Y501)/3)</f>
        <v>-2.6237380300206319E-2</v>
      </c>
      <c r="AJ501" s="11">
        <f>'OddsRatio_working_3-way'!U501/(3*'OddsRatio_working_3-way'!X501^(1/3))*SIN(('OddsRatio_working_3-way'!Y501+2*PI())/3)</f>
        <v>-0.43408982089855624</v>
      </c>
      <c r="AK501" s="11">
        <f>'OddsRatio_working_3-way'!U501/(3*'OddsRatio_working_3-way'!X501^(1/3))*SIN(('OddsRatio_working_3-way'!Y501+4*PI())/3)</f>
        <v>0.46032720119876253</v>
      </c>
      <c r="AL501" s="11">
        <f>'OddsRatio_working_3-way'!Z501+'OddsRatio_working_3-way'!AF501</f>
        <v>1.0327838169513408</v>
      </c>
      <c r="AM501" s="11">
        <f>'OddsRatio_working_3-way'!AA501+'OddsRatio_working_3-way'!AG501</f>
        <v>-0.56183638421313442</v>
      </c>
      <c r="AN501" s="11">
        <f>'OddsRatio_working_3-way'!AB501+'OddsRatio_working_3-way'!AH501</f>
        <v>-0.47094743273820627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1.0327838169513408</v>
      </c>
      <c r="AS501" s="11">
        <f>IF(('OddsRatio_working_3-way'!X501=0),IF(Q501&gt;0,-Q501^(1/3),(-Q501)^(1/3)),'OddsRatio_working_3-way'!AM501-'OddsRatio_working_3-way'!R501/3)</f>
        <v>-0.56183638421313442</v>
      </c>
      <c r="AT501" s="11">
        <f>IF(('OddsRatio_working_3-way'!X501=0),IF(Q501&gt;0,-Q501^(1/3),(-Q501)^(1/3)),'OddsRatio_working_3-way'!AN501-'OddsRatio_working_3-way'!R501/3)</f>
        <v>-0.47094743273820627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IF('True_Odds_Calculator_3-way'!A494="","",'True_Odds_Calculator_3-way'!A494)</f>
        <v>7.5</v>
      </c>
      <c r="B502" s="4">
        <f>IF('True_Odds_Calculator_3-way'!B494="","",'True_Odds_Calculator_3-way'!B494)</f>
        <v>5</v>
      </c>
      <c r="C502" s="4">
        <f>IF('True_Odds_Calculator_3-way'!C494="","",'True_Odds_Calculator_3-way'!C494)</f>
        <v>1.44</v>
      </c>
      <c r="D502" s="9">
        <f t="shared" si="104"/>
        <v>0.12685191079508562</v>
      </c>
      <c r="E502" s="9">
        <f t="shared" si="105"/>
        <v>0.19099203933206271</v>
      </c>
      <c r="F502" s="9">
        <f t="shared" si="106"/>
        <v>0.68215604987285161</v>
      </c>
      <c r="G502" s="9">
        <f t="shared" si="107"/>
        <v>1.0589550793546156</v>
      </c>
      <c r="H502" s="9">
        <f t="shared" si="108"/>
        <v>7.8832080158050015</v>
      </c>
      <c r="I502" s="9">
        <f t="shared" si="109"/>
        <v>5.2358203174184625</v>
      </c>
      <c r="J502" s="9">
        <f t="shared" si="110"/>
        <v>1.4659402349160313</v>
      </c>
      <c r="K502" s="11">
        <f t="shared" si="111"/>
        <v>0.13333333333333333</v>
      </c>
      <c r="L502" s="11">
        <f t="shared" si="112"/>
        <v>0.2</v>
      </c>
      <c r="M502" s="11">
        <f t="shared" si="113"/>
        <v>0.69444444444444442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-0.21185185185185185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0.20259259259259255</v>
      </c>
      <c r="Q502" s="11">
        <f>2*'OddsRatio_working_3-way'!K502*'OddsRatio_working_3-way'!L502*'OddsRatio_working_3-way'!M502</f>
        <v>3.7037037037037035E-2</v>
      </c>
      <c r="R502" s="11">
        <f t="shared" si="114"/>
        <v>0</v>
      </c>
      <c r="S502" s="11">
        <f t="shared" si="115"/>
        <v>-0.95629370629370614</v>
      </c>
      <c r="T502" s="11">
        <f t="shared" si="116"/>
        <v>-0.17482517482517482</v>
      </c>
      <c r="U502" s="11">
        <f>'OddsRatio_working_3-way'!S502-'OddsRatio_working_3-way'!R502^2/3</f>
        <v>-0.95629370629370614</v>
      </c>
      <c r="V502" s="11">
        <f>'OddsRatio_working_3-way'!S502*'OddsRatio_working_3-way'!R502/3-2*'OddsRatio_working_3-way'!R502^3/27-'OddsRatio_working_3-way'!T502</f>
        <v>0.17482517482517482</v>
      </c>
      <c r="W502" s="11">
        <f>'OddsRatio_working_3-way'!V502^2+4*'OddsRatio_working_3-way'!U502^3/27</f>
        <v>-9.8995913757637985E-2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0.17997205026773666</v>
      </c>
      <c r="Y502" s="11">
        <f>IF('OddsRatio_working_3-way'!W502&gt;=0,IF('OddsRatio_working_3-way'!V502+SQRT('OddsRatio_working_3-way'!W502)&gt;0,0,PI()),ACOS('OddsRatio_working_3-way'!V502/(2*'OddsRatio_working_3-way'!X502)))</f>
        <v>1.0636315032732984</v>
      </c>
      <c r="Z502" s="11">
        <f>'OddsRatio_working_3-way'!X502^(1/3)*COS('OddsRatio_working_3-way'!Y502/3)</f>
        <v>0.52947753967730793</v>
      </c>
      <c r="AA502" s="11">
        <f>'OddsRatio_working_3-way'!X502^(1/3)*COS(('OddsRatio_working_3-way'!Y502+2*PI())/3)</f>
        <v>-0.43448439660522253</v>
      </c>
      <c r="AB502" s="11">
        <f>'OddsRatio_working_3-way'!X502^(1/3)*COS(('OddsRatio_working_3-way'!Y502+4*PI())/3)</f>
        <v>-9.499314307208552E-2</v>
      </c>
      <c r="AC502" s="11">
        <f>'OddsRatio_working_3-way'!X502^(1/3)*SIN('OddsRatio_working_3-way'!Y502/3)</f>
        <v>0.19600536661488016</v>
      </c>
      <c r="AD502" s="11">
        <f>'OddsRatio_working_3-way'!X502^(1/3)*SIN(('OddsRatio_working_3-way'!Y502+2*PI())/3)</f>
        <v>0.36053831678639159</v>
      </c>
      <c r="AE502" s="11">
        <f>'OddsRatio_working_3-way'!X502^(1/3)*SIN(('OddsRatio_working_3-way'!Y502+4*PI())/3)</f>
        <v>-0.5565436834012718</v>
      </c>
      <c r="AF502" s="11">
        <f>-'OddsRatio_working_3-way'!U502/(3*'OddsRatio_working_3-way'!X502^(1/3))*COS(('OddsRatio_working_3-way'!Y502)/3)</f>
        <v>0.52947753967730771</v>
      </c>
      <c r="AG502" s="11">
        <f>-'OddsRatio_working_3-way'!U502/(3*'OddsRatio_working_3-way'!X502^(1/3))*COS(('OddsRatio_working_3-way'!Y502+2*PI())/3)</f>
        <v>-0.43448439660522237</v>
      </c>
      <c r="AH502" s="11">
        <f>-'OddsRatio_working_3-way'!U502/(3*'OddsRatio_working_3-way'!X502^(1/3))*COS(('OddsRatio_working_3-way'!Y502+4*PI())/3)</f>
        <v>-9.4993143072085479E-2</v>
      </c>
      <c r="AI502" s="11">
        <f>'OddsRatio_working_3-way'!U502/(3*'OddsRatio_working_3-way'!X502^(1/3))*SIN(('OddsRatio_working_3-way'!Y502)/3)</f>
        <v>-0.19600536661488008</v>
      </c>
      <c r="AJ502" s="11">
        <f>'OddsRatio_working_3-way'!U502/(3*'OddsRatio_working_3-way'!X502^(1/3))*SIN(('OddsRatio_working_3-way'!Y502+2*PI())/3)</f>
        <v>-0.36053831678639142</v>
      </c>
      <c r="AK502" s="11">
        <f>'OddsRatio_working_3-way'!U502/(3*'OddsRatio_working_3-way'!X502^(1/3))*SIN(('OddsRatio_working_3-way'!Y502+4*PI())/3)</f>
        <v>0.55654368340127158</v>
      </c>
      <c r="AL502" s="11">
        <f>'OddsRatio_working_3-way'!Z502+'OddsRatio_working_3-way'!AF502</f>
        <v>1.0589550793546156</v>
      </c>
      <c r="AM502" s="11">
        <f>'OddsRatio_working_3-way'!AA502+'OddsRatio_working_3-way'!AG502</f>
        <v>-0.86896879321044485</v>
      </c>
      <c r="AN502" s="11">
        <f>'OddsRatio_working_3-way'!AB502+'OddsRatio_working_3-way'!AH502</f>
        <v>-0.18998628614417101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1.0589550793546156</v>
      </c>
      <c r="AS502" s="11">
        <f>IF(('OddsRatio_working_3-way'!X502=0),IF(Q502&gt;0,-Q502^(1/3),(-Q502)^(1/3)),'OddsRatio_working_3-way'!AM502-'OddsRatio_working_3-way'!R502/3)</f>
        <v>-0.86896879321044485</v>
      </c>
      <c r="AT502" s="11">
        <f>IF(('OddsRatio_working_3-way'!X502=0),IF(Q502&gt;0,-Q502^(1/3),(-Q502)^(1/3)),'OddsRatio_working_3-way'!AN502-'OddsRatio_working_3-way'!R502/3)</f>
        <v>-0.18998628614417101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IF('True_Odds_Calculator_3-way'!A495="","",'True_Odds_Calculator_3-way'!A495)</f>
        <v>1.88</v>
      </c>
      <c r="B503" s="4">
        <f>IF('True_Odds_Calculator_3-way'!B495="","",'True_Odds_Calculator_3-way'!B495)</f>
        <v>3.87</v>
      </c>
      <c r="C503" s="4">
        <f>IF('True_Odds_Calculator_3-way'!C495="","",'True_Odds_Calculator_3-way'!C495)</f>
        <v>4.3</v>
      </c>
      <c r="D503" s="9">
        <f t="shared" si="104"/>
        <v>0.52265851176604838</v>
      </c>
      <c r="E503" s="9">
        <f t="shared" si="105"/>
        <v>0.25134547630627069</v>
      </c>
      <c r="F503" s="9">
        <f t="shared" si="106"/>
        <v>0.22599601192768101</v>
      </c>
      <c r="G503" s="9">
        <f t="shared" si="107"/>
        <v>1.0378354071454723</v>
      </c>
      <c r="H503" s="9">
        <f t="shared" si="108"/>
        <v>1.9132951582880151</v>
      </c>
      <c r="I503" s="9">
        <f t="shared" si="109"/>
        <v>3.9785876185075049</v>
      </c>
      <c r="J503" s="9">
        <f t="shared" si="110"/>
        <v>4.4248568435800593</v>
      </c>
      <c r="K503" s="11">
        <f t="shared" si="111"/>
        <v>0.53191489361702127</v>
      </c>
      <c r="L503" s="11">
        <f t="shared" si="112"/>
        <v>0.25839793281653745</v>
      </c>
      <c r="M503" s="11">
        <f t="shared" si="113"/>
        <v>0.23255813953488372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-0.26640430518317348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0.22534703443302684</v>
      </c>
      <c r="Q503" s="11">
        <f>2*'OddsRatio_working_3-way'!K503*'OddsRatio_working_3-way'!L503*'OddsRatio_working_3-way'!M503</f>
        <v>6.3928236718589174E-2</v>
      </c>
      <c r="R503" s="11">
        <f t="shared" si="114"/>
        <v>0</v>
      </c>
      <c r="S503" s="11">
        <f t="shared" si="115"/>
        <v>-0.84588360641575744</v>
      </c>
      <c r="T503" s="11">
        <f t="shared" si="116"/>
        <v>-0.23996698054347729</v>
      </c>
      <c r="U503" s="11">
        <f>'OddsRatio_working_3-way'!S503-'OddsRatio_working_3-way'!R503^2/3</f>
        <v>-0.84588360641575744</v>
      </c>
      <c r="V503" s="11">
        <f>'OddsRatio_working_3-way'!S503*'OddsRatio_working_3-way'!R503/3-2*'OddsRatio_working_3-way'!R503^3/27-'OddsRatio_working_3-way'!T503</f>
        <v>0.23996698054347729</v>
      </c>
      <c r="W503" s="11">
        <f>'OddsRatio_working_3-way'!V503^2+4*'OddsRatio_working_3-way'!U503^3/27</f>
        <v>-3.2081901008886964E-2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0.14972145200341247</v>
      </c>
      <c r="Y503" s="11">
        <f>IF('OddsRatio_working_3-way'!W503&gt;=0,IF('OddsRatio_working_3-way'!V503+SQRT('OddsRatio_working_3-way'!W503)&gt;0,0,PI()),ACOS('OddsRatio_working_3-way'!V503/(2*'OddsRatio_working_3-way'!X503)))</f>
        <v>0.64120077316546731</v>
      </c>
      <c r="Z503" s="11">
        <f>'OddsRatio_working_3-way'!X503^(1/3)*COS('OddsRatio_working_3-way'!Y503/3)</f>
        <v>0.51891770357273626</v>
      </c>
      <c r="AA503" s="11">
        <f>'OddsRatio_working_3-way'!X503^(1/3)*COS(('OddsRatio_working_3-way'!Y503+2*PI())/3)</f>
        <v>-0.35699968576392738</v>
      </c>
      <c r="AB503" s="11">
        <f>'OddsRatio_working_3-way'!X503^(1/3)*COS(('OddsRatio_working_3-way'!Y503+4*PI())/3)</f>
        <v>-0.16191801780880874</v>
      </c>
      <c r="AC503" s="11">
        <f>'OddsRatio_working_3-way'!X503^(1/3)*SIN('OddsRatio_working_3-way'!Y503/3)</f>
        <v>0.11263045350784893</v>
      </c>
      <c r="AD503" s="11">
        <f>'OddsRatio_working_3-way'!X503^(1/3)*SIN(('OddsRatio_working_3-way'!Y503+2*PI())/3)</f>
        <v>0.39308068701354809</v>
      </c>
      <c r="AE503" s="11">
        <f>'OddsRatio_working_3-way'!X503^(1/3)*SIN(('OddsRatio_working_3-way'!Y503+4*PI())/3)</f>
        <v>-0.50571114052139698</v>
      </c>
      <c r="AF503" s="11">
        <f>-'OddsRatio_working_3-way'!U503/(3*'OddsRatio_working_3-way'!X503^(1/3))*COS(('OddsRatio_working_3-way'!Y503)/3)</f>
        <v>0.51891770357273614</v>
      </c>
      <c r="AG503" s="11">
        <f>-'OddsRatio_working_3-way'!U503/(3*'OddsRatio_working_3-way'!X503^(1/3))*COS(('OddsRatio_working_3-way'!Y503+2*PI())/3)</f>
        <v>-0.35699968576392732</v>
      </c>
      <c r="AH503" s="11">
        <f>-'OddsRatio_working_3-way'!U503/(3*'OddsRatio_working_3-way'!X503^(1/3))*COS(('OddsRatio_working_3-way'!Y503+4*PI())/3)</f>
        <v>-0.16191801780880871</v>
      </c>
      <c r="AI503" s="11">
        <f>'OddsRatio_working_3-way'!U503/(3*'OddsRatio_working_3-way'!X503^(1/3))*SIN(('OddsRatio_working_3-way'!Y503)/3)</f>
        <v>-0.11263045350784891</v>
      </c>
      <c r="AJ503" s="11">
        <f>'OddsRatio_working_3-way'!U503/(3*'OddsRatio_working_3-way'!X503^(1/3))*SIN(('OddsRatio_working_3-way'!Y503+2*PI())/3)</f>
        <v>-0.39308068701354804</v>
      </c>
      <c r="AK503" s="11">
        <f>'OddsRatio_working_3-way'!U503/(3*'OddsRatio_working_3-way'!X503^(1/3))*SIN(('OddsRatio_working_3-way'!Y503+4*PI())/3)</f>
        <v>0.50571114052139698</v>
      </c>
      <c r="AL503" s="11">
        <f>'OddsRatio_working_3-way'!Z503+'OddsRatio_working_3-way'!AF503</f>
        <v>1.0378354071454723</v>
      </c>
      <c r="AM503" s="11">
        <f>'OddsRatio_working_3-way'!AA503+'OddsRatio_working_3-way'!AG503</f>
        <v>-0.71399937152785475</v>
      </c>
      <c r="AN503" s="11">
        <f>'OddsRatio_working_3-way'!AB503+'OddsRatio_working_3-way'!AH503</f>
        <v>-0.32383603561761742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1.0378354071454723</v>
      </c>
      <c r="AS503" s="11">
        <f>IF(('OddsRatio_working_3-way'!X503=0),IF(Q503&gt;0,-Q503^(1/3),(-Q503)^(1/3)),'OddsRatio_working_3-way'!AM503-'OddsRatio_working_3-way'!R503/3)</f>
        <v>-0.71399937152785475</v>
      </c>
      <c r="AT503" s="11">
        <f>IF(('OddsRatio_working_3-way'!X503=0),IF(Q503&gt;0,-Q503^(1/3),(-Q503)^(1/3)),'OddsRatio_working_3-way'!AN503-'OddsRatio_working_3-way'!R503/3)</f>
        <v>-0.32383603561761742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IF('True_Odds_Calculator_3-way'!A496="","",'True_Odds_Calculator_3-way'!A496)</f>
        <v>6.03</v>
      </c>
      <c r="B504" s="4">
        <f>IF('True_Odds_Calculator_3-way'!B496="","",'True_Odds_Calculator_3-way'!B496)</f>
        <v>4.2</v>
      </c>
      <c r="C504" s="4">
        <f>IF('True_Odds_Calculator_3-way'!C496="","",'True_Odds_Calculator_3-way'!C496)</f>
        <v>1.61</v>
      </c>
      <c r="D504" s="9">
        <f t="shared" si="104"/>
        <v>0.15965529827294209</v>
      </c>
      <c r="E504" s="9">
        <f t="shared" si="105"/>
        <v>0.22996198215987332</v>
      </c>
      <c r="F504" s="9">
        <f t="shared" si="106"/>
        <v>0.61038271956718448</v>
      </c>
      <c r="G504" s="9">
        <f t="shared" si="107"/>
        <v>1.0464202748424081</v>
      </c>
      <c r="H504" s="9">
        <f t="shared" si="108"/>
        <v>6.2634939824573115</v>
      </c>
      <c r="I504" s="9">
        <f t="shared" si="109"/>
        <v>4.348544879495706</v>
      </c>
      <c r="J504" s="9">
        <f t="shared" si="110"/>
        <v>1.6383163676538692</v>
      </c>
      <c r="K504" s="11">
        <f t="shared" si="111"/>
        <v>0.16583747927031509</v>
      </c>
      <c r="L504" s="11">
        <f t="shared" si="112"/>
        <v>0.23809523809523808</v>
      </c>
      <c r="M504" s="11">
        <f t="shared" si="113"/>
        <v>0.6211180124223602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-0.24079935528901875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0.2168002538819262</v>
      </c>
      <c r="Q504" s="11">
        <f>2*'OddsRatio_working_3-way'!K504*'OddsRatio_working_3-way'!L504*'OddsRatio_working_3-way'!M504</f>
        <v>4.9049831195005937E-2</v>
      </c>
      <c r="R504" s="11">
        <f t="shared" si="114"/>
        <v>0</v>
      </c>
      <c r="S504" s="11">
        <f t="shared" si="115"/>
        <v>-0.90033569077339226</v>
      </c>
      <c r="T504" s="11">
        <f t="shared" si="116"/>
        <v>-0.20369585764103901</v>
      </c>
      <c r="U504" s="11">
        <f>'OddsRatio_working_3-way'!S504-'OddsRatio_working_3-way'!R504^2/3</f>
        <v>-0.90033569077339226</v>
      </c>
      <c r="V504" s="11">
        <f>'OddsRatio_working_3-way'!S504*'OddsRatio_working_3-way'!R504/3-2*'OddsRatio_working_3-way'!R504^3/27-'OddsRatio_working_3-way'!T504</f>
        <v>0.20369585764103901</v>
      </c>
      <c r="W504" s="11">
        <f>'OddsRatio_working_3-way'!V504^2+4*'OddsRatio_working_3-way'!U504^3/27</f>
        <v>-6.6628891339225116E-2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0.16440870852797271</v>
      </c>
      <c r="Y504" s="11">
        <f>IF('OddsRatio_working_3-way'!W504&gt;=0,IF('OddsRatio_working_3-way'!V504+SQRT('OddsRatio_working_3-way'!W504)&gt;0,0,PI()),ACOS('OddsRatio_working_3-way'!V504/(2*'OddsRatio_working_3-way'!X504)))</f>
        <v>0.90271603581106397</v>
      </c>
      <c r="Z504" s="11">
        <f>'OddsRatio_working_3-way'!X504^(1/3)*COS('OddsRatio_working_3-way'!Y504/3)</f>
        <v>0.52321013742120404</v>
      </c>
      <c r="AA504" s="11">
        <f>'OddsRatio_working_3-way'!X504^(1/3)*COS(('OddsRatio_working_3-way'!Y504+2*PI())/3)</f>
        <v>-0.40221903234192724</v>
      </c>
      <c r="AB504" s="11">
        <f>'OddsRatio_working_3-way'!X504^(1/3)*COS(('OddsRatio_working_3-way'!Y504+4*PI())/3)</f>
        <v>-0.12099110507927691</v>
      </c>
      <c r="AC504" s="11">
        <f>'OddsRatio_working_3-way'!X504^(1/3)*SIN('OddsRatio_working_3-way'!Y504/3)</f>
        <v>0.16236701950873184</v>
      </c>
      <c r="AD504" s="11">
        <f>'OddsRatio_working_3-way'!X504^(1/3)*SIN(('OddsRatio_working_3-way'!Y504+2*PI())/3)</f>
        <v>0.371929760769944</v>
      </c>
      <c r="AE504" s="11">
        <f>'OddsRatio_working_3-way'!X504^(1/3)*SIN(('OddsRatio_working_3-way'!Y504+4*PI())/3)</f>
        <v>-0.53429678027867578</v>
      </c>
      <c r="AF504" s="11">
        <f>-'OddsRatio_working_3-way'!U504/(3*'OddsRatio_working_3-way'!X504^(1/3))*COS(('OddsRatio_working_3-way'!Y504)/3)</f>
        <v>0.52321013742120404</v>
      </c>
      <c r="AG504" s="11">
        <f>-'OddsRatio_working_3-way'!U504/(3*'OddsRatio_working_3-way'!X504^(1/3))*COS(('OddsRatio_working_3-way'!Y504+2*PI())/3)</f>
        <v>-0.40221903234192724</v>
      </c>
      <c r="AH504" s="11">
        <f>-'OddsRatio_working_3-way'!U504/(3*'OddsRatio_working_3-way'!X504^(1/3))*COS(('OddsRatio_working_3-way'!Y504+4*PI())/3)</f>
        <v>-0.12099110507927691</v>
      </c>
      <c r="AI504" s="11">
        <f>'OddsRatio_working_3-way'!U504/(3*'OddsRatio_working_3-way'!X504^(1/3))*SIN(('OddsRatio_working_3-way'!Y504)/3)</f>
        <v>-0.16236701950873184</v>
      </c>
      <c r="AJ504" s="11">
        <f>'OddsRatio_working_3-way'!U504/(3*'OddsRatio_working_3-way'!X504^(1/3))*SIN(('OddsRatio_working_3-way'!Y504+2*PI())/3)</f>
        <v>-0.371929760769944</v>
      </c>
      <c r="AK504" s="11">
        <f>'OddsRatio_working_3-way'!U504/(3*'OddsRatio_working_3-way'!X504^(1/3))*SIN(('OddsRatio_working_3-way'!Y504+4*PI())/3)</f>
        <v>0.53429678027867578</v>
      </c>
      <c r="AL504" s="11">
        <f>'OddsRatio_working_3-way'!Z504+'OddsRatio_working_3-way'!AF504</f>
        <v>1.0464202748424081</v>
      </c>
      <c r="AM504" s="11">
        <f>'OddsRatio_working_3-way'!AA504+'OddsRatio_working_3-way'!AG504</f>
        <v>-0.80443806468385448</v>
      </c>
      <c r="AN504" s="11">
        <f>'OddsRatio_working_3-way'!AB504+'OddsRatio_working_3-way'!AH504</f>
        <v>-0.24198221015855381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1.0464202748424081</v>
      </c>
      <c r="AS504" s="11">
        <f>IF(('OddsRatio_working_3-way'!X504=0),IF(Q504&gt;0,-Q504^(1/3),(-Q504)^(1/3)),'OddsRatio_working_3-way'!AM504-'OddsRatio_working_3-way'!R504/3)</f>
        <v>-0.80443806468385448</v>
      </c>
      <c r="AT504" s="11">
        <f>IF(('OddsRatio_working_3-way'!X504=0),IF(Q504&gt;0,-Q504^(1/3),(-Q504)^(1/3)),'OddsRatio_working_3-way'!AN504-'OddsRatio_working_3-way'!R504/3)</f>
        <v>-0.24198221015855381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IF('True_Odds_Calculator_3-way'!A497="","",'True_Odds_Calculator_3-way'!A497)</f>
        <v>1.82</v>
      </c>
      <c r="B505" s="4">
        <f>IF('True_Odds_Calculator_3-way'!B497="","",'True_Odds_Calculator_3-way'!B497)</f>
        <v>3.79</v>
      </c>
      <c r="C505" s="4">
        <f>IF('True_Odds_Calculator_3-way'!C497="","",'True_Odds_Calculator_3-way'!C497)</f>
        <v>4.75</v>
      </c>
      <c r="D505" s="9">
        <f t="shared" si="104"/>
        <v>0.53967806192907997</v>
      </c>
      <c r="E505" s="9">
        <f t="shared" si="105"/>
        <v>0.25627011914001785</v>
      </c>
      <c r="F505" s="9">
        <f t="shared" si="106"/>
        <v>0.20405181893090213</v>
      </c>
      <c r="G505" s="9">
        <f t="shared" si="107"/>
        <v>1.0401909152153539</v>
      </c>
      <c r="H505" s="9">
        <f t="shared" si="108"/>
        <v>1.8529565504765908</v>
      </c>
      <c r="I505" s="9">
        <f t="shared" si="109"/>
        <v>3.9021326534508369</v>
      </c>
      <c r="J505" s="9">
        <f t="shared" si="110"/>
        <v>4.9007159320575768</v>
      </c>
      <c r="K505" s="11">
        <f t="shared" si="111"/>
        <v>0.54945054945054939</v>
      </c>
      <c r="L505" s="11">
        <f t="shared" si="112"/>
        <v>0.26385224274406333</v>
      </c>
      <c r="M505" s="11">
        <f t="shared" si="113"/>
        <v>0.21052631578947367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-0.26184550070121515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0.22463302563288667</v>
      </c>
      <c r="Q505" s="11">
        <f>2*'OddsRatio_working_3-way'!K505*'OddsRatio_working_3-way'!L505*'OddsRatio_working_3-way'!M505</f>
        <v>6.1041583052414868E-2</v>
      </c>
      <c r="R505" s="11">
        <f t="shared" si="114"/>
        <v>0</v>
      </c>
      <c r="S505" s="11">
        <f t="shared" si="115"/>
        <v>-0.8578838476556806</v>
      </c>
      <c r="T505" s="11">
        <f t="shared" si="116"/>
        <v>-0.23312061077600021</v>
      </c>
      <c r="U505" s="11">
        <f>'OddsRatio_working_3-way'!S505-'OddsRatio_working_3-way'!R505^2/3</f>
        <v>-0.8578838476556806</v>
      </c>
      <c r="V505" s="11">
        <f>'OddsRatio_working_3-way'!S505*'OddsRatio_working_3-way'!R505/3-2*'OddsRatio_working_3-way'!R505^3/27-'OddsRatio_working_3-way'!T505</f>
        <v>0.23312061077600021</v>
      </c>
      <c r="W505" s="11">
        <f>'OddsRatio_working_3-way'!V505^2+4*'OddsRatio_working_3-way'!U505^3/27</f>
        <v>-3.9191406787276645E-2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0.1529187905032047</v>
      </c>
      <c r="Y505" s="11">
        <f>IF('OddsRatio_working_3-way'!W505&gt;=0,IF('OddsRatio_working_3-way'!V505+SQRT('OddsRatio_working_3-way'!W505)&gt;0,0,PI()),ACOS('OddsRatio_working_3-way'!V505/(2*'OddsRatio_working_3-way'!X505)))</f>
        <v>0.70403485723612591</v>
      </c>
      <c r="Z505" s="11">
        <f>'OddsRatio_working_3-way'!X505^(1/3)*COS('OddsRatio_working_3-way'!Y505/3)</f>
        <v>0.52009545760767695</v>
      </c>
      <c r="AA505" s="11">
        <f>'OddsRatio_working_3-way'!X505^(1/3)*COS(('OddsRatio_working_3-way'!Y505+2*PI())/3)</f>
        <v>-0.36773476676949124</v>
      </c>
      <c r="AB505" s="11">
        <f>'OddsRatio_working_3-way'!X505^(1/3)*COS(('OddsRatio_working_3-way'!Y505+4*PI())/3)</f>
        <v>-0.15236069083818585</v>
      </c>
      <c r="AC505" s="11">
        <f>'OddsRatio_working_3-way'!X505^(1/3)*SIN('OddsRatio_working_3-way'!Y505/3)</f>
        <v>0.12434628071540614</v>
      </c>
      <c r="AD505" s="11">
        <f>'OddsRatio_working_3-way'!X505^(1/3)*SIN(('OddsRatio_working_3-way'!Y505+2*PI())/3)</f>
        <v>0.38824273832343781</v>
      </c>
      <c r="AE505" s="11">
        <f>'OddsRatio_working_3-way'!X505^(1/3)*SIN(('OddsRatio_working_3-way'!Y505+4*PI())/3)</f>
        <v>-0.51258901903884391</v>
      </c>
      <c r="AF505" s="11">
        <f>-'OddsRatio_working_3-way'!U505/(3*'OddsRatio_working_3-way'!X505^(1/3))*COS(('OddsRatio_working_3-way'!Y505)/3)</f>
        <v>0.52009545760767695</v>
      </c>
      <c r="AG505" s="11">
        <f>-'OddsRatio_working_3-way'!U505/(3*'OddsRatio_working_3-way'!X505^(1/3))*COS(('OddsRatio_working_3-way'!Y505+2*PI())/3)</f>
        <v>-0.36773476676949124</v>
      </c>
      <c r="AH505" s="11">
        <f>-'OddsRatio_working_3-way'!U505/(3*'OddsRatio_working_3-way'!X505^(1/3))*COS(('OddsRatio_working_3-way'!Y505+4*PI())/3)</f>
        <v>-0.15236069083818585</v>
      </c>
      <c r="AI505" s="11">
        <f>'OddsRatio_working_3-way'!U505/(3*'OddsRatio_working_3-way'!X505^(1/3))*SIN(('OddsRatio_working_3-way'!Y505)/3)</f>
        <v>-0.12434628071540614</v>
      </c>
      <c r="AJ505" s="11">
        <f>'OddsRatio_working_3-way'!U505/(3*'OddsRatio_working_3-way'!X505^(1/3))*SIN(('OddsRatio_working_3-way'!Y505+2*PI())/3)</f>
        <v>-0.38824273832343781</v>
      </c>
      <c r="AK505" s="11">
        <f>'OddsRatio_working_3-way'!U505/(3*'OddsRatio_working_3-way'!X505^(1/3))*SIN(('OddsRatio_working_3-way'!Y505+4*PI())/3)</f>
        <v>0.51258901903884391</v>
      </c>
      <c r="AL505" s="11">
        <f>'OddsRatio_working_3-way'!Z505+'OddsRatio_working_3-way'!AF505</f>
        <v>1.0401909152153539</v>
      </c>
      <c r="AM505" s="11">
        <f>'OddsRatio_working_3-way'!AA505+'OddsRatio_working_3-way'!AG505</f>
        <v>-0.73546953353898248</v>
      </c>
      <c r="AN505" s="11">
        <f>'OddsRatio_working_3-way'!AB505+'OddsRatio_working_3-way'!AH505</f>
        <v>-0.30472138167637169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1.0401909152153539</v>
      </c>
      <c r="AS505" s="11">
        <f>IF(('OddsRatio_working_3-way'!X505=0),IF(Q505&gt;0,-Q505^(1/3),(-Q505)^(1/3)),'OddsRatio_working_3-way'!AM505-'OddsRatio_working_3-way'!R505/3)</f>
        <v>-0.73546953353898248</v>
      </c>
      <c r="AT505" s="11">
        <f>IF(('OddsRatio_working_3-way'!X505=0),IF(Q505&gt;0,-Q505^(1/3),(-Q505)^(1/3)),'OddsRatio_working_3-way'!AN505-'OddsRatio_working_3-way'!R505/3)</f>
        <v>-0.30472138167637169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IF('True_Odds_Calculator_3-way'!A498="","",'True_Odds_Calculator_3-way'!A498)</f>
        <v>2.7</v>
      </c>
      <c r="B506" s="4">
        <f>IF('True_Odds_Calculator_3-way'!B498="","",'True_Odds_Calculator_3-way'!B498)</f>
        <v>3.4</v>
      </c>
      <c r="C506" s="4">
        <f>IF('True_Odds_Calculator_3-way'!C498="","",'True_Odds_Calculator_3-way'!C498)</f>
        <v>2.79</v>
      </c>
      <c r="D506" s="9">
        <f t="shared" si="104"/>
        <v>0.36239767778419973</v>
      </c>
      <c r="E506" s="9">
        <f t="shared" si="105"/>
        <v>0.28703808641678491</v>
      </c>
      <c r="F506" s="9">
        <f t="shared" si="106"/>
        <v>0.35056423579901536</v>
      </c>
      <c r="G506" s="9">
        <f t="shared" si="107"/>
        <v>1.0349409296216479</v>
      </c>
      <c r="H506" s="9">
        <f t="shared" si="108"/>
        <v>2.759399580356801</v>
      </c>
      <c r="I506" s="9">
        <f t="shared" si="109"/>
        <v>3.483858231091955</v>
      </c>
      <c r="J506" s="9">
        <f t="shared" si="110"/>
        <v>2.8525442640227499</v>
      </c>
      <c r="K506" s="11">
        <f t="shared" si="111"/>
        <v>0.37037037037037035</v>
      </c>
      <c r="L506" s="11">
        <f t="shared" si="112"/>
        <v>0.29411764705882354</v>
      </c>
      <c r="M506" s="11">
        <f t="shared" si="113"/>
        <v>0.35842293906810035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-0.2851453604141776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0.22996853062212538</v>
      </c>
      <c r="Q506" s="11">
        <f>2*'OddsRatio_working_3-way'!K506*'OddsRatio_working_3-way'!L506*'OddsRatio_working_3-way'!M506</f>
        <v>7.8087786289346484E-2</v>
      </c>
      <c r="R506" s="11">
        <f t="shared" si="114"/>
        <v>0</v>
      </c>
      <c r="S506" s="11">
        <f t="shared" si="115"/>
        <v>-0.80649578267061017</v>
      </c>
      <c r="T506" s="11">
        <f t="shared" si="116"/>
        <v>-0.27385255778288969</v>
      </c>
      <c r="U506" s="11">
        <f>'OddsRatio_working_3-way'!S506-'OddsRatio_working_3-way'!R506^2/3</f>
        <v>-0.80649578267061017</v>
      </c>
      <c r="V506" s="11">
        <f>'OddsRatio_working_3-way'!S506*'OddsRatio_working_3-way'!R506/3-2*'OddsRatio_working_3-way'!R506^3/27-'OddsRatio_working_3-way'!T506</f>
        <v>0.27385255778288969</v>
      </c>
      <c r="W506" s="11">
        <f>'OddsRatio_working_3-way'!V506^2+4*'OddsRatio_working_3-way'!U506^3/27</f>
        <v>-2.7193610817514285E-3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0.13938667842191949</v>
      </c>
      <c r="Y506" s="11">
        <f>IF('OddsRatio_working_3-way'!W506&gt;=0,IF('OddsRatio_working_3-way'!V506+SQRT('OddsRatio_working_3-way'!W506)&gt;0,0,PI()),ACOS('OddsRatio_working_3-way'!V506/(2*'OddsRatio_working_3-way'!X506)))</f>
        <v>0.18816900639139478</v>
      </c>
      <c r="Z506" s="11">
        <f>'OddsRatio_working_3-way'!X506^(1/3)*COS('OddsRatio_working_3-way'!Y506/3)</f>
        <v>0.51747046481082404</v>
      </c>
      <c r="AA506" s="11">
        <f>'OddsRatio_working_3-way'!X506^(1/3)*COS(('OddsRatio_working_3-way'!Y506+2*PI())/3)</f>
        <v>-0.28688099947623286</v>
      </c>
      <c r="AB506" s="11">
        <f>'OddsRatio_working_3-way'!X506^(1/3)*COS(('OddsRatio_working_3-way'!Y506+4*PI())/3)</f>
        <v>-0.23058946533459132</v>
      </c>
      <c r="AC506" s="11">
        <f>'OddsRatio_working_3-way'!X506^(1/3)*SIN('OddsRatio_working_3-way'!Y506/3)</f>
        <v>3.2499932389774021E-2</v>
      </c>
      <c r="AD506" s="11">
        <f>'OddsRatio_working_3-way'!X506^(1/3)*SIN(('OddsRatio_working_3-way'!Y506+2*PI())/3)</f>
        <v>0.43189260203942814</v>
      </c>
      <c r="AE506" s="11">
        <f>'OddsRatio_working_3-way'!X506^(1/3)*SIN(('OddsRatio_working_3-way'!Y506+4*PI())/3)</f>
        <v>-0.46439253442920192</v>
      </c>
      <c r="AF506" s="11">
        <f>-'OddsRatio_working_3-way'!U506/(3*'OddsRatio_working_3-way'!X506^(1/3))*COS(('OddsRatio_working_3-way'!Y506)/3)</f>
        <v>0.51747046481082382</v>
      </c>
      <c r="AG506" s="11">
        <f>-'OddsRatio_working_3-way'!U506/(3*'OddsRatio_working_3-way'!X506^(1/3))*COS(('OddsRatio_working_3-way'!Y506+2*PI())/3)</f>
        <v>-0.28688099947623275</v>
      </c>
      <c r="AH506" s="11">
        <f>-'OddsRatio_working_3-way'!U506/(3*'OddsRatio_working_3-way'!X506^(1/3))*COS(('OddsRatio_working_3-way'!Y506+4*PI())/3)</f>
        <v>-0.23058946533459121</v>
      </c>
      <c r="AI506" s="11">
        <f>'OddsRatio_working_3-way'!U506/(3*'OddsRatio_working_3-way'!X506^(1/3))*SIN(('OddsRatio_working_3-way'!Y506)/3)</f>
        <v>-3.2499932389774007E-2</v>
      </c>
      <c r="AJ506" s="11">
        <f>'OddsRatio_working_3-way'!U506/(3*'OddsRatio_working_3-way'!X506^(1/3))*SIN(('OddsRatio_working_3-way'!Y506+2*PI())/3)</f>
        <v>-0.43189260203942798</v>
      </c>
      <c r="AK506" s="11">
        <f>'OddsRatio_working_3-way'!U506/(3*'OddsRatio_working_3-way'!X506^(1/3))*SIN(('OddsRatio_working_3-way'!Y506+4*PI())/3)</f>
        <v>0.4643925344292017</v>
      </c>
      <c r="AL506" s="11">
        <f>'OddsRatio_working_3-way'!Z506+'OddsRatio_working_3-way'!AF506</f>
        <v>1.0349409296216479</v>
      </c>
      <c r="AM506" s="11">
        <f>'OddsRatio_working_3-way'!AA506+'OddsRatio_working_3-way'!AG506</f>
        <v>-0.5737619989524656</v>
      </c>
      <c r="AN506" s="11">
        <f>'OddsRatio_working_3-way'!AB506+'OddsRatio_working_3-way'!AH506</f>
        <v>-0.46117893066918253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1.0349409296216479</v>
      </c>
      <c r="AS506" s="11">
        <f>IF(('OddsRatio_working_3-way'!X506=0),IF(Q506&gt;0,-Q506^(1/3),(-Q506)^(1/3)),'OddsRatio_working_3-way'!AM506-'OddsRatio_working_3-way'!R506/3)</f>
        <v>-0.5737619989524656</v>
      </c>
      <c r="AT506" s="11">
        <f>IF(('OddsRatio_working_3-way'!X506=0),IF(Q506&gt;0,-Q506^(1/3),(-Q506)^(1/3)),'OddsRatio_working_3-way'!AN506-'OddsRatio_working_3-way'!R506/3)</f>
        <v>-0.46117893066918253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IF('True_Odds_Calculator_3-way'!A499="","",'True_Odds_Calculator_3-way'!A499)</f>
        <v>1.21</v>
      </c>
      <c r="B507" s="4">
        <f>IF('True_Odds_Calculator_3-way'!B499="","",'True_Odds_Calculator_3-way'!B499)</f>
        <v>7.34</v>
      </c>
      <c r="C507" s="4">
        <f>IF('True_Odds_Calculator_3-way'!C499="","",'True_Odds_Calculator_3-way'!C499)</f>
        <v>14.42</v>
      </c>
      <c r="D507" s="9">
        <f t="shared" si="104"/>
        <v>0.81177846443474944</v>
      </c>
      <c r="E507" s="9">
        <f t="shared" si="105"/>
        <v>0.12499906577399032</v>
      </c>
      <c r="F507" s="9">
        <f t="shared" si="106"/>
        <v>6.3222469791259894E-2</v>
      </c>
      <c r="G507" s="9">
        <f t="shared" si="107"/>
        <v>1.1041103771153764</v>
      </c>
      <c r="H507" s="9">
        <f t="shared" si="108"/>
        <v>1.2318631791942292</v>
      </c>
      <c r="I507" s="9">
        <f t="shared" si="109"/>
        <v>8.0000597909114859</v>
      </c>
      <c r="J507" s="9">
        <f t="shared" si="110"/>
        <v>15.817161260888351</v>
      </c>
      <c r="K507" s="11">
        <f t="shared" si="111"/>
        <v>0.82644628099173556</v>
      </c>
      <c r="L507" s="11">
        <f t="shared" si="112"/>
        <v>0.13623978201634879</v>
      </c>
      <c r="M507" s="11">
        <f t="shared" si="113"/>
        <v>6.9348127600554782E-2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-0.13951290369903613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0.15593060870843328</v>
      </c>
      <c r="Q507" s="11">
        <f>2*'OddsRatio_working_3-way'!K507*'OddsRatio_working_3-way'!L507*'OddsRatio_working_3-way'!M507</f>
        <v>1.5616485599242188E-2</v>
      </c>
      <c r="R507" s="11">
        <f t="shared" si="114"/>
        <v>0</v>
      </c>
      <c r="S507" s="11">
        <f t="shared" si="115"/>
        <v>-1.1176787564024486</v>
      </c>
      <c r="T507" s="11">
        <f t="shared" si="116"/>
        <v>-0.11193577930920866</v>
      </c>
      <c r="U507" s="11">
        <f>'OddsRatio_working_3-way'!S507-'OddsRatio_working_3-way'!R507^2/3</f>
        <v>-1.1176787564024486</v>
      </c>
      <c r="V507" s="11">
        <f>'OddsRatio_working_3-way'!S507*'OddsRatio_working_3-way'!R507/3-2*'OddsRatio_working_3-way'!R507^3/27-'OddsRatio_working_3-way'!T507</f>
        <v>0.11193577930920866</v>
      </c>
      <c r="W507" s="11">
        <f>'OddsRatio_working_3-way'!V507^2+4*'OddsRatio_working_3-way'!U507^3/27</f>
        <v>-0.19431642395396828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0.22740165052365394</v>
      </c>
      <c r="Y507" s="11">
        <f>IF('OddsRatio_working_3-way'!W507&gt;=0,IF('OddsRatio_working_3-way'!V507+SQRT('OddsRatio_working_3-way'!W507)&gt;0,0,PI()),ACOS('OddsRatio_working_3-way'!V507/(2*'OddsRatio_working_3-way'!X507)))</f>
        <v>1.3221221863397932</v>
      </c>
      <c r="Z507" s="11">
        <f>'OddsRatio_working_3-way'!X507^(1/3)*COS('OddsRatio_working_3-way'!Y507/3)</f>
        <v>0.5520551885576882</v>
      </c>
      <c r="AA507" s="11">
        <f>'OddsRatio_working_3-way'!X507^(1/3)*COS(('OddsRatio_working_3-way'!Y507+2*PI())/3)</f>
        <v>-0.50151814993586841</v>
      </c>
      <c r="AB507" s="11">
        <f>'OddsRatio_working_3-way'!X507^(1/3)*COS(('OddsRatio_working_3-way'!Y507+4*PI())/3)</f>
        <v>-5.0537038621819942E-2</v>
      </c>
      <c r="AC507" s="11">
        <f>'OddsRatio_working_3-way'!X507^(1/3)*SIN('OddsRatio_working_3-way'!Y507/3)</f>
        <v>0.26037406601660262</v>
      </c>
      <c r="AD507" s="11">
        <f>'OddsRatio_working_3-way'!X507^(1/3)*SIN(('OddsRatio_working_3-way'!Y507+2*PI())/3)</f>
        <v>0.34790678457366508</v>
      </c>
      <c r="AE507" s="11">
        <f>'OddsRatio_working_3-way'!X507^(1/3)*SIN(('OddsRatio_working_3-way'!Y507+4*PI())/3)</f>
        <v>-0.6082808505902676</v>
      </c>
      <c r="AF507" s="11">
        <f>-'OddsRatio_working_3-way'!U507/(3*'OddsRatio_working_3-way'!X507^(1/3))*COS(('OddsRatio_working_3-way'!Y507)/3)</f>
        <v>0.5520551885576882</v>
      </c>
      <c r="AG507" s="11">
        <f>-'OddsRatio_working_3-way'!U507/(3*'OddsRatio_working_3-way'!X507^(1/3))*COS(('OddsRatio_working_3-way'!Y507+2*PI())/3)</f>
        <v>-0.50151814993586841</v>
      </c>
      <c r="AH507" s="11">
        <f>-'OddsRatio_working_3-way'!U507/(3*'OddsRatio_working_3-way'!X507^(1/3))*COS(('OddsRatio_working_3-way'!Y507+4*PI())/3)</f>
        <v>-5.0537038621819942E-2</v>
      </c>
      <c r="AI507" s="11">
        <f>'OddsRatio_working_3-way'!U507/(3*'OddsRatio_working_3-way'!X507^(1/3))*SIN(('OddsRatio_working_3-way'!Y507)/3)</f>
        <v>-0.26037406601660262</v>
      </c>
      <c r="AJ507" s="11">
        <f>'OddsRatio_working_3-way'!U507/(3*'OddsRatio_working_3-way'!X507^(1/3))*SIN(('OddsRatio_working_3-way'!Y507+2*PI())/3)</f>
        <v>-0.34790678457366508</v>
      </c>
      <c r="AK507" s="11">
        <f>'OddsRatio_working_3-way'!U507/(3*'OddsRatio_working_3-way'!X507^(1/3))*SIN(('OddsRatio_working_3-way'!Y507+4*PI())/3)</f>
        <v>0.6082808505902676</v>
      </c>
      <c r="AL507" s="11">
        <f>'OddsRatio_working_3-way'!Z507+'OddsRatio_working_3-way'!AF507</f>
        <v>1.1041103771153764</v>
      </c>
      <c r="AM507" s="11">
        <f>'OddsRatio_working_3-way'!AA507+'OddsRatio_working_3-way'!AG507</f>
        <v>-1.0030362998717368</v>
      </c>
      <c r="AN507" s="11">
        <f>'OddsRatio_working_3-way'!AB507+'OddsRatio_working_3-way'!AH507</f>
        <v>-0.10107407724363988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1.1041103771153764</v>
      </c>
      <c r="AS507" s="11">
        <f>IF(('OddsRatio_working_3-way'!X507=0),IF(Q507&gt;0,-Q507^(1/3),(-Q507)^(1/3)),'OddsRatio_working_3-way'!AM507-'OddsRatio_working_3-way'!R507/3)</f>
        <v>-1.0030362998717368</v>
      </c>
      <c r="AT507" s="11">
        <f>IF(('OddsRatio_working_3-way'!X507=0),IF(Q507&gt;0,-Q507^(1/3),(-Q507)^(1/3)),'OddsRatio_working_3-way'!AN507-'OddsRatio_working_3-way'!R507/3)</f>
        <v>-0.10107407724363988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IF('True_Odds_Calculator_3-way'!A500="","",'True_Odds_Calculator_3-way'!A500)</f>
        <v>3.31</v>
      </c>
      <c r="B508" s="4">
        <f>IF('True_Odds_Calculator_3-way'!B500="","",'True_Odds_Calculator_3-way'!B500)</f>
        <v>3.42</v>
      </c>
      <c r="C508" s="4">
        <f>IF('True_Odds_Calculator_3-way'!C500="","",'True_Odds_Calculator_3-way'!C500)</f>
        <v>2.34</v>
      </c>
      <c r="D508" s="9">
        <f t="shared" si="104"/>
        <v>0.29516648371280202</v>
      </c>
      <c r="E508" s="9">
        <f t="shared" si="105"/>
        <v>0.28558137307607184</v>
      </c>
      <c r="F508" s="9">
        <f t="shared" si="106"/>
        <v>0.41925214321112614</v>
      </c>
      <c r="G508" s="9">
        <f t="shared" si="107"/>
        <v>1.0337309659464853</v>
      </c>
      <c r="H508" s="9">
        <f t="shared" si="108"/>
        <v>3.3879185313363807</v>
      </c>
      <c r="I508" s="9">
        <f t="shared" si="109"/>
        <v>3.5016289375904943</v>
      </c>
      <c r="J508" s="9">
        <f t="shared" si="110"/>
        <v>2.3851994943682899</v>
      </c>
      <c r="K508" s="11">
        <f t="shared" si="111"/>
        <v>0.30211480362537763</v>
      </c>
      <c r="L508" s="11">
        <f t="shared" si="112"/>
        <v>0.29239766081871343</v>
      </c>
      <c r="M508" s="11">
        <f t="shared" si="113"/>
        <v>0.42735042735042739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-0.282788788274557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0.22914940495901964</v>
      </c>
      <c r="Q508" s="11">
        <f>2*'OddsRatio_working_3-way'!K508*'OddsRatio_working_3-way'!L508*'OddsRatio_working_3-way'!M508</f>
        <v>7.5502275110055889E-2</v>
      </c>
      <c r="R508" s="11">
        <f t="shared" si="114"/>
        <v>0</v>
      </c>
      <c r="S508" s="11">
        <f t="shared" si="115"/>
        <v>-0.81031997893969054</v>
      </c>
      <c r="T508" s="11">
        <f t="shared" si="116"/>
        <v>-0.2669917558285636</v>
      </c>
      <c r="U508" s="11">
        <f>'OddsRatio_working_3-way'!S508-'OddsRatio_working_3-way'!R508^2/3</f>
        <v>-0.81031997893969054</v>
      </c>
      <c r="V508" s="11">
        <f>'OddsRatio_working_3-way'!S508*'OddsRatio_working_3-way'!R508/3-2*'OddsRatio_working_3-way'!R508^3/27-'OddsRatio_working_3-way'!T508</f>
        <v>0.2669917558285636</v>
      </c>
      <c r="W508" s="11">
        <f>'OddsRatio_working_3-way'!V508^2+4*'OddsRatio_working_3-way'!U508^3/27</f>
        <v>-7.5407450423958661E-3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0.14037925658979605</v>
      </c>
      <c r="Y508" s="11">
        <f>IF('OddsRatio_working_3-way'!W508&gt;=0,IF('OddsRatio_working_3-way'!V508+SQRT('OddsRatio_working_3-way'!W508)&gt;0,0,PI()),ACOS('OddsRatio_working_3-way'!V508/(2*'OddsRatio_working_3-way'!X508)))</f>
        <v>0.31445256181533821</v>
      </c>
      <c r="Z508" s="11">
        <f>'OddsRatio_working_3-way'!X508^(1/3)*COS('OddsRatio_working_3-way'!Y508/3)</f>
        <v>0.51686548297324264</v>
      </c>
      <c r="AA508" s="11">
        <f>'OddsRatio_working_3-way'!X508^(1/3)*COS(('OddsRatio_working_3-way'!Y508+2*PI())/3)</f>
        <v>-0.30552360172563259</v>
      </c>
      <c r="AB508" s="11">
        <f>'OddsRatio_working_3-way'!X508^(1/3)*COS(('OddsRatio_working_3-way'!Y508+4*PI())/3)</f>
        <v>-0.21134188124761</v>
      </c>
      <c r="AC508" s="11">
        <f>'OddsRatio_working_3-way'!X508^(1/3)*SIN('OddsRatio_working_3-way'!Y508/3)</f>
        <v>5.4375841670728363E-2</v>
      </c>
      <c r="AD508" s="11">
        <f>'OddsRatio_working_3-way'!X508^(1/3)*SIN(('OddsRatio_working_3-way'!Y508+2*PI())/3)</f>
        <v>0.42043071775877716</v>
      </c>
      <c r="AE508" s="11">
        <f>'OddsRatio_working_3-way'!X508^(1/3)*SIN(('OddsRatio_working_3-way'!Y508+4*PI())/3)</f>
        <v>-0.47480655942950556</v>
      </c>
      <c r="AF508" s="11">
        <f>-'OddsRatio_working_3-way'!U508/(3*'OddsRatio_working_3-way'!X508^(1/3))*COS(('OddsRatio_working_3-way'!Y508)/3)</f>
        <v>0.51686548297324275</v>
      </c>
      <c r="AG508" s="11">
        <f>-'OddsRatio_working_3-way'!U508/(3*'OddsRatio_working_3-way'!X508^(1/3))*COS(('OddsRatio_working_3-way'!Y508+2*PI())/3)</f>
        <v>-0.30552360172563264</v>
      </c>
      <c r="AH508" s="11">
        <f>-'OddsRatio_working_3-way'!U508/(3*'OddsRatio_working_3-way'!X508^(1/3))*COS(('OddsRatio_working_3-way'!Y508+4*PI())/3)</f>
        <v>-0.21134188124761003</v>
      </c>
      <c r="AI508" s="11">
        <f>'OddsRatio_working_3-way'!U508/(3*'OddsRatio_working_3-way'!X508^(1/3))*SIN(('OddsRatio_working_3-way'!Y508)/3)</f>
        <v>-5.4375841670728377E-2</v>
      </c>
      <c r="AJ508" s="11">
        <f>'OddsRatio_working_3-way'!U508/(3*'OddsRatio_working_3-way'!X508^(1/3))*SIN(('OddsRatio_working_3-way'!Y508+2*PI())/3)</f>
        <v>-0.42043071775877727</v>
      </c>
      <c r="AK508" s="11">
        <f>'OddsRatio_working_3-way'!U508/(3*'OddsRatio_working_3-way'!X508^(1/3))*SIN(('OddsRatio_working_3-way'!Y508+4*PI())/3)</f>
        <v>0.47480655942950567</v>
      </c>
      <c r="AL508" s="11">
        <f>'OddsRatio_working_3-way'!Z508+'OddsRatio_working_3-way'!AF508</f>
        <v>1.0337309659464853</v>
      </c>
      <c r="AM508" s="11">
        <f>'OddsRatio_working_3-way'!AA508+'OddsRatio_working_3-way'!AG508</f>
        <v>-0.61104720345126529</v>
      </c>
      <c r="AN508" s="11">
        <f>'OddsRatio_working_3-way'!AB508+'OddsRatio_working_3-way'!AH508</f>
        <v>-0.42268376249521999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1.0337309659464853</v>
      </c>
      <c r="AS508" s="11">
        <f>IF(('OddsRatio_working_3-way'!X508=0),IF(Q508&gt;0,-Q508^(1/3),(-Q508)^(1/3)),'OddsRatio_working_3-way'!AM508-'OddsRatio_working_3-way'!R508/3)</f>
        <v>-0.61104720345126529</v>
      </c>
      <c r="AT508" s="11">
        <f>IF(('OddsRatio_working_3-way'!X508=0),IF(Q508&gt;0,-Q508^(1/3),(-Q508)^(1/3)),'OddsRatio_working_3-way'!AN508-'OddsRatio_working_3-way'!R508/3)</f>
        <v>-0.42268376249521999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IF('True_Odds_Calculator_3-way'!A501="","",'True_Odds_Calculator_3-way'!A501)</f>
        <v>4.3899999999999997</v>
      </c>
      <c r="B509" s="4">
        <f>IF('True_Odds_Calculator_3-way'!B501="","",'True_Odds_Calculator_3-way'!B501)</f>
        <v>3.85</v>
      </c>
      <c r="C509" s="4">
        <f>IF('True_Odds_Calculator_3-way'!C501="","",'True_Odds_Calculator_3-way'!C501)</f>
        <v>1.87</v>
      </c>
      <c r="D509" s="9">
        <f t="shared" si="104"/>
        <v>0.2214661187010718</v>
      </c>
      <c r="E509" s="9">
        <f t="shared" si="105"/>
        <v>0.25281931565219329</v>
      </c>
      <c r="F509" s="9">
        <f t="shared" si="106"/>
        <v>0.52571456564673513</v>
      </c>
      <c r="G509" s="9">
        <f t="shared" si="107"/>
        <v>1.0369803450276627</v>
      </c>
      <c r="H509" s="9">
        <f t="shared" si="108"/>
        <v>4.5153633696437758</v>
      </c>
      <c r="I509" s="9">
        <f t="shared" si="109"/>
        <v>3.9553939833288392</v>
      </c>
      <c r="J509" s="9">
        <f t="shared" si="110"/>
        <v>1.9021729001740668</v>
      </c>
      <c r="K509" s="11">
        <f t="shared" si="111"/>
        <v>0.22779043280182235</v>
      </c>
      <c r="L509" s="11">
        <f t="shared" si="112"/>
        <v>0.25974025974025972</v>
      </c>
      <c r="M509" s="11">
        <f t="shared" si="113"/>
        <v>0.53475935828876997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-0.26594813832458974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0.22495867452197466</v>
      </c>
      <c r="Q509" s="11">
        <f>2*'OddsRatio_working_3-way'!K509*'OddsRatio_working_3-way'!L509*'OddsRatio_working_3-way'!M509</f>
        <v>6.3279514633466843E-2</v>
      </c>
      <c r="R509" s="11">
        <f t="shared" si="114"/>
        <v>0</v>
      </c>
      <c r="S509" s="11">
        <f t="shared" si="115"/>
        <v>-0.84587422171541038</v>
      </c>
      <c r="T509" s="11">
        <f t="shared" si="116"/>
        <v>-0.23793930287353313</v>
      </c>
      <c r="U509" s="11">
        <f>'OddsRatio_working_3-way'!S509-'OddsRatio_working_3-way'!R509^2/3</f>
        <v>-0.84587422171541038</v>
      </c>
      <c r="V509" s="11">
        <f>'OddsRatio_working_3-way'!S509*'OddsRatio_working_3-way'!R509/3-2*'OddsRatio_working_3-way'!R509^3/27-'OddsRatio_working_3-way'!T509</f>
        <v>0.23793930287353313</v>
      </c>
      <c r="W509" s="11">
        <f>'OddsRatio_working_3-way'!V509^2+4*'OddsRatio_working_3-way'!U509^3/27</f>
        <v>-3.3047956526933958E-2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0.1497189603714881</v>
      </c>
      <c r="Y509" s="11">
        <f>IF('OddsRatio_working_3-way'!W509&gt;=0,IF('OddsRatio_working_3-way'!V509+SQRT('OddsRatio_working_3-way'!W509)&gt;0,0,PI()),ACOS('OddsRatio_working_3-way'!V509/(2*'OddsRatio_working_3-way'!X509)))</f>
        <v>0.65241524056646505</v>
      </c>
      <c r="Z509" s="11">
        <f>'OddsRatio_working_3-way'!X509^(1/3)*COS('OddsRatio_working_3-way'!Y509/3)</f>
        <v>0.51849017251383123</v>
      </c>
      <c r="AA509" s="11">
        <f>'OddsRatio_working_3-way'!X509^(1/3)*COS(('OddsRatio_working_3-way'!Y509+2*PI())/3)</f>
        <v>-0.3584645963533965</v>
      </c>
      <c r="AB509" s="11">
        <f>'OddsRatio_working_3-way'!X509^(1/3)*COS(('OddsRatio_working_3-way'!Y509+4*PI())/3)</f>
        <v>-0.16002557616043442</v>
      </c>
      <c r="AC509" s="11">
        <f>'OddsRatio_working_3-way'!X509^(1/3)*SIN('OddsRatio_working_3-way'!Y509/3)</f>
        <v>0.1145688217261322</v>
      </c>
      <c r="AD509" s="11">
        <f>'OddsRatio_working_3-way'!X509^(1/3)*SIN(('OddsRatio_working_3-way'!Y509+2*PI())/3)</f>
        <v>0.39174125014648797</v>
      </c>
      <c r="AE509" s="11">
        <f>'OddsRatio_working_3-way'!X509^(1/3)*SIN(('OddsRatio_working_3-way'!Y509+4*PI())/3)</f>
        <v>-0.50631007187262012</v>
      </c>
      <c r="AF509" s="11">
        <f>-'OddsRatio_working_3-way'!U509/(3*'OddsRatio_working_3-way'!X509^(1/3))*COS(('OddsRatio_working_3-way'!Y509)/3)</f>
        <v>0.51849017251383134</v>
      </c>
      <c r="AG509" s="11">
        <f>-'OddsRatio_working_3-way'!U509/(3*'OddsRatio_working_3-way'!X509^(1/3))*COS(('OddsRatio_working_3-way'!Y509+2*PI())/3)</f>
        <v>-0.35846459635339661</v>
      </c>
      <c r="AH509" s="11">
        <f>-'OddsRatio_working_3-way'!U509/(3*'OddsRatio_working_3-way'!X509^(1/3))*COS(('OddsRatio_working_3-way'!Y509+4*PI())/3)</f>
        <v>-0.16002557616043445</v>
      </c>
      <c r="AI509" s="11">
        <f>'OddsRatio_working_3-way'!U509/(3*'OddsRatio_working_3-way'!X509^(1/3))*SIN(('OddsRatio_working_3-way'!Y509)/3)</f>
        <v>-0.11456882172613221</v>
      </c>
      <c r="AJ509" s="11">
        <f>'OddsRatio_working_3-way'!U509/(3*'OddsRatio_working_3-way'!X509^(1/3))*SIN(('OddsRatio_working_3-way'!Y509+2*PI())/3)</f>
        <v>-0.39174125014648803</v>
      </c>
      <c r="AK509" s="11">
        <f>'OddsRatio_working_3-way'!U509/(3*'OddsRatio_working_3-way'!X509^(1/3))*SIN(('OddsRatio_working_3-way'!Y509+4*PI())/3)</f>
        <v>0.50631007187262023</v>
      </c>
      <c r="AL509" s="11">
        <f>'OddsRatio_working_3-way'!Z509+'OddsRatio_working_3-way'!AF509</f>
        <v>1.0369803450276627</v>
      </c>
      <c r="AM509" s="11">
        <f>'OddsRatio_working_3-way'!AA509+'OddsRatio_working_3-way'!AG509</f>
        <v>-0.71692919270679312</v>
      </c>
      <c r="AN509" s="11">
        <f>'OddsRatio_working_3-way'!AB509+'OddsRatio_working_3-way'!AH509</f>
        <v>-0.32005115232086889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1.0369803450276627</v>
      </c>
      <c r="AS509" s="11">
        <f>IF(('OddsRatio_working_3-way'!X509=0),IF(Q509&gt;0,-Q509^(1/3),(-Q509)^(1/3)),'OddsRatio_working_3-way'!AM509-'OddsRatio_working_3-way'!R509/3)</f>
        <v>-0.71692919270679312</v>
      </c>
      <c r="AT509" s="11">
        <f>IF(('OddsRatio_working_3-way'!X509=0),IF(Q509&gt;0,-Q509^(1/3),(-Q509)^(1/3)),'OddsRatio_working_3-way'!AN509-'OddsRatio_working_3-way'!R509/3)</f>
        <v>-0.32005115232086889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IF('True_Odds_Calculator_3-way'!A502="","",'True_Odds_Calculator_3-way'!A502)</f>
        <v>2.11</v>
      </c>
      <c r="B510" s="4">
        <f>IF('True_Odds_Calculator_3-way'!B502="","",'True_Odds_Calculator_3-way'!B502)</f>
        <v>3.51</v>
      </c>
      <c r="C510" s="4">
        <f>IF('True_Odds_Calculator_3-way'!C502="","",'True_Odds_Calculator_3-way'!C502)</f>
        <v>3.55</v>
      </c>
      <c r="D510" s="9">
        <f t="shared" si="104"/>
        <v>0.45840484325386399</v>
      </c>
      <c r="E510" s="9">
        <f t="shared" si="105"/>
        <v>0.27235859565919696</v>
      </c>
      <c r="F510" s="9">
        <f t="shared" si="106"/>
        <v>0.269236561086939</v>
      </c>
      <c r="G510" s="9">
        <f t="shared" si="107"/>
        <v>1.064394436090081</v>
      </c>
      <c r="H510" s="9">
        <f t="shared" si="108"/>
        <v>2.1814778240599901</v>
      </c>
      <c r="I510" s="9">
        <f t="shared" si="109"/>
        <v>3.6716300345861037</v>
      </c>
      <c r="J510" s="9">
        <f t="shared" si="110"/>
        <v>3.7142058120297068</v>
      </c>
      <c r="K510" s="11">
        <f t="shared" si="111"/>
        <v>0.47393364928909953</v>
      </c>
      <c r="L510" s="11">
        <f t="shared" si="112"/>
        <v>0.28490028490028491</v>
      </c>
      <c r="M510" s="11">
        <f t="shared" si="113"/>
        <v>0.28169014084507044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-0.2702209123008803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0.23467522299375987</v>
      </c>
      <c r="Q510" s="11">
        <f>2*'OddsRatio_working_3-way'!K510*'OddsRatio_working_3-way'!L510*'OddsRatio_working_3-way'!M510</f>
        <v>7.6069764341575308E-2</v>
      </c>
      <c r="R510" s="11">
        <f t="shared" si="114"/>
        <v>0</v>
      </c>
      <c r="S510" s="11">
        <f t="shared" si="115"/>
        <v>-0.86845692657738605</v>
      </c>
      <c r="T510" s="11">
        <f t="shared" si="116"/>
        <v>-0.28150953859882849</v>
      </c>
      <c r="U510" s="11">
        <f>'OddsRatio_working_3-way'!S510-'OddsRatio_working_3-way'!R510^2/3</f>
        <v>-0.86845692657738605</v>
      </c>
      <c r="V510" s="11">
        <f>'OddsRatio_working_3-way'!S510*'OddsRatio_working_3-way'!R510/3-2*'OddsRatio_working_3-way'!R510^3/27-'OddsRatio_working_3-way'!T510</f>
        <v>0.28150953859882849</v>
      </c>
      <c r="W510" s="11">
        <f>'OddsRatio_working_3-way'!V510^2+4*'OddsRatio_working_3-way'!U510^3/27</f>
        <v>-1.779020991674575E-2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0.15575447845798132</v>
      </c>
      <c r="Y510" s="11">
        <f>IF('OddsRatio_working_3-way'!W510&gt;=0,IF('OddsRatio_working_3-way'!V510+SQRT('OddsRatio_working_3-way'!W510)&gt;0,0,PI()),ACOS('OddsRatio_working_3-way'!V510/(2*'OddsRatio_working_3-way'!X510)))</f>
        <v>0.44247089594945122</v>
      </c>
      <c r="Z510" s="11">
        <f>'OddsRatio_working_3-way'!X510^(1/3)*COS('OddsRatio_working_3-way'!Y510/3)</f>
        <v>0.53219721804504061</v>
      </c>
      <c r="AA510" s="11">
        <f>'OddsRatio_working_3-way'!X510^(1/3)*COS(('OddsRatio_working_3-way'!Y510+2*PI())/3)</f>
        <v>-0.33457358600817688</v>
      </c>
      <c r="AB510" s="11">
        <f>'OddsRatio_working_3-way'!X510^(1/3)*COS(('OddsRatio_working_3-way'!Y510+4*PI())/3)</f>
        <v>-0.19762363203686387</v>
      </c>
      <c r="AC510" s="11">
        <f>'OddsRatio_working_3-way'!X510^(1/3)*SIN('OddsRatio_working_3-way'!Y510/3)</f>
        <v>7.9068092790844535E-2</v>
      </c>
      <c r="AD510" s="11">
        <f>'OddsRatio_working_3-way'!X510^(1/3)*SIN(('OddsRatio_working_3-way'!Y510+2*PI())/3)</f>
        <v>0.42136226425498902</v>
      </c>
      <c r="AE510" s="11">
        <f>'OddsRatio_working_3-way'!X510^(1/3)*SIN(('OddsRatio_working_3-way'!Y510+4*PI())/3)</f>
        <v>-0.5004303570458335</v>
      </c>
      <c r="AF510" s="11">
        <f>-'OddsRatio_working_3-way'!U510/(3*'OddsRatio_working_3-way'!X510^(1/3))*COS(('OddsRatio_working_3-way'!Y510)/3)</f>
        <v>0.5321972180450405</v>
      </c>
      <c r="AG510" s="11">
        <f>-'OddsRatio_working_3-way'!U510/(3*'OddsRatio_working_3-way'!X510^(1/3))*COS(('OddsRatio_working_3-way'!Y510+2*PI())/3)</f>
        <v>-0.33457358600817683</v>
      </c>
      <c r="AH510" s="11">
        <f>-'OddsRatio_working_3-way'!U510/(3*'OddsRatio_working_3-way'!X510^(1/3))*COS(('OddsRatio_working_3-way'!Y510+4*PI())/3)</f>
        <v>-0.19762363203686381</v>
      </c>
      <c r="AI510" s="11">
        <f>'OddsRatio_working_3-way'!U510/(3*'OddsRatio_working_3-way'!X510^(1/3))*SIN(('OddsRatio_working_3-way'!Y510)/3)</f>
        <v>-7.9068092790844521E-2</v>
      </c>
      <c r="AJ510" s="11">
        <f>'OddsRatio_working_3-way'!U510/(3*'OddsRatio_working_3-way'!X510^(1/3))*SIN(('OddsRatio_working_3-way'!Y510+2*PI())/3)</f>
        <v>-0.42136226425498891</v>
      </c>
      <c r="AK510" s="11">
        <f>'OddsRatio_working_3-way'!U510/(3*'OddsRatio_working_3-way'!X510^(1/3))*SIN(('OddsRatio_working_3-way'!Y510+4*PI())/3)</f>
        <v>0.50043035704583338</v>
      </c>
      <c r="AL510" s="11">
        <f>'OddsRatio_working_3-way'!Z510+'OddsRatio_working_3-way'!AF510</f>
        <v>1.064394436090081</v>
      </c>
      <c r="AM510" s="11">
        <f>'OddsRatio_working_3-way'!AA510+'OddsRatio_working_3-way'!AG510</f>
        <v>-0.66914717201635376</v>
      </c>
      <c r="AN510" s="11">
        <f>'OddsRatio_working_3-way'!AB510+'OddsRatio_working_3-way'!AH510</f>
        <v>-0.39524726407372768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1.064394436090081</v>
      </c>
      <c r="AS510" s="11">
        <f>IF(('OddsRatio_working_3-way'!X510=0),IF(Q510&gt;0,-Q510^(1/3),(-Q510)^(1/3)),'OddsRatio_working_3-way'!AM510-'OddsRatio_working_3-way'!R510/3)</f>
        <v>-0.66914717201635376</v>
      </c>
      <c r="AT510" s="11">
        <f>IF(('OddsRatio_working_3-way'!X510=0),IF(Q510&gt;0,-Q510^(1/3),(-Q510)^(1/3)),'OddsRatio_working_3-way'!AN510-'OddsRatio_working_3-way'!R510/3)</f>
        <v>-0.39524726407372768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IF('True_Odds_Calculator_3-way'!A503="","",'True_Odds_Calculator_3-way'!A503)</f>
        <v>1.46</v>
      </c>
      <c r="B511" s="4">
        <f>IF('True_Odds_Calculator_3-way'!B503="","",'True_Odds_Calculator_3-way'!B503)</f>
        <v>4.75</v>
      </c>
      <c r="C511" s="4">
        <f>IF('True_Odds_Calculator_3-way'!C503="","",'True_Odds_Calculator_3-way'!C503)</f>
        <v>6.66</v>
      </c>
      <c r="D511" s="9">
        <f t="shared" si="104"/>
        <v>0.66511628965770642</v>
      </c>
      <c r="E511" s="9">
        <f t="shared" si="105"/>
        <v>0.1959020862300675</v>
      </c>
      <c r="F511" s="9">
        <f t="shared" si="106"/>
        <v>0.13898162411222595</v>
      </c>
      <c r="G511" s="9">
        <f t="shared" si="107"/>
        <v>1.0945575642661942</v>
      </c>
      <c r="H511" s="9">
        <f t="shared" si="108"/>
        <v>1.5034964795624495</v>
      </c>
      <c r="I511" s="9">
        <f t="shared" si="109"/>
        <v>5.1045908659982295</v>
      </c>
      <c r="J511" s="9">
        <f t="shared" si="110"/>
        <v>7.1951958137466603</v>
      </c>
      <c r="K511" s="11">
        <f t="shared" si="111"/>
        <v>0.68493150684931503</v>
      </c>
      <c r="L511" s="11">
        <f t="shared" si="112"/>
        <v>0.21052631578947367</v>
      </c>
      <c r="M511" s="11">
        <f t="shared" si="113"/>
        <v>0.15015015015015015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-0.21139019336567999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0.21369603200893755</v>
      </c>
      <c r="Q511" s="11">
        <f>2*'OddsRatio_working_3-way'!K511*'OddsRatio_working_3-way'!L511*'OddsRatio_working_3-way'!M511</f>
        <v>4.3302134145681369E-2</v>
      </c>
      <c r="R511" s="11">
        <f t="shared" si="114"/>
        <v>0</v>
      </c>
      <c r="S511" s="11">
        <f t="shared" si="115"/>
        <v>-1.0109079735750501</v>
      </c>
      <c r="T511" s="11">
        <f t="shared" si="116"/>
        <v>-0.20484457417934146</v>
      </c>
      <c r="U511" s="11">
        <f>'OddsRatio_working_3-way'!S511-'OddsRatio_working_3-way'!R511^2/3</f>
        <v>-1.0109079735750501</v>
      </c>
      <c r="V511" s="11">
        <f>'OddsRatio_working_3-way'!S511*'OddsRatio_working_3-way'!R511/3-2*'OddsRatio_working_3-way'!R511^3/27-'OddsRatio_working_3-way'!T511</f>
        <v>0.20484457417934146</v>
      </c>
      <c r="W511" s="11">
        <f>'OddsRatio_working_3-way'!V511^2+4*'OddsRatio_working_3-way'!U511^3/27</f>
        <v>-0.11108791083829067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0.19560752184476854</v>
      </c>
      <c r="Y511" s="11">
        <f>IF('OddsRatio_working_3-way'!W511&gt;=0,IF('OddsRatio_working_3-way'!V511+SQRT('OddsRatio_working_3-way'!W511)&gt;0,0,PI()),ACOS('OddsRatio_working_3-way'!V511/(2*'OddsRatio_working_3-way'!X511)))</f>
        <v>1.0197121733158419</v>
      </c>
      <c r="Z511" s="11">
        <f>'OddsRatio_working_3-way'!X511^(1/3)*COS('OddsRatio_working_3-way'!Y511/3)</f>
        <v>0.54727878213309711</v>
      </c>
      <c r="AA511" s="11">
        <f>'OddsRatio_working_3-way'!X511^(1/3)*COS(('OddsRatio_working_3-way'!Y511+2*PI())/3)</f>
        <v>-0.44124441594333458</v>
      </c>
      <c r="AB511" s="11">
        <f>'OddsRatio_working_3-way'!X511^(1/3)*COS(('OddsRatio_working_3-way'!Y511+4*PI())/3)</f>
        <v>-0.10603436618976245</v>
      </c>
      <c r="AC511" s="11">
        <f>'OddsRatio_working_3-way'!X511^(1/3)*SIN('OddsRatio_working_3-way'!Y511/3)</f>
        <v>0.19353361246029266</v>
      </c>
      <c r="AD511" s="11">
        <f>'OddsRatio_working_3-way'!X511^(1/3)*SIN(('OddsRatio_working_3-way'!Y511+2*PI())/3)</f>
        <v>0.37719052204932496</v>
      </c>
      <c r="AE511" s="11">
        <f>'OddsRatio_working_3-way'!X511^(1/3)*SIN(('OddsRatio_working_3-way'!Y511+4*PI())/3)</f>
        <v>-0.57072413450961756</v>
      </c>
      <c r="AF511" s="11">
        <f>-'OddsRatio_working_3-way'!U511/(3*'OddsRatio_working_3-way'!X511^(1/3))*COS(('OddsRatio_working_3-way'!Y511)/3)</f>
        <v>0.54727878213309711</v>
      </c>
      <c r="AG511" s="11">
        <f>-'OddsRatio_working_3-way'!U511/(3*'OddsRatio_working_3-way'!X511^(1/3))*COS(('OddsRatio_working_3-way'!Y511+2*PI())/3)</f>
        <v>-0.44124441594333452</v>
      </c>
      <c r="AH511" s="11">
        <f>-'OddsRatio_working_3-way'!U511/(3*'OddsRatio_working_3-way'!X511^(1/3))*COS(('OddsRatio_working_3-way'!Y511+4*PI())/3)</f>
        <v>-0.10603436618976243</v>
      </c>
      <c r="AI511" s="11">
        <f>'OddsRatio_working_3-way'!U511/(3*'OddsRatio_working_3-way'!X511^(1/3))*SIN(('OddsRatio_working_3-way'!Y511)/3)</f>
        <v>-0.19353361246029263</v>
      </c>
      <c r="AJ511" s="11">
        <f>'OddsRatio_working_3-way'!U511/(3*'OddsRatio_working_3-way'!X511^(1/3))*SIN(('OddsRatio_working_3-way'!Y511+2*PI())/3)</f>
        <v>-0.37719052204932491</v>
      </c>
      <c r="AK511" s="11">
        <f>'OddsRatio_working_3-way'!U511/(3*'OddsRatio_working_3-way'!X511^(1/3))*SIN(('OddsRatio_working_3-way'!Y511+4*PI())/3)</f>
        <v>0.57072413450961745</v>
      </c>
      <c r="AL511" s="11">
        <f>'OddsRatio_working_3-way'!Z511+'OddsRatio_working_3-way'!AF511</f>
        <v>1.0945575642661942</v>
      </c>
      <c r="AM511" s="11">
        <f>'OddsRatio_working_3-way'!AA511+'OddsRatio_working_3-way'!AG511</f>
        <v>-0.88248883188666905</v>
      </c>
      <c r="AN511" s="11">
        <f>'OddsRatio_working_3-way'!AB511+'OddsRatio_working_3-way'!AH511</f>
        <v>-0.21206873237952489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1.0945575642661942</v>
      </c>
      <c r="AS511" s="11">
        <f>IF(('OddsRatio_working_3-way'!X511=0),IF(Q511&gt;0,-Q511^(1/3),(-Q511)^(1/3)),'OddsRatio_working_3-way'!AM511-'OddsRatio_working_3-way'!R511/3)</f>
        <v>-0.88248883188666905</v>
      </c>
      <c r="AT511" s="11">
        <f>IF(('OddsRatio_working_3-way'!X511=0),IF(Q511&gt;0,-Q511^(1/3),(-Q511)^(1/3)),'OddsRatio_working_3-way'!AN511-'OddsRatio_working_3-way'!R511/3)</f>
        <v>-0.21206873237952489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IF('True_Odds_Calculator_3-way'!A504="","",'True_Odds_Calculator_3-way'!A504)</f>
        <v>3.24</v>
      </c>
      <c r="B512" s="4">
        <f>IF('True_Odds_Calculator_3-way'!B504="","",'True_Odds_Calculator_3-way'!B504)</f>
        <v>3.57</v>
      </c>
      <c r="C512" s="4">
        <f>IF('True_Odds_Calculator_3-way'!C504="","",'True_Odds_Calculator_3-way'!C504)</f>
        <v>2.2200000000000002</v>
      </c>
      <c r="D512" s="9">
        <f t="shared" si="104"/>
        <v>0.29604947182607472</v>
      </c>
      <c r="E512" s="9">
        <f t="shared" si="105"/>
        <v>0.26823194245297088</v>
      </c>
      <c r="F512" s="9">
        <f t="shared" si="106"/>
        <v>0.43571858572095451</v>
      </c>
      <c r="G512" s="9">
        <f t="shared" si="107"/>
        <v>1.0615240308001617</v>
      </c>
      <c r="H512" s="9">
        <f t="shared" si="108"/>
        <v>3.3778138289923625</v>
      </c>
      <c r="I512" s="9">
        <f t="shared" si="109"/>
        <v>3.7281167591564155</v>
      </c>
      <c r="J512" s="9">
        <f t="shared" si="110"/>
        <v>2.295059317576198</v>
      </c>
      <c r="K512" s="11">
        <f t="shared" si="111"/>
        <v>0.30864197530864196</v>
      </c>
      <c r="L512" s="11">
        <f t="shared" si="112"/>
        <v>0.28011204481792717</v>
      </c>
      <c r="M512" s="11">
        <f t="shared" si="113"/>
        <v>0.4504504504504504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-0.27351098375063543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0.23482866620121523</v>
      </c>
      <c r="Q512" s="11">
        <f>2*'OddsRatio_working_3-way'!K512*'OddsRatio_working_3-way'!L512*'OddsRatio_working_3-way'!M512</f>
        <v>7.7886788126439538E-2</v>
      </c>
      <c r="R512" s="11">
        <f t="shared" si="114"/>
        <v>0</v>
      </c>
      <c r="S512" s="11">
        <f t="shared" si="115"/>
        <v>-0.85857124632081494</v>
      </c>
      <c r="T512" s="11">
        <f t="shared" si="116"/>
        <v>-0.28476658252763348</v>
      </c>
      <c r="U512" s="11">
        <f>'OddsRatio_working_3-way'!S512-'OddsRatio_working_3-way'!R512^2/3</f>
        <v>-0.85857124632081494</v>
      </c>
      <c r="V512" s="11">
        <f>'OddsRatio_working_3-way'!S512*'OddsRatio_working_3-way'!R512/3-2*'OddsRatio_working_3-way'!R512^3/27-'OddsRatio_working_3-way'!T512</f>
        <v>0.28476658252763348</v>
      </c>
      <c r="W512" s="11">
        <f>'OddsRatio_working_3-way'!V512^2+4*'OddsRatio_working_3-way'!U512^3/27</f>
        <v>-1.2669644596971313E-2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0.15310262172921699</v>
      </c>
      <c r="Y512" s="11">
        <f>IF('OddsRatio_working_3-way'!W512&gt;=0,IF('OddsRatio_working_3-way'!V512+SQRT('OddsRatio_working_3-way'!W512)&gt;0,0,PI()),ACOS('OddsRatio_working_3-way'!V512/(2*'OddsRatio_working_3-way'!X512)))</f>
        <v>0.37642163187712985</v>
      </c>
      <c r="Z512" s="11">
        <f>'OddsRatio_working_3-way'!X512^(1/3)*COS('OddsRatio_working_3-way'!Y512/3)</f>
        <v>0.53076201540008083</v>
      </c>
      <c r="AA512" s="11">
        <f>'OddsRatio_working_3-way'!X512^(1/3)*COS(('OddsRatio_working_3-way'!Y512+2*PI())/3)</f>
        <v>-0.32336008872532912</v>
      </c>
      <c r="AB512" s="11">
        <f>'OddsRatio_working_3-way'!X512^(1/3)*COS(('OddsRatio_working_3-way'!Y512+4*PI())/3)</f>
        <v>-0.20740192667475191</v>
      </c>
      <c r="AC512" s="11">
        <f>'OddsRatio_working_3-way'!X512^(1/3)*SIN('OddsRatio_working_3-way'!Y512/3)</f>
        <v>6.6948476074635013E-2</v>
      </c>
      <c r="AD512" s="11">
        <f>'OddsRatio_working_3-way'!X512^(1/3)*SIN(('OddsRatio_working_3-way'!Y512+2*PI())/3)</f>
        <v>0.42617915066297996</v>
      </c>
      <c r="AE512" s="11">
        <f>'OddsRatio_working_3-way'!X512^(1/3)*SIN(('OddsRatio_working_3-way'!Y512+4*PI())/3)</f>
        <v>-0.49312762673761495</v>
      </c>
      <c r="AF512" s="11">
        <f>-'OddsRatio_working_3-way'!U512/(3*'OddsRatio_working_3-way'!X512^(1/3))*COS(('OddsRatio_working_3-way'!Y512)/3)</f>
        <v>0.53076201540008083</v>
      </c>
      <c r="AG512" s="11">
        <f>-'OddsRatio_working_3-way'!U512/(3*'OddsRatio_working_3-way'!X512^(1/3))*COS(('OddsRatio_working_3-way'!Y512+2*PI())/3)</f>
        <v>-0.32336008872532912</v>
      </c>
      <c r="AH512" s="11">
        <f>-'OddsRatio_working_3-way'!U512/(3*'OddsRatio_working_3-way'!X512^(1/3))*COS(('OddsRatio_working_3-way'!Y512+4*PI())/3)</f>
        <v>-0.20740192667475191</v>
      </c>
      <c r="AI512" s="11">
        <f>'OddsRatio_working_3-way'!U512/(3*'OddsRatio_working_3-way'!X512^(1/3))*SIN(('OddsRatio_working_3-way'!Y512)/3)</f>
        <v>-6.6948476074635013E-2</v>
      </c>
      <c r="AJ512" s="11">
        <f>'OddsRatio_working_3-way'!U512/(3*'OddsRatio_working_3-way'!X512^(1/3))*SIN(('OddsRatio_working_3-way'!Y512+2*PI())/3)</f>
        <v>-0.42617915066297996</v>
      </c>
      <c r="AK512" s="11">
        <f>'OddsRatio_working_3-way'!U512/(3*'OddsRatio_working_3-way'!X512^(1/3))*SIN(('OddsRatio_working_3-way'!Y512+4*PI())/3)</f>
        <v>0.49312762673761495</v>
      </c>
      <c r="AL512" s="11">
        <f>'OddsRatio_working_3-way'!Z512+'OddsRatio_working_3-way'!AF512</f>
        <v>1.0615240308001617</v>
      </c>
      <c r="AM512" s="11">
        <f>'OddsRatio_working_3-way'!AA512+'OddsRatio_working_3-way'!AG512</f>
        <v>-0.64672017745065824</v>
      </c>
      <c r="AN512" s="11">
        <f>'OddsRatio_working_3-way'!AB512+'OddsRatio_working_3-way'!AH512</f>
        <v>-0.41480385334950381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1.0615240308001617</v>
      </c>
      <c r="AS512" s="11">
        <f>IF(('OddsRatio_working_3-way'!X512=0),IF(Q512&gt;0,-Q512^(1/3),(-Q512)^(1/3)),'OddsRatio_working_3-way'!AM512-'OddsRatio_working_3-way'!R512/3)</f>
        <v>-0.64672017745065824</v>
      </c>
      <c r="AT512" s="11">
        <f>IF(('OddsRatio_working_3-way'!X512=0),IF(Q512&gt;0,-Q512^(1/3),(-Q512)^(1/3)),'OddsRatio_working_3-way'!AN512-'OddsRatio_working_3-way'!R512/3)</f>
        <v>-0.41480385334950381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IF('True_Odds_Calculator_3-way'!A505="","",'True_Odds_Calculator_3-way'!A505)</f>
        <v>1.91</v>
      </c>
      <c r="B513" s="4">
        <f>IF('True_Odds_Calculator_3-way'!B505="","",'True_Odds_Calculator_3-way'!B505)</f>
        <v>3.67</v>
      </c>
      <c r="C513" s="4">
        <f>IF('True_Odds_Calculator_3-way'!C505="","",'True_Odds_Calculator_3-way'!C505)</f>
        <v>4.09</v>
      </c>
      <c r="D513" s="9">
        <f t="shared" si="104"/>
        <v>0.50740528209808355</v>
      </c>
      <c r="E513" s="9">
        <f t="shared" si="105"/>
        <v>0.25984662841339518</v>
      </c>
      <c r="F513" s="9">
        <f t="shared" si="106"/>
        <v>0.2327480894885213</v>
      </c>
      <c r="G513" s="9">
        <f t="shared" si="107"/>
        <v>1.0668254665718175</v>
      </c>
      <c r="H513" s="9">
        <f t="shared" si="108"/>
        <v>1.9708111745803543</v>
      </c>
      <c r="I513" s="9">
        <f t="shared" si="109"/>
        <v>3.848423995746753</v>
      </c>
      <c r="J513" s="9">
        <f t="shared" si="110"/>
        <v>4.2964906917069161</v>
      </c>
      <c r="K513" s="11">
        <f t="shared" si="111"/>
        <v>0.52356020942408377</v>
      </c>
      <c r="L513" s="11">
        <f t="shared" si="112"/>
        <v>0.27247956403269757</v>
      </c>
      <c r="M513" s="11">
        <f t="shared" si="113"/>
        <v>0.24449877750611249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-0.26187159511725167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0.23265002011010036</v>
      </c>
      <c r="Q513" s="11">
        <f>2*'OddsRatio_working_3-way'!K513*'OddsRatio_working_3-way'!L513*'OddsRatio_working_3-way'!M513</f>
        <v>6.9760125970045078E-2</v>
      </c>
      <c r="R513" s="11">
        <f t="shared" si="114"/>
        <v>0</v>
      </c>
      <c r="S513" s="11">
        <f t="shared" si="115"/>
        <v>-0.88841258253279631</v>
      </c>
      <c r="T513" s="11">
        <f t="shared" si="116"/>
        <v>-0.26639057947010381</v>
      </c>
      <c r="U513" s="11">
        <f>'OddsRatio_working_3-way'!S513-'OddsRatio_working_3-way'!R513^2/3</f>
        <v>-0.88841258253279631</v>
      </c>
      <c r="V513" s="11">
        <f>'OddsRatio_working_3-way'!S513*'OddsRatio_working_3-way'!R513/3-2*'OddsRatio_working_3-way'!R513^3/27-'OddsRatio_working_3-way'!T513</f>
        <v>0.26639057947010381</v>
      </c>
      <c r="W513" s="11">
        <f>'OddsRatio_working_3-way'!V513^2+4*'OddsRatio_working_3-way'!U513^3/27</f>
        <v>-3.2918065686636272E-2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0.16115365844207041</v>
      </c>
      <c r="Y513" s="11">
        <f>IF('OddsRatio_working_3-way'!W513&gt;=0,IF('OddsRatio_working_3-way'!V513+SQRT('OddsRatio_working_3-way'!W513)&gt;0,0,PI()),ACOS('OddsRatio_working_3-way'!V513/(2*'OddsRatio_working_3-way'!X513)))</f>
        <v>0.59791497483660005</v>
      </c>
      <c r="Z513" s="11">
        <f>'OddsRatio_working_3-way'!X513^(1/3)*COS('OddsRatio_working_3-way'!Y513/3)</f>
        <v>0.53341273328590877</v>
      </c>
      <c r="AA513" s="11">
        <f>'OddsRatio_working_3-way'!X513^(1/3)*COS(('OddsRatio_working_3-way'!Y513+2*PI())/3)</f>
        <v>-0.36001385621126819</v>
      </c>
      <c r="AB513" s="11">
        <f>'OddsRatio_working_3-way'!X513^(1/3)*COS(('OddsRatio_working_3-way'!Y513+4*PI())/3)</f>
        <v>-0.17339887707464072</v>
      </c>
      <c r="AC513" s="11">
        <f>'OddsRatio_working_3-way'!X513^(1/3)*SIN('OddsRatio_working_3-way'!Y513/3)</f>
        <v>0.10774220843934847</v>
      </c>
      <c r="AD513" s="11">
        <f>'OddsRatio_working_3-way'!X513^(1/3)*SIN(('OddsRatio_working_3-way'!Y513+2*PI())/3)</f>
        <v>0.40807787350801605</v>
      </c>
      <c r="AE513" s="11">
        <f>'OddsRatio_working_3-way'!X513^(1/3)*SIN(('OddsRatio_working_3-way'!Y513+4*PI())/3)</f>
        <v>-0.51582008194736439</v>
      </c>
      <c r="AF513" s="11">
        <f>-'OddsRatio_working_3-way'!U513/(3*'OddsRatio_working_3-way'!X513^(1/3))*COS(('OddsRatio_working_3-way'!Y513)/3)</f>
        <v>0.53341273328590877</v>
      </c>
      <c r="AG513" s="11">
        <f>-'OddsRatio_working_3-way'!U513/(3*'OddsRatio_working_3-way'!X513^(1/3))*COS(('OddsRatio_working_3-way'!Y513+2*PI())/3)</f>
        <v>-0.36001385621126819</v>
      </c>
      <c r="AH513" s="11">
        <f>-'OddsRatio_working_3-way'!U513/(3*'OddsRatio_working_3-way'!X513^(1/3))*COS(('OddsRatio_working_3-way'!Y513+4*PI())/3)</f>
        <v>-0.17339887707464072</v>
      </c>
      <c r="AI513" s="11">
        <f>'OddsRatio_working_3-way'!U513/(3*'OddsRatio_working_3-way'!X513^(1/3))*SIN(('OddsRatio_working_3-way'!Y513)/3)</f>
        <v>-0.10774220843934847</v>
      </c>
      <c r="AJ513" s="11">
        <f>'OddsRatio_working_3-way'!U513/(3*'OddsRatio_working_3-way'!X513^(1/3))*SIN(('OddsRatio_working_3-way'!Y513+2*PI())/3)</f>
        <v>-0.40807787350801605</v>
      </c>
      <c r="AK513" s="11">
        <f>'OddsRatio_working_3-way'!U513/(3*'OddsRatio_working_3-way'!X513^(1/3))*SIN(('OddsRatio_working_3-way'!Y513+4*PI())/3)</f>
        <v>0.51582008194736439</v>
      </c>
      <c r="AL513" s="11">
        <f>'OddsRatio_working_3-way'!Z513+'OddsRatio_working_3-way'!AF513</f>
        <v>1.0668254665718175</v>
      </c>
      <c r="AM513" s="11">
        <f>'OddsRatio_working_3-way'!AA513+'OddsRatio_working_3-way'!AG513</f>
        <v>-0.72002771242253638</v>
      </c>
      <c r="AN513" s="11">
        <f>'OddsRatio_working_3-way'!AB513+'OddsRatio_working_3-way'!AH513</f>
        <v>-0.34679775414928143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1.0668254665718175</v>
      </c>
      <c r="AS513" s="11">
        <f>IF(('OddsRatio_working_3-way'!X513=0),IF(Q513&gt;0,-Q513^(1/3),(-Q513)^(1/3)),'OddsRatio_working_3-way'!AM513-'OddsRatio_working_3-way'!R513/3)</f>
        <v>-0.72002771242253638</v>
      </c>
      <c r="AT513" s="11">
        <f>IF(('OddsRatio_working_3-way'!X513=0),IF(Q513&gt;0,-Q513^(1/3),(-Q513)^(1/3)),'OddsRatio_working_3-way'!AN513-'OddsRatio_working_3-way'!R513/3)</f>
        <v>-0.34679775414928143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IF('True_Odds_Calculator_3-way'!A506="","",'True_Odds_Calculator_3-way'!A506)</f>
        <v>2.56</v>
      </c>
      <c r="B514" s="4">
        <f>IF('True_Odds_Calculator_3-way'!B506="","",'True_Odds_Calculator_3-way'!B506)</f>
        <v>3.32</v>
      </c>
      <c r="C514" s="4">
        <f>IF('True_Odds_Calculator_3-way'!C506="","",'True_Odds_Calculator_3-way'!C506)</f>
        <v>2.88</v>
      </c>
      <c r="D514" s="9">
        <f t="shared" si="104"/>
        <v>0.37682316964500584</v>
      </c>
      <c r="E514" s="9">
        <f t="shared" si="105"/>
        <v>0.28906372182829115</v>
      </c>
      <c r="F514" s="9">
        <f t="shared" si="106"/>
        <v>0.33411310852670317</v>
      </c>
      <c r="G514" s="9">
        <f t="shared" si="107"/>
        <v>1.0601055331257063</v>
      </c>
      <c r="H514" s="9">
        <f t="shared" si="108"/>
        <v>2.6537646316761014</v>
      </c>
      <c r="I514" s="9">
        <f t="shared" si="109"/>
        <v>3.4594448368516382</v>
      </c>
      <c r="J514" s="9">
        <f t="shared" si="110"/>
        <v>2.9929984022763279</v>
      </c>
      <c r="K514" s="11">
        <f t="shared" si="111"/>
        <v>0.390625</v>
      </c>
      <c r="L514" s="11">
        <f t="shared" si="112"/>
        <v>0.30120481927710846</v>
      </c>
      <c r="M514" s="11">
        <f t="shared" si="113"/>
        <v>0.34722222222222221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-0.27797126004016082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0.235316265060241</v>
      </c>
      <c r="Q514" s="11">
        <f>2*'OddsRatio_working_3-way'!K514*'OddsRatio_working_3-way'!L514*'OddsRatio_working_3-way'!M514</f>
        <v>8.1707036479250331E-2</v>
      </c>
      <c r="R514" s="11">
        <f t="shared" si="114"/>
        <v>0</v>
      </c>
      <c r="S514" s="11">
        <f t="shared" si="115"/>
        <v>-0.8465489023082563</v>
      </c>
      <c r="T514" s="11">
        <f t="shared" si="116"/>
        <v>-0.29394059107925558</v>
      </c>
      <c r="U514" s="11">
        <f>'OddsRatio_working_3-way'!S514-'OddsRatio_working_3-way'!R514^2/3</f>
        <v>-0.8465489023082563</v>
      </c>
      <c r="V514" s="11">
        <f>'OddsRatio_working_3-way'!S514*'OddsRatio_working_3-way'!R514/3-2*'OddsRatio_working_3-way'!R514^3/27-'OddsRatio_working_3-way'!T514</f>
        <v>0.29394059107925558</v>
      </c>
      <c r="W514" s="11">
        <f>'OddsRatio_working_3-way'!V514^2+4*'OddsRatio_working_3-way'!U514^3/27</f>
        <v>-3.4767178555735606E-3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0.14989812285315293</v>
      </c>
      <c r="Y514" s="11">
        <f>IF('OddsRatio_working_3-way'!W514&gt;=0,IF('OddsRatio_working_3-way'!V514+SQRT('OddsRatio_working_3-way'!W514)&gt;0,0,PI()),ACOS('OddsRatio_working_3-way'!V514/(2*'OddsRatio_working_3-way'!X514)))</f>
        <v>0.19796985522537014</v>
      </c>
      <c r="Z514" s="11">
        <f>'OddsRatio_working_3-way'!X514^(1/3)*COS('OddsRatio_working_3-way'!Y514/3)</f>
        <v>0.53005276656285316</v>
      </c>
      <c r="AA514" s="11">
        <f>'OddsRatio_working_3-way'!X514^(1/3)*COS(('OddsRatio_working_3-way'!Y514+2*PI())/3)</f>
        <v>-0.29536240265383679</v>
      </c>
      <c r="AB514" s="11">
        <f>'OddsRatio_working_3-way'!X514^(1/3)*COS(('OddsRatio_working_3-way'!Y514+4*PI())/3)</f>
        <v>-0.23469036390901651</v>
      </c>
      <c r="AC514" s="11">
        <f>'OddsRatio_working_3-way'!X514^(1/3)*SIN('OddsRatio_working_3-way'!Y514/3)</f>
        <v>3.5029017901605404E-2</v>
      </c>
      <c r="AD514" s="11">
        <f>'OddsRatio_working_3-way'!X514^(1/3)*SIN(('OddsRatio_working_3-way'!Y514+2*PI())/3)</f>
        <v>0.44152465223885101</v>
      </c>
      <c r="AE514" s="11">
        <f>'OddsRatio_working_3-way'!X514^(1/3)*SIN(('OddsRatio_working_3-way'!Y514+4*PI())/3)</f>
        <v>-0.47655367014045641</v>
      </c>
      <c r="AF514" s="11">
        <f>-'OddsRatio_working_3-way'!U514/(3*'OddsRatio_working_3-way'!X514^(1/3))*COS(('OddsRatio_working_3-way'!Y514)/3)</f>
        <v>0.53005276656285305</v>
      </c>
      <c r="AG514" s="11">
        <f>-'OddsRatio_working_3-way'!U514/(3*'OddsRatio_working_3-way'!X514^(1/3))*COS(('OddsRatio_working_3-way'!Y514+2*PI())/3)</f>
        <v>-0.29536240265383673</v>
      </c>
      <c r="AH514" s="11">
        <f>-'OddsRatio_working_3-way'!U514/(3*'OddsRatio_working_3-way'!X514^(1/3))*COS(('OddsRatio_working_3-way'!Y514+4*PI())/3)</f>
        <v>-0.23469036390901649</v>
      </c>
      <c r="AI514" s="11">
        <f>'OddsRatio_working_3-way'!U514/(3*'OddsRatio_working_3-way'!X514^(1/3))*SIN(('OddsRatio_working_3-way'!Y514)/3)</f>
        <v>-3.5029017901605397E-2</v>
      </c>
      <c r="AJ514" s="11">
        <f>'OddsRatio_working_3-way'!U514/(3*'OddsRatio_working_3-way'!X514^(1/3))*SIN(('OddsRatio_working_3-way'!Y514+2*PI())/3)</f>
        <v>-0.4415246522388509</v>
      </c>
      <c r="AK514" s="11">
        <f>'OddsRatio_working_3-way'!U514/(3*'OddsRatio_working_3-way'!X514^(1/3))*SIN(('OddsRatio_working_3-way'!Y514+4*PI())/3)</f>
        <v>0.4765536701404563</v>
      </c>
      <c r="AL514" s="11">
        <f>'OddsRatio_working_3-way'!Z514+'OddsRatio_working_3-way'!AF514</f>
        <v>1.0601055331257063</v>
      </c>
      <c r="AM514" s="11">
        <f>'OddsRatio_working_3-way'!AA514+'OddsRatio_working_3-way'!AG514</f>
        <v>-0.59072480530767346</v>
      </c>
      <c r="AN514" s="11">
        <f>'OddsRatio_working_3-way'!AB514+'OddsRatio_working_3-way'!AH514</f>
        <v>-0.46938072781803297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1.0601055331257063</v>
      </c>
      <c r="AS514" s="11">
        <f>IF(('OddsRatio_working_3-way'!X514=0),IF(Q514&gt;0,-Q514^(1/3),(-Q514)^(1/3)),'OddsRatio_working_3-way'!AM514-'OddsRatio_working_3-way'!R514/3)</f>
        <v>-0.59072480530767346</v>
      </c>
      <c r="AT514" s="11">
        <f>IF(('OddsRatio_working_3-way'!X514=0),IF(Q514&gt;0,-Q514^(1/3),(-Q514)^(1/3)),'OddsRatio_working_3-way'!AN514-'OddsRatio_working_3-way'!R514/3)</f>
        <v>-0.46938072781803297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IF('True_Odds_Calculator_3-way'!A507="","",'True_Odds_Calculator_3-way'!A507)</f>
        <v>1.48</v>
      </c>
      <c r="B515" s="4">
        <f>IF('True_Odds_Calculator_3-way'!B507="","",'True_Odds_Calculator_3-way'!B507)</f>
        <v>4.75</v>
      </c>
      <c r="C515" s="4">
        <f>IF('True_Odds_Calculator_3-way'!C507="","",'True_Odds_Calculator_3-way'!C507)</f>
        <v>6.26</v>
      </c>
      <c r="D515" s="9">
        <f t="shared" si="104"/>
        <v>0.65581050788278672</v>
      </c>
      <c r="E515" s="9">
        <f t="shared" si="105"/>
        <v>0.19606920867078309</v>
      </c>
      <c r="F515" s="9">
        <f t="shared" si="106"/>
        <v>0.14812028344642991</v>
      </c>
      <c r="G515" s="9">
        <f t="shared" si="107"/>
        <v>1.0933973050017389</v>
      </c>
      <c r="H515" s="9">
        <f t="shared" si="108"/>
        <v>1.5248307064008348</v>
      </c>
      <c r="I515" s="9">
        <f t="shared" si="109"/>
        <v>5.1002398937565214</v>
      </c>
      <c r="J515" s="9">
        <f t="shared" si="110"/>
        <v>6.7512698243091478</v>
      </c>
      <c r="K515" s="11">
        <f t="shared" si="111"/>
        <v>0.67567567567567566</v>
      </c>
      <c r="L515" s="11">
        <f t="shared" si="112"/>
        <v>0.21052631578947367</v>
      </c>
      <c r="M515" s="11">
        <f t="shared" si="113"/>
        <v>0.15974440894568689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-0.21514367907507292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0.21564359045441939</v>
      </c>
      <c r="Q515" s="11">
        <f>2*'OddsRatio_working_3-way'!K515*'OddsRatio_working_3-way'!L515*'OddsRatio_working_3-way'!M515</f>
        <v>4.5446489031489866E-2</v>
      </c>
      <c r="R515" s="11">
        <f t="shared" si="114"/>
        <v>0</v>
      </c>
      <c r="S515" s="11">
        <f t="shared" si="115"/>
        <v>-1.0023236163920577</v>
      </c>
      <c r="T515" s="11">
        <f t="shared" si="116"/>
        <v>-0.21123785382340526</v>
      </c>
      <c r="U515" s="11">
        <f>'OddsRatio_working_3-way'!S515-'OddsRatio_working_3-way'!R515^2/3</f>
        <v>-1.0023236163920577</v>
      </c>
      <c r="V515" s="11">
        <f>'OddsRatio_working_3-way'!S515*'OddsRatio_working_3-way'!R515/3-2*'OddsRatio_working_3-way'!R515^3/27-'OddsRatio_working_3-way'!T515</f>
        <v>0.21123785382340526</v>
      </c>
      <c r="W515" s="11">
        <f>'OddsRatio_working_3-way'!V515^2+4*'OddsRatio_working_3-way'!U515^3/27</f>
        <v>-0.10456183715670966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0.19312124950703122</v>
      </c>
      <c r="Y515" s="11">
        <f>IF('OddsRatio_working_3-way'!W515&gt;=0,IF('OddsRatio_working_3-way'!V515+SQRT('OddsRatio_working_3-way'!W515)&gt;0,0,PI()),ACOS('OddsRatio_working_3-way'!V515/(2*'OddsRatio_working_3-way'!X515)))</f>
        <v>0.99213375191725595</v>
      </c>
      <c r="Z515" s="11">
        <f>'OddsRatio_working_3-way'!X515^(1/3)*COS('OddsRatio_working_3-way'!Y515/3)</f>
        <v>0.54669865250086946</v>
      </c>
      <c r="AA515" s="11">
        <f>'OddsRatio_working_3-way'!X515^(1/3)*COS(('OddsRatio_working_3-way'!Y515+2*PI())/3)</f>
        <v>-0.43589575535090636</v>
      </c>
      <c r="AB515" s="11">
        <f>'OddsRatio_working_3-way'!X515^(1/3)*COS(('OddsRatio_working_3-way'!Y515+4*PI())/3)</f>
        <v>-0.11080289714996325</v>
      </c>
      <c r="AC515" s="11">
        <f>'OddsRatio_working_3-way'!X515^(1/3)*SIN('OddsRatio_working_3-way'!Y515/3)</f>
        <v>0.18769244919393946</v>
      </c>
      <c r="AD515" s="11">
        <f>'OddsRatio_working_3-way'!X515^(1/3)*SIN(('OddsRatio_working_3-way'!Y515+2*PI())/3)</f>
        <v>0.37960869668350428</v>
      </c>
      <c r="AE515" s="11">
        <f>'OddsRatio_working_3-way'!X515^(1/3)*SIN(('OddsRatio_working_3-way'!Y515+4*PI())/3)</f>
        <v>-0.56730114587744362</v>
      </c>
      <c r="AF515" s="11">
        <f>-'OddsRatio_working_3-way'!U515/(3*'OddsRatio_working_3-way'!X515^(1/3))*COS(('OddsRatio_working_3-way'!Y515)/3)</f>
        <v>0.54669865250086946</v>
      </c>
      <c r="AG515" s="11">
        <f>-'OddsRatio_working_3-way'!U515/(3*'OddsRatio_working_3-way'!X515^(1/3))*COS(('OddsRatio_working_3-way'!Y515+2*PI())/3)</f>
        <v>-0.43589575535090636</v>
      </c>
      <c r="AH515" s="11">
        <f>-'OddsRatio_working_3-way'!U515/(3*'OddsRatio_working_3-way'!X515^(1/3))*COS(('OddsRatio_working_3-way'!Y515+4*PI())/3)</f>
        <v>-0.11080289714996325</v>
      </c>
      <c r="AI515" s="11">
        <f>'OddsRatio_working_3-way'!U515/(3*'OddsRatio_working_3-way'!X515^(1/3))*SIN(('OddsRatio_working_3-way'!Y515)/3)</f>
        <v>-0.18769244919393946</v>
      </c>
      <c r="AJ515" s="11">
        <f>'OddsRatio_working_3-way'!U515/(3*'OddsRatio_working_3-way'!X515^(1/3))*SIN(('OddsRatio_working_3-way'!Y515+2*PI())/3)</f>
        <v>-0.37960869668350428</v>
      </c>
      <c r="AK515" s="11">
        <f>'OddsRatio_working_3-way'!U515/(3*'OddsRatio_working_3-way'!X515^(1/3))*SIN(('OddsRatio_working_3-way'!Y515+4*PI())/3)</f>
        <v>0.56730114587744362</v>
      </c>
      <c r="AL515" s="11">
        <f>'OddsRatio_working_3-way'!Z515+'OddsRatio_working_3-way'!AF515</f>
        <v>1.0933973050017389</v>
      </c>
      <c r="AM515" s="11">
        <f>'OddsRatio_working_3-way'!AA515+'OddsRatio_working_3-way'!AG515</f>
        <v>-0.87179151070181271</v>
      </c>
      <c r="AN515" s="11">
        <f>'OddsRatio_working_3-way'!AB515+'OddsRatio_working_3-way'!AH515</f>
        <v>-0.2216057942999265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1.0933973050017389</v>
      </c>
      <c r="AS515" s="11">
        <f>IF(('OddsRatio_working_3-way'!X515=0),IF(Q515&gt;0,-Q515^(1/3),(-Q515)^(1/3)),'OddsRatio_working_3-way'!AM515-'OddsRatio_working_3-way'!R515/3)</f>
        <v>-0.87179151070181271</v>
      </c>
      <c r="AT515" s="11">
        <f>IF(('OddsRatio_working_3-way'!X515=0),IF(Q515&gt;0,-Q515^(1/3),(-Q515)^(1/3)),'OddsRatio_working_3-way'!AN515-'OddsRatio_working_3-way'!R515/3)</f>
        <v>-0.2216057942999265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IF('True_Odds_Calculator_3-way'!A508="","",'True_Odds_Calculator_3-way'!A508)</f>
        <v>1.47</v>
      </c>
      <c r="B516" s="4">
        <f>IF('True_Odds_Calculator_3-way'!B508="","",'True_Odds_Calculator_3-way'!B508)</f>
        <v>4.34</v>
      </c>
      <c r="C516" s="4">
        <f>IF('True_Odds_Calculator_3-way'!C508="","",'True_Odds_Calculator_3-way'!C508)</f>
        <v>6.83</v>
      </c>
      <c r="D516" s="9">
        <f t="shared" ref="D516:D579" si="117">(K516/(AR516+K516-(AR516*K516)))</f>
        <v>0.65563440522891514</v>
      </c>
      <c r="E516" s="9">
        <f t="shared" ref="E516:E579" si="118">(L516/(AR516+L516-(AR516*L516)))</f>
        <v>0.21130219323239313</v>
      </c>
      <c r="F516" s="9">
        <f t="shared" ref="F516:F579" si="119">(M516/(AR516+M516-(AR516*M516)))</f>
        <v>0.1330634015386917</v>
      </c>
      <c r="G516" s="9">
        <f t="shared" ref="G516:G579" si="120">AR516</f>
        <v>1.1175324982774133</v>
      </c>
      <c r="H516" s="9">
        <f t="shared" ref="H516:H579" si="121">IF(A516="","",1/D516)</f>
        <v>1.5252402741903841</v>
      </c>
      <c r="I516" s="9">
        <f t="shared" ref="I516:I579" si="122">IF(B516="","",1/E516)</f>
        <v>4.7325585442465607</v>
      </c>
      <c r="J516" s="9">
        <f t="shared" ref="J516:J579" si="123">IF(C516="","",1/F516)</f>
        <v>7.51521446495732</v>
      </c>
      <c r="K516" s="11">
        <f t="shared" ref="K516:K579" si="124">1/A516</f>
        <v>0.68027210884353739</v>
      </c>
      <c r="L516" s="11">
        <f t="shared" ref="L516:L579" si="125">1/B516</f>
        <v>0.2304147465437788</v>
      </c>
      <c r="M516" s="11">
        <f t="shared" ref="M516:M579" si="126">1/C516</f>
        <v>0.14641288433382138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-0.21003182767058015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0.22123267265087276</v>
      </c>
      <c r="Q516" s="11">
        <f>2*'OddsRatio_working_3-way'!K516*'OddsRatio_working_3-way'!L516*'OddsRatio_working_3-way'!M516</f>
        <v>4.5898894740844978E-2</v>
      </c>
      <c r="R516" s="11">
        <f t="shared" ref="R516:R579" si="127">O516/N516</f>
        <v>0</v>
      </c>
      <c r="S516" s="11">
        <f t="shared" ref="S516:S579" si="128">P516/N516</f>
        <v>-1.0533292744462537</v>
      </c>
      <c r="T516" s="11">
        <f t="shared" ref="T516:T579" si="129">Q516/N516</f>
        <v>-0.21853304449092401</v>
      </c>
      <c r="U516" s="11">
        <f>'OddsRatio_working_3-way'!S516-'OddsRatio_working_3-way'!R516^2/3</f>
        <v>-1.0533292744462537</v>
      </c>
      <c r="V516" s="11">
        <f>'OddsRatio_working_3-way'!S516*'OddsRatio_working_3-way'!R516/3-2*'OddsRatio_working_3-way'!R516^3/27-'OddsRatio_working_3-way'!T516</f>
        <v>0.21853304449092401</v>
      </c>
      <c r="W516" s="11">
        <f>'OddsRatio_working_3-way'!V516^2+4*'OddsRatio_working_3-way'!U516^3/27</f>
        <v>-0.12537983097636568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0.20804838530425912</v>
      </c>
      <c r="Y516" s="11">
        <f>IF('OddsRatio_working_3-way'!W516&gt;=0,IF('OddsRatio_working_3-way'!V516+SQRT('OddsRatio_working_3-way'!W516)&gt;0,0,PI()),ACOS('OddsRatio_working_3-way'!V516/(2*'OddsRatio_working_3-way'!X516)))</f>
        <v>1.0178489733210925</v>
      </c>
      <c r="Z516" s="11">
        <f>'OddsRatio_working_3-way'!X516^(1/3)*COS('OddsRatio_working_3-way'!Y516/3)</f>
        <v>0.55876624913870665</v>
      </c>
      <c r="AA516" s="11">
        <f>'OddsRatio_working_3-way'!X516^(1/3)*COS(('OddsRatio_working_3-way'!Y516+2*PI())/3)</f>
        <v>-0.45016815824958828</v>
      </c>
      <c r="AB516" s="11">
        <f>'OddsRatio_working_3-way'!X516^(1/3)*COS(('OddsRatio_working_3-way'!Y516+4*PI())/3)</f>
        <v>-0.1085980908891185</v>
      </c>
      <c r="AC516" s="11">
        <f>'OddsRatio_working_3-way'!X516^(1/3)*SIN('OddsRatio_working_3-way'!Y516/3)</f>
        <v>0.19720557033768596</v>
      </c>
      <c r="AD516" s="11">
        <f>'OddsRatio_working_3-way'!X516^(1/3)*SIN(('OddsRatio_working_3-way'!Y516+2*PI())/3)</f>
        <v>0.38530298136262175</v>
      </c>
      <c r="AE516" s="11">
        <f>'OddsRatio_working_3-way'!X516^(1/3)*SIN(('OddsRatio_working_3-way'!Y516+4*PI())/3)</f>
        <v>-0.58250855170030758</v>
      </c>
      <c r="AF516" s="11">
        <f>-'OddsRatio_working_3-way'!U516/(3*'OddsRatio_working_3-way'!X516^(1/3))*COS(('OddsRatio_working_3-way'!Y516)/3)</f>
        <v>0.55876624913870665</v>
      </c>
      <c r="AG516" s="11">
        <f>-'OddsRatio_working_3-way'!U516/(3*'OddsRatio_working_3-way'!X516^(1/3))*COS(('OddsRatio_working_3-way'!Y516+2*PI())/3)</f>
        <v>-0.45016815824958828</v>
      </c>
      <c r="AH516" s="11">
        <f>-'OddsRatio_working_3-way'!U516/(3*'OddsRatio_working_3-way'!X516^(1/3))*COS(('OddsRatio_working_3-way'!Y516+4*PI())/3)</f>
        <v>-0.1085980908891185</v>
      </c>
      <c r="AI516" s="11">
        <f>'OddsRatio_working_3-way'!U516/(3*'OddsRatio_working_3-way'!X516^(1/3))*SIN(('OddsRatio_working_3-way'!Y516)/3)</f>
        <v>-0.19720557033768596</v>
      </c>
      <c r="AJ516" s="11">
        <f>'OddsRatio_working_3-way'!U516/(3*'OddsRatio_working_3-way'!X516^(1/3))*SIN(('OddsRatio_working_3-way'!Y516+2*PI())/3)</f>
        <v>-0.38530298136262175</v>
      </c>
      <c r="AK516" s="11">
        <f>'OddsRatio_working_3-way'!U516/(3*'OddsRatio_working_3-way'!X516^(1/3))*SIN(('OddsRatio_working_3-way'!Y516+4*PI())/3)</f>
        <v>0.58250855170030758</v>
      </c>
      <c r="AL516" s="11">
        <f>'OddsRatio_working_3-way'!Z516+'OddsRatio_working_3-way'!AF516</f>
        <v>1.1175324982774133</v>
      </c>
      <c r="AM516" s="11">
        <f>'OddsRatio_working_3-way'!AA516+'OddsRatio_working_3-way'!AG516</f>
        <v>-0.90033631649917656</v>
      </c>
      <c r="AN516" s="11">
        <f>'OddsRatio_working_3-way'!AB516+'OddsRatio_working_3-way'!AH516</f>
        <v>-0.21719618177823699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1.1175324982774133</v>
      </c>
      <c r="AS516" s="11">
        <f>IF(('OddsRatio_working_3-way'!X516=0),IF(Q516&gt;0,-Q516^(1/3),(-Q516)^(1/3)),'OddsRatio_working_3-way'!AM516-'OddsRatio_working_3-way'!R516/3)</f>
        <v>-0.90033631649917656</v>
      </c>
      <c r="AT516" s="11">
        <f>IF(('OddsRatio_working_3-way'!X516=0),IF(Q516&gt;0,-Q516^(1/3),(-Q516)^(1/3)),'OddsRatio_working_3-way'!AN516-'OddsRatio_working_3-way'!R516/3)</f>
        <v>-0.21719618177823699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IF('True_Odds_Calculator_3-way'!A509="","",'True_Odds_Calculator_3-way'!A509)</f>
        <v>1.6</v>
      </c>
      <c r="B517" s="4">
        <f>IF('True_Odds_Calculator_3-way'!B509="","",'True_Odds_Calculator_3-way'!B509)</f>
        <v>4.04</v>
      </c>
      <c r="C517" s="4">
        <f>IF('True_Odds_Calculator_3-way'!C509="","",'True_Odds_Calculator_3-way'!C509)</f>
        <v>5.47</v>
      </c>
      <c r="D517" s="9">
        <f t="shared" si="117"/>
        <v>0.60171416162972802</v>
      </c>
      <c r="E517" s="9">
        <f t="shared" si="118"/>
        <v>0.22968856719530456</v>
      </c>
      <c r="F517" s="9">
        <f t="shared" si="119"/>
        <v>0.16859727117496767</v>
      </c>
      <c r="G517" s="9">
        <f t="shared" si="120"/>
        <v>1.1031977855053428</v>
      </c>
      <c r="H517" s="9">
        <f t="shared" si="121"/>
        <v>1.6619186713032057</v>
      </c>
      <c r="I517" s="9">
        <f t="shared" si="122"/>
        <v>4.3537212679362414</v>
      </c>
      <c r="J517" s="9">
        <f t="shared" si="123"/>
        <v>5.9312941012088816</v>
      </c>
      <c r="K517" s="11">
        <f t="shared" si="124"/>
        <v>0.625</v>
      </c>
      <c r="L517" s="11">
        <f t="shared" si="125"/>
        <v>0.24752475247524752</v>
      </c>
      <c r="M517" s="11">
        <f t="shared" si="126"/>
        <v>0.18281535648994515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-0.23059170633699588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0.22936765797237857</v>
      </c>
      <c r="Q517" s="11">
        <f>2*'OddsRatio_working_3-way'!K517*'OddsRatio_working_3-way'!L517*'OddsRatio_working_3-way'!M517</f>
        <v>5.656415732980976E-2</v>
      </c>
      <c r="R517" s="11">
        <f t="shared" si="127"/>
        <v>0</v>
      </c>
      <c r="S517" s="11">
        <f t="shared" si="128"/>
        <v>-0.99469170689587405</v>
      </c>
      <c r="T517" s="11">
        <f t="shared" si="129"/>
        <v>-0.24530005102241037</v>
      </c>
      <c r="U517" s="11">
        <f>'OddsRatio_working_3-way'!S517-'OddsRatio_working_3-way'!R517^2/3</f>
        <v>-0.99469170689587405</v>
      </c>
      <c r="V517" s="11">
        <f>'OddsRatio_working_3-way'!S517*'OddsRatio_working_3-way'!R517/3-2*'OddsRatio_working_3-way'!R517^3/27-'OddsRatio_working_3-way'!T517</f>
        <v>0.24530005102241037</v>
      </c>
      <c r="W517" s="11">
        <f>'OddsRatio_working_3-way'!V517^2+4*'OddsRatio_working_3-way'!U517^3/27</f>
        <v>-8.5629293122137101E-2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0.19091975287652549</v>
      </c>
      <c r="Y517" s="11">
        <f>IF('OddsRatio_working_3-way'!W517&gt;=0,IF('OddsRatio_working_3-way'!V517+SQRT('OddsRatio_working_3-way'!W517)&gt;0,0,PI()),ACOS('OddsRatio_working_3-way'!V517/(2*'OddsRatio_working_3-way'!X517)))</f>
        <v>0.87314879858214345</v>
      </c>
      <c r="Z517" s="11">
        <f>'OddsRatio_working_3-way'!X517^(1/3)*COS('OddsRatio_working_3-way'!Y517/3)</f>
        <v>0.55159889275267149</v>
      </c>
      <c r="AA517" s="11">
        <f>'OddsRatio_working_3-way'!X517^(1/3)*COS(('OddsRatio_working_3-way'!Y517+2*PI())/3)</f>
        <v>-0.41889704544595213</v>
      </c>
      <c r="AB517" s="11">
        <f>'OddsRatio_working_3-way'!X517^(1/3)*COS(('OddsRatio_working_3-way'!Y517+4*PI())/3)</f>
        <v>-0.13270184730671925</v>
      </c>
      <c r="AC517" s="11">
        <f>'OddsRatio_working_3-way'!X517^(1/3)*SIN('OddsRatio_working_3-way'!Y517/3)</f>
        <v>0.16523487468646442</v>
      </c>
      <c r="AD517" s="11">
        <f>'OddsRatio_working_3-way'!X517^(1/3)*SIN(('OddsRatio_working_3-way'!Y517+2*PI())/3)</f>
        <v>0.39508121647994943</v>
      </c>
      <c r="AE517" s="11">
        <f>'OddsRatio_working_3-way'!X517^(1/3)*SIN(('OddsRatio_working_3-way'!Y517+4*PI())/3)</f>
        <v>-0.56031609116641379</v>
      </c>
      <c r="AF517" s="11">
        <f>-'OddsRatio_working_3-way'!U517/(3*'OddsRatio_working_3-way'!X517^(1/3))*COS(('OddsRatio_working_3-way'!Y517)/3)</f>
        <v>0.55159889275267138</v>
      </c>
      <c r="AG517" s="11">
        <f>-'OddsRatio_working_3-way'!U517/(3*'OddsRatio_working_3-way'!X517^(1/3))*COS(('OddsRatio_working_3-way'!Y517+2*PI())/3)</f>
        <v>-0.41889704544595208</v>
      </c>
      <c r="AH517" s="11">
        <f>-'OddsRatio_working_3-way'!U517/(3*'OddsRatio_working_3-way'!X517^(1/3))*COS(('OddsRatio_working_3-way'!Y517+4*PI())/3)</f>
        <v>-0.13270184730671922</v>
      </c>
      <c r="AI517" s="11">
        <f>'OddsRatio_working_3-way'!U517/(3*'OddsRatio_working_3-way'!X517^(1/3))*SIN(('OddsRatio_working_3-way'!Y517)/3)</f>
        <v>-0.16523487468646439</v>
      </c>
      <c r="AJ517" s="11">
        <f>'OddsRatio_working_3-way'!U517/(3*'OddsRatio_working_3-way'!X517^(1/3))*SIN(('OddsRatio_working_3-way'!Y517+2*PI())/3)</f>
        <v>-0.39508121647994937</v>
      </c>
      <c r="AK517" s="11">
        <f>'OddsRatio_working_3-way'!U517/(3*'OddsRatio_working_3-way'!X517^(1/3))*SIN(('OddsRatio_working_3-way'!Y517+4*PI())/3)</f>
        <v>0.56031609116641368</v>
      </c>
      <c r="AL517" s="11">
        <f>'OddsRatio_working_3-way'!Z517+'OddsRatio_working_3-way'!AF517</f>
        <v>1.1031977855053428</v>
      </c>
      <c r="AM517" s="11">
        <f>'OddsRatio_working_3-way'!AA517+'OddsRatio_working_3-way'!AG517</f>
        <v>-0.83779409089190415</v>
      </c>
      <c r="AN517" s="11">
        <f>'OddsRatio_working_3-way'!AB517+'OddsRatio_working_3-way'!AH517</f>
        <v>-0.26540369461343849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1.1031977855053428</v>
      </c>
      <c r="AS517" s="11">
        <f>IF(('OddsRatio_working_3-way'!X517=0),IF(Q517&gt;0,-Q517^(1/3),(-Q517)^(1/3)),'OddsRatio_working_3-way'!AM517-'OddsRatio_working_3-way'!R517/3)</f>
        <v>-0.83779409089190415</v>
      </c>
      <c r="AT517" s="11">
        <f>IF(('OddsRatio_working_3-way'!X517=0),IF(Q517&gt;0,-Q517^(1/3),(-Q517)^(1/3)),'OddsRatio_working_3-way'!AN517-'OddsRatio_working_3-way'!R517/3)</f>
        <v>-0.26540369461343849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IF('True_Odds_Calculator_3-way'!A510="","",'True_Odds_Calculator_3-way'!A510)</f>
        <v>5.14</v>
      </c>
      <c r="B518" s="4">
        <f>IF('True_Odds_Calculator_3-way'!B510="","",'True_Odds_Calculator_3-way'!B510)</f>
        <v>3.67</v>
      </c>
      <c r="C518" s="4">
        <f>IF('True_Odds_Calculator_3-way'!C510="","",'True_Odds_Calculator_3-way'!C510)</f>
        <v>1.7</v>
      </c>
      <c r="D518" s="9">
        <f t="shared" si="117"/>
        <v>0.18029802295508182</v>
      </c>
      <c r="E518" s="9">
        <f t="shared" si="118"/>
        <v>0.25431827158395709</v>
      </c>
      <c r="F518" s="9">
        <f t="shared" si="119"/>
        <v>0.56538370546096128</v>
      </c>
      <c r="G518" s="9">
        <f t="shared" si="120"/>
        <v>1.0981576136224995</v>
      </c>
      <c r="H518" s="9">
        <f t="shared" si="121"/>
        <v>5.5463725203971483</v>
      </c>
      <c r="I518" s="9">
        <f t="shared" si="122"/>
        <v>3.9320808283720736</v>
      </c>
      <c r="J518" s="9">
        <f t="shared" si="123"/>
        <v>1.7687103295357496</v>
      </c>
      <c r="K518" s="11">
        <f t="shared" si="124"/>
        <v>0.19455252918287938</v>
      </c>
      <c r="L518" s="11">
        <f t="shared" si="125"/>
        <v>0.27247956403269757</v>
      </c>
      <c r="M518" s="11">
        <f t="shared" si="126"/>
        <v>0.58823529411764708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-0.24128567446020188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0.23418648728376734</v>
      </c>
      <c r="Q518" s="11">
        <f>2*'OddsRatio_working_3-way'!K518*'OddsRatio_working_3-way'!L518*'OddsRatio_working_3-way'!M518</f>
        <v>6.2366574509658407E-2</v>
      </c>
      <c r="R518" s="11">
        <f t="shared" si="127"/>
        <v>0</v>
      </c>
      <c r="S518" s="11">
        <f t="shared" si="128"/>
        <v>-0.97057766818392077</v>
      </c>
      <c r="T518" s="11">
        <f t="shared" si="129"/>
        <v>-0.25847607674671658</v>
      </c>
      <c r="U518" s="11">
        <f>'OddsRatio_working_3-way'!S518-'OddsRatio_working_3-way'!R518^2/3</f>
        <v>-0.97057766818392077</v>
      </c>
      <c r="V518" s="11">
        <f>'OddsRatio_working_3-way'!S518*'OddsRatio_working_3-way'!R518/3-2*'OddsRatio_working_3-way'!R518^3/27-'OddsRatio_working_3-way'!T518</f>
        <v>0.25847607674671658</v>
      </c>
      <c r="W518" s="11">
        <f>'OddsRatio_working_3-way'!V518^2+4*'OddsRatio_working_3-way'!U518^3/27</f>
        <v>-6.8642644452450052E-2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0.18401937853309402</v>
      </c>
      <c r="Y518" s="11">
        <f>IF('OddsRatio_working_3-way'!W518&gt;=0,IF('OddsRatio_working_3-way'!V518+SQRT('OddsRatio_working_3-way'!W518)&gt;0,0,PI()),ACOS('OddsRatio_working_3-way'!V518/(2*'OddsRatio_working_3-way'!X518)))</f>
        <v>0.79216370027819172</v>
      </c>
      <c r="Z518" s="11">
        <f>'OddsRatio_working_3-way'!X518^(1/3)*COS('OddsRatio_working_3-way'!Y518/3)</f>
        <v>0.54907880681124988</v>
      </c>
      <c r="AA518" s="11">
        <f>'OddsRatio_working_3-way'!X518^(1/3)*COS(('OddsRatio_working_3-way'!Y518+2*PI())/3)</f>
        <v>-0.40310364796464249</v>
      </c>
      <c r="AB518" s="11">
        <f>'OddsRatio_working_3-way'!X518^(1/3)*COS(('OddsRatio_working_3-way'!Y518+4*PI())/3)</f>
        <v>-0.14597515884660753</v>
      </c>
      <c r="AC518" s="11">
        <f>'OddsRatio_working_3-way'!X518^(1/3)*SIN('OddsRatio_working_3-way'!Y518/3)</f>
        <v>0.14845320240861937</v>
      </c>
      <c r="AD518" s="11">
        <f>'OddsRatio_working_3-way'!X518^(1/3)*SIN(('OddsRatio_working_3-way'!Y518+2*PI())/3)</f>
        <v>0.40128959417388083</v>
      </c>
      <c r="AE518" s="11">
        <f>'OddsRatio_working_3-way'!X518^(1/3)*SIN(('OddsRatio_working_3-way'!Y518+4*PI())/3)</f>
        <v>-0.54974279658250014</v>
      </c>
      <c r="AF518" s="11">
        <f>-'OddsRatio_working_3-way'!U518/(3*'OddsRatio_working_3-way'!X518^(1/3))*COS(('OddsRatio_working_3-way'!Y518)/3)</f>
        <v>0.54907880681124965</v>
      </c>
      <c r="AG518" s="11">
        <f>-'OddsRatio_working_3-way'!U518/(3*'OddsRatio_working_3-way'!X518^(1/3))*COS(('OddsRatio_working_3-way'!Y518+2*PI())/3)</f>
        <v>-0.40310364796464232</v>
      </c>
      <c r="AH518" s="11">
        <f>-'OddsRatio_working_3-way'!U518/(3*'OddsRatio_working_3-way'!X518^(1/3))*COS(('OddsRatio_working_3-way'!Y518+4*PI())/3)</f>
        <v>-0.14597515884660747</v>
      </c>
      <c r="AI518" s="11">
        <f>'OddsRatio_working_3-way'!U518/(3*'OddsRatio_working_3-way'!X518^(1/3))*SIN(('OddsRatio_working_3-way'!Y518)/3)</f>
        <v>-0.14845320240861928</v>
      </c>
      <c r="AJ518" s="11">
        <f>'OddsRatio_working_3-way'!U518/(3*'OddsRatio_working_3-way'!X518^(1/3))*SIN(('OddsRatio_working_3-way'!Y518+2*PI())/3)</f>
        <v>-0.40128959417388066</v>
      </c>
      <c r="AK518" s="11">
        <f>'OddsRatio_working_3-way'!U518/(3*'OddsRatio_working_3-way'!X518^(1/3))*SIN(('OddsRatio_working_3-way'!Y518+4*PI())/3)</f>
        <v>0.54974279658249992</v>
      </c>
      <c r="AL518" s="11">
        <f>'OddsRatio_working_3-way'!Z518+'OddsRatio_working_3-way'!AF518</f>
        <v>1.0981576136224995</v>
      </c>
      <c r="AM518" s="11">
        <f>'OddsRatio_working_3-way'!AA518+'OddsRatio_working_3-way'!AG518</f>
        <v>-0.80620729592928475</v>
      </c>
      <c r="AN518" s="11">
        <f>'OddsRatio_working_3-way'!AB518+'OddsRatio_working_3-way'!AH518</f>
        <v>-0.291950317693215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1.0981576136224995</v>
      </c>
      <c r="AS518" s="11">
        <f>IF(('OddsRatio_working_3-way'!X518=0),IF(Q518&gt;0,-Q518^(1/3),(-Q518)^(1/3)),'OddsRatio_working_3-way'!AM518-'OddsRatio_working_3-way'!R518/3)</f>
        <v>-0.80620729592928475</v>
      </c>
      <c r="AT518" s="11">
        <f>IF(('OddsRatio_working_3-way'!X518=0),IF(Q518&gt;0,-Q518^(1/3),(-Q518)^(1/3)),'OddsRatio_working_3-way'!AN518-'OddsRatio_working_3-way'!R518/3)</f>
        <v>-0.291950317693215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IF('True_Odds_Calculator_3-way'!A511="","",'True_Odds_Calculator_3-way'!A511)</f>
        <v>7.09</v>
      </c>
      <c r="B519" s="4">
        <f>IF('True_Odds_Calculator_3-way'!B511="","",'True_Odds_Calculator_3-way'!B511)</f>
        <v>4.53</v>
      </c>
      <c r="C519" s="4">
        <f>IF('True_Odds_Calculator_3-way'!C511="","",'True_Odds_Calculator_3-way'!C511)</f>
        <v>1.49</v>
      </c>
      <c r="D519" s="9">
        <f t="shared" si="117"/>
        <v>0.13340540659087902</v>
      </c>
      <c r="E519" s="9">
        <f t="shared" si="118"/>
        <v>0.20985023433479183</v>
      </c>
      <c r="F519" s="9">
        <f t="shared" si="119"/>
        <v>0.65674435907432926</v>
      </c>
      <c r="G519" s="9">
        <f t="shared" si="120"/>
        <v>1.0666581394961852</v>
      </c>
      <c r="H519" s="9">
        <f t="shared" si="121"/>
        <v>7.4959480695317664</v>
      </c>
      <c r="I519" s="9">
        <f t="shared" si="122"/>
        <v>4.7653032324215348</v>
      </c>
      <c r="J519" s="9">
        <f t="shared" si="123"/>
        <v>1.5226624883531303</v>
      </c>
      <c r="K519" s="11">
        <f t="shared" si="124"/>
        <v>0.14104372355430184</v>
      </c>
      <c r="L519" s="11">
        <f t="shared" si="125"/>
        <v>0.22075055187637968</v>
      </c>
      <c r="M519" s="11">
        <f t="shared" si="126"/>
        <v>0.67114093959731547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-0.22011891956207308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0.21126154423663146</v>
      </c>
      <c r="Q519" s="11">
        <f>2*'OddsRatio_working_3-way'!K519*'OddsRatio_working_3-way'!L519*'OddsRatio_working_3-way'!M519</f>
        <v>4.1792590353438477E-2</v>
      </c>
      <c r="R519" s="11">
        <f t="shared" si="127"/>
        <v>0</v>
      </c>
      <c r="S519" s="11">
        <f t="shared" si="128"/>
        <v>-0.95976095401947559</v>
      </c>
      <c r="T519" s="11">
        <f t="shared" si="129"/>
        <v>-0.1898636902115679</v>
      </c>
      <c r="U519" s="11">
        <f>'OddsRatio_working_3-way'!S519-'OddsRatio_working_3-way'!R519^2/3</f>
        <v>-0.95976095401947559</v>
      </c>
      <c r="V519" s="11">
        <f>'OddsRatio_working_3-way'!S519*'OddsRatio_working_3-way'!R519/3-2*'OddsRatio_working_3-way'!R519^3/27-'OddsRatio_working_3-way'!T519</f>
        <v>0.1898636902115679</v>
      </c>
      <c r="W519" s="11">
        <f>'OddsRatio_working_3-way'!V519^2+4*'OddsRatio_working_3-way'!U519^3/27</f>
        <v>-9.492589028460445E-2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0.18095172777937121</v>
      </c>
      <c r="Y519" s="11">
        <f>IF('OddsRatio_working_3-way'!W519&gt;=0,IF('OddsRatio_working_3-way'!V519+SQRT('OddsRatio_working_3-way'!W519)&gt;0,0,PI()),ACOS('OddsRatio_working_3-way'!V519/(2*'OddsRatio_working_3-way'!X519)))</f>
        <v>1.0185214673849168</v>
      </c>
      <c r="Z519" s="11">
        <f>'OddsRatio_working_3-way'!X519^(1/3)*COS('OddsRatio_working_3-way'!Y519/3)</f>
        <v>0.53332906974809258</v>
      </c>
      <c r="AA519" s="11">
        <f>'OddsRatio_working_3-way'!X519^(1/3)*COS(('OddsRatio_working_3-way'!Y519+2*PI())/3)</f>
        <v>-0.42979122191848607</v>
      </c>
      <c r="AB519" s="11">
        <f>'OddsRatio_working_3-way'!X519^(1/3)*COS(('OddsRatio_working_3-way'!Y519+4*PI())/3)</f>
        <v>-0.10353784782960643</v>
      </c>
      <c r="AC519" s="11">
        <f>'OddsRatio_working_3-way'!X519^(1/3)*SIN('OddsRatio_working_3-way'!Y519/3)</f>
        <v>0.18836247335423836</v>
      </c>
      <c r="AD519" s="11">
        <f>'OddsRatio_working_3-way'!X519^(1/3)*SIN(('OddsRatio_working_3-way'!Y519+2*PI())/3)</f>
        <v>0.36769528630145182</v>
      </c>
      <c r="AE519" s="11">
        <f>'OddsRatio_working_3-way'!X519^(1/3)*SIN(('OddsRatio_working_3-way'!Y519+4*PI())/3)</f>
        <v>-0.55605775965569004</v>
      </c>
      <c r="AF519" s="11">
        <f>-'OddsRatio_working_3-way'!U519/(3*'OddsRatio_working_3-way'!X519^(1/3))*COS(('OddsRatio_working_3-way'!Y519)/3)</f>
        <v>0.53332906974809247</v>
      </c>
      <c r="AG519" s="11">
        <f>-'OddsRatio_working_3-way'!U519/(3*'OddsRatio_working_3-way'!X519^(1/3))*COS(('OddsRatio_working_3-way'!Y519+2*PI())/3)</f>
        <v>-0.42979122191848601</v>
      </c>
      <c r="AH519" s="11">
        <f>-'OddsRatio_working_3-way'!U519/(3*'OddsRatio_working_3-way'!X519^(1/3))*COS(('OddsRatio_working_3-way'!Y519+4*PI())/3)</f>
        <v>-0.1035378478296064</v>
      </c>
      <c r="AI519" s="11">
        <f>'OddsRatio_working_3-way'!U519/(3*'OddsRatio_working_3-way'!X519^(1/3))*SIN(('OddsRatio_working_3-way'!Y519)/3)</f>
        <v>-0.18836247335423834</v>
      </c>
      <c r="AJ519" s="11">
        <f>'OddsRatio_working_3-way'!U519/(3*'OddsRatio_working_3-way'!X519^(1/3))*SIN(('OddsRatio_working_3-way'!Y519+2*PI())/3)</f>
        <v>-0.36769528630145176</v>
      </c>
      <c r="AK519" s="11">
        <f>'OddsRatio_working_3-way'!U519/(3*'OddsRatio_working_3-way'!X519^(1/3))*SIN(('OddsRatio_working_3-way'!Y519+4*PI())/3)</f>
        <v>0.55605775965568993</v>
      </c>
      <c r="AL519" s="11">
        <f>'OddsRatio_working_3-way'!Z519+'OddsRatio_working_3-way'!AF519</f>
        <v>1.0666581394961852</v>
      </c>
      <c r="AM519" s="11">
        <f>'OddsRatio_working_3-way'!AA519+'OddsRatio_working_3-way'!AG519</f>
        <v>-0.85958244383697213</v>
      </c>
      <c r="AN519" s="11">
        <f>'OddsRatio_working_3-way'!AB519+'OddsRatio_working_3-way'!AH519</f>
        <v>-0.20707569565921283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1.0666581394961852</v>
      </c>
      <c r="AS519" s="11">
        <f>IF(('OddsRatio_working_3-way'!X519=0),IF(Q519&gt;0,-Q519^(1/3),(-Q519)^(1/3)),'OddsRatio_working_3-way'!AM519-'OddsRatio_working_3-way'!R519/3)</f>
        <v>-0.85958244383697213</v>
      </c>
      <c r="AT519" s="11">
        <f>IF(('OddsRatio_working_3-way'!X519=0),IF(Q519&gt;0,-Q519^(1/3),(-Q519)^(1/3)),'OddsRatio_working_3-way'!AN519-'OddsRatio_working_3-way'!R519/3)</f>
        <v>-0.20707569565921283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IF('True_Odds_Calculator_3-way'!A512="","",'True_Odds_Calculator_3-way'!A512)</f>
        <v>1.36</v>
      </c>
      <c r="B520" s="4">
        <f>IF('True_Odds_Calculator_3-way'!B512="","",'True_Odds_Calculator_3-way'!B512)</f>
        <v>5.27</v>
      </c>
      <c r="C520" s="4">
        <f>IF('True_Odds_Calculator_3-way'!C512="","",'True_Odds_Calculator_3-way'!C512)</f>
        <v>9.17</v>
      </c>
      <c r="D520" s="9">
        <f t="shared" si="117"/>
        <v>0.72002587481720226</v>
      </c>
      <c r="E520" s="9">
        <f t="shared" si="118"/>
        <v>0.1781876149784006</v>
      </c>
      <c r="F520" s="9">
        <f t="shared" si="119"/>
        <v>0.10178651020439726</v>
      </c>
      <c r="G520" s="9">
        <f t="shared" si="120"/>
        <v>1.0801082717798025</v>
      </c>
      <c r="H520" s="9">
        <f t="shared" si="121"/>
        <v>1.3888389778407291</v>
      </c>
      <c r="I520" s="9">
        <f t="shared" si="122"/>
        <v>5.6120623204997564</v>
      </c>
      <c r="J520" s="9">
        <f t="shared" si="123"/>
        <v>9.8244845804409859</v>
      </c>
      <c r="K520" s="11">
        <f t="shared" si="124"/>
        <v>0.73529411764705876</v>
      </c>
      <c r="L520" s="11">
        <f t="shared" si="125"/>
        <v>0.18975332068311196</v>
      </c>
      <c r="M520" s="11">
        <f t="shared" si="126"/>
        <v>0.10905125408942203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-0.19108806956883329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0.19475611847647645</v>
      </c>
      <c r="Q520" s="11">
        <f>2*'OddsRatio_working_3-way'!K520*'OddsRatio_working_3-way'!L520*'OddsRatio_working_3-way'!M520</f>
        <v>3.0430643511949445E-2</v>
      </c>
      <c r="R520" s="11">
        <f t="shared" si="127"/>
        <v>0</v>
      </c>
      <c r="S520" s="11">
        <f t="shared" si="128"/>
        <v>-1.0191955935078505</v>
      </c>
      <c r="T520" s="11">
        <f t="shared" si="129"/>
        <v>-0.15924931148560162</v>
      </c>
      <c r="U520" s="11">
        <f>'OddsRatio_working_3-way'!S520-'OddsRatio_working_3-way'!R520^2/3</f>
        <v>-1.0191955935078505</v>
      </c>
      <c r="V520" s="11">
        <f>'OddsRatio_working_3-way'!S520*'OddsRatio_working_3-way'!R520/3-2*'OddsRatio_working_3-way'!R520^3/27-'OddsRatio_working_3-way'!T520</f>
        <v>0.15924931148560162</v>
      </c>
      <c r="W520" s="11">
        <f>'OddsRatio_working_3-way'!V520^2+4*'OddsRatio_working_3-way'!U520^3/27</f>
        <v>-0.13148399249059115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0.19801788789098657</v>
      </c>
      <c r="Y520" s="11">
        <f>IF('OddsRatio_working_3-way'!W520&gt;=0,IF('OddsRatio_working_3-way'!V520+SQRT('OddsRatio_working_3-way'!W520)&gt;0,0,PI()),ACOS('OddsRatio_working_3-way'!V520/(2*'OddsRatio_working_3-way'!X520)))</f>
        <v>1.1569778715180563</v>
      </c>
      <c r="Z520" s="11">
        <f>'OddsRatio_working_3-way'!X520^(1/3)*COS('OddsRatio_working_3-way'!Y520/3)</f>
        <v>0.54005413588990125</v>
      </c>
      <c r="AA520" s="11">
        <f>'OddsRatio_working_3-way'!X520^(1/3)*COS(('OddsRatio_working_3-way'!Y520+2*PI())/3)</f>
        <v>-0.45990873137805205</v>
      </c>
      <c r="AB520" s="11">
        <f>'OddsRatio_working_3-way'!X520^(1/3)*COS(('OddsRatio_working_3-way'!Y520+4*PI())/3)</f>
        <v>-8.01454045118494E-2</v>
      </c>
      <c r="AC520" s="11">
        <f>'OddsRatio_working_3-way'!X520^(1/3)*SIN('OddsRatio_working_3-way'!Y520/3)</f>
        <v>0.21925645899455012</v>
      </c>
      <c r="AD520" s="11">
        <f>'OddsRatio_working_3-way'!X520^(1/3)*SIN(('OddsRatio_working_3-way'!Y520+2*PI())/3)</f>
        <v>0.35807237160223288</v>
      </c>
      <c r="AE520" s="11">
        <f>'OddsRatio_working_3-way'!X520^(1/3)*SIN(('OddsRatio_working_3-way'!Y520+4*PI())/3)</f>
        <v>-0.57732883059678286</v>
      </c>
      <c r="AF520" s="11">
        <f>-'OddsRatio_working_3-way'!U520/(3*'OddsRatio_working_3-way'!X520^(1/3))*COS(('OddsRatio_working_3-way'!Y520)/3)</f>
        <v>0.54005413588990125</v>
      </c>
      <c r="AG520" s="11">
        <f>-'OddsRatio_working_3-way'!U520/(3*'OddsRatio_working_3-way'!X520^(1/3))*COS(('OddsRatio_working_3-way'!Y520+2*PI())/3)</f>
        <v>-0.45990873137805205</v>
      </c>
      <c r="AH520" s="11">
        <f>-'OddsRatio_working_3-way'!U520/(3*'OddsRatio_working_3-way'!X520^(1/3))*COS(('OddsRatio_working_3-way'!Y520+4*PI())/3)</f>
        <v>-8.01454045118494E-2</v>
      </c>
      <c r="AI520" s="11">
        <f>'OddsRatio_working_3-way'!U520/(3*'OddsRatio_working_3-way'!X520^(1/3))*SIN(('OddsRatio_working_3-way'!Y520)/3)</f>
        <v>-0.21925645899455012</v>
      </c>
      <c r="AJ520" s="11">
        <f>'OddsRatio_working_3-way'!U520/(3*'OddsRatio_working_3-way'!X520^(1/3))*SIN(('OddsRatio_working_3-way'!Y520+2*PI())/3)</f>
        <v>-0.35807237160223288</v>
      </c>
      <c r="AK520" s="11">
        <f>'OddsRatio_working_3-way'!U520/(3*'OddsRatio_working_3-way'!X520^(1/3))*SIN(('OddsRatio_working_3-way'!Y520+4*PI())/3)</f>
        <v>0.57732883059678286</v>
      </c>
      <c r="AL520" s="11">
        <f>'OddsRatio_working_3-way'!Z520+'OddsRatio_working_3-way'!AF520</f>
        <v>1.0801082717798025</v>
      </c>
      <c r="AM520" s="11">
        <f>'OddsRatio_working_3-way'!AA520+'OddsRatio_working_3-way'!AG520</f>
        <v>-0.9198174627561041</v>
      </c>
      <c r="AN520" s="11">
        <f>'OddsRatio_working_3-way'!AB520+'OddsRatio_working_3-way'!AH520</f>
        <v>-0.1602908090236988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1.0801082717798025</v>
      </c>
      <c r="AS520" s="11">
        <f>IF(('OddsRatio_working_3-way'!X520=0),IF(Q520&gt;0,-Q520^(1/3),(-Q520)^(1/3)),'OddsRatio_working_3-way'!AM520-'OddsRatio_working_3-way'!R520/3)</f>
        <v>-0.9198174627561041</v>
      </c>
      <c r="AT520" s="11">
        <f>IF(('OddsRatio_working_3-way'!X520=0),IF(Q520&gt;0,-Q520^(1/3),(-Q520)^(1/3)),'OddsRatio_working_3-way'!AN520-'OddsRatio_working_3-way'!R520/3)</f>
        <v>-0.1602908090236988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IF('True_Odds_Calculator_3-way'!A513="","",'True_Odds_Calculator_3-way'!A513)</f>
        <v>2.2000000000000002</v>
      </c>
      <c r="B521" s="4">
        <f>IF('True_Odds_Calculator_3-way'!B513="","",'True_Odds_Calculator_3-way'!B513)</f>
        <v>3.41</v>
      </c>
      <c r="C521" s="4">
        <f>IF('True_Odds_Calculator_3-way'!C513="","",'True_Odds_Calculator_3-way'!C513)</f>
        <v>3.44</v>
      </c>
      <c r="D521" s="9">
        <f t="shared" si="117"/>
        <v>0.44002796715788456</v>
      </c>
      <c r="E521" s="9">
        <f t="shared" si="118"/>
        <v>0.28123299828905873</v>
      </c>
      <c r="F521" s="9">
        <f t="shared" si="119"/>
        <v>0.27873903455305665</v>
      </c>
      <c r="G521" s="9">
        <f t="shared" si="120"/>
        <v>1.0604856862071417</v>
      </c>
      <c r="H521" s="9">
        <f t="shared" si="121"/>
        <v>2.2725828234485701</v>
      </c>
      <c r="I521" s="9">
        <f t="shared" si="122"/>
        <v>3.555770503759212</v>
      </c>
      <c r="J521" s="9">
        <f t="shared" si="123"/>
        <v>3.5875850743454261</v>
      </c>
      <c r="K521" s="11">
        <f t="shared" si="124"/>
        <v>0.45454545454545453</v>
      </c>
      <c r="L521" s="11">
        <f t="shared" si="125"/>
        <v>0.29325513196480935</v>
      </c>
      <c r="M521" s="11">
        <f t="shared" si="126"/>
        <v>0.29069767441860467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-0.27343406099458745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0.23443360840210051</v>
      </c>
      <c r="Q521" s="11">
        <f>2*'OddsRatio_working_3-way'!K521*'OddsRatio_working_3-way'!L521*'OddsRatio_working_3-way'!M521</f>
        <v>7.7498713521355539E-2</v>
      </c>
      <c r="R521" s="11">
        <f t="shared" si="127"/>
        <v>0</v>
      </c>
      <c r="S521" s="11">
        <f t="shared" si="128"/>
        <v>-0.85736797950252819</v>
      </c>
      <c r="T521" s="11">
        <f t="shared" si="129"/>
        <v>-0.28342743124050518</v>
      </c>
      <c r="U521" s="11">
        <f>'OddsRatio_working_3-way'!S521-'OddsRatio_working_3-way'!R521^2/3</f>
        <v>-0.85736797950252819</v>
      </c>
      <c r="V521" s="11">
        <f>'OddsRatio_working_3-way'!S521*'OddsRatio_working_3-way'!R521/3-2*'OddsRatio_working_3-way'!R521^3/27-'OddsRatio_working_3-way'!T521</f>
        <v>0.28342743124050518</v>
      </c>
      <c r="W521" s="11">
        <f>'OddsRatio_working_3-way'!V521^2+4*'OddsRatio_working_3-way'!U521^3/27</f>
        <v>-1.303688051212773E-2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0.15278088009607013</v>
      </c>
      <c r="Y521" s="11">
        <f>IF('OddsRatio_working_3-way'!W521&gt;=0,IF('OddsRatio_working_3-way'!V521+SQRT('OddsRatio_working_3-way'!W521)&gt;0,0,PI()),ACOS('OddsRatio_working_3-way'!V521/(2*'OddsRatio_working_3-way'!X521)))</f>
        <v>0.38296212859063639</v>
      </c>
      <c r="Z521" s="11">
        <f>'OddsRatio_working_3-way'!X521^(1/3)*COS('OddsRatio_working_3-way'!Y521/3)</f>
        <v>0.53024284310357084</v>
      </c>
      <c r="AA521" s="11">
        <f>'OddsRatio_working_3-way'!X521^(1/3)*COS(('OddsRatio_working_3-way'!Y521+2*PI())/3)</f>
        <v>-0.32406113972818562</v>
      </c>
      <c r="AB521" s="11">
        <f>'OddsRatio_working_3-way'!X521^(1/3)*COS(('OddsRatio_working_3-way'!Y521+4*PI())/3)</f>
        <v>-0.20618170337538544</v>
      </c>
      <c r="AC521" s="11">
        <f>'OddsRatio_working_3-way'!X521^(1/3)*SIN('OddsRatio_working_3-way'!Y521/3)</f>
        <v>6.8057724310210815E-2</v>
      </c>
      <c r="AD521" s="11">
        <f>'OddsRatio_working_3-way'!X521^(1/3)*SIN(('OddsRatio_working_3-way'!Y521+2*PI())/3)</f>
        <v>0.42517491014747349</v>
      </c>
      <c r="AE521" s="11">
        <f>'OddsRatio_working_3-way'!X521^(1/3)*SIN(('OddsRatio_working_3-way'!Y521+4*PI())/3)</f>
        <v>-0.493232634457684</v>
      </c>
      <c r="AF521" s="11">
        <f>-'OddsRatio_working_3-way'!U521/(3*'OddsRatio_working_3-way'!X521^(1/3))*COS(('OddsRatio_working_3-way'!Y521)/3)</f>
        <v>0.53024284310357073</v>
      </c>
      <c r="AG521" s="11">
        <f>-'OddsRatio_working_3-way'!U521/(3*'OddsRatio_working_3-way'!X521^(1/3))*COS(('OddsRatio_working_3-way'!Y521+2*PI())/3)</f>
        <v>-0.32406113972818557</v>
      </c>
      <c r="AH521" s="11">
        <f>-'OddsRatio_working_3-way'!U521/(3*'OddsRatio_working_3-way'!X521^(1/3))*COS(('OddsRatio_working_3-way'!Y521+4*PI())/3)</f>
        <v>-0.20618170337538538</v>
      </c>
      <c r="AI521" s="11">
        <f>'OddsRatio_working_3-way'!U521/(3*'OddsRatio_working_3-way'!X521^(1/3))*SIN(('OddsRatio_working_3-way'!Y521)/3)</f>
        <v>-6.8057724310210801E-2</v>
      </c>
      <c r="AJ521" s="11">
        <f>'OddsRatio_working_3-way'!U521/(3*'OddsRatio_working_3-way'!X521^(1/3))*SIN(('OddsRatio_working_3-way'!Y521+2*PI())/3)</f>
        <v>-0.42517491014747338</v>
      </c>
      <c r="AK521" s="11">
        <f>'OddsRatio_working_3-way'!U521/(3*'OddsRatio_working_3-way'!X521^(1/3))*SIN(('OddsRatio_working_3-way'!Y521+4*PI())/3)</f>
        <v>0.49323263445768395</v>
      </c>
      <c r="AL521" s="11">
        <f>'OddsRatio_working_3-way'!Z521+'OddsRatio_working_3-way'!AF521</f>
        <v>1.0604856862071417</v>
      </c>
      <c r="AM521" s="11">
        <f>'OddsRatio_working_3-way'!AA521+'OddsRatio_working_3-way'!AG521</f>
        <v>-0.64812227945637124</v>
      </c>
      <c r="AN521" s="11">
        <f>'OddsRatio_working_3-way'!AB521+'OddsRatio_working_3-way'!AH521</f>
        <v>-0.41236340675077082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1.0604856862071417</v>
      </c>
      <c r="AS521" s="11">
        <f>IF(('OddsRatio_working_3-way'!X521=0),IF(Q521&gt;0,-Q521^(1/3),(-Q521)^(1/3)),'OddsRatio_working_3-way'!AM521-'OddsRatio_working_3-way'!R521/3)</f>
        <v>-0.64812227945637124</v>
      </c>
      <c r="AT521" s="11">
        <f>IF(('OddsRatio_working_3-way'!X521=0),IF(Q521&gt;0,-Q521^(1/3),(-Q521)^(1/3)),'OddsRatio_working_3-way'!AN521-'OddsRatio_working_3-way'!R521/3)</f>
        <v>-0.41236340675077082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 t="str">
        <f>IF('True_Odds_Calculator_3-way'!A514="","",'True_Odds_Calculator_3-way'!A514)</f>
        <v/>
      </c>
      <c r="B522" s="4" t="str">
        <f>IF('True_Odds_Calculator_3-way'!B514="","",'True_Odds_Calculator_3-way'!B514)</f>
        <v/>
      </c>
      <c r="C522" s="4" t="str">
        <f>IF('True_Odds_Calculator_3-way'!C514="","",'True_Odds_Calculator_3-way'!C514)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IF('True_Odds_Calculator_3-way'!A515="","",'True_Odds_Calculator_3-way'!A515)</f>
        <v/>
      </c>
      <c r="B523" s="4" t="str">
        <f>IF('True_Odds_Calculator_3-way'!B515="","",'True_Odds_Calculator_3-way'!B515)</f>
        <v/>
      </c>
      <c r="C523" s="4" t="str">
        <f>IF('True_Odds_Calculator_3-way'!C515="","",'True_Odds_Calculator_3-way'!C515)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IF('True_Odds_Calculator_3-way'!A516="","",'True_Odds_Calculator_3-way'!A516)</f>
        <v/>
      </c>
      <c r="B524" s="4" t="str">
        <f>IF('True_Odds_Calculator_3-way'!B516="","",'True_Odds_Calculator_3-way'!B516)</f>
        <v/>
      </c>
      <c r="C524" s="4" t="str">
        <f>IF('True_Odds_Calculator_3-way'!C516="","",'True_Odds_Calculator_3-way'!C516)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IF('True_Odds_Calculator_3-way'!A517="","",'True_Odds_Calculator_3-way'!A517)</f>
        <v/>
      </c>
      <c r="B525" s="4" t="str">
        <f>IF('True_Odds_Calculator_3-way'!B517="","",'True_Odds_Calculator_3-way'!B517)</f>
        <v/>
      </c>
      <c r="C525" s="4" t="str">
        <f>IF('True_Odds_Calculator_3-way'!C517="","",'True_Odds_Calculator_3-way'!C517)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IF('True_Odds_Calculator_3-way'!A518="","",'True_Odds_Calculator_3-way'!A518)</f>
        <v/>
      </c>
      <c r="B526" s="4" t="str">
        <f>IF('True_Odds_Calculator_3-way'!B518="","",'True_Odds_Calculator_3-way'!B518)</f>
        <v/>
      </c>
      <c r="C526" s="4" t="str">
        <f>IF('True_Odds_Calculator_3-way'!C518="","",'True_Odds_Calculator_3-way'!C518)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IF('True_Odds_Calculator_3-way'!A519="","",'True_Odds_Calculator_3-way'!A519)</f>
        <v/>
      </c>
      <c r="B527" s="4" t="str">
        <f>IF('True_Odds_Calculator_3-way'!B519="","",'True_Odds_Calculator_3-way'!B519)</f>
        <v/>
      </c>
      <c r="C527" s="4" t="str">
        <f>IF('True_Odds_Calculator_3-way'!C519="","",'True_Odds_Calculator_3-way'!C519)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IF('True_Odds_Calculator_3-way'!A520="","",'True_Odds_Calculator_3-way'!A520)</f>
        <v/>
      </c>
      <c r="B528" s="4" t="str">
        <f>IF('True_Odds_Calculator_3-way'!B520="","",'True_Odds_Calculator_3-way'!B520)</f>
        <v/>
      </c>
      <c r="C528" s="4" t="str">
        <f>IF('True_Odds_Calculator_3-way'!C520="","",'True_Odds_Calculator_3-way'!C520)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IF('True_Odds_Calculator_3-way'!A521="","",'True_Odds_Calculator_3-way'!A521)</f>
        <v/>
      </c>
      <c r="B529" s="4" t="str">
        <f>IF('True_Odds_Calculator_3-way'!B521="","",'True_Odds_Calculator_3-way'!B521)</f>
        <v/>
      </c>
      <c r="C529" s="4" t="str">
        <f>IF('True_Odds_Calculator_3-way'!C521="","",'True_Odds_Calculator_3-way'!C521)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IF('True_Odds_Calculator_3-way'!A522="","",'True_Odds_Calculator_3-way'!A522)</f>
        <v/>
      </c>
      <c r="B530" s="4" t="str">
        <f>IF('True_Odds_Calculator_3-way'!B522="","",'True_Odds_Calculator_3-way'!B522)</f>
        <v/>
      </c>
      <c r="C530" s="4" t="str">
        <f>IF('True_Odds_Calculator_3-way'!C522="","",'True_Odds_Calculator_3-way'!C522)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IF('True_Odds_Calculator_3-way'!A523="","",'True_Odds_Calculator_3-way'!A523)</f>
        <v/>
      </c>
      <c r="B531" s="4" t="str">
        <f>IF('True_Odds_Calculator_3-way'!B523="","",'True_Odds_Calculator_3-way'!B523)</f>
        <v/>
      </c>
      <c r="C531" s="4" t="str">
        <f>IF('True_Odds_Calculator_3-way'!C523="","",'True_Odds_Calculator_3-way'!C523)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IF('True_Odds_Calculator_3-way'!A524="","",'True_Odds_Calculator_3-way'!A524)</f>
        <v/>
      </c>
      <c r="B532" s="4" t="str">
        <f>IF('True_Odds_Calculator_3-way'!B524="","",'True_Odds_Calculator_3-way'!B524)</f>
        <v/>
      </c>
      <c r="C532" s="4" t="str">
        <f>IF('True_Odds_Calculator_3-way'!C524="","",'True_Odds_Calculator_3-way'!C524)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IF('True_Odds_Calculator_3-way'!A525="","",'True_Odds_Calculator_3-way'!A525)</f>
        <v/>
      </c>
      <c r="B533" s="4" t="str">
        <f>IF('True_Odds_Calculator_3-way'!B525="","",'True_Odds_Calculator_3-way'!B525)</f>
        <v/>
      </c>
      <c r="C533" s="4" t="str">
        <f>IF('True_Odds_Calculator_3-way'!C525="","",'True_Odds_Calculator_3-way'!C525)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IF('True_Odds_Calculator_3-way'!A526="","",'True_Odds_Calculator_3-way'!A526)</f>
        <v/>
      </c>
      <c r="B534" s="4" t="str">
        <f>IF('True_Odds_Calculator_3-way'!B526="","",'True_Odds_Calculator_3-way'!B526)</f>
        <v/>
      </c>
      <c r="C534" s="4" t="str">
        <f>IF('True_Odds_Calculator_3-way'!C526="","",'True_Odds_Calculator_3-way'!C526)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IF('True_Odds_Calculator_3-way'!A527="","",'True_Odds_Calculator_3-way'!A527)</f>
        <v/>
      </c>
      <c r="B535" s="4" t="str">
        <f>IF('True_Odds_Calculator_3-way'!B527="","",'True_Odds_Calculator_3-way'!B527)</f>
        <v/>
      </c>
      <c r="C535" s="4" t="str">
        <f>IF('True_Odds_Calculator_3-way'!C527="","",'True_Odds_Calculator_3-way'!C527)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IF('True_Odds_Calculator_3-way'!A528="","",'True_Odds_Calculator_3-way'!A528)</f>
        <v/>
      </c>
      <c r="B536" s="4" t="str">
        <f>IF('True_Odds_Calculator_3-way'!B528="","",'True_Odds_Calculator_3-way'!B528)</f>
        <v/>
      </c>
      <c r="C536" s="4" t="str">
        <f>IF('True_Odds_Calculator_3-way'!C528="","",'True_Odds_Calculator_3-way'!C528)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IF('True_Odds_Calculator_3-way'!A529="","",'True_Odds_Calculator_3-way'!A529)</f>
        <v/>
      </c>
      <c r="B537" s="4" t="str">
        <f>IF('True_Odds_Calculator_3-way'!B529="","",'True_Odds_Calculator_3-way'!B529)</f>
        <v/>
      </c>
      <c r="C537" s="4" t="str">
        <f>IF('True_Odds_Calculator_3-way'!C529="","",'True_Odds_Calculator_3-way'!C529)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IF('True_Odds_Calculator_3-way'!A530="","",'True_Odds_Calculator_3-way'!A530)</f>
        <v/>
      </c>
      <c r="B538" s="4" t="str">
        <f>IF('True_Odds_Calculator_3-way'!B530="","",'True_Odds_Calculator_3-way'!B530)</f>
        <v/>
      </c>
      <c r="C538" s="4" t="str">
        <f>IF('True_Odds_Calculator_3-way'!C530="","",'True_Odds_Calculator_3-way'!C530)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IF('True_Odds_Calculator_3-way'!A531="","",'True_Odds_Calculator_3-way'!A531)</f>
        <v/>
      </c>
      <c r="B539" s="4" t="str">
        <f>IF('True_Odds_Calculator_3-way'!B531="","",'True_Odds_Calculator_3-way'!B531)</f>
        <v/>
      </c>
      <c r="C539" s="4" t="str">
        <f>IF('True_Odds_Calculator_3-way'!C531="","",'True_Odds_Calculator_3-way'!C531)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IF('True_Odds_Calculator_3-way'!A532="","",'True_Odds_Calculator_3-way'!A532)</f>
        <v/>
      </c>
      <c r="B540" s="4" t="str">
        <f>IF('True_Odds_Calculator_3-way'!B532="","",'True_Odds_Calculator_3-way'!B532)</f>
        <v/>
      </c>
      <c r="C540" s="4" t="str">
        <f>IF('True_Odds_Calculator_3-way'!C532="","",'True_Odds_Calculator_3-way'!C532)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IF('True_Odds_Calculator_3-way'!A533="","",'True_Odds_Calculator_3-way'!A533)</f>
        <v/>
      </c>
      <c r="B541" s="4" t="str">
        <f>IF('True_Odds_Calculator_3-way'!B533="","",'True_Odds_Calculator_3-way'!B533)</f>
        <v/>
      </c>
      <c r="C541" s="4" t="str">
        <f>IF('True_Odds_Calculator_3-way'!C533="","",'True_Odds_Calculator_3-way'!C533)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IF('True_Odds_Calculator_3-way'!A534="","",'True_Odds_Calculator_3-way'!A534)</f>
        <v/>
      </c>
      <c r="B542" s="4" t="str">
        <f>IF('True_Odds_Calculator_3-way'!B534="","",'True_Odds_Calculator_3-way'!B534)</f>
        <v/>
      </c>
      <c r="C542" s="4" t="str">
        <f>IF('True_Odds_Calculator_3-way'!C534="","",'True_Odds_Calculator_3-way'!C534)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IF('True_Odds_Calculator_3-way'!A535="","",'True_Odds_Calculator_3-way'!A535)</f>
        <v/>
      </c>
      <c r="B543" s="4" t="str">
        <f>IF('True_Odds_Calculator_3-way'!B535="","",'True_Odds_Calculator_3-way'!B535)</f>
        <v/>
      </c>
      <c r="C543" s="4" t="str">
        <f>IF('True_Odds_Calculator_3-way'!C535="","",'True_Odds_Calculator_3-way'!C535)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IF('True_Odds_Calculator_3-way'!A536="","",'True_Odds_Calculator_3-way'!A536)</f>
        <v/>
      </c>
      <c r="B544" s="4" t="str">
        <f>IF('True_Odds_Calculator_3-way'!B536="","",'True_Odds_Calculator_3-way'!B536)</f>
        <v/>
      </c>
      <c r="C544" s="4" t="str">
        <f>IF('True_Odds_Calculator_3-way'!C536="","",'True_Odds_Calculator_3-way'!C536)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IF('True_Odds_Calculator_3-way'!A537="","",'True_Odds_Calculator_3-way'!A537)</f>
        <v/>
      </c>
      <c r="B545" s="4" t="str">
        <f>IF('True_Odds_Calculator_3-way'!B537="","",'True_Odds_Calculator_3-way'!B537)</f>
        <v/>
      </c>
      <c r="C545" s="4" t="str">
        <f>IF('True_Odds_Calculator_3-way'!C537="","",'True_Odds_Calculator_3-way'!C537)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IF('True_Odds_Calculator_3-way'!A538="","",'True_Odds_Calculator_3-way'!A538)</f>
        <v/>
      </c>
      <c r="B546" s="4" t="str">
        <f>IF('True_Odds_Calculator_3-way'!B538="","",'True_Odds_Calculator_3-way'!B538)</f>
        <v/>
      </c>
      <c r="C546" s="4" t="str">
        <f>IF('True_Odds_Calculator_3-way'!C538="","",'True_Odds_Calculator_3-way'!C538)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IF('True_Odds_Calculator_3-way'!A539="","",'True_Odds_Calculator_3-way'!A539)</f>
        <v/>
      </c>
      <c r="B547" s="4" t="str">
        <f>IF('True_Odds_Calculator_3-way'!B539="","",'True_Odds_Calculator_3-way'!B539)</f>
        <v/>
      </c>
      <c r="C547" s="4" t="str">
        <f>IF('True_Odds_Calculator_3-way'!C539="","",'True_Odds_Calculator_3-way'!C539)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IF('True_Odds_Calculator_3-way'!A540="","",'True_Odds_Calculator_3-way'!A540)</f>
        <v/>
      </c>
      <c r="B548" s="4" t="str">
        <f>IF('True_Odds_Calculator_3-way'!B540="","",'True_Odds_Calculator_3-way'!B540)</f>
        <v/>
      </c>
      <c r="C548" s="4" t="str">
        <f>IF('True_Odds_Calculator_3-way'!C540="","",'True_Odds_Calculator_3-way'!C540)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IF('True_Odds_Calculator_3-way'!A541="","",'True_Odds_Calculator_3-way'!A541)</f>
        <v/>
      </c>
      <c r="B549" s="4" t="str">
        <f>IF('True_Odds_Calculator_3-way'!B541="","",'True_Odds_Calculator_3-way'!B541)</f>
        <v/>
      </c>
      <c r="C549" s="4" t="str">
        <f>IF('True_Odds_Calculator_3-way'!C541="","",'True_Odds_Calculator_3-way'!C541)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IF('True_Odds_Calculator_3-way'!A542="","",'True_Odds_Calculator_3-way'!A542)</f>
        <v/>
      </c>
      <c r="B550" s="4" t="str">
        <f>IF('True_Odds_Calculator_3-way'!B542="","",'True_Odds_Calculator_3-way'!B542)</f>
        <v/>
      </c>
      <c r="C550" s="4" t="str">
        <f>IF('True_Odds_Calculator_3-way'!C542="","",'True_Odds_Calculator_3-way'!C542)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IF('True_Odds_Calculator_3-way'!A543="","",'True_Odds_Calculator_3-way'!A543)</f>
        <v/>
      </c>
      <c r="B551" s="4" t="str">
        <f>IF('True_Odds_Calculator_3-way'!B543="","",'True_Odds_Calculator_3-way'!B543)</f>
        <v/>
      </c>
      <c r="C551" s="4" t="str">
        <f>IF('True_Odds_Calculator_3-way'!C543="","",'True_Odds_Calculator_3-way'!C543)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IF('True_Odds_Calculator_3-way'!A544="","",'True_Odds_Calculator_3-way'!A544)</f>
        <v/>
      </c>
      <c r="B552" s="4" t="str">
        <f>IF('True_Odds_Calculator_3-way'!B544="","",'True_Odds_Calculator_3-way'!B544)</f>
        <v/>
      </c>
      <c r="C552" s="4" t="str">
        <f>IF('True_Odds_Calculator_3-way'!C544="","",'True_Odds_Calculator_3-way'!C544)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IF('True_Odds_Calculator_3-way'!A545="","",'True_Odds_Calculator_3-way'!A545)</f>
        <v/>
      </c>
      <c r="B553" s="4" t="str">
        <f>IF('True_Odds_Calculator_3-way'!B545="","",'True_Odds_Calculator_3-way'!B545)</f>
        <v/>
      </c>
      <c r="C553" s="4" t="str">
        <f>IF('True_Odds_Calculator_3-way'!C545="","",'True_Odds_Calculator_3-way'!C545)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IF('True_Odds_Calculator_3-way'!A546="","",'True_Odds_Calculator_3-way'!A546)</f>
        <v/>
      </c>
      <c r="B554" s="4" t="str">
        <f>IF('True_Odds_Calculator_3-way'!B546="","",'True_Odds_Calculator_3-way'!B546)</f>
        <v/>
      </c>
      <c r="C554" s="4" t="str">
        <f>IF('True_Odds_Calculator_3-way'!C546="","",'True_Odds_Calculator_3-way'!C546)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IF('True_Odds_Calculator_3-way'!A547="","",'True_Odds_Calculator_3-way'!A547)</f>
        <v/>
      </c>
      <c r="B555" s="4" t="str">
        <f>IF('True_Odds_Calculator_3-way'!B547="","",'True_Odds_Calculator_3-way'!B547)</f>
        <v/>
      </c>
      <c r="C555" s="4" t="str">
        <f>IF('True_Odds_Calculator_3-way'!C547="","",'True_Odds_Calculator_3-way'!C547)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IF('True_Odds_Calculator_3-way'!A548="","",'True_Odds_Calculator_3-way'!A548)</f>
        <v/>
      </c>
      <c r="B556" s="4" t="str">
        <f>IF('True_Odds_Calculator_3-way'!B548="","",'True_Odds_Calculator_3-way'!B548)</f>
        <v/>
      </c>
      <c r="C556" s="4" t="str">
        <f>IF('True_Odds_Calculator_3-way'!C548="","",'True_Odds_Calculator_3-way'!C548)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IF('True_Odds_Calculator_3-way'!A549="","",'True_Odds_Calculator_3-way'!A549)</f>
        <v/>
      </c>
      <c r="B557" s="4" t="str">
        <f>IF('True_Odds_Calculator_3-way'!B549="","",'True_Odds_Calculator_3-way'!B549)</f>
        <v/>
      </c>
      <c r="C557" s="4" t="str">
        <f>IF('True_Odds_Calculator_3-way'!C549="","",'True_Odds_Calculator_3-way'!C549)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IF('True_Odds_Calculator_3-way'!A550="","",'True_Odds_Calculator_3-way'!A550)</f>
        <v/>
      </c>
      <c r="B558" s="4" t="str">
        <f>IF('True_Odds_Calculator_3-way'!B550="","",'True_Odds_Calculator_3-way'!B550)</f>
        <v/>
      </c>
      <c r="C558" s="4" t="str">
        <f>IF('True_Odds_Calculator_3-way'!C550="","",'True_Odds_Calculator_3-way'!C550)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IF('True_Odds_Calculator_3-way'!A551="","",'True_Odds_Calculator_3-way'!A551)</f>
        <v/>
      </c>
      <c r="B559" s="4" t="str">
        <f>IF('True_Odds_Calculator_3-way'!B551="","",'True_Odds_Calculator_3-way'!B551)</f>
        <v/>
      </c>
      <c r="C559" s="4" t="str">
        <f>IF('True_Odds_Calculator_3-way'!C551="","",'True_Odds_Calculator_3-way'!C551)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IF('True_Odds_Calculator_3-way'!A552="","",'True_Odds_Calculator_3-way'!A552)</f>
        <v/>
      </c>
      <c r="B560" s="4" t="str">
        <f>IF('True_Odds_Calculator_3-way'!B552="","",'True_Odds_Calculator_3-way'!B552)</f>
        <v/>
      </c>
      <c r="C560" s="4" t="str">
        <f>IF('True_Odds_Calculator_3-way'!C552="","",'True_Odds_Calculator_3-way'!C552)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IF('True_Odds_Calculator_3-way'!A553="","",'True_Odds_Calculator_3-way'!A553)</f>
        <v/>
      </c>
      <c r="B561" s="4" t="str">
        <f>IF('True_Odds_Calculator_3-way'!B553="","",'True_Odds_Calculator_3-way'!B553)</f>
        <v/>
      </c>
      <c r="C561" s="4" t="str">
        <f>IF('True_Odds_Calculator_3-way'!C553="","",'True_Odds_Calculator_3-way'!C553)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IF('True_Odds_Calculator_3-way'!A554="","",'True_Odds_Calculator_3-way'!A554)</f>
        <v/>
      </c>
      <c r="B562" s="4" t="str">
        <f>IF('True_Odds_Calculator_3-way'!B554="","",'True_Odds_Calculator_3-way'!B554)</f>
        <v/>
      </c>
      <c r="C562" s="4" t="str">
        <f>IF('True_Odds_Calculator_3-way'!C554="","",'True_Odds_Calculator_3-way'!C554)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IF('True_Odds_Calculator_3-way'!A555="","",'True_Odds_Calculator_3-way'!A555)</f>
        <v/>
      </c>
      <c r="B563" s="4" t="str">
        <f>IF('True_Odds_Calculator_3-way'!B555="","",'True_Odds_Calculator_3-way'!B555)</f>
        <v/>
      </c>
      <c r="C563" s="4" t="str">
        <f>IF('True_Odds_Calculator_3-way'!C555="","",'True_Odds_Calculator_3-way'!C555)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IF('True_Odds_Calculator_3-way'!A556="","",'True_Odds_Calculator_3-way'!A556)</f>
        <v/>
      </c>
      <c r="B564" s="4" t="str">
        <f>IF('True_Odds_Calculator_3-way'!B556="","",'True_Odds_Calculator_3-way'!B556)</f>
        <v/>
      </c>
      <c r="C564" s="4" t="str">
        <f>IF('True_Odds_Calculator_3-way'!C556="","",'True_Odds_Calculator_3-way'!C556)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IF('True_Odds_Calculator_3-way'!A557="","",'True_Odds_Calculator_3-way'!A557)</f>
        <v/>
      </c>
      <c r="B565" s="4" t="str">
        <f>IF('True_Odds_Calculator_3-way'!B557="","",'True_Odds_Calculator_3-way'!B557)</f>
        <v/>
      </c>
      <c r="C565" s="4" t="str">
        <f>IF('True_Odds_Calculator_3-way'!C557="","",'True_Odds_Calculator_3-way'!C557)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IF('True_Odds_Calculator_3-way'!A558="","",'True_Odds_Calculator_3-way'!A558)</f>
        <v/>
      </c>
      <c r="B566" s="4" t="str">
        <f>IF('True_Odds_Calculator_3-way'!B558="","",'True_Odds_Calculator_3-way'!B558)</f>
        <v/>
      </c>
      <c r="C566" s="4" t="str">
        <f>IF('True_Odds_Calculator_3-way'!C558="","",'True_Odds_Calculator_3-way'!C558)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IF('True_Odds_Calculator_3-way'!A559="","",'True_Odds_Calculator_3-way'!A559)</f>
        <v/>
      </c>
      <c r="B567" s="4" t="str">
        <f>IF('True_Odds_Calculator_3-way'!B559="","",'True_Odds_Calculator_3-way'!B559)</f>
        <v/>
      </c>
      <c r="C567" s="4" t="str">
        <f>IF('True_Odds_Calculator_3-way'!C559="","",'True_Odds_Calculator_3-way'!C559)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IF('True_Odds_Calculator_3-way'!A560="","",'True_Odds_Calculator_3-way'!A560)</f>
        <v/>
      </c>
      <c r="B568" s="4" t="str">
        <f>IF('True_Odds_Calculator_3-way'!B560="","",'True_Odds_Calculator_3-way'!B560)</f>
        <v/>
      </c>
      <c r="C568" s="4" t="str">
        <f>IF('True_Odds_Calculator_3-way'!C560="","",'True_Odds_Calculator_3-way'!C560)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IF('True_Odds_Calculator_3-way'!A561="","",'True_Odds_Calculator_3-way'!A561)</f>
        <v/>
      </c>
      <c r="B569" s="4" t="str">
        <f>IF('True_Odds_Calculator_3-way'!B561="","",'True_Odds_Calculator_3-way'!B561)</f>
        <v/>
      </c>
      <c r="C569" s="4" t="str">
        <f>IF('True_Odds_Calculator_3-way'!C561="","",'True_Odds_Calculator_3-way'!C561)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IF('True_Odds_Calculator_3-way'!A562="","",'True_Odds_Calculator_3-way'!A562)</f>
        <v/>
      </c>
      <c r="B570" s="4" t="str">
        <f>IF('True_Odds_Calculator_3-way'!B562="","",'True_Odds_Calculator_3-way'!B562)</f>
        <v/>
      </c>
      <c r="C570" s="4" t="str">
        <f>IF('True_Odds_Calculator_3-way'!C562="","",'True_Odds_Calculator_3-way'!C562)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IF('True_Odds_Calculator_3-way'!A563="","",'True_Odds_Calculator_3-way'!A563)</f>
        <v/>
      </c>
      <c r="B571" s="4" t="str">
        <f>IF('True_Odds_Calculator_3-way'!B563="","",'True_Odds_Calculator_3-way'!B563)</f>
        <v/>
      </c>
      <c r="C571" s="4" t="str">
        <f>IF('True_Odds_Calculator_3-way'!C563="","",'True_Odds_Calculator_3-way'!C563)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IF('True_Odds_Calculator_3-way'!A564="","",'True_Odds_Calculator_3-way'!A564)</f>
        <v/>
      </c>
      <c r="B572" s="4" t="str">
        <f>IF('True_Odds_Calculator_3-way'!B564="","",'True_Odds_Calculator_3-way'!B564)</f>
        <v/>
      </c>
      <c r="C572" s="4" t="str">
        <f>IF('True_Odds_Calculator_3-way'!C564="","",'True_Odds_Calculator_3-way'!C564)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IF('True_Odds_Calculator_3-way'!A565="","",'True_Odds_Calculator_3-way'!A565)</f>
        <v/>
      </c>
      <c r="B573" s="4" t="str">
        <f>IF('True_Odds_Calculator_3-way'!B565="","",'True_Odds_Calculator_3-way'!B565)</f>
        <v/>
      </c>
      <c r="C573" s="4" t="str">
        <f>IF('True_Odds_Calculator_3-way'!C565="","",'True_Odds_Calculator_3-way'!C565)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IF('True_Odds_Calculator_3-way'!A566="","",'True_Odds_Calculator_3-way'!A566)</f>
        <v/>
      </c>
      <c r="B574" s="4" t="str">
        <f>IF('True_Odds_Calculator_3-way'!B566="","",'True_Odds_Calculator_3-way'!B566)</f>
        <v/>
      </c>
      <c r="C574" s="4" t="str">
        <f>IF('True_Odds_Calculator_3-way'!C566="","",'True_Odds_Calculator_3-way'!C566)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IF('True_Odds_Calculator_3-way'!A567="","",'True_Odds_Calculator_3-way'!A567)</f>
        <v/>
      </c>
      <c r="B575" s="4" t="str">
        <f>IF('True_Odds_Calculator_3-way'!B567="","",'True_Odds_Calculator_3-way'!B567)</f>
        <v/>
      </c>
      <c r="C575" s="4" t="str">
        <f>IF('True_Odds_Calculator_3-way'!C567="","",'True_Odds_Calculator_3-way'!C567)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IF('True_Odds_Calculator_3-way'!A568="","",'True_Odds_Calculator_3-way'!A568)</f>
        <v/>
      </c>
      <c r="B576" s="4" t="str">
        <f>IF('True_Odds_Calculator_3-way'!B568="","",'True_Odds_Calculator_3-way'!B568)</f>
        <v/>
      </c>
      <c r="C576" s="4" t="str">
        <f>IF('True_Odds_Calculator_3-way'!C568="","",'True_Odds_Calculator_3-way'!C568)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IF('True_Odds_Calculator_3-way'!A569="","",'True_Odds_Calculator_3-way'!A569)</f>
        <v/>
      </c>
      <c r="B577" s="4" t="str">
        <f>IF('True_Odds_Calculator_3-way'!B569="","",'True_Odds_Calculator_3-way'!B569)</f>
        <v/>
      </c>
      <c r="C577" s="4" t="str">
        <f>IF('True_Odds_Calculator_3-way'!C569="","",'True_Odds_Calculator_3-way'!C569)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IF('True_Odds_Calculator_3-way'!A570="","",'True_Odds_Calculator_3-way'!A570)</f>
        <v/>
      </c>
      <c r="B578" s="4" t="str">
        <f>IF('True_Odds_Calculator_3-way'!B570="","",'True_Odds_Calculator_3-way'!B570)</f>
        <v/>
      </c>
      <c r="C578" s="4" t="str">
        <f>IF('True_Odds_Calculator_3-way'!C570="","",'True_Odds_Calculator_3-way'!C570)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IF('True_Odds_Calculator_3-way'!A571="","",'True_Odds_Calculator_3-way'!A571)</f>
        <v/>
      </c>
      <c r="B579" s="4" t="str">
        <f>IF('True_Odds_Calculator_3-way'!B571="","",'True_Odds_Calculator_3-way'!B571)</f>
        <v/>
      </c>
      <c r="C579" s="4" t="str">
        <f>IF('True_Odds_Calculator_3-way'!C571="","",'True_Odds_Calculator_3-way'!C571)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IF('True_Odds_Calculator_3-way'!A572="","",'True_Odds_Calculator_3-way'!A572)</f>
        <v/>
      </c>
      <c r="B580" s="4" t="str">
        <f>IF('True_Odds_Calculator_3-way'!B572="","",'True_Odds_Calculator_3-way'!B572)</f>
        <v/>
      </c>
      <c r="C580" s="4" t="str">
        <f>IF('True_Odds_Calculator_3-way'!C572="","",'True_Odds_Calculator_3-way'!C572)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IF('True_Odds_Calculator_3-way'!A573="","",'True_Odds_Calculator_3-way'!A573)</f>
        <v/>
      </c>
      <c r="B581" s="4" t="str">
        <f>IF('True_Odds_Calculator_3-way'!B573="","",'True_Odds_Calculator_3-way'!B573)</f>
        <v/>
      </c>
      <c r="C581" s="4" t="str">
        <f>IF('True_Odds_Calculator_3-way'!C573="","",'True_Odds_Calculator_3-way'!C573)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IF('True_Odds_Calculator_3-way'!A574="","",'True_Odds_Calculator_3-way'!A574)</f>
        <v/>
      </c>
      <c r="B582" s="4" t="str">
        <f>IF('True_Odds_Calculator_3-way'!B574="","",'True_Odds_Calculator_3-way'!B574)</f>
        <v/>
      </c>
      <c r="C582" s="4" t="str">
        <f>IF('True_Odds_Calculator_3-way'!C574="","",'True_Odds_Calculator_3-way'!C574)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IF('True_Odds_Calculator_3-way'!A575="","",'True_Odds_Calculator_3-way'!A575)</f>
        <v/>
      </c>
      <c r="B583" s="4" t="str">
        <f>IF('True_Odds_Calculator_3-way'!B575="","",'True_Odds_Calculator_3-way'!B575)</f>
        <v/>
      </c>
      <c r="C583" s="4" t="str">
        <f>IF('True_Odds_Calculator_3-way'!C575="","",'True_Odds_Calculator_3-way'!C575)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IF('True_Odds_Calculator_3-way'!A576="","",'True_Odds_Calculator_3-way'!A576)</f>
        <v/>
      </c>
      <c r="B584" s="4" t="str">
        <f>IF('True_Odds_Calculator_3-way'!B576="","",'True_Odds_Calculator_3-way'!B576)</f>
        <v/>
      </c>
      <c r="C584" s="4" t="str">
        <f>IF('True_Odds_Calculator_3-way'!C576="","",'True_Odds_Calculator_3-way'!C576)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IF('True_Odds_Calculator_3-way'!A577="","",'True_Odds_Calculator_3-way'!A577)</f>
        <v/>
      </c>
      <c r="B585" s="4" t="str">
        <f>IF('True_Odds_Calculator_3-way'!B577="","",'True_Odds_Calculator_3-way'!B577)</f>
        <v/>
      </c>
      <c r="C585" s="4" t="str">
        <f>IF('True_Odds_Calculator_3-way'!C577="","",'True_Odds_Calculator_3-way'!C577)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IF('True_Odds_Calculator_3-way'!A578="","",'True_Odds_Calculator_3-way'!A578)</f>
        <v/>
      </c>
      <c r="B586" s="4" t="str">
        <f>IF('True_Odds_Calculator_3-way'!B578="","",'True_Odds_Calculator_3-way'!B578)</f>
        <v/>
      </c>
      <c r="C586" s="4" t="str">
        <f>IF('True_Odds_Calculator_3-way'!C578="","",'True_Odds_Calculator_3-way'!C578)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IF('True_Odds_Calculator_3-way'!A579="","",'True_Odds_Calculator_3-way'!A579)</f>
        <v/>
      </c>
      <c r="B587" s="4" t="str">
        <f>IF('True_Odds_Calculator_3-way'!B579="","",'True_Odds_Calculator_3-way'!B579)</f>
        <v/>
      </c>
      <c r="C587" s="4" t="str">
        <f>IF('True_Odds_Calculator_3-way'!C579="","",'True_Odds_Calculator_3-way'!C579)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IF('True_Odds_Calculator_3-way'!A580="","",'True_Odds_Calculator_3-way'!A580)</f>
        <v/>
      </c>
      <c r="B588" s="4" t="str">
        <f>IF('True_Odds_Calculator_3-way'!B580="","",'True_Odds_Calculator_3-way'!B580)</f>
        <v/>
      </c>
      <c r="C588" s="4" t="str">
        <f>IF('True_Odds_Calculator_3-way'!C580="","",'True_Odds_Calculator_3-way'!C580)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IF('True_Odds_Calculator_3-way'!A581="","",'True_Odds_Calculator_3-way'!A581)</f>
        <v/>
      </c>
      <c r="B589" s="4" t="str">
        <f>IF('True_Odds_Calculator_3-way'!B581="","",'True_Odds_Calculator_3-way'!B581)</f>
        <v/>
      </c>
      <c r="C589" s="4" t="str">
        <f>IF('True_Odds_Calculator_3-way'!C581="","",'True_Odds_Calculator_3-way'!C581)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IF('True_Odds_Calculator_3-way'!A582="","",'True_Odds_Calculator_3-way'!A582)</f>
        <v/>
      </c>
      <c r="B590" s="4" t="str">
        <f>IF('True_Odds_Calculator_3-way'!B582="","",'True_Odds_Calculator_3-way'!B582)</f>
        <v/>
      </c>
      <c r="C590" s="4" t="str">
        <f>IF('True_Odds_Calculator_3-way'!C582="","",'True_Odds_Calculator_3-way'!C582)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IF('True_Odds_Calculator_3-way'!A583="","",'True_Odds_Calculator_3-way'!A583)</f>
        <v/>
      </c>
      <c r="B591" s="4" t="str">
        <f>IF('True_Odds_Calculator_3-way'!B583="","",'True_Odds_Calculator_3-way'!B583)</f>
        <v/>
      </c>
      <c r="C591" s="4" t="str">
        <f>IF('True_Odds_Calculator_3-way'!C583="","",'True_Odds_Calculator_3-way'!C583)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IF('True_Odds_Calculator_3-way'!A584="","",'True_Odds_Calculator_3-way'!A584)</f>
        <v/>
      </c>
      <c r="B592" s="4" t="str">
        <f>IF('True_Odds_Calculator_3-way'!B584="","",'True_Odds_Calculator_3-way'!B584)</f>
        <v/>
      </c>
      <c r="C592" s="4" t="str">
        <f>IF('True_Odds_Calculator_3-way'!C584="","",'True_Odds_Calculator_3-way'!C584)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IF('True_Odds_Calculator_3-way'!A585="","",'True_Odds_Calculator_3-way'!A585)</f>
        <v/>
      </c>
      <c r="B593" s="4" t="str">
        <f>IF('True_Odds_Calculator_3-way'!B585="","",'True_Odds_Calculator_3-way'!B585)</f>
        <v/>
      </c>
      <c r="C593" s="4" t="str">
        <f>IF('True_Odds_Calculator_3-way'!C585="","",'True_Odds_Calculator_3-way'!C585)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IF('True_Odds_Calculator_3-way'!A586="","",'True_Odds_Calculator_3-way'!A586)</f>
        <v/>
      </c>
      <c r="B594" s="4" t="str">
        <f>IF('True_Odds_Calculator_3-way'!B586="","",'True_Odds_Calculator_3-way'!B586)</f>
        <v/>
      </c>
      <c r="C594" s="4" t="str">
        <f>IF('True_Odds_Calculator_3-way'!C586="","",'True_Odds_Calculator_3-way'!C586)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IF('True_Odds_Calculator_3-way'!A587="","",'True_Odds_Calculator_3-way'!A587)</f>
        <v/>
      </c>
      <c r="B595" s="4" t="str">
        <f>IF('True_Odds_Calculator_3-way'!B587="","",'True_Odds_Calculator_3-way'!B587)</f>
        <v/>
      </c>
      <c r="C595" s="4" t="str">
        <f>IF('True_Odds_Calculator_3-way'!C587="","",'True_Odds_Calculator_3-way'!C587)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IF('True_Odds_Calculator_3-way'!A588="","",'True_Odds_Calculator_3-way'!A588)</f>
        <v/>
      </c>
      <c r="B596" s="4" t="str">
        <f>IF('True_Odds_Calculator_3-way'!B588="","",'True_Odds_Calculator_3-way'!B588)</f>
        <v/>
      </c>
      <c r="C596" s="4" t="str">
        <f>IF('True_Odds_Calculator_3-way'!C588="","",'True_Odds_Calculator_3-way'!C588)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IF('True_Odds_Calculator_3-way'!A589="","",'True_Odds_Calculator_3-way'!A589)</f>
        <v/>
      </c>
      <c r="B597" s="4" t="str">
        <f>IF('True_Odds_Calculator_3-way'!B589="","",'True_Odds_Calculator_3-way'!B589)</f>
        <v/>
      </c>
      <c r="C597" s="4" t="str">
        <f>IF('True_Odds_Calculator_3-way'!C589="","",'True_Odds_Calculator_3-way'!C589)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IF('True_Odds_Calculator_3-way'!A590="","",'True_Odds_Calculator_3-way'!A590)</f>
        <v/>
      </c>
      <c r="B598" s="4" t="str">
        <f>IF('True_Odds_Calculator_3-way'!B590="","",'True_Odds_Calculator_3-way'!B590)</f>
        <v/>
      </c>
      <c r="C598" s="4" t="str">
        <f>IF('True_Odds_Calculator_3-way'!C590="","",'True_Odds_Calculator_3-way'!C590)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IF('True_Odds_Calculator_3-way'!A591="","",'True_Odds_Calculator_3-way'!A591)</f>
        <v/>
      </c>
      <c r="B599" s="4" t="str">
        <f>IF('True_Odds_Calculator_3-way'!B591="","",'True_Odds_Calculator_3-way'!B591)</f>
        <v/>
      </c>
      <c r="C599" s="4" t="str">
        <f>IF('True_Odds_Calculator_3-way'!C591="","",'True_Odds_Calculator_3-way'!C591)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IF('True_Odds_Calculator_3-way'!A592="","",'True_Odds_Calculator_3-way'!A592)</f>
        <v/>
      </c>
      <c r="B600" s="4" t="str">
        <f>IF('True_Odds_Calculator_3-way'!B592="","",'True_Odds_Calculator_3-way'!B592)</f>
        <v/>
      </c>
      <c r="C600" s="4" t="str">
        <f>IF('True_Odds_Calculator_3-way'!C592="","",'True_Odds_Calculator_3-way'!C592)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IF('True_Odds_Calculator_3-way'!A593="","",'True_Odds_Calculator_3-way'!A593)</f>
        <v/>
      </c>
      <c r="B601" s="4" t="str">
        <f>IF('True_Odds_Calculator_3-way'!B593="","",'True_Odds_Calculator_3-way'!B593)</f>
        <v/>
      </c>
      <c r="C601" s="4" t="str">
        <f>IF('True_Odds_Calculator_3-way'!C593="","",'True_Odds_Calculator_3-way'!C593)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IF('True_Odds_Calculator_3-way'!A594="","",'True_Odds_Calculator_3-way'!A594)</f>
        <v/>
      </c>
      <c r="B602" s="4" t="str">
        <f>IF('True_Odds_Calculator_3-way'!B594="","",'True_Odds_Calculator_3-way'!B594)</f>
        <v/>
      </c>
      <c r="C602" s="4" t="str">
        <f>IF('True_Odds_Calculator_3-way'!C594="","",'True_Odds_Calculator_3-way'!C594)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IF('True_Odds_Calculator_3-way'!A595="","",'True_Odds_Calculator_3-way'!A595)</f>
        <v/>
      </c>
      <c r="B603" s="4" t="str">
        <f>IF('True_Odds_Calculator_3-way'!B595="","",'True_Odds_Calculator_3-way'!B595)</f>
        <v/>
      </c>
      <c r="C603" s="4" t="str">
        <f>IF('True_Odds_Calculator_3-way'!C595="","",'True_Odds_Calculator_3-way'!C595)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IF('True_Odds_Calculator_3-way'!A596="","",'True_Odds_Calculator_3-way'!A596)</f>
        <v/>
      </c>
      <c r="B604" s="4" t="str">
        <f>IF('True_Odds_Calculator_3-way'!B596="","",'True_Odds_Calculator_3-way'!B596)</f>
        <v/>
      </c>
      <c r="C604" s="4" t="str">
        <f>IF('True_Odds_Calculator_3-way'!C596="","",'True_Odds_Calculator_3-way'!C596)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IF('True_Odds_Calculator_3-way'!A597="","",'True_Odds_Calculator_3-way'!A597)</f>
        <v/>
      </c>
      <c r="B605" s="4" t="str">
        <f>IF('True_Odds_Calculator_3-way'!B597="","",'True_Odds_Calculator_3-way'!B597)</f>
        <v/>
      </c>
      <c r="C605" s="4" t="str">
        <f>IF('True_Odds_Calculator_3-way'!C597="","",'True_Odds_Calculator_3-way'!C597)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IF('True_Odds_Calculator_3-way'!A598="","",'True_Odds_Calculator_3-way'!A598)</f>
        <v/>
      </c>
      <c r="B606" s="4" t="str">
        <f>IF('True_Odds_Calculator_3-way'!B598="","",'True_Odds_Calculator_3-way'!B598)</f>
        <v/>
      </c>
      <c r="C606" s="4" t="str">
        <f>IF('True_Odds_Calculator_3-way'!C598="","",'True_Odds_Calculator_3-way'!C598)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IF('True_Odds_Calculator_3-way'!A599="","",'True_Odds_Calculator_3-way'!A599)</f>
        <v/>
      </c>
      <c r="B607" s="4" t="str">
        <f>IF('True_Odds_Calculator_3-way'!B599="","",'True_Odds_Calculator_3-way'!B599)</f>
        <v/>
      </c>
      <c r="C607" s="4" t="str">
        <f>IF('True_Odds_Calculator_3-way'!C599="","",'True_Odds_Calculator_3-way'!C599)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IF('True_Odds_Calculator_3-way'!A600="","",'True_Odds_Calculator_3-way'!A600)</f>
        <v/>
      </c>
      <c r="B608" s="4" t="str">
        <f>IF('True_Odds_Calculator_3-way'!B600="","",'True_Odds_Calculator_3-way'!B600)</f>
        <v/>
      </c>
      <c r="C608" s="4" t="str">
        <f>IF('True_Odds_Calculator_3-way'!C600="","",'True_Odds_Calculator_3-way'!C600)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IF('True_Odds_Calculator_3-way'!A601="","",'True_Odds_Calculator_3-way'!A601)</f>
        <v/>
      </c>
      <c r="B609" s="4" t="str">
        <f>IF('True_Odds_Calculator_3-way'!B601="","",'True_Odds_Calculator_3-way'!B601)</f>
        <v/>
      </c>
      <c r="C609" s="4" t="str">
        <f>IF('True_Odds_Calculator_3-way'!C601="","",'True_Odds_Calculator_3-way'!C601)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IF('True_Odds_Calculator_3-way'!A602="","",'True_Odds_Calculator_3-way'!A602)</f>
        <v/>
      </c>
      <c r="B610" s="4" t="str">
        <f>IF('True_Odds_Calculator_3-way'!B602="","",'True_Odds_Calculator_3-way'!B602)</f>
        <v/>
      </c>
      <c r="C610" s="4" t="str">
        <f>IF('True_Odds_Calculator_3-way'!C602="","",'True_Odds_Calculator_3-way'!C602)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IF('True_Odds_Calculator_3-way'!A603="","",'True_Odds_Calculator_3-way'!A603)</f>
        <v/>
      </c>
      <c r="B611" s="4" t="str">
        <f>IF('True_Odds_Calculator_3-way'!B603="","",'True_Odds_Calculator_3-way'!B603)</f>
        <v/>
      </c>
      <c r="C611" s="4" t="str">
        <f>IF('True_Odds_Calculator_3-way'!C603="","",'True_Odds_Calculator_3-way'!C603)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IF('True_Odds_Calculator_3-way'!A604="","",'True_Odds_Calculator_3-way'!A604)</f>
        <v/>
      </c>
      <c r="B612" s="4" t="str">
        <f>IF('True_Odds_Calculator_3-way'!B604="","",'True_Odds_Calculator_3-way'!B604)</f>
        <v/>
      </c>
      <c r="C612" s="4" t="str">
        <f>IF('True_Odds_Calculator_3-way'!C604="","",'True_Odds_Calculator_3-way'!C604)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IF('True_Odds_Calculator_3-way'!A605="","",'True_Odds_Calculator_3-way'!A605)</f>
        <v/>
      </c>
      <c r="B613" s="4" t="str">
        <f>IF('True_Odds_Calculator_3-way'!B605="","",'True_Odds_Calculator_3-way'!B605)</f>
        <v/>
      </c>
      <c r="C613" s="4" t="str">
        <f>IF('True_Odds_Calculator_3-way'!C605="","",'True_Odds_Calculator_3-way'!C605)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IF('True_Odds_Calculator_3-way'!A606="","",'True_Odds_Calculator_3-way'!A606)</f>
        <v/>
      </c>
      <c r="B614" s="4" t="str">
        <f>IF('True_Odds_Calculator_3-way'!B606="","",'True_Odds_Calculator_3-way'!B606)</f>
        <v/>
      </c>
      <c r="C614" s="4" t="str">
        <f>IF('True_Odds_Calculator_3-way'!C606="","",'True_Odds_Calculator_3-way'!C606)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IF('True_Odds_Calculator_3-way'!A607="","",'True_Odds_Calculator_3-way'!A607)</f>
        <v/>
      </c>
      <c r="B615" s="4" t="str">
        <f>IF('True_Odds_Calculator_3-way'!B607="","",'True_Odds_Calculator_3-way'!B607)</f>
        <v/>
      </c>
      <c r="C615" s="4" t="str">
        <f>IF('True_Odds_Calculator_3-way'!C607="","",'True_Odds_Calculator_3-way'!C607)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IF('True_Odds_Calculator_3-way'!A608="","",'True_Odds_Calculator_3-way'!A608)</f>
        <v/>
      </c>
      <c r="B616" s="4" t="str">
        <f>IF('True_Odds_Calculator_3-way'!B608="","",'True_Odds_Calculator_3-way'!B608)</f>
        <v/>
      </c>
      <c r="C616" s="4" t="str">
        <f>IF('True_Odds_Calculator_3-way'!C608="","",'True_Odds_Calculator_3-way'!C608)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IF('True_Odds_Calculator_3-way'!A609="","",'True_Odds_Calculator_3-way'!A609)</f>
        <v/>
      </c>
      <c r="B617" s="4" t="str">
        <f>IF('True_Odds_Calculator_3-way'!B609="","",'True_Odds_Calculator_3-way'!B609)</f>
        <v/>
      </c>
      <c r="C617" s="4" t="str">
        <f>IF('True_Odds_Calculator_3-way'!C609="","",'True_Odds_Calculator_3-way'!C609)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IF('True_Odds_Calculator_3-way'!A610="","",'True_Odds_Calculator_3-way'!A610)</f>
        <v/>
      </c>
      <c r="B618" s="4" t="str">
        <f>IF('True_Odds_Calculator_3-way'!B610="","",'True_Odds_Calculator_3-way'!B610)</f>
        <v/>
      </c>
      <c r="C618" s="4" t="str">
        <f>IF('True_Odds_Calculator_3-way'!C610="","",'True_Odds_Calculator_3-way'!C610)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IF('True_Odds_Calculator_3-way'!A611="","",'True_Odds_Calculator_3-way'!A611)</f>
        <v/>
      </c>
      <c r="B619" s="4" t="str">
        <f>IF('True_Odds_Calculator_3-way'!B611="","",'True_Odds_Calculator_3-way'!B611)</f>
        <v/>
      </c>
      <c r="C619" s="4" t="str">
        <f>IF('True_Odds_Calculator_3-way'!C611="","",'True_Odds_Calculator_3-way'!C611)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IF('True_Odds_Calculator_3-way'!A612="","",'True_Odds_Calculator_3-way'!A612)</f>
        <v/>
      </c>
      <c r="B620" s="4" t="str">
        <f>IF('True_Odds_Calculator_3-way'!B612="","",'True_Odds_Calculator_3-way'!B612)</f>
        <v/>
      </c>
      <c r="C620" s="4" t="str">
        <f>IF('True_Odds_Calculator_3-way'!C612="","",'True_Odds_Calculator_3-way'!C612)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IF('True_Odds_Calculator_3-way'!A613="","",'True_Odds_Calculator_3-way'!A613)</f>
        <v/>
      </c>
      <c r="B621" s="4" t="str">
        <f>IF('True_Odds_Calculator_3-way'!B613="","",'True_Odds_Calculator_3-way'!B613)</f>
        <v/>
      </c>
      <c r="C621" s="4" t="str">
        <f>IF('True_Odds_Calculator_3-way'!C613="","",'True_Odds_Calculator_3-way'!C613)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IF('True_Odds_Calculator_3-way'!A614="","",'True_Odds_Calculator_3-way'!A614)</f>
        <v/>
      </c>
      <c r="B622" s="4" t="str">
        <f>IF('True_Odds_Calculator_3-way'!B614="","",'True_Odds_Calculator_3-way'!B614)</f>
        <v/>
      </c>
      <c r="C622" s="4" t="str">
        <f>IF('True_Odds_Calculator_3-way'!C614="","",'True_Odds_Calculator_3-way'!C614)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IF('True_Odds_Calculator_3-way'!A615="","",'True_Odds_Calculator_3-way'!A615)</f>
        <v/>
      </c>
      <c r="B623" s="4" t="str">
        <f>IF('True_Odds_Calculator_3-way'!B615="","",'True_Odds_Calculator_3-way'!B615)</f>
        <v/>
      </c>
      <c r="C623" s="4" t="str">
        <f>IF('True_Odds_Calculator_3-way'!C615="","",'True_Odds_Calculator_3-way'!C615)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IF('True_Odds_Calculator_3-way'!A616="","",'True_Odds_Calculator_3-way'!A616)</f>
        <v/>
      </c>
      <c r="B624" s="4" t="str">
        <f>IF('True_Odds_Calculator_3-way'!B616="","",'True_Odds_Calculator_3-way'!B616)</f>
        <v/>
      </c>
      <c r="C624" s="4" t="str">
        <f>IF('True_Odds_Calculator_3-way'!C616="","",'True_Odds_Calculator_3-way'!C616)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IF('True_Odds_Calculator_3-way'!A617="","",'True_Odds_Calculator_3-way'!A617)</f>
        <v/>
      </c>
      <c r="B625" s="4" t="str">
        <f>IF('True_Odds_Calculator_3-way'!B617="","",'True_Odds_Calculator_3-way'!B617)</f>
        <v/>
      </c>
      <c r="C625" s="4" t="str">
        <f>IF('True_Odds_Calculator_3-way'!C617="","",'True_Odds_Calculator_3-way'!C617)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IF('True_Odds_Calculator_3-way'!A618="","",'True_Odds_Calculator_3-way'!A618)</f>
        <v/>
      </c>
      <c r="B626" s="4" t="str">
        <f>IF('True_Odds_Calculator_3-way'!B618="","",'True_Odds_Calculator_3-way'!B618)</f>
        <v/>
      </c>
      <c r="C626" s="4" t="str">
        <f>IF('True_Odds_Calculator_3-way'!C618="","",'True_Odds_Calculator_3-way'!C618)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IF('True_Odds_Calculator_3-way'!A619="","",'True_Odds_Calculator_3-way'!A619)</f>
        <v/>
      </c>
      <c r="B627" s="4" t="str">
        <f>IF('True_Odds_Calculator_3-way'!B619="","",'True_Odds_Calculator_3-way'!B619)</f>
        <v/>
      </c>
      <c r="C627" s="4" t="str">
        <f>IF('True_Odds_Calculator_3-way'!C619="","",'True_Odds_Calculator_3-way'!C619)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IF('True_Odds_Calculator_3-way'!A620="","",'True_Odds_Calculator_3-way'!A620)</f>
        <v/>
      </c>
      <c r="B628" s="4" t="str">
        <f>IF('True_Odds_Calculator_3-way'!B620="","",'True_Odds_Calculator_3-way'!B620)</f>
        <v/>
      </c>
      <c r="C628" s="4" t="str">
        <f>IF('True_Odds_Calculator_3-way'!C620="","",'True_Odds_Calculator_3-way'!C620)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IF('True_Odds_Calculator_3-way'!A621="","",'True_Odds_Calculator_3-way'!A621)</f>
        <v/>
      </c>
      <c r="B629" s="4" t="str">
        <f>IF('True_Odds_Calculator_3-way'!B621="","",'True_Odds_Calculator_3-way'!B621)</f>
        <v/>
      </c>
      <c r="C629" s="4" t="str">
        <f>IF('True_Odds_Calculator_3-way'!C621="","",'True_Odds_Calculator_3-way'!C621)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IF('True_Odds_Calculator_3-way'!A622="","",'True_Odds_Calculator_3-way'!A622)</f>
        <v/>
      </c>
      <c r="B630" s="4" t="str">
        <f>IF('True_Odds_Calculator_3-way'!B622="","",'True_Odds_Calculator_3-way'!B622)</f>
        <v/>
      </c>
      <c r="C630" s="4" t="str">
        <f>IF('True_Odds_Calculator_3-way'!C622="","",'True_Odds_Calculator_3-way'!C622)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IF('True_Odds_Calculator_3-way'!A623="","",'True_Odds_Calculator_3-way'!A623)</f>
        <v/>
      </c>
      <c r="B631" s="4" t="str">
        <f>IF('True_Odds_Calculator_3-way'!B623="","",'True_Odds_Calculator_3-way'!B623)</f>
        <v/>
      </c>
      <c r="C631" s="4" t="str">
        <f>IF('True_Odds_Calculator_3-way'!C623="","",'True_Odds_Calculator_3-way'!C623)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IF('True_Odds_Calculator_3-way'!A624="","",'True_Odds_Calculator_3-way'!A624)</f>
        <v/>
      </c>
      <c r="B632" s="4" t="str">
        <f>IF('True_Odds_Calculator_3-way'!B624="","",'True_Odds_Calculator_3-way'!B624)</f>
        <v/>
      </c>
      <c r="C632" s="4" t="str">
        <f>IF('True_Odds_Calculator_3-way'!C624="","",'True_Odds_Calculator_3-way'!C624)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IF('True_Odds_Calculator_3-way'!A625="","",'True_Odds_Calculator_3-way'!A625)</f>
        <v/>
      </c>
      <c r="B633" s="4" t="str">
        <f>IF('True_Odds_Calculator_3-way'!B625="","",'True_Odds_Calculator_3-way'!B625)</f>
        <v/>
      </c>
      <c r="C633" s="4" t="str">
        <f>IF('True_Odds_Calculator_3-way'!C625="","",'True_Odds_Calculator_3-way'!C625)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IF('True_Odds_Calculator_3-way'!A626="","",'True_Odds_Calculator_3-way'!A626)</f>
        <v/>
      </c>
      <c r="B634" s="4" t="str">
        <f>IF('True_Odds_Calculator_3-way'!B626="","",'True_Odds_Calculator_3-way'!B626)</f>
        <v/>
      </c>
      <c r="C634" s="4" t="str">
        <f>IF('True_Odds_Calculator_3-way'!C626="","",'True_Odds_Calculator_3-way'!C626)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IF('True_Odds_Calculator_3-way'!A627="","",'True_Odds_Calculator_3-way'!A627)</f>
        <v/>
      </c>
      <c r="B635" s="4" t="str">
        <f>IF('True_Odds_Calculator_3-way'!B627="","",'True_Odds_Calculator_3-way'!B627)</f>
        <v/>
      </c>
      <c r="C635" s="4" t="str">
        <f>IF('True_Odds_Calculator_3-way'!C627="","",'True_Odds_Calculator_3-way'!C627)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IF('True_Odds_Calculator_3-way'!A628="","",'True_Odds_Calculator_3-way'!A628)</f>
        <v/>
      </c>
      <c r="B636" s="4" t="str">
        <f>IF('True_Odds_Calculator_3-way'!B628="","",'True_Odds_Calculator_3-way'!B628)</f>
        <v/>
      </c>
      <c r="C636" s="4" t="str">
        <f>IF('True_Odds_Calculator_3-way'!C628="","",'True_Odds_Calculator_3-way'!C628)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IF('True_Odds_Calculator_3-way'!A629="","",'True_Odds_Calculator_3-way'!A629)</f>
        <v/>
      </c>
      <c r="B637" s="4" t="str">
        <f>IF('True_Odds_Calculator_3-way'!B629="","",'True_Odds_Calculator_3-way'!B629)</f>
        <v/>
      </c>
      <c r="C637" s="4" t="str">
        <f>IF('True_Odds_Calculator_3-way'!C629="","",'True_Odds_Calculator_3-way'!C629)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IF('True_Odds_Calculator_3-way'!A630="","",'True_Odds_Calculator_3-way'!A630)</f>
        <v/>
      </c>
      <c r="B638" s="4" t="str">
        <f>IF('True_Odds_Calculator_3-way'!B630="","",'True_Odds_Calculator_3-way'!B630)</f>
        <v/>
      </c>
      <c r="C638" s="4" t="str">
        <f>IF('True_Odds_Calculator_3-way'!C630="","",'True_Odds_Calculator_3-way'!C630)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IF('True_Odds_Calculator_3-way'!A631="","",'True_Odds_Calculator_3-way'!A631)</f>
        <v/>
      </c>
      <c r="B639" s="4" t="str">
        <f>IF('True_Odds_Calculator_3-way'!B631="","",'True_Odds_Calculator_3-way'!B631)</f>
        <v/>
      </c>
      <c r="C639" s="4" t="str">
        <f>IF('True_Odds_Calculator_3-way'!C631="","",'True_Odds_Calculator_3-way'!C631)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IF('True_Odds_Calculator_3-way'!A632="","",'True_Odds_Calculator_3-way'!A632)</f>
        <v/>
      </c>
      <c r="B640" s="4" t="str">
        <f>IF('True_Odds_Calculator_3-way'!B632="","",'True_Odds_Calculator_3-way'!B632)</f>
        <v/>
      </c>
      <c r="C640" s="4" t="str">
        <f>IF('True_Odds_Calculator_3-way'!C632="","",'True_Odds_Calculator_3-way'!C632)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IF('True_Odds_Calculator_3-way'!A633="","",'True_Odds_Calculator_3-way'!A633)</f>
        <v/>
      </c>
      <c r="B641" s="4" t="str">
        <f>IF('True_Odds_Calculator_3-way'!B633="","",'True_Odds_Calculator_3-way'!B633)</f>
        <v/>
      </c>
      <c r="C641" s="4" t="str">
        <f>IF('True_Odds_Calculator_3-way'!C633="","",'True_Odds_Calculator_3-way'!C633)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IF('True_Odds_Calculator_3-way'!A634="","",'True_Odds_Calculator_3-way'!A634)</f>
        <v/>
      </c>
      <c r="B642" s="4" t="str">
        <f>IF('True_Odds_Calculator_3-way'!B634="","",'True_Odds_Calculator_3-way'!B634)</f>
        <v/>
      </c>
      <c r="C642" s="4" t="str">
        <f>IF('True_Odds_Calculator_3-way'!C634="","",'True_Odds_Calculator_3-way'!C634)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IF('True_Odds_Calculator_3-way'!A635="","",'True_Odds_Calculator_3-way'!A635)</f>
        <v/>
      </c>
      <c r="B643" s="4" t="str">
        <f>IF('True_Odds_Calculator_3-way'!B635="","",'True_Odds_Calculator_3-way'!B635)</f>
        <v/>
      </c>
      <c r="C643" s="4" t="str">
        <f>IF('True_Odds_Calculator_3-way'!C635="","",'True_Odds_Calculator_3-way'!C635)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IF('True_Odds_Calculator_3-way'!A636="","",'True_Odds_Calculator_3-way'!A636)</f>
        <v/>
      </c>
      <c r="B644" s="4" t="str">
        <f>IF('True_Odds_Calculator_3-way'!B636="","",'True_Odds_Calculator_3-way'!B636)</f>
        <v/>
      </c>
      <c r="C644" s="4" t="str">
        <f>IF('True_Odds_Calculator_3-way'!C636="","",'True_Odds_Calculator_3-way'!C636)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IF('True_Odds_Calculator_3-way'!A637="","",'True_Odds_Calculator_3-way'!A637)</f>
        <v/>
      </c>
      <c r="B645" s="4" t="str">
        <f>IF('True_Odds_Calculator_3-way'!B637="","",'True_Odds_Calculator_3-way'!B637)</f>
        <v/>
      </c>
      <c r="C645" s="4" t="str">
        <f>IF('True_Odds_Calculator_3-way'!C637="","",'True_Odds_Calculator_3-way'!C637)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IF('True_Odds_Calculator_3-way'!A638="","",'True_Odds_Calculator_3-way'!A638)</f>
        <v/>
      </c>
      <c r="B646" s="4" t="str">
        <f>IF('True_Odds_Calculator_3-way'!B638="","",'True_Odds_Calculator_3-way'!B638)</f>
        <v/>
      </c>
      <c r="C646" s="4" t="str">
        <f>IF('True_Odds_Calculator_3-way'!C638="","",'True_Odds_Calculator_3-way'!C638)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IF('True_Odds_Calculator_3-way'!A639="","",'True_Odds_Calculator_3-way'!A639)</f>
        <v/>
      </c>
      <c r="B647" s="4" t="str">
        <f>IF('True_Odds_Calculator_3-way'!B639="","",'True_Odds_Calculator_3-way'!B639)</f>
        <v/>
      </c>
      <c r="C647" s="4" t="str">
        <f>IF('True_Odds_Calculator_3-way'!C639="","",'True_Odds_Calculator_3-way'!C639)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IF('True_Odds_Calculator_3-way'!A640="","",'True_Odds_Calculator_3-way'!A640)</f>
        <v/>
      </c>
      <c r="B648" s="4" t="str">
        <f>IF('True_Odds_Calculator_3-way'!B640="","",'True_Odds_Calculator_3-way'!B640)</f>
        <v/>
      </c>
      <c r="C648" s="4" t="str">
        <f>IF('True_Odds_Calculator_3-way'!C640="","",'True_Odds_Calculator_3-way'!C640)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IF('True_Odds_Calculator_3-way'!A641="","",'True_Odds_Calculator_3-way'!A641)</f>
        <v/>
      </c>
      <c r="B649" s="4" t="str">
        <f>IF('True_Odds_Calculator_3-way'!B641="","",'True_Odds_Calculator_3-way'!B641)</f>
        <v/>
      </c>
      <c r="C649" s="4" t="str">
        <f>IF('True_Odds_Calculator_3-way'!C641="","",'True_Odds_Calculator_3-way'!C641)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IF('True_Odds_Calculator_3-way'!A642="","",'True_Odds_Calculator_3-way'!A642)</f>
        <v/>
      </c>
      <c r="B650" s="4" t="str">
        <f>IF('True_Odds_Calculator_3-way'!B642="","",'True_Odds_Calculator_3-way'!B642)</f>
        <v/>
      </c>
      <c r="C650" s="4" t="str">
        <f>IF('True_Odds_Calculator_3-way'!C642="","",'True_Odds_Calculator_3-way'!C642)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IF('True_Odds_Calculator_3-way'!A643="","",'True_Odds_Calculator_3-way'!A643)</f>
        <v/>
      </c>
      <c r="B651" s="4" t="str">
        <f>IF('True_Odds_Calculator_3-way'!B643="","",'True_Odds_Calculator_3-way'!B643)</f>
        <v/>
      </c>
      <c r="C651" s="4" t="str">
        <f>IF('True_Odds_Calculator_3-way'!C643="","",'True_Odds_Calculator_3-way'!C643)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IF('True_Odds_Calculator_3-way'!A644="","",'True_Odds_Calculator_3-way'!A644)</f>
        <v/>
      </c>
      <c r="B652" s="4" t="str">
        <f>IF('True_Odds_Calculator_3-way'!B644="","",'True_Odds_Calculator_3-way'!B644)</f>
        <v/>
      </c>
      <c r="C652" s="4" t="str">
        <f>IF('True_Odds_Calculator_3-way'!C644="","",'True_Odds_Calculator_3-way'!C644)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IF('True_Odds_Calculator_3-way'!A645="","",'True_Odds_Calculator_3-way'!A645)</f>
        <v/>
      </c>
      <c r="B653" s="4" t="str">
        <f>IF('True_Odds_Calculator_3-way'!B645="","",'True_Odds_Calculator_3-way'!B645)</f>
        <v/>
      </c>
      <c r="C653" s="4" t="str">
        <f>IF('True_Odds_Calculator_3-way'!C645="","",'True_Odds_Calculator_3-way'!C645)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IF('True_Odds_Calculator_3-way'!A646="","",'True_Odds_Calculator_3-way'!A646)</f>
        <v/>
      </c>
      <c r="B654" s="4" t="str">
        <f>IF('True_Odds_Calculator_3-way'!B646="","",'True_Odds_Calculator_3-way'!B646)</f>
        <v/>
      </c>
      <c r="C654" s="4" t="str">
        <f>IF('True_Odds_Calculator_3-way'!C646="","",'True_Odds_Calculator_3-way'!C646)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IF('True_Odds_Calculator_3-way'!A647="","",'True_Odds_Calculator_3-way'!A647)</f>
        <v/>
      </c>
      <c r="B655" s="4" t="str">
        <f>IF('True_Odds_Calculator_3-way'!B647="","",'True_Odds_Calculator_3-way'!B647)</f>
        <v/>
      </c>
      <c r="C655" s="4" t="str">
        <f>IF('True_Odds_Calculator_3-way'!C647="","",'True_Odds_Calculator_3-way'!C647)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IF('True_Odds_Calculator_3-way'!A648="","",'True_Odds_Calculator_3-way'!A648)</f>
        <v/>
      </c>
      <c r="B656" s="4" t="str">
        <f>IF('True_Odds_Calculator_3-way'!B648="","",'True_Odds_Calculator_3-way'!B648)</f>
        <v/>
      </c>
      <c r="C656" s="4" t="str">
        <f>IF('True_Odds_Calculator_3-way'!C648="","",'True_Odds_Calculator_3-way'!C648)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IF('True_Odds_Calculator_3-way'!A649="","",'True_Odds_Calculator_3-way'!A649)</f>
        <v/>
      </c>
      <c r="B657" s="4" t="str">
        <f>IF('True_Odds_Calculator_3-way'!B649="","",'True_Odds_Calculator_3-way'!B649)</f>
        <v/>
      </c>
      <c r="C657" s="4" t="str">
        <f>IF('True_Odds_Calculator_3-way'!C649="","",'True_Odds_Calculator_3-way'!C649)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IF('True_Odds_Calculator_3-way'!A650="","",'True_Odds_Calculator_3-way'!A650)</f>
        <v/>
      </c>
      <c r="B658" s="4" t="str">
        <f>IF('True_Odds_Calculator_3-way'!B650="","",'True_Odds_Calculator_3-way'!B650)</f>
        <v/>
      </c>
      <c r="C658" s="4" t="str">
        <f>IF('True_Odds_Calculator_3-way'!C650="","",'True_Odds_Calculator_3-way'!C650)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IF('True_Odds_Calculator_3-way'!A651="","",'True_Odds_Calculator_3-way'!A651)</f>
        <v/>
      </c>
      <c r="B659" s="4" t="str">
        <f>IF('True_Odds_Calculator_3-way'!B651="","",'True_Odds_Calculator_3-way'!B651)</f>
        <v/>
      </c>
      <c r="C659" s="4" t="str">
        <f>IF('True_Odds_Calculator_3-way'!C651="","",'True_Odds_Calculator_3-way'!C651)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IF('True_Odds_Calculator_3-way'!A652="","",'True_Odds_Calculator_3-way'!A652)</f>
        <v/>
      </c>
      <c r="B660" s="4" t="str">
        <f>IF('True_Odds_Calculator_3-way'!B652="","",'True_Odds_Calculator_3-way'!B652)</f>
        <v/>
      </c>
      <c r="C660" s="4" t="str">
        <f>IF('True_Odds_Calculator_3-way'!C652="","",'True_Odds_Calculator_3-way'!C652)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IF('True_Odds_Calculator_3-way'!A653="","",'True_Odds_Calculator_3-way'!A653)</f>
        <v/>
      </c>
      <c r="B661" s="4" t="str">
        <f>IF('True_Odds_Calculator_3-way'!B653="","",'True_Odds_Calculator_3-way'!B653)</f>
        <v/>
      </c>
      <c r="C661" s="4" t="str">
        <f>IF('True_Odds_Calculator_3-way'!C653="","",'True_Odds_Calculator_3-way'!C653)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IF('True_Odds_Calculator_3-way'!A654="","",'True_Odds_Calculator_3-way'!A654)</f>
        <v/>
      </c>
      <c r="B662" s="4" t="str">
        <f>IF('True_Odds_Calculator_3-way'!B654="","",'True_Odds_Calculator_3-way'!B654)</f>
        <v/>
      </c>
      <c r="C662" s="4" t="str">
        <f>IF('True_Odds_Calculator_3-way'!C654="","",'True_Odds_Calculator_3-way'!C654)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IF('True_Odds_Calculator_3-way'!A655="","",'True_Odds_Calculator_3-way'!A655)</f>
        <v/>
      </c>
      <c r="B663" s="4" t="str">
        <f>IF('True_Odds_Calculator_3-way'!B655="","",'True_Odds_Calculator_3-way'!B655)</f>
        <v/>
      </c>
      <c r="C663" s="4" t="str">
        <f>IF('True_Odds_Calculator_3-way'!C655="","",'True_Odds_Calculator_3-way'!C655)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IF('True_Odds_Calculator_3-way'!A656="","",'True_Odds_Calculator_3-way'!A656)</f>
        <v/>
      </c>
      <c r="B664" s="4" t="str">
        <f>IF('True_Odds_Calculator_3-way'!B656="","",'True_Odds_Calculator_3-way'!B656)</f>
        <v/>
      </c>
      <c r="C664" s="4" t="str">
        <f>IF('True_Odds_Calculator_3-way'!C656="","",'True_Odds_Calculator_3-way'!C656)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IF('True_Odds_Calculator_3-way'!A657="","",'True_Odds_Calculator_3-way'!A657)</f>
        <v/>
      </c>
      <c r="B665" s="4" t="str">
        <f>IF('True_Odds_Calculator_3-way'!B657="","",'True_Odds_Calculator_3-way'!B657)</f>
        <v/>
      </c>
      <c r="C665" s="4" t="str">
        <f>IF('True_Odds_Calculator_3-way'!C657="","",'True_Odds_Calculator_3-way'!C657)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IF('True_Odds_Calculator_3-way'!A658="","",'True_Odds_Calculator_3-way'!A658)</f>
        <v/>
      </c>
      <c r="B666" s="4" t="str">
        <f>IF('True_Odds_Calculator_3-way'!B658="","",'True_Odds_Calculator_3-way'!B658)</f>
        <v/>
      </c>
      <c r="C666" s="4" t="str">
        <f>IF('True_Odds_Calculator_3-way'!C658="","",'True_Odds_Calculator_3-way'!C658)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IF('True_Odds_Calculator_3-way'!A659="","",'True_Odds_Calculator_3-way'!A659)</f>
        <v/>
      </c>
      <c r="B667" s="4" t="str">
        <f>IF('True_Odds_Calculator_3-way'!B659="","",'True_Odds_Calculator_3-way'!B659)</f>
        <v/>
      </c>
      <c r="C667" s="4" t="str">
        <f>IF('True_Odds_Calculator_3-way'!C659="","",'True_Odds_Calculator_3-way'!C659)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IF('True_Odds_Calculator_3-way'!A660="","",'True_Odds_Calculator_3-way'!A660)</f>
        <v/>
      </c>
      <c r="B668" s="4" t="str">
        <f>IF('True_Odds_Calculator_3-way'!B660="","",'True_Odds_Calculator_3-way'!B660)</f>
        <v/>
      </c>
      <c r="C668" s="4" t="str">
        <f>IF('True_Odds_Calculator_3-way'!C660="","",'True_Odds_Calculator_3-way'!C660)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IF('True_Odds_Calculator_3-way'!A661="","",'True_Odds_Calculator_3-way'!A661)</f>
        <v/>
      </c>
      <c r="B669" s="4" t="str">
        <f>IF('True_Odds_Calculator_3-way'!B661="","",'True_Odds_Calculator_3-way'!B661)</f>
        <v/>
      </c>
      <c r="C669" s="4" t="str">
        <f>IF('True_Odds_Calculator_3-way'!C661="","",'True_Odds_Calculator_3-way'!C661)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IF('True_Odds_Calculator_3-way'!A662="","",'True_Odds_Calculator_3-way'!A662)</f>
        <v/>
      </c>
      <c r="B670" s="4" t="str">
        <f>IF('True_Odds_Calculator_3-way'!B662="","",'True_Odds_Calculator_3-way'!B662)</f>
        <v/>
      </c>
      <c r="C670" s="4" t="str">
        <f>IF('True_Odds_Calculator_3-way'!C662="","",'True_Odds_Calculator_3-way'!C662)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IF('True_Odds_Calculator_3-way'!A663="","",'True_Odds_Calculator_3-way'!A663)</f>
        <v/>
      </c>
      <c r="B671" s="4" t="str">
        <f>IF('True_Odds_Calculator_3-way'!B663="","",'True_Odds_Calculator_3-way'!B663)</f>
        <v/>
      </c>
      <c r="C671" s="4" t="str">
        <f>IF('True_Odds_Calculator_3-way'!C663="","",'True_Odds_Calculator_3-way'!C663)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IF('True_Odds_Calculator_3-way'!A664="","",'True_Odds_Calculator_3-way'!A664)</f>
        <v/>
      </c>
      <c r="B672" s="4" t="str">
        <f>IF('True_Odds_Calculator_3-way'!B664="","",'True_Odds_Calculator_3-way'!B664)</f>
        <v/>
      </c>
      <c r="C672" s="4" t="str">
        <f>IF('True_Odds_Calculator_3-way'!C664="","",'True_Odds_Calculator_3-way'!C664)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IF('True_Odds_Calculator_3-way'!A665="","",'True_Odds_Calculator_3-way'!A665)</f>
        <v/>
      </c>
      <c r="B673" s="4" t="str">
        <f>IF('True_Odds_Calculator_3-way'!B665="","",'True_Odds_Calculator_3-way'!B665)</f>
        <v/>
      </c>
      <c r="C673" s="4" t="str">
        <f>IF('True_Odds_Calculator_3-way'!C665="","",'True_Odds_Calculator_3-way'!C665)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IF('True_Odds_Calculator_3-way'!A666="","",'True_Odds_Calculator_3-way'!A666)</f>
        <v/>
      </c>
      <c r="B674" s="4" t="str">
        <f>IF('True_Odds_Calculator_3-way'!B666="","",'True_Odds_Calculator_3-way'!B666)</f>
        <v/>
      </c>
      <c r="C674" s="4" t="str">
        <f>IF('True_Odds_Calculator_3-way'!C666="","",'True_Odds_Calculator_3-way'!C666)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IF('True_Odds_Calculator_3-way'!A667="","",'True_Odds_Calculator_3-way'!A667)</f>
        <v/>
      </c>
      <c r="B675" s="4" t="str">
        <f>IF('True_Odds_Calculator_3-way'!B667="","",'True_Odds_Calculator_3-way'!B667)</f>
        <v/>
      </c>
      <c r="C675" s="4" t="str">
        <f>IF('True_Odds_Calculator_3-way'!C667="","",'True_Odds_Calculator_3-way'!C667)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IF('True_Odds_Calculator_3-way'!A668="","",'True_Odds_Calculator_3-way'!A668)</f>
        <v/>
      </c>
      <c r="B676" s="4" t="str">
        <f>IF('True_Odds_Calculator_3-way'!B668="","",'True_Odds_Calculator_3-way'!B668)</f>
        <v/>
      </c>
      <c r="C676" s="4" t="str">
        <f>IF('True_Odds_Calculator_3-way'!C668="","",'True_Odds_Calculator_3-way'!C668)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IF('True_Odds_Calculator_3-way'!A669="","",'True_Odds_Calculator_3-way'!A669)</f>
        <v/>
      </c>
      <c r="B677" s="4" t="str">
        <f>IF('True_Odds_Calculator_3-way'!B669="","",'True_Odds_Calculator_3-way'!B669)</f>
        <v/>
      </c>
      <c r="C677" s="4" t="str">
        <f>IF('True_Odds_Calculator_3-way'!C669="","",'True_Odds_Calculator_3-way'!C669)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IF('True_Odds_Calculator_3-way'!A670="","",'True_Odds_Calculator_3-way'!A670)</f>
        <v/>
      </c>
      <c r="B678" s="4" t="str">
        <f>IF('True_Odds_Calculator_3-way'!B670="","",'True_Odds_Calculator_3-way'!B670)</f>
        <v/>
      </c>
      <c r="C678" s="4" t="str">
        <f>IF('True_Odds_Calculator_3-way'!C670="","",'True_Odds_Calculator_3-way'!C670)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IF('True_Odds_Calculator_3-way'!A671="","",'True_Odds_Calculator_3-way'!A671)</f>
        <v/>
      </c>
      <c r="B679" s="4" t="str">
        <f>IF('True_Odds_Calculator_3-way'!B671="","",'True_Odds_Calculator_3-way'!B671)</f>
        <v/>
      </c>
      <c r="C679" s="4" t="str">
        <f>IF('True_Odds_Calculator_3-way'!C671="","",'True_Odds_Calculator_3-way'!C671)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IF('True_Odds_Calculator_3-way'!A672="","",'True_Odds_Calculator_3-way'!A672)</f>
        <v/>
      </c>
      <c r="B680" s="4" t="str">
        <f>IF('True_Odds_Calculator_3-way'!B672="","",'True_Odds_Calculator_3-way'!B672)</f>
        <v/>
      </c>
      <c r="C680" s="4" t="str">
        <f>IF('True_Odds_Calculator_3-way'!C672="","",'True_Odds_Calculator_3-way'!C672)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IF('True_Odds_Calculator_3-way'!A673="","",'True_Odds_Calculator_3-way'!A673)</f>
        <v/>
      </c>
      <c r="B681" s="4" t="str">
        <f>IF('True_Odds_Calculator_3-way'!B673="","",'True_Odds_Calculator_3-way'!B673)</f>
        <v/>
      </c>
      <c r="C681" s="4" t="str">
        <f>IF('True_Odds_Calculator_3-way'!C673="","",'True_Odds_Calculator_3-way'!C673)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IF('True_Odds_Calculator_3-way'!A674="","",'True_Odds_Calculator_3-way'!A674)</f>
        <v/>
      </c>
      <c r="B682" s="4" t="str">
        <f>IF('True_Odds_Calculator_3-way'!B674="","",'True_Odds_Calculator_3-way'!B674)</f>
        <v/>
      </c>
      <c r="C682" s="4" t="str">
        <f>IF('True_Odds_Calculator_3-way'!C674="","",'True_Odds_Calculator_3-way'!C674)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IF('True_Odds_Calculator_3-way'!A675="","",'True_Odds_Calculator_3-way'!A675)</f>
        <v/>
      </c>
      <c r="B683" s="4" t="str">
        <f>IF('True_Odds_Calculator_3-way'!B675="","",'True_Odds_Calculator_3-way'!B675)</f>
        <v/>
      </c>
      <c r="C683" s="4" t="str">
        <f>IF('True_Odds_Calculator_3-way'!C675="","",'True_Odds_Calculator_3-way'!C675)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IF('True_Odds_Calculator_3-way'!A676="","",'True_Odds_Calculator_3-way'!A676)</f>
        <v/>
      </c>
      <c r="B684" s="4" t="str">
        <f>IF('True_Odds_Calculator_3-way'!B676="","",'True_Odds_Calculator_3-way'!B676)</f>
        <v/>
      </c>
      <c r="C684" s="4" t="str">
        <f>IF('True_Odds_Calculator_3-way'!C676="","",'True_Odds_Calculator_3-way'!C676)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IF('True_Odds_Calculator_3-way'!A677="","",'True_Odds_Calculator_3-way'!A677)</f>
        <v/>
      </c>
      <c r="B685" s="4" t="str">
        <f>IF('True_Odds_Calculator_3-way'!B677="","",'True_Odds_Calculator_3-way'!B677)</f>
        <v/>
      </c>
      <c r="C685" s="4" t="str">
        <f>IF('True_Odds_Calculator_3-way'!C677="","",'True_Odds_Calculator_3-way'!C677)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IF('True_Odds_Calculator_3-way'!A678="","",'True_Odds_Calculator_3-way'!A678)</f>
        <v/>
      </c>
      <c r="B686" s="4" t="str">
        <f>IF('True_Odds_Calculator_3-way'!B678="","",'True_Odds_Calculator_3-way'!B678)</f>
        <v/>
      </c>
      <c r="C686" s="4" t="str">
        <f>IF('True_Odds_Calculator_3-way'!C678="","",'True_Odds_Calculator_3-way'!C678)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IF('True_Odds_Calculator_3-way'!A679="","",'True_Odds_Calculator_3-way'!A679)</f>
        <v/>
      </c>
      <c r="B687" s="4" t="str">
        <f>IF('True_Odds_Calculator_3-way'!B679="","",'True_Odds_Calculator_3-way'!B679)</f>
        <v/>
      </c>
      <c r="C687" s="4" t="str">
        <f>IF('True_Odds_Calculator_3-way'!C679="","",'True_Odds_Calculator_3-way'!C679)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IF('True_Odds_Calculator_3-way'!A680="","",'True_Odds_Calculator_3-way'!A680)</f>
        <v/>
      </c>
      <c r="B688" s="4" t="str">
        <f>IF('True_Odds_Calculator_3-way'!B680="","",'True_Odds_Calculator_3-way'!B680)</f>
        <v/>
      </c>
      <c r="C688" s="4" t="str">
        <f>IF('True_Odds_Calculator_3-way'!C680="","",'True_Odds_Calculator_3-way'!C680)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IF('True_Odds_Calculator_3-way'!A681="","",'True_Odds_Calculator_3-way'!A681)</f>
        <v/>
      </c>
      <c r="B689" s="4" t="str">
        <f>IF('True_Odds_Calculator_3-way'!B681="","",'True_Odds_Calculator_3-way'!B681)</f>
        <v/>
      </c>
      <c r="C689" s="4" t="str">
        <f>IF('True_Odds_Calculator_3-way'!C681="","",'True_Odds_Calculator_3-way'!C681)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IF('True_Odds_Calculator_3-way'!A682="","",'True_Odds_Calculator_3-way'!A682)</f>
        <v/>
      </c>
      <c r="B690" s="4" t="str">
        <f>IF('True_Odds_Calculator_3-way'!B682="","",'True_Odds_Calculator_3-way'!B682)</f>
        <v/>
      </c>
      <c r="C690" s="4" t="str">
        <f>IF('True_Odds_Calculator_3-way'!C682="","",'True_Odds_Calculator_3-way'!C682)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IF('True_Odds_Calculator_3-way'!A683="","",'True_Odds_Calculator_3-way'!A683)</f>
        <v/>
      </c>
      <c r="B691" s="4" t="str">
        <f>IF('True_Odds_Calculator_3-way'!B683="","",'True_Odds_Calculator_3-way'!B683)</f>
        <v/>
      </c>
      <c r="C691" s="4" t="str">
        <f>IF('True_Odds_Calculator_3-way'!C683="","",'True_Odds_Calculator_3-way'!C683)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IF('True_Odds_Calculator_3-way'!A684="","",'True_Odds_Calculator_3-way'!A684)</f>
        <v/>
      </c>
      <c r="B692" s="4" t="str">
        <f>IF('True_Odds_Calculator_3-way'!B684="","",'True_Odds_Calculator_3-way'!B684)</f>
        <v/>
      </c>
      <c r="C692" s="4" t="str">
        <f>IF('True_Odds_Calculator_3-way'!C684="","",'True_Odds_Calculator_3-way'!C684)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IF('True_Odds_Calculator_3-way'!A685="","",'True_Odds_Calculator_3-way'!A685)</f>
        <v/>
      </c>
      <c r="B693" s="4" t="str">
        <f>IF('True_Odds_Calculator_3-way'!B685="","",'True_Odds_Calculator_3-way'!B685)</f>
        <v/>
      </c>
      <c r="C693" s="4" t="str">
        <f>IF('True_Odds_Calculator_3-way'!C685="","",'True_Odds_Calculator_3-way'!C685)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IF('True_Odds_Calculator_3-way'!A686="","",'True_Odds_Calculator_3-way'!A686)</f>
        <v/>
      </c>
      <c r="B694" s="4" t="str">
        <f>IF('True_Odds_Calculator_3-way'!B686="","",'True_Odds_Calculator_3-way'!B686)</f>
        <v/>
      </c>
      <c r="C694" s="4" t="str">
        <f>IF('True_Odds_Calculator_3-way'!C686="","",'True_Odds_Calculator_3-way'!C686)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IF('True_Odds_Calculator_3-way'!A687="","",'True_Odds_Calculator_3-way'!A687)</f>
        <v/>
      </c>
      <c r="B695" s="4" t="str">
        <f>IF('True_Odds_Calculator_3-way'!B687="","",'True_Odds_Calculator_3-way'!B687)</f>
        <v/>
      </c>
      <c r="C695" s="4" t="str">
        <f>IF('True_Odds_Calculator_3-way'!C687="","",'True_Odds_Calculator_3-way'!C687)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IF('True_Odds_Calculator_3-way'!A688="","",'True_Odds_Calculator_3-way'!A688)</f>
        <v/>
      </c>
      <c r="B696" s="4" t="str">
        <f>IF('True_Odds_Calculator_3-way'!B688="","",'True_Odds_Calculator_3-way'!B688)</f>
        <v/>
      </c>
      <c r="C696" s="4" t="str">
        <f>IF('True_Odds_Calculator_3-way'!C688="","",'True_Odds_Calculator_3-way'!C688)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IF('True_Odds_Calculator_3-way'!A689="","",'True_Odds_Calculator_3-way'!A689)</f>
        <v/>
      </c>
      <c r="B697" s="4" t="str">
        <f>IF('True_Odds_Calculator_3-way'!B689="","",'True_Odds_Calculator_3-way'!B689)</f>
        <v/>
      </c>
      <c r="C697" s="4" t="str">
        <f>IF('True_Odds_Calculator_3-way'!C689="","",'True_Odds_Calculator_3-way'!C689)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IF('True_Odds_Calculator_3-way'!A690="","",'True_Odds_Calculator_3-way'!A690)</f>
        <v/>
      </c>
      <c r="B698" s="4" t="str">
        <f>IF('True_Odds_Calculator_3-way'!B690="","",'True_Odds_Calculator_3-way'!B690)</f>
        <v/>
      </c>
      <c r="C698" s="4" t="str">
        <f>IF('True_Odds_Calculator_3-way'!C690="","",'True_Odds_Calculator_3-way'!C690)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IF('True_Odds_Calculator_3-way'!A691="","",'True_Odds_Calculator_3-way'!A691)</f>
        <v/>
      </c>
      <c r="B699" s="4" t="str">
        <f>IF('True_Odds_Calculator_3-way'!B691="","",'True_Odds_Calculator_3-way'!B691)</f>
        <v/>
      </c>
      <c r="C699" s="4" t="str">
        <f>IF('True_Odds_Calculator_3-way'!C691="","",'True_Odds_Calculator_3-way'!C691)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IF('True_Odds_Calculator_3-way'!A692="","",'True_Odds_Calculator_3-way'!A692)</f>
        <v/>
      </c>
      <c r="B700" s="4" t="str">
        <f>IF('True_Odds_Calculator_3-way'!B692="","",'True_Odds_Calculator_3-way'!B692)</f>
        <v/>
      </c>
      <c r="C700" s="4" t="str">
        <f>IF('True_Odds_Calculator_3-way'!C692="","",'True_Odds_Calculator_3-way'!C692)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IF('True_Odds_Calculator_3-way'!A693="","",'True_Odds_Calculator_3-way'!A693)</f>
        <v/>
      </c>
      <c r="B701" s="4" t="str">
        <f>IF('True_Odds_Calculator_3-way'!B693="","",'True_Odds_Calculator_3-way'!B693)</f>
        <v/>
      </c>
      <c r="C701" s="4" t="str">
        <f>IF('True_Odds_Calculator_3-way'!C693="","",'True_Odds_Calculator_3-way'!C693)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IF('True_Odds_Calculator_3-way'!A694="","",'True_Odds_Calculator_3-way'!A694)</f>
        <v/>
      </c>
      <c r="B702" s="4" t="str">
        <f>IF('True_Odds_Calculator_3-way'!B694="","",'True_Odds_Calculator_3-way'!B694)</f>
        <v/>
      </c>
      <c r="C702" s="4" t="str">
        <f>IF('True_Odds_Calculator_3-way'!C694="","",'True_Odds_Calculator_3-way'!C694)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IF('True_Odds_Calculator_3-way'!A695="","",'True_Odds_Calculator_3-way'!A695)</f>
        <v/>
      </c>
      <c r="B703" s="4" t="str">
        <f>IF('True_Odds_Calculator_3-way'!B695="","",'True_Odds_Calculator_3-way'!B695)</f>
        <v/>
      </c>
      <c r="C703" s="4" t="str">
        <f>IF('True_Odds_Calculator_3-way'!C695="","",'True_Odds_Calculator_3-way'!C695)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IF('True_Odds_Calculator_3-way'!A696="","",'True_Odds_Calculator_3-way'!A696)</f>
        <v/>
      </c>
      <c r="B704" s="4" t="str">
        <f>IF('True_Odds_Calculator_3-way'!B696="","",'True_Odds_Calculator_3-way'!B696)</f>
        <v/>
      </c>
      <c r="C704" s="4" t="str">
        <f>IF('True_Odds_Calculator_3-way'!C696="","",'True_Odds_Calculator_3-way'!C696)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IF('True_Odds_Calculator_3-way'!A697="","",'True_Odds_Calculator_3-way'!A697)</f>
        <v/>
      </c>
      <c r="B705" s="4" t="str">
        <f>IF('True_Odds_Calculator_3-way'!B697="","",'True_Odds_Calculator_3-way'!B697)</f>
        <v/>
      </c>
      <c r="C705" s="4" t="str">
        <f>IF('True_Odds_Calculator_3-way'!C697="","",'True_Odds_Calculator_3-way'!C697)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IF('True_Odds_Calculator_3-way'!A698="","",'True_Odds_Calculator_3-way'!A698)</f>
        <v/>
      </c>
      <c r="B706" s="4" t="str">
        <f>IF('True_Odds_Calculator_3-way'!B698="","",'True_Odds_Calculator_3-way'!B698)</f>
        <v/>
      </c>
      <c r="C706" s="4" t="str">
        <f>IF('True_Odds_Calculator_3-way'!C698="","",'True_Odds_Calculator_3-way'!C698)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IF('True_Odds_Calculator_3-way'!A699="","",'True_Odds_Calculator_3-way'!A699)</f>
        <v/>
      </c>
      <c r="B707" s="4" t="str">
        <f>IF('True_Odds_Calculator_3-way'!B699="","",'True_Odds_Calculator_3-way'!B699)</f>
        <v/>
      </c>
      <c r="C707" s="4" t="str">
        <f>IF('True_Odds_Calculator_3-way'!C699="","",'True_Odds_Calculator_3-way'!C699)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IF('True_Odds_Calculator_3-way'!A700="","",'True_Odds_Calculator_3-way'!A700)</f>
        <v/>
      </c>
      <c r="B708" s="4" t="str">
        <f>IF('True_Odds_Calculator_3-way'!B700="","",'True_Odds_Calculator_3-way'!B700)</f>
        <v/>
      </c>
      <c r="C708" s="4" t="str">
        <f>IF('True_Odds_Calculator_3-way'!C700="","",'True_Odds_Calculator_3-way'!C700)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IF('True_Odds_Calculator_3-way'!A701="","",'True_Odds_Calculator_3-way'!A701)</f>
        <v/>
      </c>
      <c r="B709" s="4" t="str">
        <f>IF('True_Odds_Calculator_3-way'!B701="","",'True_Odds_Calculator_3-way'!B701)</f>
        <v/>
      </c>
      <c r="C709" s="4" t="str">
        <f>IF('True_Odds_Calculator_3-way'!C701="","",'True_Odds_Calculator_3-way'!C701)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IF('True_Odds_Calculator_3-way'!A702="","",'True_Odds_Calculator_3-way'!A702)</f>
        <v/>
      </c>
      <c r="B710" s="4" t="str">
        <f>IF('True_Odds_Calculator_3-way'!B702="","",'True_Odds_Calculator_3-way'!B702)</f>
        <v/>
      </c>
      <c r="C710" s="4" t="str">
        <f>IF('True_Odds_Calculator_3-way'!C702="","",'True_Odds_Calculator_3-way'!C702)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IF('True_Odds_Calculator_3-way'!A703="","",'True_Odds_Calculator_3-way'!A703)</f>
        <v/>
      </c>
      <c r="B711" s="4" t="str">
        <f>IF('True_Odds_Calculator_3-way'!B703="","",'True_Odds_Calculator_3-way'!B703)</f>
        <v/>
      </c>
      <c r="C711" s="4" t="str">
        <f>IF('True_Odds_Calculator_3-way'!C703="","",'True_Odds_Calculator_3-way'!C703)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IF('True_Odds_Calculator_3-way'!A704="","",'True_Odds_Calculator_3-way'!A704)</f>
        <v/>
      </c>
      <c r="B712" s="4" t="str">
        <f>IF('True_Odds_Calculator_3-way'!B704="","",'True_Odds_Calculator_3-way'!B704)</f>
        <v/>
      </c>
      <c r="C712" s="4" t="str">
        <f>IF('True_Odds_Calculator_3-way'!C704="","",'True_Odds_Calculator_3-way'!C704)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IF('True_Odds_Calculator_3-way'!A705="","",'True_Odds_Calculator_3-way'!A705)</f>
        <v/>
      </c>
      <c r="B713" s="4" t="str">
        <f>IF('True_Odds_Calculator_3-way'!B705="","",'True_Odds_Calculator_3-way'!B705)</f>
        <v/>
      </c>
      <c r="C713" s="4" t="str">
        <f>IF('True_Odds_Calculator_3-way'!C705="","",'True_Odds_Calculator_3-way'!C705)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IF('True_Odds_Calculator_3-way'!A706="","",'True_Odds_Calculator_3-way'!A706)</f>
        <v/>
      </c>
      <c r="B714" s="4" t="str">
        <f>IF('True_Odds_Calculator_3-way'!B706="","",'True_Odds_Calculator_3-way'!B706)</f>
        <v/>
      </c>
      <c r="C714" s="4" t="str">
        <f>IF('True_Odds_Calculator_3-way'!C706="","",'True_Odds_Calculator_3-way'!C706)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IF('True_Odds_Calculator_3-way'!A707="","",'True_Odds_Calculator_3-way'!A707)</f>
        <v/>
      </c>
      <c r="B715" s="4" t="str">
        <f>IF('True_Odds_Calculator_3-way'!B707="","",'True_Odds_Calculator_3-way'!B707)</f>
        <v/>
      </c>
      <c r="C715" s="4" t="str">
        <f>IF('True_Odds_Calculator_3-way'!C707="","",'True_Odds_Calculator_3-way'!C707)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IF('True_Odds_Calculator_3-way'!A708="","",'True_Odds_Calculator_3-way'!A708)</f>
        <v/>
      </c>
      <c r="B716" s="4" t="str">
        <f>IF('True_Odds_Calculator_3-way'!B708="","",'True_Odds_Calculator_3-way'!B708)</f>
        <v/>
      </c>
      <c r="C716" s="4" t="str">
        <f>IF('True_Odds_Calculator_3-way'!C708="","",'True_Odds_Calculator_3-way'!C708)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IF('True_Odds_Calculator_3-way'!A709="","",'True_Odds_Calculator_3-way'!A709)</f>
        <v/>
      </c>
      <c r="B717" s="4" t="str">
        <f>IF('True_Odds_Calculator_3-way'!B709="","",'True_Odds_Calculator_3-way'!B709)</f>
        <v/>
      </c>
      <c r="C717" s="4" t="str">
        <f>IF('True_Odds_Calculator_3-way'!C709="","",'True_Odds_Calculator_3-way'!C709)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IF('True_Odds_Calculator_3-way'!A710="","",'True_Odds_Calculator_3-way'!A710)</f>
        <v/>
      </c>
      <c r="B718" s="4" t="str">
        <f>IF('True_Odds_Calculator_3-way'!B710="","",'True_Odds_Calculator_3-way'!B710)</f>
        <v/>
      </c>
      <c r="C718" s="4" t="str">
        <f>IF('True_Odds_Calculator_3-way'!C710="","",'True_Odds_Calculator_3-way'!C710)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IF('True_Odds_Calculator_3-way'!A711="","",'True_Odds_Calculator_3-way'!A711)</f>
        <v/>
      </c>
      <c r="B719" s="4" t="str">
        <f>IF('True_Odds_Calculator_3-way'!B711="","",'True_Odds_Calculator_3-way'!B711)</f>
        <v/>
      </c>
      <c r="C719" s="4" t="str">
        <f>IF('True_Odds_Calculator_3-way'!C711="","",'True_Odds_Calculator_3-way'!C711)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IF('True_Odds_Calculator_3-way'!A712="","",'True_Odds_Calculator_3-way'!A712)</f>
        <v/>
      </c>
      <c r="B720" s="4" t="str">
        <f>IF('True_Odds_Calculator_3-way'!B712="","",'True_Odds_Calculator_3-way'!B712)</f>
        <v/>
      </c>
      <c r="C720" s="4" t="str">
        <f>IF('True_Odds_Calculator_3-way'!C712="","",'True_Odds_Calculator_3-way'!C712)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IF('True_Odds_Calculator_3-way'!A713="","",'True_Odds_Calculator_3-way'!A713)</f>
        <v/>
      </c>
      <c r="B721" s="4" t="str">
        <f>IF('True_Odds_Calculator_3-way'!B713="","",'True_Odds_Calculator_3-way'!B713)</f>
        <v/>
      </c>
      <c r="C721" s="4" t="str">
        <f>IF('True_Odds_Calculator_3-way'!C713="","",'True_Odds_Calculator_3-way'!C713)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IF('True_Odds_Calculator_3-way'!A714="","",'True_Odds_Calculator_3-way'!A714)</f>
        <v/>
      </c>
      <c r="B722" s="4" t="str">
        <f>IF('True_Odds_Calculator_3-way'!B714="","",'True_Odds_Calculator_3-way'!B714)</f>
        <v/>
      </c>
      <c r="C722" s="4" t="str">
        <f>IF('True_Odds_Calculator_3-way'!C714="","",'True_Odds_Calculator_3-way'!C714)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IF('True_Odds_Calculator_3-way'!A715="","",'True_Odds_Calculator_3-way'!A715)</f>
        <v/>
      </c>
      <c r="B723" s="4" t="str">
        <f>IF('True_Odds_Calculator_3-way'!B715="","",'True_Odds_Calculator_3-way'!B715)</f>
        <v/>
      </c>
      <c r="C723" s="4" t="str">
        <f>IF('True_Odds_Calculator_3-way'!C715="","",'True_Odds_Calculator_3-way'!C715)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IF('True_Odds_Calculator_3-way'!A716="","",'True_Odds_Calculator_3-way'!A716)</f>
        <v/>
      </c>
      <c r="B724" s="4" t="str">
        <f>IF('True_Odds_Calculator_3-way'!B716="","",'True_Odds_Calculator_3-way'!B716)</f>
        <v/>
      </c>
      <c r="C724" s="4" t="str">
        <f>IF('True_Odds_Calculator_3-way'!C716="","",'True_Odds_Calculator_3-way'!C716)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IF('True_Odds_Calculator_3-way'!A717="","",'True_Odds_Calculator_3-way'!A717)</f>
        <v/>
      </c>
      <c r="B725" s="4" t="str">
        <f>IF('True_Odds_Calculator_3-way'!B717="","",'True_Odds_Calculator_3-way'!B717)</f>
        <v/>
      </c>
      <c r="C725" s="4" t="str">
        <f>IF('True_Odds_Calculator_3-way'!C717="","",'True_Odds_Calculator_3-way'!C717)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IF('True_Odds_Calculator_3-way'!A718="","",'True_Odds_Calculator_3-way'!A718)</f>
        <v/>
      </c>
      <c r="B726" s="4" t="str">
        <f>IF('True_Odds_Calculator_3-way'!B718="","",'True_Odds_Calculator_3-way'!B718)</f>
        <v/>
      </c>
      <c r="C726" s="4" t="str">
        <f>IF('True_Odds_Calculator_3-way'!C718="","",'True_Odds_Calculator_3-way'!C718)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IF('True_Odds_Calculator_3-way'!A719="","",'True_Odds_Calculator_3-way'!A719)</f>
        <v/>
      </c>
      <c r="B727" s="4" t="str">
        <f>IF('True_Odds_Calculator_3-way'!B719="","",'True_Odds_Calculator_3-way'!B719)</f>
        <v/>
      </c>
      <c r="C727" s="4" t="str">
        <f>IF('True_Odds_Calculator_3-way'!C719="","",'True_Odds_Calculator_3-way'!C719)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IF('True_Odds_Calculator_3-way'!A720="","",'True_Odds_Calculator_3-way'!A720)</f>
        <v/>
      </c>
      <c r="B728" s="4" t="str">
        <f>IF('True_Odds_Calculator_3-way'!B720="","",'True_Odds_Calculator_3-way'!B720)</f>
        <v/>
      </c>
      <c r="C728" s="4" t="str">
        <f>IF('True_Odds_Calculator_3-way'!C720="","",'True_Odds_Calculator_3-way'!C720)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IF('True_Odds_Calculator_3-way'!A721="","",'True_Odds_Calculator_3-way'!A721)</f>
        <v/>
      </c>
      <c r="B729" s="4" t="str">
        <f>IF('True_Odds_Calculator_3-way'!B721="","",'True_Odds_Calculator_3-way'!B721)</f>
        <v/>
      </c>
      <c r="C729" s="4" t="str">
        <f>IF('True_Odds_Calculator_3-way'!C721="","",'True_Odds_Calculator_3-way'!C721)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IF('True_Odds_Calculator_3-way'!A722="","",'True_Odds_Calculator_3-way'!A722)</f>
        <v/>
      </c>
      <c r="B730" s="4" t="str">
        <f>IF('True_Odds_Calculator_3-way'!B722="","",'True_Odds_Calculator_3-way'!B722)</f>
        <v/>
      </c>
      <c r="C730" s="4" t="str">
        <f>IF('True_Odds_Calculator_3-way'!C722="","",'True_Odds_Calculator_3-way'!C722)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IF('True_Odds_Calculator_3-way'!A723="","",'True_Odds_Calculator_3-way'!A723)</f>
        <v/>
      </c>
      <c r="B731" s="4" t="str">
        <f>IF('True_Odds_Calculator_3-way'!B723="","",'True_Odds_Calculator_3-way'!B723)</f>
        <v/>
      </c>
      <c r="C731" s="4" t="str">
        <f>IF('True_Odds_Calculator_3-way'!C723="","",'True_Odds_Calculator_3-way'!C723)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IF('True_Odds_Calculator_3-way'!A724="","",'True_Odds_Calculator_3-way'!A724)</f>
        <v/>
      </c>
      <c r="B732" s="4" t="str">
        <f>IF('True_Odds_Calculator_3-way'!B724="","",'True_Odds_Calculator_3-way'!B724)</f>
        <v/>
      </c>
      <c r="C732" s="4" t="str">
        <f>IF('True_Odds_Calculator_3-way'!C724="","",'True_Odds_Calculator_3-way'!C724)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IF('True_Odds_Calculator_3-way'!A725="","",'True_Odds_Calculator_3-way'!A725)</f>
        <v/>
      </c>
      <c r="B733" s="4" t="str">
        <f>IF('True_Odds_Calculator_3-way'!B725="","",'True_Odds_Calculator_3-way'!B725)</f>
        <v/>
      </c>
      <c r="C733" s="4" t="str">
        <f>IF('True_Odds_Calculator_3-way'!C725="","",'True_Odds_Calculator_3-way'!C725)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IF('True_Odds_Calculator_3-way'!A726="","",'True_Odds_Calculator_3-way'!A726)</f>
        <v/>
      </c>
      <c r="B734" s="4" t="str">
        <f>IF('True_Odds_Calculator_3-way'!B726="","",'True_Odds_Calculator_3-way'!B726)</f>
        <v/>
      </c>
      <c r="C734" s="4" t="str">
        <f>IF('True_Odds_Calculator_3-way'!C726="","",'True_Odds_Calculator_3-way'!C726)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IF('True_Odds_Calculator_3-way'!A727="","",'True_Odds_Calculator_3-way'!A727)</f>
        <v/>
      </c>
      <c r="B735" s="4" t="str">
        <f>IF('True_Odds_Calculator_3-way'!B727="","",'True_Odds_Calculator_3-way'!B727)</f>
        <v/>
      </c>
      <c r="C735" s="4" t="str">
        <f>IF('True_Odds_Calculator_3-way'!C727="","",'True_Odds_Calculator_3-way'!C727)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IF('True_Odds_Calculator_3-way'!A728="","",'True_Odds_Calculator_3-way'!A728)</f>
        <v/>
      </c>
      <c r="B736" s="4" t="str">
        <f>IF('True_Odds_Calculator_3-way'!B728="","",'True_Odds_Calculator_3-way'!B728)</f>
        <v/>
      </c>
      <c r="C736" s="4" t="str">
        <f>IF('True_Odds_Calculator_3-way'!C728="","",'True_Odds_Calculator_3-way'!C728)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IF('True_Odds_Calculator_3-way'!A729="","",'True_Odds_Calculator_3-way'!A729)</f>
        <v/>
      </c>
      <c r="B737" s="4" t="str">
        <f>IF('True_Odds_Calculator_3-way'!B729="","",'True_Odds_Calculator_3-way'!B729)</f>
        <v/>
      </c>
      <c r="C737" s="4" t="str">
        <f>IF('True_Odds_Calculator_3-way'!C729="","",'True_Odds_Calculator_3-way'!C729)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IF('True_Odds_Calculator_3-way'!A730="","",'True_Odds_Calculator_3-way'!A730)</f>
        <v/>
      </c>
      <c r="B738" s="4" t="str">
        <f>IF('True_Odds_Calculator_3-way'!B730="","",'True_Odds_Calculator_3-way'!B730)</f>
        <v/>
      </c>
      <c r="C738" s="4" t="str">
        <f>IF('True_Odds_Calculator_3-way'!C730="","",'True_Odds_Calculator_3-way'!C730)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IF('True_Odds_Calculator_3-way'!A731="","",'True_Odds_Calculator_3-way'!A731)</f>
        <v/>
      </c>
      <c r="B739" s="4" t="str">
        <f>IF('True_Odds_Calculator_3-way'!B731="","",'True_Odds_Calculator_3-way'!B731)</f>
        <v/>
      </c>
      <c r="C739" s="4" t="str">
        <f>IF('True_Odds_Calculator_3-way'!C731="","",'True_Odds_Calculator_3-way'!C731)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IF('True_Odds_Calculator_3-way'!A732="","",'True_Odds_Calculator_3-way'!A732)</f>
        <v/>
      </c>
      <c r="B740" s="4" t="str">
        <f>IF('True_Odds_Calculator_3-way'!B732="","",'True_Odds_Calculator_3-way'!B732)</f>
        <v/>
      </c>
      <c r="C740" s="4" t="str">
        <f>IF('True_Odds_Calculator_3-way'!C732="","",'True_Odds_Calculator_3-way'!C732)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IF('True_Odds_Calculator_3-way'!A733="","",'True_Odds_Calculator_3-way'!A733)</f>
        <v/>
      </c>
      <c r="B741" s="4" t="str">
        <f>IF('True_Odds_Calculator_3-way'!B733="","",'True_Odds_Calculator_3-way'!B733)</f>
        <v/>
      </c>
      <c r="C741" s="4" t="str">
        <f>IF('True_Odds_Calculator_3-way'!C733="","",'True_Odds_Calculator_3-way'!C733)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IF('True_Odds_Calculator_3-way'!A734="","",'True_Odds_Calculator_3-way'!A734)</f>
        <v/>
      </c>
      <c r="B742" s="4" t="str">
        <f>IF('True_Odds_Calculator_3-way'!B734="","",'True_Odds_Calculator_3-way'!B734)</f>
        <v/>
      </c>
      <c r="C742" s="4" t="str">
        <f>IF('True_Odds_Calculator_3-way'!C734="","",'True_Odds_Calculator_3-way'!C734)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IF('True_Odds_Calculator_3-way'!A735="","",'True_Odds_Calculator_3-way'!A735)</f>
        <v/>
      </c>
      <c r="B743" s="4" t="str">
        <f>IF('True_Odds_Calculator_3-way'!B735="","",'True_Odds_Calculator_3-way'!B735)</f>
        <v/>
      </c>
      <c r="C743" s="4" t="str">
        <f>IF('True_Odds_Calculator_3-way'!C735="","",'True_Odds_Calculator_3-way'!C735)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IF('True_Odds_Calculator_3-way'!A736="","",'True_Odds_Calculator_3-way'!A736)</f>
        <v/>
      </c>
      <c r="B744" s="4" t="str">
        <f>IF('True_Odds_Calculator_3-way'!B736="","",'True_Odds_Calculator_3-way'!B736)</f>
        <v/>
      </c>
      <c r="C744" s="4" t="str">
        <f>IF('True_Odds_Calculator_3-way'!C736="","",'True_Odds_Calculator_3-way'!C736)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IF('True_Odds_Calculator_3-way'!A737="","",'True_Odds_Calculator_3-way'!A737)</f>
        <v/>
      </c>
      <c r="B745" s="4" t="str">
        <f>IF('True_Odds_Calculator_3-way'!B737="","",'True_Odds_Calculator_3-way'!B737)</f>
        <v/>
      </c>
      <c r="C745" s="4" t="str">
        <f>IF('True_Odds_Calculator_3-way'!C737="","",'True_Odds_Calculator_3-way'!C737)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IF('True_Odds_Calculator_3-way'!A738="","",'True_Odds_Calculator_3-way'!A738)</f>
        <v/>
      </c>
      <c r="B746" s="4" t="str">
        <f>IF('True_Odds_Calculator_3-way'!B738="","",'True_Odds_Calculator_3-way'!B738)</f>
        <v/>
      </c>
      <c r="C746" s="4" t="str">
        <f>IF('True_Odds_Calculator_3-way'!C738="","",'True_Odds_Calculator_3-way'!C738)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IF('True_Odds_Calculator_3-way'!A739="","",'True_Odds_Calculator_3-way'!A739)</f>
        <v/>
      </c>
      <c r="B747" s="4" t="str">
        <f>IF('True_Odds_Calculator_3-way'!B739="","",'True_Odds_Calculator_3-way'!B739)</f>
        <v/>
      </c>
      <c r="C747" s="4" t="str">
        <f>IF('True_Odds_Calculator_3-way'!C739="","",'True_Odds_Calculator_3-way'!C739)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IF('True_Odds_Calculator_3-way'!A740="","",'True_Odds_Calculator_3-way'!A740)</f>
        <v/>
      </c>
      <c r="B748" s="4" t="str">
        <f>IF('True_Odds_Calculator_3-way'!B740="","",'True_Odds_Calculator_3-way'!B740)</f>
        <v/>
      </c>
      <c r="C748" s="4" t="str">
        <f>IF('True_Odds_Calculator_3-way'!C740="","",'True_Odds_Calculator_3-way'!C740)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IF('True_Odds_Calculator_3-way'!A741="","",'True_Odds_Calculator_3-way'!A741)</f>
        <v/>
      </c>
      <c r="B749" s="4" t="str">
        <f>IF('True_Odds_Calculator_3-way'!B741="","",'True_Odds_Calculator_3-way'!B741)</f>
        <v/>
      </c>
      <c r="C749" s="4" t="str">
        <f>IF('True_Odds_Calculator_3-way'!C741="","",'True_Odds_Calculator_3-way'!C741)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IF('True_Odds_Calculator_3-way'!A742="","",'True_Odds_Calculator_3-way'!A742)</f>
        <v/>
      </c>
      <c r="B750" s="4" t="str">
        <f>IF('True_Odds_Calculator_3-way'!B742="","",'True_Odds_Calculator_3-way'!B742)</f>
        <v/>
      </c>
      <c r="C750" s="4" t="str">
        <f>IF('True_Odds_Calculator_3-way'!C742="","",'True_Odds_Calculator_3-way'!C742)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IF('True_Odds_Calculator_3-way'!A743="","",'True_Odds_Calculator_3-way'!A743)</f>
        <v/>
      </c>
      <c r="B751" s="4" t="str">
        <f>IF('True_Odds_Calculator_3-way'!B743="","",'True_Odds_Calculator_3-way'!B743)</f>
        <v/>
      </c>
      <c r="C751" s="4" t="str">
        <f>IF('True_Odds_Calculator_3-way'!C743="","",'True_Odds_Calculator_3-way'!C743)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IF('True_Odds_Calculator_3-way'!A744="","",'True_Odds_Calculator_3-way'!A744)</f>
        <v/>
      </c>
      <c r="B752" s="4" t="str">
        <f>IF('True_Odds_Calculator_3-way'!B744="","",'True_Odds_Calculator_3-way'!B744)</f>
        <v/>
      </c>
      <c r="C752" s="4" t="str">
        <f>IF('True_Odds_Calculator_3-way'!C744="","",'True_Odds_Calculator_3-way'!C744)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IF('True_Odds_Calculator_3-way'!A745="","",'True_Odds_Calculator_3-way'!A745)</f>
        <v/>
      </c>
      <c r="B753" s="4" t="str">
        <f>IF('True_Odds_Calculator_3-way'!B745="","",'True_Odds_Calculator_3-way'!B745)</f>
        <v/>
      </c>
      <c r="C753" s="4" t="str">
        <f>IF('True_Odds_Calculator_3-way'!C745="","",'True_Odds_Calculator_3-way'!C745)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IF('True_Odds_Calculator_3-way'!A746="","",'True_Odds_Calculator_3-way'!A746)</f>
        <v/>
      </c>
      <c r="B754" s="4" t="str">
        <f>IF('True_Odds_Calculator_3-way'!B746="","",'True_Odds_Calculator_3-way'!B746)</f>
        <v/>
      </c>
      <c r="C754" s="4" t="str">
        <f>IF('True_Odds_Calculator_3-way'!C746="","",'True_Odds_Calculator_3-way'!C746)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IF('True_Odds_Calculator_3-way'!A747="","",'True_Odds_Calculator_3-way'!A747)</f>
        <v/>
      </c>
      <c r="B755" s="4" t="str">
        <f>IF('True_Odds_Calculator_3-way'!B747="","",'True_Odds_Calculator_3-way'!B747)</f>
        <v/>
      </c>
      <c r="C755" s="4" t="str">
        <f>IF('True_Odds_Calculator_3-way'!C747="","",'True_Odds_Calculator_3-way'!C747)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IF('True_Odds_Calculator_3-way'!A748="","",'True_Odds_Calculator_3-way'!A748)</f>
        <v/>
      </c>
      <c r="B756" s="4" t="str">
        <f>IF('True_Odds_Calculator_3-way'!B748="","",'True_Odds_Calculator_3-way'!B748)</f>
        <v/>
      </c>
      <c r="C756" s="4" t="str">
        <f>IF('True_Odds_Calculator_3-way'!C748="","",'True_Odds_Calculator_3-way'!C748)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IF('True_Odds_Calculator_3-way'!A749="","",'True_Odds_Calculator_3-way'!A749)</f>
        <v/>
      </c>
      <c r="B757" s="4" t="str">
        <f>IF('True_Odds_Calculator_3-way'!B749="","",'True_Odds_Calculator_3-way'!B749)</f>
        <v/>
      </c>
      <c r="C757" s="4" t="str">
        <f>IF('True_Odds_Calculator_3-way'!C749="","",'True_Odds_Calculator_3-way'!C749)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IF('True_Odds_Calculator_3-way'!A750="","",'True_Odds_Calculator_3-way'!A750)</f>
        <v/>
      </c>
      <c r="B758" s="4" t="str">
        <f>IF('True_Odds_Calculator_3-way'!B750="","",'True_Odds_Calculator_3-way'!B750)</f>
        <v/>
      </c>
      <c r="C758" s="4" t="str">
        <f>IF('True_Odds_Calculator_3-way'!C750="","",'True_Odds_Calculator_3-way'!C750)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IF('True_Odds_Calculator_3-way'!A751="","",'True_Odds_Calculator_3-way'!A751)</f>
        <v/>
      </c>
      <c r="B759" s="4" t="str">
        <f>IF('True_Odds_Calculator_3-way'!B751="","",'True_Odds_Calculator_3-way'!B751)</f>
        <v/>
      </c>
      <c r="C759" s="4" t="str">
        <f>IF('True_Odds_Calculator_3-way'!C751="","",'True_Odds_Calculator_3-way'!C751)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IF('True_Odds_Calculator_3-way'!A752="","",'True_Odds_Calculator_3-way'!A752)</f>
        <v/>
      </c>
      <c r="B760" s="4" t="str">
        <f>IF('True_Odds_Calculator_3-way'!B752="","",'True_Odds_Calculator_3-way'!B752)</f>
        <v/>
      </c>
      <c r="C760" s="4" t="str">
        <f>IF('True_Odds_Calculator_3-way'!C752="","",'True_Odds_Calculator_3-way'!C752)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IF('True_Odds_Calculator_3-way'!A753="","",'True_Odds_Calculator_3-way'!A753)</f>
        <v/>
      </c>
      <c r="B761" s="4" t="str">
        <f>IF('True_Odds_Calculator_3-way'!B753="","",'True_Odds_Calculator_3-way'!B753)</f>
        <v/>
      </c>
      <c r="C761" s="4" t="str">
        <f>IF('True_Odds_Calculator_3-way'!C753="","",'True_Odds_Calculator_3-way'!C753)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IF('True_Odds_Calculator_3-way'!A754="","",'True_Odds_Calculator_3-way'!A754)</f>
        <v/>
      </c>
      <c r="B762" s="4" t="str">
        <f>IF('True_Odds_Calculator_3-way'!B754="","",'True_Odds_Calculator_3-way'!B754)</f>
        <v/>
      </c>
      <c r="C762" s="4" t="str">
        <f>IF('True_Odds_Calculator_3-way'!C754="","",'True_Odds_Calculator_3-way'!C754)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IF('True_Odds_Calculator_3-way'!A755="","",'True_Odds_Calculator_3-way'!A755)</f>
        <v/>
      </c>
      <c r="B763" s="4" t="str">
        <f>IF('True_Odds_Calculator_3-way'!B755="","",'True_Odds_Calculator_3-way'!B755)</f>
        <v/>
      </c>
      <c r="C763" s="4" t="str">
        <f>IF('True_Odds_Calculator_3-way'!C755="","",'True_Odds_Calculator_3-way'!C755)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IF('True_Odds_Calculator_3-way'!A756="","",'True_Odds_Calculator_3-way'!A756)</f>
        <v/>
      </c>
      <c r="B764" s="4" t="str">
        <f>IF('True_Odds_Calculator_3-way'!B756="","",'True_Odds_Calculator_3-way'!B756)</f>
        <v/>
      </c>
      <c r="C764" s="4" t="str">
        <f>IF('True_Odds_Calculator_3-way'!C756="","",'True_Odds_Calculator_3-way'!C756)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IF('True_Odds_Calculator_3-way'!A757="","",'True_Odds_Calculator_3-way'!A757)</f>
        <v/>
      </c>
      <c r="B765" s="4" t="str">
        <f>IF('True_Odds_Calculator_3-way'!B757="","",'True_Odds_Calculator_3-way'!B757)</f>
        <v/>
      </c>
      <c r="C765" s="4" t="str">
        <f>IF('True_Odds_Calculator_3-way'!C757="","",'True_Odds_Calculator_3-way'!C757)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IF('True_Odds_Calculator_3-way'!A758="","",'True_Odds_Calculator_3-way'!A758)</f>
        <v/>
      </c>
      <c r="B766" s="4" t="str">
        <f>IF('True_Odds_Calculator_3-way'!B758="","",'True_Odds_Calculator_3-way'!B758)</f>
        <v/>
      </c>
      <c r="C766" s="4" t="str">
        <f>IF('True_Odds_Calculator_3-way'!C758="","",'True_Odds_Calculator_3-way'!C758)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IF('True_Odds_Calculator_3-way'!A759="","",'True_Odds_Calculator_3-way'!A759)</f>
        <v/>
      </c>
      <c r="B767" s="4" t="str">
        <f>IF('True_Odds_Calculator_3-way'!B759="","",'True_Odds_Calculator_3-way'!B759)</f>
        <v/>
      </c>
      <c r="C767" s="4" t="str">
        <f>IF('True_Odds_Calculator_3-way'!C759="","",'True_Odds_Calculator_3-way'!C759)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IF('True_Odds_Calculator_3-way'!A760="","",'True_Odds_Calculator_3-way'!A760)</f>
        <v/>
      </c>
      <c r="B768" s="4" t="str">
        <f>IF('True_Odds_Calculator_3-way'!B760="","",'True_Odds_Calculator_3-way'!B760)</f>
        <v/>
      </c>
      <c r="C768" s="4" t="str">
        <f>IF('True_Odds_Calculator_3-way'!C760="","",'True_Odds_Calculator_3-way'!C760)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IF('True_Odds_Calculator_3-way'!A761="","",'True_Odds_Calculator_3-way'!A761)</f>
        <v/>
      </c>
      <c r="B769" s="4" t="str">
        <f>IF('True_Odds_Calculator_3-way'!B761="","",'True_Odds_Calculator_3-way'!B761)</f>
        <v/>
      </c>
      <c r="C769" s="4" t="str">
        <f>IF('True_Odds_Calculator_3-way'!C761="","",'True_Odds_Calculator_3-way'!C761)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IF('True_Odds_Calculator_3-way'!A762="","",'True_Odds_Calculator_3-way'!A762)</f>
        <v/>
      </c>
      <c r="B770" s="4" t="str">
        <f>IF('True_Odds_Calculator_3-way'!B762="","",'True_Odds_Calculator_3-way'!B762)</f>
        <v/>
      </c>
      <c r="C770" s="4" t="str">
        <f>IF('True_Odds_Calculator_3-way'!C762="","",'True_Odds_Calculator_3-way'!C762)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IF('True_Odds_Calculator_3-way'!A763="","",'True_Odds_Calculator_3-way'!A763)</f>
        <v/>
      </c>
      <c r="B771" s="4" t="str">
        <f>IF('True_Odds_Calculator_3-way'!B763="","",'True_Odds_Calculator_3-way'!B763)</f>
        <v/>
      </c>
      <c r="C771" s="4" t="str">
        <f>IF('True_Odds_Calculator_3-way'!C763="","",'True_Odds_Calculator_3-way'!C763)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IF('True_Odds_Calculator_3-way'!A764="","",'True_Odds_Calculator_3-way'!A764)</f>
        <v/>
      </c>
      <c r="B772" s="4" t="str">
        <f>IF('True_Odds_Calculator_3-way'!B764="","",'True_Odds_Calculator_3-way'!B764)</f>
        <v/>
      </c>
      <c r="C772" s="4" t="str">
        <f>IF('True_Odds_Calculator_3-way'!C764="","",'True_Odds_Calculator_3-way'!C764)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IF('True_Odds_Calculator_3-way'!A765="","",'True_Odds_Calculator_3-way'!A765)</f>
        <v/>
      </c>
      <c r="B773" s="4" t="str">
        <f>IF('True_Odds_Calculator_3-way'!B765="","",'True_Odds_Calculator_3-way'!B765)</f>
        <v/>
      </c>
      <c r="C773" s="4" t="str">
        <f>IF('True_Odds_Calculator_3-way'!C765="","",'True_Odds_Calculator_3-way'!C765)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IF('True_Odds_Calculator_3-way'!A766="","",'True_Odds_Calculator_3-way'!A766)</f>
        <v/>
      </c>
      <c r="B774" s="4" t="str">
        <f>IF('True_Odds_Calculator_3-way'!B766="","",'True_Odds_Calculator_3-way'!B766)</f>
        <v/>
      </c>
      <c r="C774" s="4" t="str">
        <f>IF('True_Odds_Calculator_3-way'!C766="","",'True_Odds_Calculator_3-way'!C766)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IF('True_Odds_Calculator_3-way'!A767="","",'True_Odds_Calculator_3-way'!A767)</f>
        <v/>
      </c>
      <c r="B775" s="4" t="str">
        <f>IF('True_Odds_Calculator_3-way'!B767="","",'True_Odds_Calculator_3-way'!B767)</f>
        <v/>
      </c>
      <c r="C775" s="4" t="str">
        <f>IF('True_Odds_Calculator_3-way'!C767="","",'True_Odds_Calculator_3-way'!C767)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IF('True_Odds_Calculator_3-way'!A768="","",'True_Odds_Calculator_3-way'!A768)</f>
        <v/>
      </c>
      <c r="B776" s="4" t="str">
        <f>IF('True_Odds_Calculator_3-way'!B768="","",'True_Odds_Calculator_3-way'!B768)</f>
        <v/>
      </c>
      <c r="C776" s="4" t="str">
        <f>IF('True_Odds_Calculator_3-way'!C768="","",'True_Odds_Calculator_3-way'!C768)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IF('True_Odds_Calculator_3-way'!A769="","",'True_Odds_Calculator_3-way'!A769)</f>
        <v/>
      </c>
      <c r="B777" s="4" t="str">
        <f>IF('True_Odds_Calculator_3-way'!B769="","",'True_Odds_Calculator_3-way'!B769)</f>
        <v/>
      </c>
      <c r="C777" s="4" t="str">
        <f>IF('True_Odds_Calculator_3-way'!C769="","",'True_Odds_Calculator_3-way'!C769)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IF('True_Odds_Calculator_3-way'!A770="","",'True_Odds_Calculator_3-way'!A770)</f>
        <v/>
      </c>
      <c r="B778" s="4" t="str">
        <f>IF('True_Odds_Calculator_3-way'!B770="","",'True_Odds_Calculator_3-way'!B770)</f>
        <v/>
      </c>
      <c r="C778" s="4" t="str">
        <f>IF('True_Odds_Calculator_3-way'!C770="","",'True_Odds_Calculator_3-way'!C770)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IF('True_Odds_Calculator_3-way'!A771="","",'True_Odds_Calculator_3-way'!A771)</f>
        <v/>
      </c>
      <c r="B779" s="4" t="str">
        <f>IF('True_Odds_Calculator_3-way'!B771="","",'True_Odds_Calculator_3-way'!B771)</f>
        <v/>
      </c>
      <c r="C779" s="4" t="str">
        <f>IF('True_Odds_Calculator_3-way'!C771="","",'True_Odds_Calculator_3-way'!C771)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IF('True_Odds_Calculator_3-way'!A772="","",'True_Odds_Calculator_3-way'!A772)</f>
        <v/>
      </c>
      <c r="B780" s="4" t="str">
        <f>IF('True_Odds_Calculator_3-way'!B772="","",'True_Odds_Calculator_3-way'!B772)</f>
        <v/>
      </c>
      <c r="C780" s="4" t="str">
        <f>IF('True_Odds_Calculator_3-way'!C772="","",'True_Odds_Calculator_3-way'!C772)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IF('True_Odds_Calculator_3-way'!A773="","",'True_Odds_Calculator_3-way'!A773)</f>
        <v/>
      </c>
      <c r="B781" s="4" t="str">
        <f>IF('True_Odds_Calculator_3-way'!B773="","",'True_Odds_Calculator_3-way'!B773)</f>
        <v/>
      </c>
      <c r="C781" s="4" t="str">
        <f>IF('True_Odds_Calculator_3-way'!C773="","",'True_Odds_Calculator_3-way'!C773)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IF('True_Odds_Calculator_3-way'!A774="","",'True_Odds_Calculator_3-way'!A774)</f>
        <v/>
      </c>
      <c r="B782" s="4" t="str">
        <f>IF('True_Odds_Calculator_3-way'!B774="","",'True_Odds_Calculator_3-way'!B774)</f>
        <v/>
      </c>
      <c r="C782" s="4" t="str">
        <f>IF('True_Odds_Calculator_3-way'!C774="","",'True_Odds_Calculator_3-way'!C774)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IF('True_Odds_Calculator_3-way'!A775="","",'True_Odds_Calculator_3-way'!A775)</f>
        <v/>
      </c>
      <c r="B783" s="4" t="str">
        <f>IF('True_Odds_Calculator_3-way'!B775="","",'True_Odds_Calculator_3-way'!B775)</f>
        <v/>
      </c>
      <c r="C783" s="4" t="str">
        <f>IF('True_Odds_Calculator_3-way'!C775="","",'True_Odds_Calculator_3-way'!C775)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IF('True_Odds_Calculator_3-way'!A776="","",'True_Odds_Calculator_3-way'!A776)</f>
        <v/>
      </c>
      <c r="B784" s="4" t="str">
        <f>IF('True_Odds_Calculator_3-way'!B776="","",'True_Odds_Calculator_3-way'!B776)</f>
        <v/>
      </c>
      <c r="C784" s="4" t="str">
        <f>IF('True_Odds_Calculator_3-way'!C776="","",'True_Odds_Calculator_3-way'!C776)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IF('True_Odds_Calculator_3-way'!A777="","",'True_Odds_Calculator_3-way'!A777)</f>
        <v/>
      </c>
      <c r="B785" s="4" t="str">
        <f>IF('True_Odds_Calculator_3-way'!B777="","",'True_Odds_Calculator_3-way'!B777)</f>
        <v/>
      </c>
      <c r="C785" s="4" t="str">
        <f>IF('True_Odds_Calculator_3-way'!C777="","",'True_Odds_Calculator_3-way'!C777)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IF('True_Odds_Calculator_3-way'!A778="","",'True_Odds_Calculator_3-way'!A778)</f>
        <v/>
      </c>
      <c r="B786" s="4" t="str">
        <f>IF('True_Odds_Calculator_3-way'!B778="","",'True_Odds_Calculator_3-way'!B778)</f>
        <v/>
      </c>
      <c r="C786" s="4" t="str">
        <f>IF('True_Odds_Calculator_3-way'!C778="","",'True_Odds_Calculator_3-way'!C778)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IF('True_Odds_Calculator_3-way'!A779="","",'True_Odds_Calculator_3-way'!A779)</f>
        <v/>
      </c>
      <c r="B787" s="4" t="str">
        <f>IF('True_Odds_Calculator_3-way'!B779="","",'True_Odds_Calculator_3-way'!B779)</f>
        <v/>
      </c>
      <c r="C787" s="4" t="str">
        <f>IF('True_Odds_Calculator_3-way'!C779="","",'True_Odds_Calculator_3-way'!C779)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IF('True_Odds_Calculator_3-way'!A780="","",'True_Odds_Calculator_3-way'!A780)</f>
        <v/>
      </c>
      <c r="B788" s="4" t="str">
        <f>IF('True_Odds_Calculator_3-way'!B780="","",'True_Odds_Calculator_3-way'!B780)</f>
        <v/>
      </c>
      <c r="C788" s="4" t="str">
        <f>IF('True_Odds_Calculator_3-way'!C780="","",'True_Odds_Calculator_3-way'!C780)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IF('True_Odds_Calculator_3-way'!A781="","",'True_Odds_Calculator_3-way'!A781)</f>
        <v/>
      </c>
      <c r="B789" s="4" t="str">
        <f>IF('True_Odds_Calculator_3-way'!B781="","",'True_Odds_Calculator_3-way'!B781)</f>
        <v/>
      </c>
      <c r="C789" s="4" t="str">
        <f>IF('True_Odds_Calculator_3-way'!C781="","",'True_Odds_Calculator_3-way'!C781)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IF('True_Odds_Calculator_3-way'!A782="","",'True_Odds_Calculator_3-way'!A782)</f>
        <v/>
      </c>
      <c r="B790" s="4" t="str">
        <f>IF('True_Odds_Calculator_3-way'!B782="","",'True_Odds_Calculator_3-way'!B782)</f>
        <v/>
      </c>
      <c r="C790" s="4" t="str">
        <f>IF('True_Odds_Calculator_3-way'!C782="","",'True_Odds_Calculator_3-way'!C782)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IF('True_Odds_Calculator_3-way'!A783="","",'True_Odds_Calculator_3-way'!A783)</f>
        <v/>
      </c>
      <c r="B791" s="4" t="str">
        <f>IF('True_Odds_Calculator_3-way'!B783="","",'True_Odds_Calculator_3-way'!B783)</f>
        <v/>
      </c>
      <c r="C791" s="4" t="str">
        <f>IF('True_Odds_Calculator_3-way'!C783="","",'True_Odds_Calculator_3-way'!C783)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IF('True_Odds_Calculator_3-way'!A784="","",'True_Odds_Calculator_3-way'!A784)</f>
        <v/>
      </c>
      <c r="B792" s="4" t="str">
        <f>IF('True_Odds_Calculator_3-way'!B784="","",'True_Odds_Calculator_3-way'!B784)</f>
        <v/>
      </c>
      <c r="C792" s="4" t="str">
        <f>IF('True_Odds_Calculator_3-way'!C784="","",'True_Odds_Calculator_3-way'!C784)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IF('True_Odds_Calculator_3-way'!A785="","",'True_Odds_Calculator_3-way'!A785)</f>
        <v/>
      </c>
      <c r="B793" s="4" t="str">
        <f>IF('True_Odds_Calculator_3-way'!B785="","",'True_Odds_Calculator_3-way'!B785)</f>
        <v/>
      </c>
      <c r="C793" s="4" t="str">
        <f>IF('True_Odds_Calculator_3-way'!C785="","",'True_Odds_Calculator_3-way'!C785)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IF('True_Odds_Calculator_3-way'!A786="","",'True_Odds_Calculator_3-way'!A786)</f>
        <v/>
      </c>
      <c r="B794" s="4" t="str">
        <f>IF('True_Odds_Calculator_3-way'!B786="","",'True_Odds_Calculator_3-way'!B786)</f>
        <v/>
      </c>
      <c r="C794" s="4" t="str">
        <f>IF('True_Odds_Calculator_3-way'!C786="","",'True_Odds_Calculator_3-way'!C786)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IF('True_Odds_Calculator_3-way'!A787="","",'True_Odds_Calculator_3-way'!A787)</f>
        <v/>
      </c>
      <c r="B795" s="4" t="str">
        <f>IF('True_Odds_Calculator_3-way'!B787="","",'True_Odds_Calculator_3-way'!B787)</f>
        <v/>
      </c>
      <c r="C795" s="4" t="str">
        <f>IF('True_Odds_Calculator_3-way'!C787="","",'True_Odds_Calculator_3-way'!C787)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IF('True_Odds_Calculator_3-way'!A788="","",'True_Odds_Calculator_3-way'!A788)</f>
        <v/>
      </c>
      <c r="B796" s="4" t="str">
        <f>IF('True_Odds_Calculator_3-way'!B788="","",'True_Odds_Calculator_3-way'!B788)</f>
        <v/>
      </c>
      <c r="C796" s="4" t="str">
        <f>IF('True_Odds_Calculator_3-way'!C788="","",'True_Odds_Calculator_3-way'!C788)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IF('True_Odds_Calculator_3-way'!A789="","",'True_Odds_Calculator_3-way'!A789)</f>
        <v/>
      </c>
      <c r="B797" s="4" t="str">
        <f>IF('True_Odds_Calculator_3-way'!B789="","",'True_Odds_Calculator_3-way'!B789)</f>
        <v/>
      </c>
      <c r="C797" s="4" t="str">
        <f>IF('True_Odds_Calculator_3-way'!C789="","",'True_Odds_Calculator_3-way'!C789)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IF('True_Odds_Calculator_3-way'!A790="","",'True_Odds_Calculator_3-way'!A790)</f>
        <v/>
      </c>
      <c r="B798" s="4" t="str">
        <f>IF('True_Odds_Calculator_3-way'!B790="","",'True_Odds_Calculator_3-way'!B790)</f>
        <v/>
      </c>
      <c r="C798" s="4" t="str">
        <f>IF('True_Odds_Calculator_3-way'!C790="","",'True_Odds_Calculator_3-way'!C790)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IF('True_Odds_Calculator_3-way'!A791="","",'True_Odds_Calculator_3-way'!A791)</f>
        <v/>
      </c>
      <c r="B799" s="4" t="str">
        <f>IF('True_Odds_Calculator_3-way'!B791="","",'True_Odds_Calculator_3-way'!B791)</f>
        <v/>
      </c>
      <c r="C799" s="4" t="str">
        <f>IF('True_Odds_Calculator_3-way'!C791="","",'True_Odds_Calculator_3-way'!C791)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IF('True_Odds_Calculator_3-way'!A792="","",'True_Odds_Calculator_3-way'!A792)</f>
        <v/>
      </c>
      <c r="B800" s="4" t="str">
        <f>IF('True_Odds_Calculator_3-way'!B792="","",'True_Odds_Calculator_3-way'!B792)</f>
        <v/>
      </c>
      <c r="C800" s="4" t="str">
        <f>IF('True_Odds_Calculator_3-way'!C792="","",'True_Odds_Calculator_3-way'!C792)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IF('True_Odds_Calculator_3-way'!A793="","",'True_Odds_Calculator_3-way'!A793)</f>
        <v/>
      </c>
      <c r="B801" s="4" t="str">
        <f>IF('True_Odds_Calculator_3-way'!B793="","",'True_Odds_Calculator_3-way'!B793)</f>
        <v/>
      </c>
      <c r="C801" s="4" t="str">
        <f>IF('True_Odds_Calculator_3-way'!C793="","",'True_Odds_Calculator_3-way'!C793)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IF('True_Odds_Calculator_3-way'!A794="","",'True_Odds_Calculator_3-way'!A794)</f>
        <v/>
      </c>
      <c r="B802" s="4" t="str">
        <f>IF('True_Odds_Calculator_3-way'!B794="","",'True_Odds_Calculator_3-way'!B794)</f>
        <v/>
      </c>
      <c r="C802" s="4" t="str">
        <f>IF('True_Odds_Calculator_3-way'!C794="","",'True_Odds_Calculator_3-way'!C794)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IF('True_Odds_Calculator_3-way'!A795="","",'True_Odds_Calculator_3-way'!A795)</f>
        <v/>
      </c>
      <c r="B803" s="4" t="str">
        <f>IF('True_Odds_Calculator_3-way'!B795="","",'True_Odds_Calculator_3-way'!B795)</f>
        <v/>
      </c>
      <c r="C803" s="4" t="str">
        <f>IF('True_Odds_Calculator_3-way'!C795="","",'True_Odds_Calculator_3-way'!C795)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IF('True_Odds_Calculator_3-way'!A796="","",'True_Odds_Calculator_3-way'!A796)</f>
        <v/>
      </c>
      <c r="B804" s="4" t="str">
        <f>IF('True_Odds_Calculator_3-way'!B796="","",'True_Odds_Calculator_3-way'!B796)</f>
        <v/>
      </c>
      <c r="C804" s="4" t="str">
        <f>IF('True_Odds_Calculator_3-way'!C796="","",'True_Odds_Calculator_3-way'!C796)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IF('True_Odds_Calculator_3-way'!A797="","",'True_Odds_Calculator_3-way'!A797)</f>
        <v/>
      </c>
      <c r="B805" s="4" t="str">
        <f>IF('True_Odds_Calculator_3-way'!B797="","",'True_Odds_Calculator_3-way'!B797)</f>
        <v/>
      </c>
      <c r="C805" s="4" t="str">
        <f>IF('True_Odds_Calculator_3-way'!C797="","",'True_Odds_Calculator_3-way'!C797)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IF('True_Odds_Calculator_3-way'!A798="","",'True_Odds_Calculator_3-way'!A798)</f>
        <v/>
      </c>
      <c r="B806" s="4" t="str">
        <f>IF('True_Odds_Calculator_3-way'!B798="","",'True_Odds_Calculator_3-way'!B798)</f>
        <v/>
      </c>
      <c r="C806" s="4" t="str">
        <f>IF('True_Odds_Calculator_3-way'!C798="","",'True_Odds_Calculator_3-way'!C798)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IF('True_Odds_Calculator_3-way'!A799="","",'True_Odds_Calculator_3-way'!A799)</f>
        <v/>
      </c>
      <c r="B807" s="4" t="str">
        <f>IF('True_Odds_Calculator_3-way'!B799="","",'True_Odds_Calculator_3-way'!B799)</f>
        <v/>
      </c>
      <c r="C807" s="4" t="str">
        <f>IF('True_Odds_Calculator_3-way'!C799="","",'True_Odds_Calculator_3-way'!C799)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IF('True_Odds_Calculator_3-way'!A800="","",'True_Odds_Calculator_3-way'!A800)</f>
        <v/>
      </c>
      <c r="B808" s="4" t="str">
        <f>IF('True_Odds_Calculator_3-way'!B800="","",'True_Odds_Calculator_3-way'!B800)</f>
        <v/>
      </c>
      <c r="C808" s="4" t="str">
        <f>IF('True_Odds_Calculator_3-way'!C800="","",'True_Odds_Calculator_3-way'!C800)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IF('True_Odds_Calculator_3-way'!A801="","",'True_Odds_Calculator_3-way'!A801)</f>
        <v/>
      </c>
      <c r="B809" s="4" t="str">
        <f>IF('True_Odds_Calculator_3-way'!B801="","",'True_Odds_Calculator_3-way'!B801)</f>
        <v/>
      </c>
      <c r="C809" s="4" t="str">
        <f>IF('True_Odds_Calculator_3-way'!C801="","",'True_Odds_Calculator_3-way'!C801)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IF('True_Odds_Calculator_3-way'!A802="","",'True_Odds_Calculator_3-way'!A802)</f>
        <v/>
      </c>
      <c r="B810" s="4" t="str">
        <f>IF('True_Odds_Calculator_3-way'!B802="","",'True_Odds_Calculator_3-way'!B802)</f>
        <v/>
      </c>
      <c r="C810" s="4" t="str">
        <f>IF('True_Odds_Calculator_3-way'!C802="","",'True_Odds_Calculator_3-way'!C802)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IF('True_Odds_Calculator_3-way'!A803="","",'True_Odds_Calculator_3-way'!A803)</f>
        <v/>
      </c>
      <c r="B811" s="4" t="str">
        <f>IF('True_Odds_Calculator_3-way'!B803="","",'True_Odds_Calculator_3-way'!B803)</f>
        <v/>
      </c>
      <c r="C811" s="4" t="str">
        <f>IF('True_Odds_Calculator_3-way'!C803="","",'True_Odds_Calculator_3-way'!C803)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IF('True_Odds_Calculator_3-way'!A804="","",'True_Odds_Calculator_3-way'!A804)</f>
        <v/>
      </c>
      <c r="B812" s="4" t="str">
        <f>IF('True_Odds_Calculator_3-way'!B804="","",'True_Odds_Calculator_3-way'!B804)</f>
        <v/>
      </c>
      <c r="C812" s="4" t="str">
        <f>IF('True_Odds_Calculator_3-way'!C804="","",'True_Odds_Calculator_3-way'!C804)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IF('True_Odds_Calculator_3-way'!A805="","",'True_Odds_Calculator_3-way'!A805)</f>
        <v/>
      </c>
      <c r="B813" s="4" t="str">
        <f>IF('True_Odds_Calculator_3-way'!B805="","",'True_Odds_Calculator_3-way'!B805)</f>
        <v/>
      </c>
      <c r="C813" s="4" t="str">
        <f>IF('True_Odds_Calculator_3-way'!C805="","",'True_Odds_Calculator_3-way'!C805)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IF('True_Odds_Calculator_3-way'!A806="","",'True_Odds_Calculator_3-way'!A806)</f>
        <v/>
      </c>
      <c r="B814" s="4" t="str">
        <f>IF('True_Odds_Calculator_3-way'!B806="","",'True_Odds_Calculator_3-way'!B806)</f>
        <v/>
      </c>
      <c r="C814" s="4" t="str">
        <f>IF('True_Odds_Calculator_3-way'!C806="","",'True_Odds_Calculator_3-way'!C806)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IF('True_Odds_Calculator_3-way'!A807="","",'True_Odds_Calculator_3-way'!A807)</f>
        <v/>
      </c>
      <c r="B815" s="4" t="str">
        <f>IF('True_Odds_Calculator_3-way'!B807="","",'True_Odds_Calculator_3-way'!B807)</f>
        <v/>
      </c>
      <c r="C815" s="4" t="str">
        <f>IF('True_Odds_Calculator_3-way'!C807="","",'True_Odds_Calculator_3-way'!C807)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IF('True_Odds_Calculator_3-way'!A808="","",'True_Odds_Calculator_3-way'!A808)</f>
        <v/>
      </c>
      <c r="B816" s="4" t="str">
        <f>IF('True_Odds_Calculator_3-way'!B808="","",'True_Odds_Calculator_3-way'!B808)</f>
        <v/>
      </c>
      <c r="C816" s="4" t="str">
        <f>IF('True_Odds_Calculator_3-way'!C808="","",'True_Odds_Calculator_3-way'!C808)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1.57</v>
      </c>
      <c r="B2" s="4">
        <f>IF('True_Odds_Calculator_2-way'!B3="","",'True_Odds_Calculator_2-way'!B3)</f>
        <v>2.42</v>
      </c>
      <c r="C2" s="4">
        <f t="shared" ref="C2:C65" si="0">IF(A2="","",((1/A2)+(1/B2))-1)</f>
        <v>5.0165815655103474E-2</v>
      </c>
      <c r="D2" s="4">
        <f>IF(A2="","",(2*A2)/(2-($C2*A2)))</f>
        <v>1.6343614229793093</v>
      </c>
      <c r="E2" s="4">
        <f>IF(B2="","",(2*B2)/(2-($C2*B2)))</f>
        <v>2.5763884179833187</v>
      </c>
      <c r="G2" s="4">
        <f t="shared" ref="G2:G65" si="1">IF(A2="","",C2+1)</f>
        <v>1.0501658156551035</v>
      </c>
    </row>
    <row r="3" spans="1:7" x14ac:dyDescent="0.2">
      <c r="A3" s="4">
        <f>IF('True_Odds_Calculator_2-way'!A4="","",'True_Odds_Calculator_2-way'!A4)</f>
        <v>1.59</v>
      </c>
      <c r="B3" s="4">
        <f>IF('True_Odds_Calculator_2-way'!B4="","",'True_Odds_Calculator_2-way'!B4)</f>
        <v>2.42</v>
      </c>
      <c r="C3" s="4">
        <f t="shared" si="0"/>
        <v>4.21539581059307E-2</v>
      </c>
      <c r="D3" s="4">
        <f t="shared" ref="D3:D66" si="2">IF(A3="","",(2*A3)/(2-($C3*A3)))</f>
        <v>1.6451323271623415</v>
      </c>
      <c r="E3" s="4">
        <f t="shared" ref="E3:E66" si="3">IF(B3="","",(2*B3)/(2-($C3*B3)))</f>
        <v>2.5500695871164427</v>
      </c>
      <c r="G3" s="4">
        <f t="shared" si="1"/>
        <v>1.0421539581059307</v>
      </c>
    </row>
    <row r="4" spans="1:7" x14ac:dyDescent="0.2">
      <c r="A4" s="4">
        <f>IF('True_Odds_Calculator_2-way'!A5="","",'True_Odds_Calculator_2-way'!A5)</f>
        <v>1.6</v>
      </c>
      <c r="B4" s="4">
        <f>IF('True_Odds_Calculator_2-way'!B5="","",'True_Odds_Calculator_2-way'!B5)</f>
        <v>2.39</v>
      </c>
      <c r="C4" s="4">
        <f t="shared" si="0"/>
        <v>4.3410041841004166E-2</v>
      </c>
      <c r="D4" s="4">
        <f t="shared" si="2"/>
        <v>1.6575639358474208</v>
      </c>
      <c r="E4" s="4">
        <f t="shared" si="3"/>
        <v>2.5207646671061306</v>
      </c>
      <c r="G4" s="4">
        <f t="shared" si="1"/>
        <v>1.0434100418410042</v>
      </c>
    </row>
    <row r="5" spans="1:7" x14ac:dyDescent="0.2">
      <c r="A5" s="4">
        <f>IF('True_Odds_Calculator_2-way'!A6="","",'True_Odds_Calculator_2-way'!A6)</f>
        <v>1.64</v>
      </c>
      <c r="B5" s="4">
        <f>IF('True_Odds_Calculator_2-way'!B6="","",'True_Odds_Calculator_2-way'!B6)</f>
        <v>2.31</v>
      </c>
      <c r="C5" s="4">
        <f t="shared" si="0"/>
        <v>4.2656530461408604E-2</v>
      </c>
      <c r="D5" s="4">
        <f t="shared" si="2"/>
        <v>1.6994437466355645</v>
      </c>
      <c r="E5" s="4">
        <f t="shared" si="3"/>
        <v>2.4297075423294001</v>
      </c>
      <c r="G5" s="4">
        <f t="shared" si="1"/>
        <v>1.0426565304614086</v>
      </c>
    </row>
    <row r="6" spans="1:7" x14ac:dyDescent="0.2">
      <c r="A6" s="4">
        <f>IF('True_Odds_Calculator_2-way'!A7="","",'True_Odds_Calculator_2-way'!A7)</f>
        <v>1.76</v>
      </c>
      <c r="B6" s="4">
        <f>IF('True_Odds_Calculator_2-way'!B7="","",'True_Odds_Calculator_2-way'!B7)</f>
        <v>2.1</v>
      </c>
      <c r="C6" s="4">
        <f t="shared" si="0"/>
        <v>4.4372294372294396E-2</v>
      </c>
      <c r="D6" s="4">
        <f t="shared" si="2"/>
        <v>1.8315163528245788</v>
      </c>
      <c r="E6" s="4">
        <f t="shared" si="3"/>
        <v>2.2026221692491061</v>
      </c>
      <c r="G6" s="4">
        <f t="shared" si="1"/>
        <v>1.0443722943722944</v>
      </c>
    </row>
    <row r="7" spans="1:7" x14ac:dyDescent="0.2">
      <c r="A7" s="4">
        <f>IF('True_Odds_Calculator_2-way'!A8="","",'True_Odds_Calculator_2-way'!A8)</f>
        <v>1.7</v>
      </c>
      <c r="B7" s="4">
        <f>IF('True_Odds_Calculator_2-way'!B8="","",'True_Odds_Calculator_2-way'!B8)</f>
        <v>2.2599999999999998</v>
      </c>
      <c r="C7" s="4">
        <f t="shared" si="0"/>
        <v>3.0713170223841679E-2</v>
      </c>
      <c r="D7" s="4">
        <f t="shared" si="2"/>
        <v>1.7455701953657428</v>
      </c>
      <c r="E7" s="4">
        <f t="shared" si="3"/>
        <v>2.3412553321145642</v>
      </c>
      <c r="G7" s="4">
        <f t="shared" si="1"/>
        <v>1.0307131702238417</v>
      </c>
    </row>
    <row r="8" spans="1:7" x14ac:dyDescent="0.2">
      <c r="A8" s="4">
        <f>IF('True_Odds_Calculator_2-way'!A9="","",'True_Odds_Calculator_2-way'!A9)</f>
        <v>1.78</v>
      </c>
      <c r="B8" s="4">
        <f>IF('True_Odds_Calculator_2-way'!B9="","",'True_Odds_Calculator_2-way'!B9)</f>
        <v>2.14</v>
      </c>
      <c r="C8" s="4">
        <f t="shared" si="0"/>
        <v>2.908747243515708E-2</v>
      </c>
      <c r="D8" s="4">
        <f t="shared" si="2"/>
        <v>1.8273049985608751</v>
      </c>
      <c r="E8" s="4">
        <f t="shared" si="3"/>
        <v>2.2087440565928333</v>
      </c>
      <c r="G8" s="4">
        <f t="shared" si="1"/>
        <v>1.0290874724351571</v>
      </c>
    </row>
    <row r="9" spans="1:7" x14ac:dyDescent="0.2">
      <c r="A9" s="4">
        <f>IF('True_Odds_Calculator_2-way'!A10="","",'True_Odds_Calculator_2-way'!A10)</f>
        <v>1.99</v>
      </c>
      <c r="B9" s="4">
        <f>IF('True_Odds_Calculator_2-way'!B10="","",'True_Odds_Calculator_2-way'!B10)</f>
        <v>1.92</v>
      </c>
      <c r="C9" s="4">
        <f t="shared" si="0"/>
        <v>2.3345896147403788E-2</v>
      </c>
      <c r="D9" s="4">
        <f t="shared" si="2"/>
        <v>2.0373253705876082</v>
      </c>
      <c r="E9" s="4">
        <f t="shared" si="3"/>
        <v>1.9640176827387685</v>
      </c>
      <c r="G9" s="4">
        <f t="shared" si="1"/>
        <v>1.0233458961474038</v>
      </c>
    </row>
    <row r="10" spans="1:7" x14ac:dyDescent="0.2">
      <c r="A10" s="4">
        <f>IF('True_Odds_Calculator_2-way'!A11="","",'True_Odds_Calculator_2-way'!A11)</f>
        <v>1.94</v>
      </c>
      <c r="B10" s="4">
        <f>IF('True_Odds_Calculator_2-way'!B11="","",'True_Odds_Calculator_2-way'!B11)</f>
        <v>1.96</v>
      </c>
      <c r="C10" s="4">
        <f t="shared" si="0"/>
        <v>2.5667999158426325E-2</v>
      </c>
      <c r="D10" s="4">
        <f t="shared" si="2"/>
        <v>1.9895353704478862</v>
      </c>
      <c r="E10" s="4">
        <f t="shared" si="3"/>
        <v>2.0105752961082914</v>
      </c>
      <c r="G10" s="4">
        <f t="shared" si="1"/>
        <v>1.0256679991584263</v>
      </c>
    </row>
    <row r="11" spans="1:7" x14ac:dyDescent="0.2">
      <c r="A11" s="4">
        <f>IF('True_Odds_Calculator_2-way'!A12="","",'True_Odds_Calculator_2-way'!A12)</f>
        <v>1.36</v>
      </c>
      <c r="B11" s="4">
        <f>IF('True_Odds_Calculator_2-way'!B12="","",'True_Odds_Calculator_2-way'!B12)</f>
        <v>3.32</v>
      </c>
      <c r="C11" s="4">
        <f t="shared" si="0"/>
        <v>3.649893692416728E-2</v>
      </c>
      <c r="D11" s="4">
        <f t="shared" si="2"/>
        <v>1.3946132937978752</v>
      </c>
      <c r="E11" s="4">
        <f t="shared" si="3"/>
        <v>3.5341264871634315</v>
      </c>
      <c r="G11" s="4">
        <f t="shared" si="1"/>
        <v>1.0364989369241673</v>
      </c>
    </row>
    <row r="12" spans="1:7" x14ac:dyDescent="0.2">
      <c r="A12" s="4">
        <f>IF('True_Odds_Calculator_2-way'!A13="","",'True_Odds_Calculator_2-way'!A13)</f>
        <v>2.0099999999999998</v>
      </c>
      <c r="B12" s="4">
        <f>IF('True_Odds_Calculator_2-way'!B13="","",'True_Odds_Calculator_2-way'!B13)</f>
        <v>1.89</v>
      </c>
      <c r="C12" s="4">
        <f t="shared" si="0"/>
        <v>2.6612966911474523E-2</v>
      </c>
      <c r="D12" s="4">
        <f t="shared" si="2"/>
        <v>2.065236891462122</v>
      </c>
      <c r="E12" s="4">
        <f t="shared" si="3"/>
        <v>1.9387583250401901</v>
      </c>
      <c r="G12" s="4">
        <f t="shared" si="1"/>
        <v>1.0266129669114745</v>
      </c>
    </row>
    <row r="13" spans="1:7" x14ac:dyDescent="0.2">
      <c r="A13" s="4">
        <f>IF('True_Odds_Calculator_2-way'!A14="","",'True_Odds_Calculator_2-way'!A14)</f>
        <v>2.15</v>
      </c>
      <c r="B13" s="4">
        <f>IF('True_Odds_Calculator_2-way'!B14="","",'True_Odds_Calculator_2-way'!B14)</f>
        <v>1.76</v>
      </c>
      <c r="C13" s="4">
        <f t="shared" si="0"/>
        <v>3.3298097251585723E-2</v>
      </c>
      <c r="D13" s="4">
        <f t="shared" si="2"/>
        <v>2.2298173246906305</v>
      </c>
      <c r="E13" s="4">
        <f t="shared" si="3"/>
        <v>1.8131288931480596</v>
      </c>
      <c r="G13" s="4">
        <f t="shared" si="1"/>
        <v>1.0332980972515857</v>
      </c>
    </row>
    <row r="14" spans="1:7" x14ac:dyDescent="0.2">
      <c r="A14" s="4">
        <f>IF('True_Odds_Calculator_2-way'!A15="","",'True_Odds_Calculator_2-way'!A15)</f>
        <v>2.06</v>
      </c>
      <c r="B14" s="4">
        <f>IF('True_Odds_Calculator_2-way'!B15="","",'True_Odds_Calculator_2-way'!B15)</f>
        <v>1.84</v>
      </c>
      <c r="C14" s="4">
        <f t="shared" si="0"/>
        <v>2.891515407344869E-2</v>
      </c>
      <c r="D14" s="4">
        <f t="shared" si="2"/>
        <v>2.1232354918216445</v>
      </c>
      <c r="E14" s="4">
        <f t="shared" si="3"/>
        <v>1.8902852583283463</v>
      </c>
      <c r="G14" s="4">
        <f t="shared" si="1"/>
        <v>1.0289151540734487</v>
      </c>
    </row>
    <row r="15" spans="1:7" x14ac:dyDescent="0.2">
      <c r="A15" s="4">
        <f>IF('True_Odds_Calculator_2-way'!A16="","",'True_Odds_Calculator_2-way'!A16)</f>
        <v>2.15</v>
      </c>
      <c r="B15" s="4">
        <f>IF('True_Odds_Calculator_2-way'!B16="","",'True_Odds_Calculator_2-way'!B16)</f>
        <v>1.76</v>
      </c>
      <c r="C15" s="4">
        <f t="shared" si="0"/>
        <v>3.3298097251585723E-2</v>
      </c>
      <c r="D15" s="4">
        <f t="shared" si="2"/>
        <v>2.2298173246906305</v>
      </c>
      <c r="E15" s="4">
        <f t="shared" si="3"/>
        <v>1.8131288931480596</v>
      </c>
      <c r="G15" s="4">
        <f t="shared" si="1"/>
        <v>1.0332980972515857</v>
      </c>
    </row>
    <row r="16" spans="1:7" x14ac:dyDescent="0.2">
      <c r="A16" s="4">
        <f>IF('True_Odds_Calculator_2-way'!A17="","",'True_Odds_Calculator_2-way'!A17)</f>
        <v>2.2599999999999998</v>
      </c>
      <c r="B16" s="4">
        <f>IF('True_Odds_Calculator_2-way'!B17="","",'True_Odds_Calculator_2-way'!B17)</f>
        <v>1.69</v>
      </c>
      <c r="C16" s="4">
        <f t="shared" si="0"/>
        <v>3.4193852437555794E-2</v>
      </c>
      <c r="D16" s="4">
        <f t="shared" si="2"/>
        <v>2.3508340001231001</v>
      </c>
      <c r="E16" s="4">
        <f t="shared" si="3"/>
        <v>1.740283410033262</v>
      </c>
      <c r="G16" s="4">
        <f t="shared" si="1"/>
        <v>1.0341938524375558</v>
      </c>
    </row>
    <row r="17" spans="1:7" x14ac:dyDescent="0.2">
      <c r="A17" s="4">
        <f>IF('True_Odds_Calculator_2-way'!A18="","",'True_Odds_Calculator_2-way'!A18)</f>
        <v>2.4300000000000002</v>
      </c>
      <c r="B17" s="4">
        <f>IF('True_Odds_Calculator_2-way'!B18="","",'True_Odds_Calculator_2-way'!B18)</f>
        <v>1.61</v>
      </c>
      <c r="C17" s="4">
        <f t="shared" si="0"/>
        <v>3.2640646167216181E-2</v>
      </c>
      <c r="D17" s="4">
        <f t="shared" si="2"/>
        <v>2.5303495779840248</v>
      </c>
      <c r="E17" s="4">
        <f t="shared" si="3"/>
        <v>1.6534454704900365</v>
      </c>
      <c r="G17" s="4">
        <f t="shared" si="1"/>
        <v>1.0326406461672162</v>
      </c>
    </row>
    <row r="18" spans="1:7" x14ac:dyDescent="0.2">
      <c r="A18" s="4">
        <f>IF('True_Odds_Calculator_2-way'!A19="","",'True_Odds_Calculator_2-way'!A19)</f>
        <v>2.2999999999999998</v>
      </c>
      <c r="B18" s="4">
        <f>IF('True_Odds_Calculator_2-way'!B19="","",'True_Odds_Calculator_2-way'!B19)</f>
        <v>1.67</v>
      </c>
      <c r="C18" s="4">
        <f t="shared" si="0"/>
        <v>3.3585003905233002E-2</v>
      </c>
      <c r="D18" s="4">
        <f t="shared" si="2"/>
        <v>2.3924011211460603</v>
      </c>
      <c r="E18" s="4">
        <f t="shared" si="3"/>
        <v>1.7181838514873629</v>
      </c>
      <c r="G18" s="4">
        <f t="shared" si="1"/>
        <v>1.033585003905233</v>
      </c>
    </row>
    <row r="19" spans="1:7" x14ac:dyDescent="0.2">
      <c r="A19" s="4">
        <f>IF('True_Odds_Calculator_2-way'!A20="","",'True_Odds_Calculator_2-way'!A20)</f>
        <v>2.62</v>
      </c>
      <c r="B19" s="4">
        <f>IF('True_Odds_Calculator_2-way'!B20="","",'True_Odds_Calculator_2-way'!B20)</f>
        <v>1.52</v>
      </c>
      <c r="C19" s="4">
        <f t="shared" si="0"/>
        <v>3.9574126155082379E-2</v>
      </c>
      <c r="D19" s="4">
        <f t="shared" si="2"/>
        <v>2.7632528448515128</v>
      </c>
      <c r="E19" s="4">
        <f t="shared" si="3"/>
        <v>1.5671336376515033</v>
      </c>
      <c r="G19" s="4">
        <f t="shared" si="1"/>
        <v>1.0395741261550824</v>
      </c>
    </row>
    <row r="20" spans="1:7" x14ac:dyDescent="0.2">
      <c r="A20" s="4">
        <f>IF('True_Odds_Calculator_2-way'!A21="","",'True_Odds_Calculator_2-way'!A21)</f>
        <v>2.2200000000000002</v>
      </c>
      <c r="B20" s="4">
        <f>IF('True_Odds_Calculator_2-way'!B21="","",'True_Odds_Calculator_2-way'!B21)</f>
        <v>1.71</v>
      </c>
      <c r="C20" s="4">
        <f t="shared" si="0"/>
        <v>3.5245772087877381E-2</v>
      </c>
      <c r="D20" s="4">
        <f t="shared" si="2"/>
        <v>2.3103888990323171</v>
      </c>
      <c r="E20" s="4">
        <f t="shared" si="3"/>
        <v>1.7631322279503969</v>
      </c>
      <c r="G20" s="4">
        <f t="shared" si="1"/>
        <v>1.0352457720878774</v>
      </c>
    </row>
    <row r="21" spans="1:7" x14ac:dyDescent="0.2">
      <c r="A21" s="4">
        <f>IF('True_Odds_Calculator_2-way'!A22="","",'True_Odds_Calculator_2-way'!A22)</f>
        <v>2.2999999999999998</v>
      </c>
      <c r="B21" s="4">
        <f>IF('True_Odds_Calculator_2-way'!B22="","",'True_Odds_Calculator_2-way'!B22)</f>
        <v>1.67</v>
      </c>
      <c r="C21" s="4">
        <f t="shared" si="0"/>
        <v>3.3585003905233002E-2</v>
      </c>
      <c r="D21" s="4">
        <f t="shared" si="2"/>
        <v>2.3924011211460603</v>
      </c>
      <c r="E21" s="4">
        <f t="shared" si="3"/>
        <v>1.7181838514873629</v>
      </c>
      <c r="G21" s="4">
        <f t="shared" si="1"/>
        <v>1.033585003905233</v>
      </c>
    </row>
    <row r="22" spans="1:7" x14ac:dyDescent="0.2">
      <c r="A22" s="4">
        <f>IF('True_Odds_Calculator_2-way'!A23="","",'True_Odds_Calculator_2-way'!A23)</f>
        <v>2.11</v>
      </c>
      <c r="B22" s="4">
        <f>IF('True_Odds_Calculator_2-way'!B23="","",'True_Odds_Calculator_2-way'!B23)</f>
        <v>1.78</v>
      </c>
      <c r="C22" s="4">
        <f t="shared" si="0"/>
        <v>3.5731402098088338E-2</v>
      </c>
      <c r="D22" s="4">
        <f t="shared" si="2"/>
        <v>2.1926557300484557</v>
      </c>
      <c r="E22" s="4">
        <f t="shared" si="3"/>
        <v>1.8384649273092173</v>
      </c>
      <c r="G22" s="4">
        <f t="shared" si="1"/>
        <v>1.0357314020980883</v>
      </c>
    </row>
    <row r="23" spans="1:7" x14ac:dyDescent="0.2">
      <c r="A23" s="4">
        <f>IF('True_Odds_Calculator_2-way'!A24="","",'True_Odds_Calculator_2-way'!A24)</f>
        <v>1.97</v>
      </c>
      <c r="B23" s="4">
        <f>IF('True_Odds_Calculator_2-way'!B24="","",'True_Odds_Calculator_2-way'!B24)</f>
        <v>1.89</v>
      </c>
      <c r="C23" s="4">
        <f t="shared" si="0"/>
        <v>3.6714742298498582E-2</v>
      </c>
      <c r="D23" s="4">
        <f t="shared" si="2"/>
        <v>2.0439162297916722</v>
      </c>
      <c r="E23" s="4">
        <f t="shared" si="3"/>
        <v>1.9579312702127099</v>
      </c>
      <c r="G23" s="4">
        <f t="shared" si="1"/>
        <v>1.0367147422984986</v>
      </c>
    </row>
    <row r="24" spans="1:7" x14ac:dyDescent="0.2">
      <c r="A24" s="4">
        <f>IF('True_Odds_Calculator_2-way'!A25="","",'True_Odds_Calculator_2-way'!A25)</f>
        <v>1.68</v>
      </c>
      <c r="B24" s="4">
        <f>IF('True_Odds_Calculator_2-way'!B25="","",'True_Odds_Calculator_2-way'!B25)</f>
        <v>2.2599999999999998</v>
      </c>
      <c r="C24" s="4">
        <f t="shared" si="0"/>
        <v>3.7715971344289834E-2</v>
      </c>
      <c r="D24" s="4">
        <f t="shared" si="2"/>
        <v>1.7349661853408882</v>
      </c>
      <c r="E24" s="4">
        <f t="shared" si="3"/>
        <v>2.3606068142253167</v>
      </c>
      <c r="G24" s="4">
        <f t="shared" si="1"/>
        <v>1.0377159713442898</v>
      </c>
    </row>
    <row r="25" spans="1:7" x14ac:dyDescent="0.2">
      <c r="A25" s="4">
        <f>IF('True_Odds_Calculator_2-way'!A26="","",'True_Odds_Calculator_2-way'!A26)</f>
        <v>2.06</v>
      </c>
      <c r="B25" s="4">
        <f>IF('True_Odds_Calculator_2-way'!B26="","",'True_Odds_Calculator_2-way'!B26)</f>
        <v>1.83</v>
      </c>
      <c r="C25" s="4">
        <f t="shared" si="0"/>
        <v>3.1884980635577431E-2</v>
      </c>
      <c r="D25" s="4">
        <f t="shared" si="2"/>
        <v>2.1299508446804905</v>
      </c>
      <c r="E25" s="4">
        <f t="shared" si="3"/>
        <v>1.8849942497124856</v>
      </c>
      <c r="G25" s="4">
        <f t="shared" si="1"/>
        <v>1.0318849806355774</v>
      </c>
    </row>
    <row r="26" spans="1:7" x14ac:dyDescent="0.2">
      <c r="A26" s="4">
        <f>IF('True_Odds_Calculator_2-way'!A27="","",'True_Odds_Calculator_2-way'!A27)</f>
        <v>1.94</v>
      </c>
      <c r="B26" s="4">
        <f>IF('True_Odds_Calculator_2-way'!B27="","",'True_Odds_Calculator_2-way'!B27)</f>
        <v>1.93</v>
      </c>
      <c r="C26" s="4">
        <f t="shared" si="0"/>
        <v>3.3598632551679941E-2</v>
      </c>
      <c r="D26" s="4">
        <f t="shared" si="2"/>
        <v>2.0053558995233249</v>
      </c>
      <c r="E26" s="4">
        <f t="shared" si="3"/>
        <v>1.9946726333173512</v>
      </c>
      <c r="G26" s="4">
        <f t="shared" si="1"/>
        <v>1.0335986325516799</v>
      </c>
    </row>
    <row r="27" spans="1:7" x14ac:dyDescent="0.2">
      <c r="A27" s="4">
        <f>IF('True_Odds_Calculator_2-way'!A28="","",'True_Odds_Calculator_2-way'!A28)</f>
        <v>1.93</v>
      </c>
      <c r="B27" s="4">
        <f>IF('True_Odds_Calculator_2-way'!B28="","",'True_Odds_Calculator_2-way'!B28)</f>
        <v>1.94</v>
      </c>
      <c r="C27" s="4">
        <f t="shared" si="0"/>
        <v>3.3598632551679941E-2</v>
      </c>
      <c r="D27" s="4">
        <f t="shared" si="2"/>
        <v>1.9946726333173512</v>
      </c>
      <c r="E27" s="4">
        <f t="shared" si="3"/>
        <v>2.0053558995233249</v>
      </c>
      <c r="G27" s="4">
        <f t="shared" si="1"/>
        <v>1.0335986325516799</v>
      </c>
    </row>
    <row r="28" spans="1:7" x14ac:dyDescent="0.2">
      <c r="A28" s="4">
        <f>IF('True_Odds_Calculator_2-way'!A29="","",'True_Odds_Calculator_2-way'!A29)</f>
        <v>2.09</v>
      </c>
      <c r="B28" s="4">
        <f>IF('True_Odds_Calculator_2-way'!B29="","",'True_Odds_Calculator_2-way'!B29)</f>
        <v>1.79</v>
      </c>
      <c r="C28" s="4">
        <f t="shared" si="0"/>
        <v>3.7128117398625982E-2</v>
      </c>
      <c r="D28" s="4">
        <f t="shared" si="2"/>
        <v>2.1743628490889537</v>
      </c>
      <c r="E28" s="4">
        <f t="shared" si="3"/>
        <v>1.8515255747197545</v>
      </c>
      <c r="G28" s="4">
        <f t="shared" si="1"/>
        <v>1.037128117398626</v>
      </c>
    </row>
    <row r="29" spans="1:7" x14ac:dyDescent="0.2">
      <c r="A29" s="4">
        <f>IF('True_Odds_Calculator_2-way'!A30="","",'True_Odds_Calculator_2-way'!A30)</f>
        <v>2.02</v>
      </c>
      <c r="B29" s="4">
        <f>IF('True_Odds_Calculator_2-way'!B30="","",'True_Odds_Calculator_2-way'!B30)</f>
        <v>1.86</v>
      </c>
      <c r="C29" s="4">
        <f t="shared" si="0"/>
        <v>3.2683913552645549E-2</v>
      </c>
      <c r="D29" s="4">
        <f t="shared" si="2"/>
        <v>2.0889580785055042</v>
      </c>
      <c r="E29" s="4">
        <f t="shared" si="3"/>
        <v>1.918308996221791</v>
      </c>
      <c r="G29" s="4">
        <f t="shared" si="1"/>
        <v>1.0326839135526455</v>
      </c>
    </row>
    <row r="30" spans="1:7" x14ac:dyDescent="0.2">
      <c r="A30" s="4">
        <f>IF('True_Odds_Calculator_2-way'!A31="","",'True_Odds_Calculator_2-way'!A31)</f>
        <v>2.09</v>
      </c>
      <c r="B30" s="4">
        <f>IF('True_Odds_Calculator_2-way'!B31="","",'True_Odds_Calculator_2-way'!B31)</f>
        <v>1.78</v>
      </c>
      <c r="C30" s="4">
        <f t="shared" si="0"/>
        <v>4.0266652330519959E-2</v>
      </c>
      <c r="D30" s="4">
        <f t="shared" si="2"/>
        <v>2.1818075186206087</v>
      </c>
      <c r="E30" s="4">
        <f t="shared" si="3"/>
        <v>1.8461614808198106</v>
      </c>
      <c r="G30" s="4">
        <f t="shared" si="1"/>
        <v>1.04026665233052</v>
      </c>
    </row>
    <row r="31" spans="1:7" x14ac:dyDescent="0.2">
      <c r="A31" s="4">
        <f>IF('True_Odds_Calculator_2-way'!A32="","",'True_Odds_Calculator_2-way'!A32)</f>
        <v>2.14</v>
      </c>
      <c r="B31" s="4">
        <f>IF('True_Odds_Calculator_2-way'!B32="","",'True_Odds_Calculator_2-way'!B32)</f>
        <v>1.75</v>
      </c>
      <c r="C31" s="4">
        <f t="shared" si="0"/>
        <v>3.8718291054739673E-2</v>
      </c>
      <c r="D31" s="4">
        <f t="shared" si="2"/>
        <v>2.2324888226527575</v>
      </c>
      <c r="E31" s="4">
        <f t="shared" si="3"/>
        <v>1.81136638452237</v>
      </c>
      <c r="G31" s="4">
        <f t="shared" si="1"/>
        <v>1.0387182910547397</v>
      </c>
    </row>
    <row r="32" spans="1:7" x14ac:dyDescent="0.2">
      <c r="A32" s="4">
        <f>IF('True_Odds_Calculator_2-way'!A33="","",'True_Odds_Calculator_2-way'!A33)</f>
        <v>2.04</v>
      </c>
      <c r="B32" s="4">
        <f>IF('True_Odds_Calculator_2-way'!B33="","",'True_Odds_Calculator_2-way'!B33)</f>
        <v>1.84</v>
      </c>
      <c r="C32" s="4">
        <f t="shared" si="0"/>
        <v>3.3674339300937772E-2</v>
      </c>
      <c r="D32" s="4">
        <f t="shared" si="2"/>
        <v>2.1125619090499774</v>
      </c>
      <c r="E32" s="4">
        <f t="shared" si="3"/>
        <v>1.8988263860785108</v>
      </c>
      <c r="G32" s="4">
        <f t="shared" si="1"/>
        <v>1.0336743393009378</v>
      </c>
    </row>
    <row r="33" spans="1:7" x14ac:dyDescent="0.2">
      <c r="A33" s="4">
        <f>IF('True_Odds_Calculator_2-way'!A34="","",'True_Odds_Calculator_2-way'!A34)</f>
        <v>2.42</v>
      </c>
      <c r="B33" s="4">
        <f>IF('True_Odds_Calculator_2-way'!B34="","",'True_Odds_Calculator_2-way'!B34)</f>
        <v>1.6</v>
      </c>
      <c r="C33" s="4">
        <f t="shared" si="0"/>
        <v>3.8223140495867725E-2</v>
      </c>
      <c r="D33" s="4">
        <f t="shared" si="2"/>
        <v>2.5373525557011791</v>
      </c>
      <c r="E33" s="4">
        <f t="shared" si="3"/>
        <v>1.6504688832054561</v>
      </c>
      <c r="G33" s="4">
        <f t="shared" si="1"/>
        <v>1.0382231404958677</v>
      </c>
    </row>
    <row r="34" spans="1:7" x14ac:dyDescent="0.2">
      <c r="A34" s="4">
        <f>IF('True_Odds_Calculator_2-way'!A35="","",'True_Odds_Calculator_2-way'!A35)</f>
        <v>2.13</v>
      </c>
      <c r="B34" s="4">
        <f>IF('True_Odds_Calculator_2-way'!B35="","",'True_Odds_Calculator_2-way'!B35)</f>
        <v>1.76</v>
      </c>
      <c r="C34" s="4">
        <f t="shared" si="0"/>
        <v>3.7665386256935607E-2</v>
      </c>
      <c r="D34" s="4">
        <f t="shared" si="2"/>
        <v>2.2190126672191313</v>
      </c>
      <c r="E34" s="4">
        <f t="shared" si="3"/>
        <v>1.8203360202000585</v>
      </c>
      <c r="G34" s="4">
        <f t="shared" si="1"/>
        <v>1.0376653862569356</v>
      </c>
    </row>
    <row r="35" spans="1:7" x14ac:dyDescent="0.2">
      <c r="A35" s="4">
        <f>IF('True_Odds_Calculator_2-way'!A36="","",'True_Odds_Calculator_2-way'!A36)</f>
        <v>1.94</v>
      </c>
      <c r="B35" s="4">
        <f>IF('True_Odds_Calculator_2-way'!B36="","",'True_Odds_Calculator_2-way'!B36)</f>
        <v>1.93</v>
      </c>
      <c r="C35" s="4">
        <f t="shared" si="0"/>
        <v>3.3598632551679941E-2</v>
      </c>
      <c r="D35" s="4">
        <f t="shared" si="2"/>
        <v>2.0053558995233249</v>
      </c>
      <c r="E35" s="4">
        <f t="shared" si="3"/>
        <v>1.9946726333173512</v>
      </c>
      <c r="G35" s="4">
        <f t="shared" si="1"/>
        <v>1.0335986325516799</v>
      </c>
    </row>
    <row r="36" spans="1:7" x14ac:dyDescent="0.2">
      <c r="A36" s="4">
        <f>IF('True_Odds_Calculator_2-way'!A37="","",'True_Odds_Calculator_2-way'!A37)</f>
        <v>2.08</v>
      </c>
      <c r="B36" s="4">
        <f>IF('True_Odds_Calculator_2-way'!B37="","",'True_Odds_Calculator_2-way'!B37)</f>
        <v>1.79</v>
      </c>
      <c r="C36" s="4">
        <f t="shared" si="0"/>
        <v>3.9428448646325664E-2</v>
      </c>
      <c r="D36" s="4">
        <f t="shared" si="2"/>
        <v>2.1689385995572641</v>
      </c>
      <c r="E36" s="4">
        <f t="shared" si="3"/>
        <v>1.8554769261437256</v>
      </c>
      <c r="G36" s="4">
        <f t="shared" si="1"/>
        <v>1.0394284486463257</v>
      </c>
    </row>
    <row r="37" spans="1:7" x14ac:dyDescent="0.2">
      <c r="A37" s="4">
        <f>IF('True_Odds_Calculator_2-way'!A38="","",'True_Odds_Calculator_2-way'!A38)</f>
        <v>1.99</v>
      </c>
      <c r="B37" s="4">
        <f>IF('True_Odds_Calculator_2-way'!B38="","",'True_Odds_Calculator_2-way'!B38)</f>
        <v>1.88</v>
      </c>
      <c r="C37" s="4">
        <f t="shared" si="0"/>
        <v>3.4427456431091574E-2</v>
      </c>
      <c r="D37" s="4">
        <f t="shared" si="2"/>
        <v>2.0605860321656753</v>
      </c>
      <c r="E37" s="4">
        <f t="shared" si="3"/>
        <v>1.9428749480681344</v>
      </c>
      <c r="G37" s="4">
        <f t="shared" si="1"/>
        <v>1.0344274564310916</v>
      </c>
    </row>
    <row r="38" spans="1:7" x14ac:dyDescent="0.2">
      <c r="A38" s="4">
        <f>IF('True_Odds_Calculator_2-way'!A39="","",'True_Odds_Calculator_2-way'!A39)</f>
        <v>2.12</v>
      </c>
      <c r="B38" s="4">
        <f>IF('True_Odds_Calculator_2-way'!B39="","",'True_Odds_Calculator_2-way'!B39)</f>
        <v>1.76</v>
      </c>
      <c r="C38" s="4">
        <f t="shared" si="0"/>
        <v>3.9879931389365408E-2</v>
      </c>
      <c r="D38" s="4">
        <f t="shared" si="2"/>
        <v>2.213573801613669</v>
      </c>
      <c r="E38" s="4">
        <f t="shared" si="3"/>
        <v>1.8240125146656239</v>
      </c>
      <c r="G38" s="4">
        <f t="shared" si="1"/>
        <v>1.0398799313893654</v>
      </c>
    </row>
    <row r="39" spans="1:7" x14ac:dyDescent="0.2">
      <c r="A39" s="4">
        <f>IF('True_Odds_Calculator_2-way'!A40="","",'True_Odds_Calculator_2-way'!A40)</f>
        <v>1.88</v>
      </c>
      <c r="B39" s="4">
        <f>IF('True_Odds_Calculator_2-way'!B40="","",'True_Odds_Calculator_2-way'!B40)</f>
        <v>1.99</v>
      </c>
      <c r="C39" s="4">
        <f t="shared" si="0"/>
        <v>3.4427456431091574E-2</v>
      </c>
      <c r="D39" s="4">
        <f t="shared" si="2"/>
        <v>1.9428749480681344</v>
      </c>
      <c r="E39" s="4">
        <f t="shared" si="3"/>
        <v>2.0605860321656753</v>
      </c>
      <c r="G39" s="4">
        <f t="shared" si="1"/>
        <v>1.0344274564310916</v>
      </c>
    </row>
    <row r="40" spans="1:7" x14ac:dyDescent="0.2">
      <c r="A40" s="4">
        <f>IF('True_Odds_Calculator_2-way'!A41="","",'True_Odds_Calculator_2-way'!A41)</f>
        <v>2.0699999999999998</v>
      </c>
      <c r="B40" s="4">
        <f>IF('True_Odds_Calculator_2-way'!B41="","",'True_Odds_Calculator_2-way'!B41)</f>
        <v>1.81</v>
      </c>
      <c r="C40" s="4">
        <f t="shared" si="0"/>
        <v>3.5577975284917462E-2</v>
      </c>
      <c r="D40" s="4">
        <f t="shared" si="2"/>
        <v>2.1491381535549374</v>
      </c>
      <c r="E40" s="4">
        <f t="shared" si="3"/>
        <v>1.8702173858786533</v>
      </c>
      <c r="G40" s="4">
        <f t="shared" si="1"/>
        <v>1.0355779752849175</v>
      </c>
    </row>
    <row r="41" spans="1:7" x14ac:dyDescent="0.2">
      <c r="A41" s="4">
        <f>IF('True_Odds_Calculator_2-way'!A42="","",'True_Odds_Calculator_2-way'!A42)</f>
        <v>2.08</v>
      </c>
      <c r="B41" s="4">
        <f>IF('True_Odds_Calculator_2-way'!B42="","",'True_Odds_Calculator_2-way'!B42)</f>
        <v>1.79</v>
      </c>
      <c r="C41" s="4">
        <f t="shared" si="0"/>
        <v>3.9428448646325664E-2</v>
      </c>
      <c r="D41" s="4">
        <f t="shared" si="2"/>
        <v>2.1689385995572641</v>
      </c>
      <c r="E41" s="4">
        <f t="shared" si="3"/>
        <v>1.8554769261437256</v>
      </c>
      <c r="G41" s="4">
        <f t="shared" si="1"/>
        <v>1.0394284486463257</v>
      </c>
    </row>
    <row r="42" spans="1:7" x14ac:dyDescent="0.2">
      <c r="A42" s="4">
        <f>IF('True_Odds_Calculator_2-way'!A43="","",'True_Odds_Calculator_2-way'!A43)</f>
        <v>2.16</v>
      </c>
      <c r="B42" s="4">
        <f>IF('True_Odds_Calculator_2-way'!B43="","",'True_Odds_Calculator_2-way'!B43)</f>
        <v>1.74</v>
      </c>
      <c r="C42" s="4">
        <f t="shared" si="0"/>
        <v>3.7675606641123682E-2</v>
      </c>
      <c r="D42" s="4">
        <f t="shared" si="2"/>
        <v>2.2516175413371671</v>
      </c>
      <c r="E42" s="4">
        <f t="shared" si="3"/>
        <v>1.7989661114302122</v>
      </c>
      <c r="G42" s="4">
        <f t="shared" si="1"/>
        <v>1.0376756066411237</v>
      </c>
    </row>
    <row r="43" spans="1:7" x14ac:dyDescent="0.2">
      <c r="A43" s="4">
        <f>IF('True_Odds_Calculator_2-way'!A44="","",'True_Odds_Calculator_2-way'!A44)</f>
        <v>1.99</v>
      </c>
      <c r="B43" s="4">
        <f>IF('True_Odds_Calculator_2-way'!B44="","",'True_Odds_Calculator_2-way'!B44)</f>
        <v>1.87</v>
      </c>
      <c r="C43" s="4">
        <f t="shared" si="0"/>
        <v>3.7271921102840277E-2</v>
      </c>
      <c r="D43" s="4">
        <f t="shared" si="2"/>
        <v>2.06664260128287</v>
      </c>
      <c r="E43" s="4">
        <f t="shared" si="3"/>
        <v>1.937521151693437</v>
      </c>
      <c r="G43" s="4">
        <f t="shared" si="1"/>
        <v>1.0372719211028403</v>
      </c>
    </row>
    <row r="44" spans="1:7" x14ac:dyDescent="0.2">
      <c r="A44" s="4">
        <f>IF('True_Odds_Calculator_2-way'!A45="","",'True_Odds_Calculator_2-way'!A45)</f>
        <v>1.93</v>
      </c>
      <c r="B44" s="4">
        <f>IF('True_Odds_Calculator_2-way'!B45="","",'True_Odds_Calculator_2-way'!B45)</f>
        <v>1.92</v>
      </c>
      <c r="C44" s="4">
        <f t="shared" si="0"/>
        <v>3.8968048359240282E-2</v>
      </c>
      <c r="D44" s="4">
        <f t="shared" si="2"/>
        <v>2.0054118411083453</v>
      </c>
      <c r="E44" s="4">
        <f t="shared" si="3"/>
        <v>1.9946172892668752</v>
      </c>
      <c r="G44" s="4">
        <f t="shared" si="1"/>
        <v>1.0389680483592403</v>
      </c>
    </row>
    <row r="45" spans="1:7" x14ac:dyDescent="0.2">
      <c r="A45" s="4">
        <f>IF('True_Odds_Calculator_2-way'!A46="","",'True_Odds_Calculator_2-way'!A46)</f>
        <v>1.78</v>
      </c>
      <c r="B45" s="4">
        <f>IF('True_Odds_Calculator_2-way'!B46="","",'True_Odds_Calculator_2-way'!B46)</f>
        <v>2.08</v>
      </c>
      <c r="C45" s="4">
        <f t="shared" si="0"/>
        <v>4.2566983578219642E-2</v>
      </c>
      <c r="D45" s="4">
        <f t="shared" si="2"/>
        <v>1.8500899460323807</v>
      </c>
      <c r="E45" s="4">
        <f t="shared" si="3"/>
        <v>2.1763461086292031</v>
      </c>
      <c r="G45" s="4">
        <f t="shared" si="1"/>
        <v>1.0425669835782196</v>
      </c>
    </row>
    <row r="46" spans="1:7" x14ac:dyDescent="0.2">
      <c r="A46" s="4">
        <f>IF('True_Odds_Calculator_2-way'!A47="","",'True_Odds_Calculator_2-way'!A47)</f>
        <v>2</v>
      </c>
      <c r="B46" s="4">
        <f>IF('True_Odds_Calculator_2-way'!B47="","",'True_Odds_Calculator_2-way'!B47)</f>
        <v>1.85</v>
      </c>
      <c r="C46" s="4">
        <f t="shared" si="0"/>
        <v>4.0540540540540349E-2</v>
      </c>
      <c r="D46" s="4">
        <f t="shared" si="2"/>
        <v>2.0845070422535206</v>
      </c>
      <c r="E46" s="4">
        <f t="shared" si="3"/>
        <v>1.9220779220779218</v>
      </c>
      <c r="G46" s="4">
        <f t="shared" si="1"/>
        <v>1.0405405405405403</v>
      </c>
    </row>
    <row r="47" spans="1:7" x14ac:dyDescent="0.2">
      <c r="A47" s="4">
        <f>IF('True_Odds_Calculator_2-way'!A48="","",'True_Odds_Calculator_2-way'!A48)</f>
        <v>1.59</v>
      </c>
      <c r="B47" s="4">
        <f>IF('True_Odds_Calculator_2-way'!B48="","",'True_Odds_Calculator_2-way'!B48)</f>
        <v>2.42</v>
      </c>
      <c r="C47" s="4">
        <f t="shared" si="0"/>
        <v>4.21539581059307E-2</v>
      </c>
      <c r="D47" s="4">
        <f t="shared" si="2"/>
        <v>1.6451323271623415</v>
      </c>
      <c r="E47" s="4">
        <f t="shared" si="3"/>
        <v>2.5500695871164427</v>
      </c>
      <c r="G47" s="4">
        <f t="shared" si="1"/>
        <v>1.0421539581059307</v>
      </c>
    </row>
    <row r="48" spans="1:7" x14ac:dyDescent="0.2">
      <c r="A48" s="4">
        <f>IF('True_Odds_Calculator_2-way'!A49="","",'True_Odds_Calculator_2-way'!A49)</f>
        <v>1.61</v>
      </c>
      <c r="B48" s="4">
        <f>IF('True_Odds_Calculator_2-way'!B49="","",'True_Odds_Calculator_2-way'!B49)</f>
        <v>2.36</v>
      </c>
      <c r="C48" s="4">
        <f t="shared" si="0"/>
        <v>4.4846825981682326E-2</v>
      </c>
      <c r="D48" s="4">
        <f t="shared" si="2"/>
        <v>1.6703006857745737</v>
      </c>
      <c r="E48" s="4">
        <f t="shared" si="3"/>
        <v>2.4918677859391396</v>
      </c>
      <c r="G48" s="4">
        <f t="shared" si="1"/>
        <v>1.0448468259816823</v>
      </c>
    </row>
    <row r="49" spans="1:7" x14ac:dyDescent="0.2">
      <c r="A49" s="4">
        <f>IF('True_Odds_Calculator_2-way'!A50="","",'True_Odds_Calculator_2-way'!A50)</f>
        <v>1.85</v>
      </c>
      <c r="B49" s="4">
        <f>IF('True_Odds_Calculator_2-way'!B50="","",'True_Odds_Calculator_2-way'!B50)</f>
        <v>2</v>
      </c>
      <c r="C49" s="4">
        <f t="shared" si="0"/>
        <v>4.0540540540540349E-2</v>
      </c>
      <c r="D49" s="4">
        <f t="shared" si="2"/>
        <v>1.9220779220779218</v>
      </c>
      <c r="E49" s="4">
        <f t="shared" si="3"/>
        <v>2.0845070422535206</v>
      </c>
      <c r="G49" s="4">
        <f t="shared" si="1"/>
        <v>1.0405405405405403</v>
      </c>
    </row>
    <row r="50" spans="1:7" x14ac:dyDescent="0.2">
      <c r="A50" s="4">
        <f>IF('True_Odds_Calculator_2-way'!A51="","",'True_Odds_Calculator_2-way'!A51)</f>
        <v>2.04</v>
      </c>
      <c r="B50" s="4">
        <f>IF('True_Odds_Calculator_2-way'!B51="","",'True_Odds_Calculator_2-way'!B51)</f>
        <v>1.82</v>
      </c>
      <c r="C50" s="4">
        <f t="shared" si="0"/>
        <v>3.9646627881921859E-2</v>
      </c>
      <c r="D50" s="4">
        <f t="shared" si="2"/>
        <v>2.1259734310581764</v>
      </c>
      <c r="E50" s="4">
        <f t="shared" si="3"/>
        <v>1.8881204231082178</v>
      </c>
      <c r="G50" s="4">
        <f t="shared" si="1"/>
        <v>1.0396466278819219</v>
      </c>
    </row>
    <row r="51" spans="1:7" x14ac:dyDescent="0.2">
      <c r="A51" s="4">
        <f>IF('True_Odds_Calculator_2-way'!A52="","",'True_Odds_Calculator_2-way'!A52)</f>
        <v>1.51</v>
      </c>
      <c r="B51" s="4">
        <f>IF('True_Odds_Calculator_2-way'!B52="","",'True_Odds_Calculator_2-way'!B52)</f>
        <v>2.66</v>
      </c>
      <c r="C51" s="4">
        <f t="shared" si="0"/>
        <v>3.8191505253199143E-2</v>
      </c>
      <c r="D51" s="4">
        <f t="shared" si="2"/>
        <v>1.5548329655866526</v>
      </c>
      <c r="E51" s="4">
        <f t="shared" si="3"/>
        <v>2.802344240563734</v>
      </c>
      <c r="G51" s="4">
        <f t="shared" si="1"/>
        <v>1.0381915052531991</v>
      </c>
    </row>
    <row r="52" spans="1:7" x14ac:dyDescent="0.2">
      <c r="A52" s="4">
        <f>IF('True_Odds_Calculator_2-way'!A53="","",'True_Odds_Calculator_2-way'!A53)</f>
        <v>2.4500000000000002</v>
      </c>
      <c r="B52" s="4">
        <f>IF('True_Odds_Calculator_2-way'!B53="","",'True_Odds_Calculator_2-way'!B53)</f>
        <v>1.6</v>
      </c>
      <c r="C52" s="4">
        <f t="shared" si="0"/>
        <v>3.3163265306122458E-2</v>
      </c>
      <c r="D52" s="4">
        <f t="shared" si="2"/>
        <v>2.5537459283387625</v>
      </c>
      <c r="E52" s="4">
        <f t="shared" si="3"/>
        <v>1.6436058700209644</v>
      </c>
      <c r="G52" s="4">
        <f t="shared" si="1"/>
        <v>1.0331632653061225</v>
      </c>
    </row>
    <row r="53" spans="1:7" x14ac:dyDescent="0.2">
      <c r="A53" s="4">
        <f>IF('True_Odds_Calculator_2-way'!A54="","",'True_Odds_Calculator_2-way'!A54)</f>
        <v>2.16</v>
      </c>
      <c r="B53" s="4">
        <f>IF('True_Odds_Calculator_2-way'!B54="","",'True_Odds_Calculator_2-way'!B54)</f>
        <v>1.74</v>
      </c>
      <c r="C53" s="4">
        <f t="shared" si="0"/>
        <v>3.7675606641123682E-2</v>
      </c>
      <c r="D53" s="4">
        <f t="shared" si="2"/>
        <v>2.2516175413371671</v>
      </c>
      <c r="E53" s="4">
        <f t="shared" si="3"/>
        <v>1.7989661114302122</v>
      </c>
      <c r="G53" s="4">
        <f t="shared" si="1"/>
        <v>1.0376756066411237</v>
      </c>
    </row>
    <row r="54" spans="1:7" x14ac:dyDescent="0.2">
      <c r="A54" s="4">
        <f>IF('True_Odds_Calculator_2-way'!A55="","",'True_Odds_Calculator_2-way'!A55)</f>
        <v>1.44</v>
      </c>
      <c r="B54" s="4">
        <f>IF('True_Odds_Calculator_2-way'!B55="","",'True_Odds_Calculator_2-way'!B55)</f>
        <v>2.85</v>
      </c>
      <c r="C54" s="4">
        <f t="shared" si="0"/>
        <v>4.5321637426900541E-2</v>
      </c>
      <c r="D54" s="4">
        <f t="shared" si="2"/>
        <v>1.488574537540805</v>
      </c>
      <c r="E54" s="4">
        <f t="shared" si="3"/>
        <v>3.0467706013363025</v>
      </c>
      <c r="G54" s="4">
        <f t="shared" si="1"/>
        <v>1.0453216374269005</v>
      </c>
    </row>
    <row r="55" spans="1:7" x14ac:dyDescent="0.2">
      <c r="A55" s="4">
        <f>IF('True_Odds_Calculator_2-way'!A56="","",'True_Odds_Calculator_2-way'!A56)</f>
        <v>2.36</v>
      </c>
      <c r="B55" s="4">
        <f>IF('True_Odds_Calculator_2-way'!B56="","",'True_Odds_Calculator_2-way'!B56)</f>
        <v>1.64</v>
      </c>
      <c r="C55" s="4">
        <f t="shared" si="0"/>
        <v>3.3484911120297722E-2</v>
      </c>
      <c r="D55" s="4">
        <f t="shared" si="2"/>
        <v>2.4570848146267141</v>
      </c>
      <c r="E55" s="4">
        <f t="shared" si="3"/>
        <v>1.6863018473335656</v>
      </c>
      <c r="G55" s="4">
        <f t="shared" si="1"/>
        <v>1.0334849111202977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1.66</v>
      </c>
      <c r="C56" s="4">
        <f t="shared" si="0"/>
        <v>3.5310071454649705E-2</v>
      </c>
      <c r="D56" s="4">
        <f t="shared" si="2"/>
        <v>2.4082145324373547</v>
      </c>
      <c r="E56" s="4">
        <f t="shared" si="3"/>
        <v>1.7101190741649199</v>
      </c>
      <c r="G56" s="4">
        <f t="shared" si="1"/>
        <v>1.0353100714546497</v>
      </c>
    </row>
    <row r="57" spans="1:7" x14ac:dyDescent="0.2">
      <c r="A57" s="4">
        <f>IF('True_Odds_Calculator_2-way'!A58="","",'True_Odds_Calculator_2-way'!A58)</f>
        <v>1.73</v>
      </c>
      <c r="B57" s="4">
        <f>IF('True_Odds_Calculator_2-way'!B58="","",'True_Odds_Calculator_2-way'!B58)</f>
        <v>2.15</v>
      </c>
      <c r="C57" s="4">
        <f t="shared" si="0"/>
        <v>4.3150961150692391E-2</v>
      </c>
      <c r="D57" s="4">
        <f t="shared" si="2"/>
        <v>1.7970769416596208</v>
      </c>
      <c r="E57" s="4">
        <f t="shared" si="3"/>
        <v>2.2545840278830127</v>
      </c>
      <c r="G57" s="4">
        <f t="shared" si="1"/>
        <v>1.0431509611506924</v>
      </c>
    </row>
    <row r="58" spans="1:7" x14ac:dyDescent="0.2">
      <c r="A58" s="4">
        <f>IF('True_Odds_Calculator_2-way'!A59="","",'True_Odds_Calculator_2-way'!A59)</f>
        <v>1.9</v>
      </c>
      <c r="B58" s="4">
        <f>IF('True_Odds_Calculator_2-way'!B59="","",'True_Odds_Calculator_2-way'!B59)</f>
        <v>1.95</v>
      </c>
      <c r="C58" s="4">
        <f t="shared" si="0"/>
        <v>3.9136302294197067E-2</v>
      </c>
      <c r="D58" s="4">
        <f t="shared" si="2"/>
        <v>1.9733688415446073</v>
      </c>
      <c r="E58" s="4">
        <f t="shared" si="3"/>
        <v>2.027359781121751</v>
      </c>
      <c r="G58" s="4">
        <f t="shared" si="1"/>
        <v>1.0391363022941971</v>
      </c>
    </row>
    <row r="59" spans="1:7" x14ac:dyDescent="0.2">
      <c r="A59" s="4">
        <f>IF('True_Odds_Calculator_2-way'!A60="","",'True_Odds_Calculator_2-way'!A60)</f>
        <v>1.53</v>
      </c>
      <c r="B59" s="4">
        <f>IF('True_Odds_Calculator_2-way'!B60="","",'True_Odds_Calculator_2-way'!B60)</f>
        <v>2.5499999999999998</v>
      </c>
      <c r="C59" s="4">
        <f t="shared" si="0"/>
        <v>4.5751633986928164E-2</v>
      </c>
      <c r="D59" s="4">
        <f t="shared" si="2"/>
        <v>1.5854922279792747</v>
      </c>
      <c r="E59" s="4">
        <f t="shared" si="3"/>
        <v>2.7079646017699113</v>
      </c>
      <c r="G59" s="4">
        <f t="shared" si="1"/>
        <v>1.0457516339869282</v>
      </c>
    </row>
    <row r="60" spans="1:7" x14ac:dyDescent="0.2">
      <c r="A60" s="4">
        <f>IF('True_Odds_Calculator_2-way'!A61="","",'True_Odds_Calculator_2-way'!A61)</f>
        <v>1.91</v>
      </c>
      <c r="B60" s="4">
        <f>IF('True_Odds_Calculator_2-way'!B61="","",'True_Odds_Calculator_2-way'!B61)</f>
        <v>1.94</v>
      </c>
      <c r="C60" s="4">
        <f t="shared" si="0"/>
        <v>3.9024126949857019E-2</v>
      </c>
      <c r="D60" s="4">
        <f t="shared" si="2"/>
        <v>1.98393746319002</v>
      </c>
      <c r="E60" s="4">
        <f t="shared" si="3"/>
        <v>2.0163247537682976</v>
      </c>
      <c r="G60" s="4">
        <f t="shared" si="1"/>
        <v>1.039024126949857</v>
      </c>
    </row>
    <row r="61" spans="1:7" x14ac:dyDescent="0.2">
      <c r="A61" s="4">
        <f>IF('True_Odds_Calculator_2-way'!A62="","",'True_Odds_Calculator_2-way'!A62)</f>
        <v>1.84</v>
      </c>
      <c r="B61" s="4">
        <f>IF('True_Odds_Calculator_2-way'!B62="","",'True_Odds_Calculator_2-way'!B62)</f>
        <v>2.02</v>
      </c>
      <c r="C61" s="4">
        <f t="shared" si="0"/>
        <v>3.8527765820060234E-2</v>
      </c>
      <c r="D61" s="4">
        <f t="shared" si="2"/>
        <v>1.9076165058509547</v>
      </c>
      <c r="E61" s="4">
        <f t="shared" si="3"/>
        <v>2.1017869260348339</v>
      </c>
      <c r="G61" s="4">
        <f t="shared" si="1"/>
        <v>1.0385277658200602</v>
      </c>
    </row>
    <row r="62" spans="1:7" x14ac:dyDescent="0.2">
      <c r="A62" s="4">
        <f>IF('True_Odds_Calculator_2-way'!A63="","",'True_Odds_Calculator_2-way'!A63)</f>
        <v>1.96</v>
      </c>
      <c r="B62" s="4">
        <f>IF('True_Odds_Calculator_2-way'!B63="","",'True_Odds_Calculator_2-way'!B63)</f>
        <v>1.86</v>
      </c>
      <c r="C62" s="4">
        <f t="shared" si="0"/>
        <v>4.7838490234803466E-2</v>
      </c>
      <c r="D62" s="4">
        <f t="shared" si="2"/>
        <v>2.0564079422382671</v>
      </c>
      <c r="E62" s="4">
        <f t="shared" si="3"/>
        <v>1.9466040153780435</v>
      </c>
      <c r="G62" s="4">
        <f t="shared" si="1"/>
        <v>1.0478384902348035</v>
      </c>
    </row>
    <row r="63" spans="1:7" x14ac:dyDescent="0.2">
      <c r="A63" s="4">
        <f>IF('True_Odds_Calculator_2-way'!A64="","",'True_Odds_Calculator_2-way'!A64)</f>
        <v>1.7</v>
      </c>
      <c r="B63" s="4">
        <f>IF('True_Odds_Calculator_2-way'!B64="","",'True_Odds_Calculator_2-way'!B64)</f>
        <v>2.15</v>
      </c>
      <c r="C63" s="4">
        <f t="shared" si="0"/>
        <v>5.3351573187414569E-2</v>
      </c>
      <c r="D63" s="4">
        <f t="shared" si="2"/>
        <v>1.7807551766138856</v>
      </c>
      <c r="E63" s="4">
        <f t="shared" si="3"/>
        <v>2.280811232449298</v>
      </c>
      <c r="G63" s="4">
        <f t="shared" si="1"/>
        <v>1.0533515731874146</v>
      </c>
    </row>
    <row r="64" spans="1:7" x14ac:dyDescent="0.2">
      <c r="A64" s="4">
        <f>IF('True_Odds_Calculator_2-way'!A65="","",'True_Odds_Calculator_2-way'!A65)</f>
        <v>1.8</v>
      </c>
      <c r="B64" s="4">
        <f>IF('True_Odds_Calculator_2-way'!B65="","",'True_Odds_Calculator_2-way'!B65)</f>
        <v>2.0299999999999998</v>
      </c>
      <c r="C64" s="4">
        <f t="shared" si="0"/>
        <v>4.816639299397929E-2</v>
      </c>
      <c r="D64" s="4">
        <f t="shared" si="2"/>
        <v>1.8815653964984556</v>
      </c>
      <c r="E64" s="4">
        <f t="shared" si="3"/>
        <v>2.1343457943925235</v>
      </c>
      <c r="G64" s="4">
        <f t="shared" si="1"/>
        <v>1.0481663929939793</v>
      </c>
    </row>
    <row r="65" spans="1:7" x14ac:dyDescent="0.2">
      <c r="A65" s="4">
        <f>IF('True_Odds_Calculator_2-way'!A66="","",'True_Odds_Calculator_2-way'!A66)</f>
        <v>1.55</v>
      </c>
      <c r="B65" s="4">
        <f>IF('True_Odds_Calculator_2-way'!B66="","",'True_Odds_Calculator_2-way'!B66)</f>
        <v>2.46</v>
      </c>
      <c r="C65" s="4">
        <f t="shared" si="0"/>
        <v>5.1665355363231136E-2</v>
      </c>
      <c r="D65" s="4">
        <f t="shared" si="2"/>
        <v>1.6146517044251538</v>
      </c>
      <c r="E65" s="4">
        <f t="shared" si="3"/>
        <v>2.6269376507061666</v>
      </c>
      <c r="G65" s="4">
        <f t="shared" si="1"/>
        <v>1.0516653553632311</v>
      </c>
    </row>
    <row r="66" spans="1:7" x14ac:dyDescent="0.2">
      <c r="A66" s="4">
        <f>IF('True_Odds_Calculator_2-way'!A67="","",'True_Odds_Calculator_2-way'!A67)</f>
        <v>1.63</v>
      </c>
      <c r="B66" s="4">
        <f>IF('True_Odds_Calculator_2-way'!B67="","",'True_Odds_Calculator_2-way'!B67)</f>
        <v>2.3199999999999998</v>
      </c>
      <c r="C66" s="4">
        <f t="shared" ref="C66:C129" si="4">IF(A66="","",((1/A66)+(1/B66))-1)</f>
        <v>4.4531415273958208E-2</v>
      </c>
      <c r="D66" s="4">
        <f t="shared" si="2"/>
        <v>1.6913856337776187</v>
      </c>
      <c r="E66" s="4">
        <f t="shared" si="3"/>
        <v>2.4463708112304308</v>
      </c>
      <c r="G66" s="4">
        <f t="shared" ref="G66:G129" si="5">IF(A66="","",C66+1)</f>
        <v>1.0445314152739582</v>
      </c>
    </row>
    <row r="67" spans="1:7" x14ac:dyDescent="0.2">
      <c r="A67" s="4">
        <f>IF('True_Odds_Calculator_2-way'!A68="","",'True_Odds_Calculator_2-way'!A68)</f>
        <v>1.78</v>
      </c>
      <c r="B67" s="4">
        <f>IF('True_Odds_Calculator_2-way'!B68="","",'True_Odds_Calculator_2-way'!B68)</f>
        <v>2.08</v>
      </c>
      <c r="C67" s="4">
        <f t="shared" si="4"/>
        <v>4.2566983578219642E-2</v>
      </c>
      <c r="D67" s="4">
        <f t="shared" ref="D67:D130" si="6">IF(A67="","",(2*A67)/(2-($C67*A67)))</f>
        <v>1.8500899460323807</v>
      </c>
      <c r="E67" s="4">
        <f t="shared" ref="E67:E130" si="7">IF(B67="","",(2*B67)/(2-($C67*B67)))</f>
        <v>2.1763461086292031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1.99</v>
      </c>
      <c r="B68" s="4">
        <f>IF('True_Odds_Calculator_2-way'!B69="","",'True_Odds_Calculator_2-way'!B69)</f>
        <v>1.87</v>
      </c>
      <c r="C68" s="4">
        <f t="shared" si="4"/>
        <v>3.7271921102840277E-2</v>
      </c>
      <c r="D68" s="4">
        <f t="shared" si="6"/>
        <v>2.06664260128287</v>
      </c>
      <c r="E68" s="4">
        <f t="shared" si="7"/>
        <v>1.937521151693437</v>
      </c>
      <c r="G68" s="4">
        <f t="shared" si="5"/>
        <v>1.0372719211028403</v>
      </c>
    </row>
    <row r="69" spans="1:7" x14ac:dyDescent="0.2">
      <c r="A69" s="4">
        <f>IF('True_Odds_Calculator_2-way'!A70="","",'True_Odds_Calculator_2-way'!A70)</f>
        <v>1.47</v>
      </c>
      <c r="B69" s="4">
        <f>IF('True_Odds_Calculator_2-way'!B70="","",'True_Odds_Calculator_2-way'!B70)</f>
        <v>2.73</v>
      </c>
      <c r="C69" s="4">
        <f t="shared" si="4"/>
        <v>4.6572475143903613E-2</v>
      </c>
      <c r="D69" s="4">
        <f t="shared" si="6"/>
        <v>1.5221027479091993</v>
      </c>
      <c r="E69" s="4">
        <f t="shared" si="7"/>
        <v>2.9153318077803196</v>
      </c>
      <c r="G69" s="4">
        <f t="shared" si="5"/>
        <v>1.0465724751439036</v>
      </c>
    </row>
    <row r="70" spans="1:7" x14ac:dyDescent="0.2">
      <c r="A70" s="4">
        <f>IF('True_Odds_Calculator_2-way'!A71="","",'True_Odds_Calculator_2-way'!A71)</f>
        <v>1.51</v>
      </c>
      <c r="B70" s="4">
        <f>IF('True_Odds_Calculator_2-way'!B71="","",'True_Odds_Calculator_2-way'!B71)</f>
        <v>2.64</v>
      </c>
      <c r="C70" s="4">
        <f t="shared" si="4"/>
        <v>4.1039534417017798E-2</v>
      </c>
      <c r="D70" s="4">
        <f t="shared" si="6"/>
        <v>1.5582831678523961</v>
      </c>
      <c r="E70" s="4">
        <f t="shared" si="7"/>
        <v>2.7912057134855064</v>
      </c>
      <c r="G70" s="4">
        <f t="shared" si="5"/>
        <v>1.0410395344170178</v>
      </c>
    </row>
    <row r="71" spans="1:7" x14ac:dyDescent="0.2">
      <c r="A71" s="4">
        <f>IF('True_Odds_Calculator_2-way'!A72="","",'True_Odds_Calculator_2-way'!A72)</f>
        <v>1.74</v>
      </c>
      <c r="B71" s="4">
        <f>IF('True_Odds_Calculator_2-way'!B72="","",'True_Odds_Calculator_2-way'!B72)</f>
        <v>2.14</v>
      </c>
      <c r="C71" s="4">
        <f t="shared" si="4"/>
        <v>4.200236330432916E-2</v>
      </c>
      <c r="D71" s="4">
        <f t="shared" si="6"/>
        <v>1.8059947618585701</v>
      </c>
      <c r="E71" s="4">
        <f t="shared" si="7"/>
        <v>2.2407028523288002</v>
      </c>
      <c r="G71" s="4">
        <f t="shared" si="5"/>
        <v>1.0420023633043292</v>
      </c>
    </row>
    <row r="72" spans="1:7" x14ac:dyDescent="0.2">
      <c r="A72" s="4">
        <f>IF('True_Odds_Calculator_2-way'!A73="","",'True_Odds_Calculator_2-way'!A73)</f>
        <v>1.6</v>
      </c>
      <c r="B72" s="4">
        <f>IF('True_Odds_Calculator_2-way'!B73="","",'True_Odds_Calculator_2-way'!B73)</f>
        <v>2.46</v>
      </c>
      <c r="C72" s="4">
        <f t="shared" si="4"/>
        <v>3.1504065040650397E-2</v>
      </c>
      <c r="D72" s="4">
        <f t="shared" si="6"/>
        <v>1.6413678065054211</v>
      </c>
      <c r="E72" s="4">
        <f t="shared" si="7"/>
        <v>2.5591677503250976</v>
      </c>
      <c r="G72" s="4">
        <f t="shared" si="5"/>
        <v>1.0315040650406504</v>
      </c>
    </row>
    <row r="73" spans="1:7" x14ac:dyDescent="0.2">
      <c r="A73" s="4">
        <f>IF('True_Odds_Calculator_2-way'!A74="","",'True_Odds_Calculator_2-way'!A74)</f>
        <v>1.98</v>
      </c>
      <c r="B73" s="4">
        <f>IF('True_Odds_Calculator_2-way'!B74="","",'True_Odds_Calculator_2-way'!B74)</f>
        <v>1.93</v>
      </c>
      <c r="C73" s="4">
        <f t="shared" si="4"/>
        <v>2.3185220076411994E-2</v>
      </c>
      <c r="D73" s="4">
        <f t="shared" si="6"/>
        <v>2.0265153523890338</v>
      </c>
      <c r="E73" s="4">
        <f t="shared" si="7"/>
        <v>1.974169551066798</v>
      </c>
      <c r="G73" s="4">
        <f t="shared" si="5"/>
        <v>1.023185220076412</v>
      </c>
    </row>
    <row r="74" spans="1:7" x14ac:dyDescent="0.2">
      <c r="A74" s="4">
        <f>IF('True_Odds_Calculator_2-way'!A75="","",'True_Odds_Calculator_2-way'!A75)</f>
        <v>1.35</v>
      </c>
      <c r="B74" s="4">
        <f>IF('True_Odds_Calculator_2-way'!B75="","",'True_Odds_Calculator_2-way'!B75)</f>
        <v>3.35</v>
      </c>
      <c r="C74" s="4">
        <f t="shared" si="4"/>
        <v>3.9248203427307837E-2</v>
      </c>
      <c r="D74" s="4">
        <f t="shared" si="6"/>
        <v>1.3867382138750479</v>
      </c>
      <c r="E74" s="4">
        <f t="shared" si="7"/>
        <v>3.5857284440039643</v>
      </c>
      <c r="G74" s="4">
        <f t="shared" si="5"/>
        <v>1.0392482034273078</v>
      </c>
    </row>
    <row r="75" spans="1:7" x14ac:dyDescent="0.2">
      <c r="A75" s="4">
        <f>IF('True_Odds_Calculator_2-way'!A76="","",'True_Odds_Calculator_2-way'!A76)</f>
        <v>2.2599999999999998</v>
      </c>
      <c r="B75" s="4">
        <f>IF('True_Odds_Calculator_2-way'!B76="","",'True_Odds_Calculator_2-way'!B76)</f>
        <v>1.7</v>
      </c>
      <c r="C75" s="4">
        <f t="shared" si="4"/>
        <v>3.0713170223841679E-2</v>
      </c>
      <c r="D75" s="4">
        <f t="shared" si="6"/>
        <v>2.3412553321145642</v>
      </c>
      <c r="E75" s="4">
        <f t="shared" si="7"/>
        <v>1.7455701953657428</v>
      </c>
      <c r="G75" s="4">
        <f t="shared" si="5"/>
        <v>1.0307131702238417</v>
      </c>
    </row>
    <row r="76" spans="1:7" x14ac:dyDescent="0.2">
      <c r="A76" s="4">
        <f>IF('True_Odds_Calculator_2-way'!A77="","",'True_Odds_Calculator_2-way'!A77)</f>
        <v>2.0499999999999998</v>
      </c>
      <c r="B76" s="4">
        <f>IF('True_Odds_Calculator_2-way'!B77="","",'True_Odds_Calculator_2-way'!B77)</f>
        <v>1.84</v>
      </c>
      <c r="C76" s="4">
        <f t="shared" si="4"/>
        <v>3.1283138918345665E-2</v>
      </c>
      <c r="D76" s="4">
        <f t="shared" si="6"/>
        <v>2.1179112857944973</v>
      </c>
      <c r="E76" s="4">
        <f t="shared" si="7"/>
        <v>1.8945253641386237</v>
      </c>
      <c r="G76" s="4">
        <f t="shared" si="5"/>
        <v>1.0312831389183457</v>
      </c>
    </row>
    <row r="77" spans="1:7" x14ac:dyDescent="0.2">
      <c r="A77" s="4">
        <f>IF('True_Odds_Calculator_2-way'!A78="","",'True_Odds_Calculator_2-way'!A78)</f>
        <v>1.89</v>
      </c>
      <c r="B77" s="4">
        <f>IF('True_Odds_Calculator_2-way'!B78="","",'True_Odds_Calculator_2-way'!B78)</f>
        <v>1.99</v>
      </c>
      <c r="C77" s="4">
        <f t="shared" si="4"/>
        <v>3.16130919145996E-2</v>
      </c>
      <c r="D77" s="4">
        <f t="shared" si="6"/>
        <v>1.9482012897878844</v>
      </c>
      <c r="E77" s="4">
        <f t="shared" si="7"/>
        <v>2.0546283903744778</v>
      </c>
      <c r="G77" s="4">
        <f t="shared" si="5"/>
        <v>1.0316130919145996</v>
      </c>
    </row>
    <row r="78" spans="1:7" x14ac:dyDescent="0.2">
      <c r="A78" s="4">
        <f>IF('True_Odds_Calculator_2-way'!A79="","",'True_Odds_Calculator_2-way'!A79)</f>
        <v>2.0699999999999998</v>
      </c>
      <c r="B78" s="4">
        <f>IF('True_Odds_Calculator_2-way'!B79="","",'True_Odds_Calculator_2-way'!B79)</f>
        <v>1.83</v>
      </c>
      <c r="C78" s="4">
        <f t="shared" si="4"/>
        <v>2.9539874871307603E-2</v>
      </c>
      <c r="D78" s="4">
        <f t="shared" si="6"/>
        <v>2.1352836729517204</v>
      </c>
      <c r="E78" s="4">
        <f t="shared" si="7"/>
        <v>1.8808371192373576</v>
      </c>
      <c r="G78" s="4">
        <f t="shared" si="5"/>
        <v>1.0295398748713076</v>
      </c>
    </row>
    <row r="79" spans="1:7" x14ac:dyDescent="0.2">
      <c r="A79" s="4">
        <f>IF('True_Odds_Calculator_2-way'!A80="","",'True_Odds_Calculator_2-way'!A80)</f>
        <v>1.91</v>
      </c>
      <c r="B79" s="4">
        <f>IF('True_Odds_Calculator_2-way'!B80="","",'True_Odds_Calculator_2-way'!B80)</f>
        <v>1.91</v>
      </c>
      <c r="C79" s="4">
        <f t="shared" si="4"/>
        <v>4.7120418848167533E-2</v>
      </c>
      <c r="D79" s="4">
        <f t="shared" si="6"/>
        <v>2</v>
      </c>
      <c r="E79" s="4">
        <f t="shared" si="7"/>
        <v>2</v>
      </c>
      <c r="G79" s="4">
        <f t="shared" si="5"/>
        <v>1.0471204188481675</v>
      </c>
    </row>
    <row r="80" spans="1:7" x14ac:dyDescent="0.2">
      <c r="A80" s="4">
        <f>IF('True_Odds_Calculator_2-way'!A81="","",'True_Odds_Calculator_2-way'!A81)</f>
        <v>2.1800000000000002</v>
      </c>
      <c r="B80" s="4">
        <f>IF('True_Odds_Calculator_2-way'!B81="","",'True_Odds_Calculator_2-way'!B81)</f>
        <v>1.72</v>
      </c>
      <c r="C80" s="4">
        <f t="shared" si="4"/>
        <v>4.0110945167484591E-2</v>
      </c>
      <c r="D80" s="4">
        <f t="shared" si="6"/>
        <v>2.2796692607003894</v>
      </c>
      <c r="E80" s="4">
        <f t="shared" si="7"/>
        <v>1.7814519194222731</v>
      </c>
      <c r="G80" s="4">
        <f t="shared" si="5"/>
        <v>1.0401109451674846</v>
      </c>
    </row>
    <row r="81" spans="1:7" x14ac:dyDescent="0.2">
      <c r="A81" s="4">
        <f>IF('True_Odds_Calculator_2-way'!A82="","",'True_Odds_Calculator_2-way'!A82)</f>
        <v>1.58</v>
      </c>
      <c r="B81" s="4">
        <f>IF('True_Odds_Calculator_2-way'!B82="","",'True_Odds_Calculator_2-way'!B82)</f>
        <v>2.46</v>
      </c>
      <c r="C81" s="4">
        <f t="shared" si="4"/>
        <v>3.9415457445713731E-2</v>
      </c>
      <c r="D81" s="4">
        <f t="shared" si="6"/>
        <v>1.630779558613745</v>
      </c>
      <c r="E81" s="4">
        <f t="shared" si="7"/>
        <v>2.5853398962352006</v>
      </c>
      <c r="G81" s="4">
        <f t="shared" si="5"/>
        <v>1.0394154574457137</v>
      </c>
    </row>
    <row r="82" spans="1:7" x14ac:dyDescent="0.2">
      <c r="A82" s="4">
        <f>IF('True_Odds_Calculator_2-way'!A83="","",'True_Odds_Calculator_2-way'!A83)</f>
        <v>2.14</v>
      </c>
      <c r="B82" s="4">
        <f>IF('True_Odds_Calculator_2-way'!B83="","",'True_Odds_Calculator_2-way'!B83)</f>
        <v>1.75</v>
      </c>
      <c r="C82" s="4">
        <f t="shared" si="4"/>
        <v>3.8718291054739673E-2</v>
      </c>
      <c r="D82" s="4">
        <f t="shared" si="6"/>
        <v>2.2324888226527575</v>
      </c>
      <c r="E82" s="4">
        <f t="shared" si="7"/>
        <v>1.81136638452237</v>
      </c>
      <c r="G82" s="4">
        <f t="shared" si="5"/>
        <v>1.0387182910547397</v>
      </c>
    </row>
    <row r="83" spans="1:7" x14ac:dyDescent="0.2">
      <c r="A83" s="4">
        <f>IF('True_Odds_Calculator_2-way'!A84="","",'True_Odds_Calculator_2-way'!A84)</f>
        <v>2.2400000000000002</v>
      </c>
      <c r="B83" s="4">
        <f>IF('True_Odds_Calculator_2-way'!B84="","",'True_Odds_Calculator_2-way'!B84)</f>
        <v>1.69</v>
      </c>
      <c r="C83" s="4">
        <f t="shared" si="4"/>
        <v>3.8144547759932479E-2</v>
      </c>
      <c r="D83" s="4">
        <f t="shared" si="6"/>
        <v>2.3399678575843743</v>
      </c>
      <c r="E83" s="4">
        <f t="shared" si="7"/>
        <v>1.7462865578005351</v>
      </c>
      <c r="G83" s="4">
        <f t="shared" si="5"/>
        <v>1.0381445477599325</v>
      </c>
    </row>
    <row r="84" spans="1:7" x14ac:dyDescent="0.2">
      <c r="A84" s="4">
        <f>IF('True_Odds_Calculator_2-way'!A85="","",'True_Odds_Calculator_2-way'!A85)</f>
        <v>1.87</v>
      </c>
      <c r="B84" s="4">
        <f>IF('True_Odds_Calculator_2-way'!B85="","",'True_Odds_Calculator_2-way'!B85)</f>
        <v>2.02</v>
      </c>
      <c r="C84" s="4">
        <f t="shared" si="4"/>
        <v>2.9808863239265015E-2</v>
      </c>
      <c r="D84" s="4">
        <f t="shared" si="6"/>
        <v>1.9236135865967305</v>
      </c>
      <c r="E84" s="4">
        <f t="shared" si="7"/>
        <v>2.082703865027292</v>
      </c>
      <c r="G84" s="4">
        <f t="shared" si="5"/>
        <v>1.029808863239265</v>
      </c>
    </row>
    <row r="85" spans="1:7" x14ac:dyDescent="0.2">
      <c r="A85" s="4">
        <f>IF('True_Odds_Calculator_2-way'!A86="","",'True_Odds_Calculator_2-way'!A86)</f>
        <v>2.08</v>
      </c>
      <c r="B85" s="4">
        <f>IF('True_Odds_Calculator_2-way'!B86="","",'True_Odds_Calculator_2-way'!B86)</f>
        <v>1.79</v>
      </c>
      <c r="C85" s="4">
        <f t="shared" si="4"/>
        <v>3.9428448646325664E-2</v>
      </c>
      <c r="D85" s="4">
        <f t="shared" si="6"/>
        <v>2.1689385995572641</v>
      </c>
      <c r="E85" s="4">
        <f t="shared" si="7"/>
        <v>1.8554769261437256</v>
      </c>
      <c r="G85" s="4">
        <f t="shared" si="5"/>
        <v>1.0394284486463257</v>
      </c>
    </row>
    <row r="86" spans="1:7" x14ac:dyDescent="0.2">
      <c r="A86" s="4">
        <f>IF('True_Odds_Calculator_2-way'!A87="","",'True_Odds_Calculator_2-way'!A87)</f>
        <v>1.57</v>
      </c>
      <c r="B86" s="4">
        <f>IF('True_Odds_Calculator_2-way'!B87="","",'True_Odds_Calculator_2-way'!B87)</f>
        <v>2.5099999999999998</v>
      </c>
      <c r="C86" s="4">
        <f t="shared" si="4"/>
        <v>3.5349049661227649E-2</v>
      </c>
      <c r="D86" s="4">
        <f t="shared" si="6"/>
        <v>1.6148093511176675</v>
      </c>
      <c r="E86" s="4">
        <f t="shared" si="7"/>
        <v>2.6265204785550034</v>
      </c>
      <c r="G86" s="4">
        <f t="shared" si="5"/>
        <v>1.0353490496612276</v>
      </c>
    </row>
    <row r="87" spans="1:7" x14ac:dyDescent="0.2">
      <c r="A87" s="4">
        <f>IF('True_Odds_Calculator_2-way'!A88="","",'True_Odds_Calculator_2-way'!A88)</f>
        <v>2.25</v>
      </c>
      <c r="B87" s="4">
        <f>IF('True_Odds_Calculator_2-way'!B88="","",'True_Odds_Calculator_2-way'!B88)</f>
        <v>1.68</v>
      </c>
      <c r="C87" s="4">
        <f t="shared" si="4"/>
        <v>3.9682539682539542E-2</v>
      </c>
      <c r="D87" s="4">
        <f t="shared" si="6"/>
        <v>2.3551401869158877</v>
      </c>
      <c r="E87" s="4">
        <f t="shared" si="7"/>
        <v>1.7379310344827583</v>
      </c>
      <c r="G87" s="4">
        <f t="shared" si="5"/>
        <v>1.0396825396825395</v>
      </c>
    </row>
    <row r="88" spans="1:7" x14ac:dyDescent="0.2">
      <c r="A88" s="4">
        <f>IF('True_Odds_Calculator_2-way'!A89="","",'True_Odds_Calculator_2-way'!A89)</f>
        <v>2.1800000000000002</v>
      </c>
      <c r="B88" s="4">
        <f>IF('True_Odds_Calculator_2-way'!B89="","",'True_Odds_Calculator_2-way'!B89)</f>
        <v>1.72</v>
      </c>
      <c r="C88" s="4">
        <f t="shared" si="4"/>
        <v>4.0110945167484591E-2</v>
      </c>
      <c r="D88" s="4">
        <f t="shared" si="6"/>
        <v>2.2796692607003894</v>
      </c>
      <c r="E88" s="4">
        <f t="shared" si="7"/>
        <v>1.7814519194222731</v>
      </c>
      <c r="G88" s="4">
        <f t="shared" si="5"/>
        <v>1.0401109451674846</v>
      </c>
    </row>
    <row r="89" spans="1:7" x14ac:dyDescent="0.2">
      <c r="A89" s="4">
        <f>IF('True_Odds_Calculator_2-way'!A90="","",'True_Odds_Calculator_2-way'!A90)</f>
        <v>2.31</v>
      </c>
      <c r="B89" s="4">
        <f>IF('True_Odds_Calculator_2-way'!B90="","",'True_Odds_Calculator_2-way'!B90)</f>
        <v>1.65</v>
      </c>
      <c r="C89" s="4">
        <f t="shared" si="4"/>
        <v>3.8961038961038863E-2</v>
      </c>
      <c r="D89" s="4">
        <f t="shared" si="6"/>
        <v>2.418848167539267</v>
      </c>
      <c r="E89" s="4">
        <f t="shared" si="7"/>
        <v>1.7047970479704795</v>
      </c>
      <c r="G89" s="4">
        <f t="shared" si="5"/>
        <v>1.0389610389610389</v>
      </c>
    </row>
    <row r="90" spans="1:7" x14ac:dyDescent="0.2">
      <c r="A90" s="4">
        <f>IF('True_Odds_Calculator_2-way'!A91="","",'True_Odds_Calculator_2-way'!A91)</f>
        <v>1.89</v>
      </c>
      <c r="B90" s="4">
        <f>IF('True_Odds_Calculator_2-way'!B91="","",'True_Odds_Calculator_2-way'!B91)</f>
        <v>1.98</v>
      </c>
      <c r="C90" s="4">
        <f t="shared" si="4"/>
        <v>3.4151034151034265E-2</v>
      </c>
      <c r="D90" s="4">
        <f t="shared" si="6"/>
        <v>1.9530295913574449</v>
      </c>
      <c r="E90" s="4">
        <f t="shared" si="7"/>
        <v>2.0492853622474128</v>
      </c>
      <c r="G90" s="4">
        <f t="shared" si="5"/>
        <v>1.0341510341510343</v>
      </c>
    </row>
    <row r="91" spans="1:7" x14ac:dyDescent="0.2">
      <c r="A91" s="4">
        <f>IF('True_Odds_Calculator_2-way'!A92="","",'True_Odds_Calculator_2-way'!A92)</f>
        <v>1.77</v>
      </c>
      <c r="B91" s="4">
        <f>IF('True_Odds_Calculator_2-way'!B92="","",'True_Odds_Calculator_2-way'!B92)</f>
        <v>2.09</v>
      </c>
      <c r="C91" s="4">
        <f t="shared" si="4"/>
        <v>4.3440650933960434E-2</v>
      </c>
      <c r="D91" s="4">
        <f t="shared" si="6"/>
        <v>1.8407682929863407</v>
      </c>
      <c r="E91" s="4">
        <f t="shared" si="7"/>
        <v>2.1893883348622492</v>
      </c>
      <c r="G91" s="4">
        <f t="shared" si="5"/>
        <v>1.0434406509339604</v>
      </c>
    </row>
    <row r="92" spans="1:7" x14ac:dyDescent="0.2">
      <c r="A92" s="4">
        <f>IF('True_Odds_Calculator_2-way'!A93="","",'True_Odds_Calculator_2-way'!A93)</f>
        <v>2.04</v>
      </c>
      <c r="B92" s="4">
        <f>IF('True_Odds_Calculator_2-way'!B93="","",'True_Odds_Calculator_2-way'!B93)</f>
        <v>1.75</v>
      </c>
      <c r="C92" s="4">
        <f t="shared" si="4"/>
        <v>6.1624649859943981E-2</v>
      </c>
      <c r="D92" s="4">
        <f t="shared" si="6"/>
        <v>2.1768292682926829</v>
      </c>
      <c r="E92" s="4">
        <f t="shared" si="7"/>
        <v>1.8497409326424872</v>
      </c>
      <c r="G92" s="4">
        <f t="shared" si="5"/>
        <v>1.061624649859944</v>
      </c>
    </row>
    <row r="93" spans="1:7" x14ac:dyDescent="0.2">
      <c r="A93" s="4">
        <f>IF('True_Odds_Calculator_2-way'!A94="","",'True_Odds_Calculator_2-way'!A94)</f>
        <v>1.89</v>
      </c>
      <c r="B93" s="4">
        <f>IF('True_Odds_Calculator_2-way'!B94="","",'True_Odds_Calculator_2-way'!B94)</f>
        <v>1.96</v>
      </c>
      <c r="C93" s="4">
        <f t="shared" si="4"/>
        <v>3.9304610733182255E-2</v>
      </c>
      <c r="D93" s="4">
        <f t="shared" si="6"/>
        <v>1.9629080118694364</v>
      </c>
      <c r="E93" s="4">
        <f t="shared" si="7"/>
        <v>2.0385208012326657</v>
      </c>
      <c r="G93" s="4">
        <f t="shared" si="5"/>
        <v>1.0393046107331823</v>
      </c>
    </row>
    <row r="94" spans="1:7" x14ac:dyDescent="0.2">
      <c r="A94" s="4">
        <f>IF('True_Odds_Calculator_2-way'!A95="","",'True_Odds_Calculator_2-way'!A95)</f>
        <v>1.52</v>
      </c>
      <c r="B94" s="4">
        <f>IF('True_Odds_Calculator_2-way'!B95="","",'True_Odds_Calculator_2-way'!B95)</f>
        <v>2.4500000000000002</v>
      </c>
      <c r="C94" s="4">
        <f t="shared" si="4"/>
        <v>6.6058002148227768E-2</v>
      </c>
      <c r="D94" s="4">
        <f t="shared" si="6"/>
        <v>1.6003437902879245</v>
      </c>
      <c r="E94" s="4">
        <f t="shared" si="7"/>
        <v>2.6657122405153904</v>
      </c>
      <c r="G94" s="4">
        <f t="shared" si="5"/>
        <v>1.0660580021482278</v>
      </c>
    </row>
    <row r="95" spans="1:7" x14ac:dyDescent="0.2">
      <c r="A95" s="4">
        <f>IF('True_Odds_Calculator_2-way'!A96="","",'True_Odds_Calculator_2-way'!A96)</f>
        <v>2.3199999999999998</v>
      </c>
      <c r="B95" s="4">
        <f>IF('True_Odds_Calculator_2-way'!B96="","",'True_Odds_Calculator_2-way'!B96)</f>
        <v>1.65</v>
      </c>
      <c r="C95" s="4">
        <f t="shared" si="4"/>
        <v>3.709508881922674E-2</v>
      </c>
      <c r="D95" s="4">
        <f t="shared" si="6"/>
        <v>2.4243191893603542</v>
      </c>
      <c r="E95" s="4">
        <f t="shared" si="7"/>
        <v>1.702089817696754</v>
      </c>
      <c r="G95" s="4">
        <f t="shared" si="5"/>
        <v>1.0370950888192267</v>
      </c>
    </row>
    <row r="96" spans="1:7" x14ac:dyDescent="0.2">
      <c r="A96" s="4">
        <f>IF('True_Odds_Calculator_2-way'!A97="","",'True_Odds_Calculator_2-way'!A97)</f>
        <v>1.91</v>
      </c>
      <c r="B96" s="4">
        <f>IF('True_Odds_Calculator_2-way'!B97="","",'True_Odds_Calculator_2-way'!B97)</f>
        <v>1.96</v>
      </c>
      <c r="C96" s="4">
        <f t="shared" si="4"/>
        <v>3.3764291056736839E-2</v>
      </c>
      <c r="D96" s="4">
        <f t="shared" si="6"/>
        <v>1.9736398144242935</v>
      </c>
      <c r="E96" s="4">
        <f t="shared" si="7"/>
        <v>2.0270738574832143</v>
      </c>
      <c r="G96" s="4">
        <f t="shared" si="5"/>
        <v>1.0337642910567368</v>
      </c>
    </row>
    <row r="97" spans="1:7" x14ac:dyDescent="0.2">
      <c r="A97" s="4">
        <f>IF('True_Odds_Calculator_2-way'!A98="","",'True_Odds_Calculator_2-way'!A98)</f>
        <v>1.81</v>
      </c>
      <c r="B97" s="4">
        <f>IF('True_Odds_Calculator_2-way'!B98="","",'True_Odds_Calculator_2-way'!B98)</f>
        <v>2.04</v>
      </c>
      <c r="C97" s="4">
        <f t="shared" si="4"/>
        <v>4.2682266276676373E-2</v>
      </c>
      <c r="D97" s="4">
        <f t="shared" si="6"/>
        <v>1.8827248623291861</v>
      </c>
      <c r="E97" s="4">
        <f t="shared" si="7"/>
        <v>2.1328558225508316</v>
      </c>
      <c r="G97" s="4">
        <f t="shared" si="5"/>
        <v>1.0426822662766764</v>
      </c>
    </row>
    <row r="98" spans="1:7" x14ac:dyDescent="0.2">
      <c r="A98" s="4">
        <f>IF('True_Odds_Calculator_2-way'!A99="","",'True_Odds_Calculator_2-way'!A99)</f>
        <v>2.39</v>
      </c>
      <c r="B98" s="4">
        <f>IF('True_Odds_Calculator_2-way'!B99="","",'True_Odds_Calculator_2-way'!B99)</f>
        <v>1.6</v>
      </c>
      <c r="C98" s="4">
        <f t="shared" si="4"/>
        <v>4.3410041841004166E-2</v>
      </c>
      <c r="D98" s="4">
        <f t="shared" si="6"/>
        <v>2.5207646671061306</v>
      </c>
      <c r="E98" s="4">
        <f t="shared" si="7"/>
        <v>1.6575639358474208</v>
      </c>
      <c r="G98" s="4">
        <f t="shared" si="5"/>
        <v>1.0434100418410042</v>
      </c>
    </row>
    <row r="99" spans="1:7" x14ac:dyDescent="0.2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1.79</v>
      </c>
      <c r="C99" s="4">
        <f t="shared" si="4"/>
        <v>4.17510053167085E-2</v>
      </c>
      <c r="D99" s="4">
        <f t="shared" si="6"/>
        <v>2.1634893294018038</v>
      </c>
      <c r="E99" s="4">
        <f t="shared" si="7"/>
        <v>1.8594836022382255</v>
      </c>
      <c r="G99" s="4">
        <f t="shared" si="5"/>
        <v>1.0417510053167085</v>
      </c>
    </row>
    <row r="100" spans="1:7" x14ac:dyDescent="0.2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2.06</v>
      </c>
      <c r="C100" s="4">
        <f t="shared" si="4"/>
        <v>4.4096111080978329E-2</v>
      </c>
      <c r="D100" s="4">
        <f t="shared" si="6"/>
        <v>1.8635467731338755</v>
      </c>
      <c r="E100" s="4">
        <f t="shared" si="7"/>
        <v>2.1580148651021243</v>
      </c>
      <c r="G100" s="4">
        <f t="shared" si="5"/>
        <v>1.0440961110809783</v>
      </c>
    </row>
    <row r="101" spans="1:7" x14ac:dyDescent="0.2">
      <c r="A101" s="4">
        <f>IF('True_Odds_Calculator_2-way'!A102="","",'True_Odds_Calculator_2-way'!A102)</f>
        <v>1.56</v>
      </c>
      <c r="B101" s="4">
        <f>IF('True_Odds_Calculator_2-way'!B102="","",'True_Odds_Calculator_2-way'!B102)</f>
        <v>2.5</v>
      </c>
      <c r="C101" s="4">
        <f t="shared" si="4"/>
        <v>4.102564102564088E-2</v>
      </c>
      <c r="D101" s="4">
        <f t="shared" si="6"/>
        <v>1.6115702479338843</v>
      </c>
      <c r="E101" s="4">
        <f t="shared" si="7"/>
        <v>2.6351351351351346</v>
      </c>
      <c r="G101" s="4">
        <f t="shared" si="5"/>
        <v>1.0410256410256409</v>
      </c>
    </row>
    <row r="102" spans="1:7" x14ac:dyDescent="0.2">
      <c r="A102" s="4">
        <f>IF('True_Odds_Calculator_2-way'!A103="","",'True_Odds_Calculator_2-way'!A103)</f>
        <v>2.2799999999999998</v>
      </c>
      <c r="B102" s="4">
        <f>IF('True_Odds_Calculator_2-way'!B103="","",'True_Odds_Calculator_2-way'!B103)</f>
        <v>1.67</v>
      </c>
      <c r="C102" s="4">
        <f t="shared" si="4"/>
        <v>3.7398886437651102E-2</v>
      </c>
      <c r="D102" s="4">
        <f t="shared" si="6"/>
        <v>2.3815361521140859</v>
      </c>
      <c r="E102" s="4">
        <f t="shared" si="7"/>
        <v>1.723831944947483</v>
      </c>
      <c r="G102" s="4">
        <f t="shared" si="5"/>
        <v>1.0373988864376511</v>
      </c>
    </row>
    <row r="103" spans="1:7" x14ac:dyDescent="0.2">
      <c r="A103" s="4">
        <f>IF('True_Odds_Calculator_2-way'!A104="","",'True_Odds_Calculator_2-way'!A104)</f>
        <v>1.85</v>
      </c>
      <c r="B103" s="4">
        <f>IF('True_Odds_Calculator_2-way'!B104="","",'True_Odds_Calculator_2-way'!B104)</f>
        <v>2.02</v>
      </c>
      <c r="C103" s="4">
        <f t="shared" si="4"/>
        <v>3.5590045491035394E-2</v>
      </c>
      <c r="D103" s="4">
        <f t="shared" si="6"/>
        <v>1.9129767084719731</v>
      </c>
      <c r="E103" s="4">
        <f t="shared" si="7"/>
        <v>2.0953181945612553</v>
      </c>
      <c r="G103" s="4">
        <f t="shared" si="5"/>
        <v>1.0355900454910354</v>
      </c>
    </row>
    <row r="104" spans="1:7" x14ac:dyDescent="0.2">
      <c r="A104" s="4">
        <f>IF('True_Odds_Calculator_2-way'!A105="","",'True_Odds_Calculator_2-way'!A105)</f>
        <v>1.93</v>
      </c>
      <c r="B104" s="4">
        <f>IF('True_Odds_Calculator_2-way'!B105="","",'True_Odds_Calculator_2-way'!B105)</f>
        <v>1.98</v>
      </c>
      <c r="C104" s="4">
        <f t="shared" si="4"/>
        <v>2.3185220076411994E-2</v>
      </c>
      <c r="D104" s="4">
        <f t="shared" si="6"/>
        <v>1.974169551066798</v>
      </c>
      <c r="E104" s="4">
        <f t="shared" si="7"/>
        <v>2.0265153523890338</v>
      </c>
      <c r="G104" s="4">
        <f t="shared" si="5"/>
        <v>1.023185220076412</v>
      </c>
    </row>
    <row r="105" spans="1:7" x14ac:dyDescent="0.2">
      <c r="A105" s="4">
        <f>IF('True_Odds_Calculator_2-way'!A106="","",'True_Odds_Calculator_2-way'!A106)</f>
        <v>1.57</v>
      </c>
      <c r="B105" s="4">
        <f>IF('True_Odds_Calculator_2-way'!B106="","",'True_Odds_Calculator_2-way'!B106)</f>
        <v>2.5299999999999998</v>
      </c>
      <c r="C105" s="4">
        <f t="shared" si="4"/>
        <v>3.2199592155283119E-2</v>
      </c>
      <c r="D105" s="4">
        <f t="shared" si="6"/>
        <v>1.6107134891831068</v>
      </c>
      <c r="E105" s="4">
        <f t="shared" si="7"/>
        <v>2.6374290362205768</v>
      </c>
      <c r="G105" s="4">
        <f t="shared" si="5"/>
        <v>1.0321995921552831</v>
      </c>
    </row>
    <row r="106" spans="1:7" x14ac:dyDescent="0.2">
      <c r="A106" s="4">
        <f>IF('True_Odds_Calculator_2-way'!A107="","",'True_Odds_Calculator_2-way'!A107)</f>
        <v>1.67</v>
      </c>
      <c r="B106" s="4">
        <f>IF('True_Odds_Calculator_2-way'!B107="","",'True_Odds_Calculator_2-way'!B107)</f>
        <v>2.33</v>
      </c>
      <c r="C106" s="4">
        <f t="shared" si="4"/>
        <v>2.7986944565804084E-2</v>
      </c>
      <c r="D106" s="4">
        <f t="shared" si="6"/>
        <v>1.7099602293950913</v>
      </c>
      <c r="E106" s="4">
        <f t="shared" si="7"/>
        <v>2.4085296029216061</v>
      </c>
      <c r="G106" s="4">
        <f t="shared" si="5"/>
        <v>1.0279869445658041</v>
      </c>
    </row>
    <row r="107" spans="1:7" x14ac:dyDescent="0.2">
      <c r="A107" s="4">
        <f>IF('True_Odds_Calculator_2-way'!A108="","",'True_Odds_Calculator_2-way'!A108)</f>
        <v>1.85</v>
      </c>
      <c r="B107" s="4">
        <f>IF('True_Odds_Calculator_2-way'!B108="","",'True_Odds_Calculator_2-way'!B108)</f>
        <v>2</v>
      </c>
      <c r="C107" s="4">
        <f t="shared" si="4"/>
        <v>4.0540540540540349E-2</v>
      </c>
      <c r="D107" s="4">
        <f t="shared" si="6"/>
        <v>1.9220779220779218</v>
      </c>
      <c r="E107" s="4">
        <f t="shared" si="7"/>
        <v>2.0845070422535206</v>
      </c>
      <c r="G107" s="4">
        <f t="shared" si="5"/>
        <v>1.0405405405405403</v>
      </c>
    </row>
    <row r="108" spans="1:7" x14ac:dyDescent="0.2">
      <c r="A108" s="4">
        <f>IF('True_Odds_Calculator_2-way'!A109="","",'True_Odds_Calculator_2-way'!A109)</f>
        <v>2</v>
      </c>
      <c r="B108" s="4">
        <f>IF('True_Odds_Calculator_2-way'!B109="","",'True_Odds_Calculator_2-way'!B109)</f>
        <v>1.85</v>
      </c>
      <c r="C108" s="4">
        <f t="shared" si="4"/>
        <v>4.0540540540540349E-2</v>
      </c>
      <c r="D108" s="4">
        <f t="shared" si="6"/>
        <v>2.0845070422535206</v>
      </c>
      <c r="E108" s="4">
        <f t="shared" si="7"/>
        <v>1.9220779220779218</v>
      </c>
      <c r="G108" s="4">
        <f t="shared" si="5"/>
        <v>1.0405405405405403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4"/>
        <v>3.80529783514858E-2</v>
      </c>
      <c r="D109" s="4">
        <f t="shared" si="6"/>
        <v>1.9174938764986464</v>
      </c>
      <c r="E109" s="4">
        <f t="shared" si="7"/>
        <v>2.0899255304201207</v>
      </c>
      <c r="G109" s="4">
        <f t="shared" si="5"/>
        <v>1.0380529783514858</v>
      </c>
    </row>
    <row r="110" spans="1:7" x14ac:dyDescent="0.2">
      <c r="A110" s="4">
        <f>IF('True_Odds_Calculator_2-way'!A111="","",'True_Odds_Calculator_2-way'!A111)</f>
        <v>2.0299999999999998</v>
      </c>
      <c r="B110" s="4">
        <f>IF('True_Odds_Calculator_2-way'!B111="","",'True_Odds_Calculator_2-way'!B111)</f>
        <v>1.83</v>
      </c>
      <c r="C110" s="4">
        <f t="shared" si="4"/>
        <v>3.9058924870117639E-2</v>
      </c>
      <c r="D110" s="4">
        <f t="shared" si="6"/>
        <v>2.1138012461236451</v>
      </c>
      <c r="E110" s="4">
        <f t="shared" si="7"/>
        <v>1.8978262535441519</v>
      </c>
      <c r="G110" s="4">
        <f t="shared" si="5"/>
        <v>1.0390589248701176</v>
      </c>
    </row>
    <row r="111" spans="1:7" x14ac:dyDescent="0.2">
      <c r="A111" s="4">
        <f>IF('True_Odds_Calculator_2-way'!A112="","",'True_Odds_Calculator_2-way'!A112)</f>
        <v>1.66</v>
      </c>
      <c r="B111" s="4">
        <f>IF('True_Odds_Calculator_2-way'!B112="","",'True_Odds_Calculator_2-way'!B112)</f>
        <v>2.2599999999999998</v>
      </c>
      <c r="C111" s="4">
        <f t="shared" si="4"/>
        <v>4.4887514660411743E-2</v>
      </c>
      <c r="D111" s="4">
        <f t="shared" si="6"/>
        <v>1.7242393602353159</v>
      </c>
      <c r="E111" s="4">
        <f t="shared" si="7"/>
        <v>2.3807589795659352</v>
      </c>
      <c r="G111" s="4">
        <f t="shared" si="5"/>
        <v>1.0448875146604117</v>
      </c>
    </row>
    <row r="112" spans="1:7" x14ac:dyDescent="0.2">
      <c r="A112" s="4">
        <f>IF('True_Odds_Calculator_2-way'!A113="","",'True_Odds_Calculator_2-way'!A113)</f>
        <v>1.97</v>
      </c>
      <c r="B112" s="4">
        <f>IF('True_Odds_Calculator_2-way'!B113="","",'True_Odds_Calculator_2-way'!B113)</f>
        <v>1.88</v>
      </c>
      <c r="C112" s="4">
        <f t="shared" si="4"/>
        <v>3.9529106814990778E-2</v>
      </c>
      <c r="D112" s="4">
        <f t="shared" si="6"/>
        <v>2.049811822005756</v>
      </c>
      <c r="E112" s="4">
        <f t="shared" si="7"/>
        <v>1.9525516659637281</v>
      </c>
      <c r="G112" s="4">
        <f t="shared" si="5"/>
        <v>1.0395291068149908</v>
      </c>
    </row>
    <row r="113" spans="1:7" x14ac:dyDescent="0.2">
      <c r="A113" s="4" t="e">
        <f>IF('True_Odds_Calculator_2-way'!#REF!="","",'True_Odds_Calculator_2-way'!#REF!)</f>
        <v>#REF!</v>
      </c>
      <c r="B113" s="4" t="e">
        <f>IF('True_Odds_Calculator_2-way'!#REF!="","",'True_Odds_Calculator_2-way'!#REF!)</f>
        <v>#REF!</v>
      </c>
      <c r="C113" s="4" t="e">
        <f t="shared" si="4"/>
        <v>#REF!</v>
      </c>
      <c r="D113" s="4" t="e">
        <f t="shared" si="6"/>
        <v>#REF!</v>
      </c>
      <c r="E113" s="4" t="e">
        <f t="shared" si="7"/>
        <v>#REF!</v>
      </c>
      <c r="G113" s="4" t="e">
        <f t="shared" si="5"/>
        <v>#REF!</v>
      </c>
    </row>
    <row r="114" spans="1:7" x14ac:dyDescent="0.2">
      <c r="A114" s="4" t="e">
        <f>IF('True_Odds_Calculator_2-way'!#REF!="","",'True_Odds_Calculator_2-way'!#REF!)</f>
        <v>#REF!</v>
      </c>
      <c r="B114" s="4" t="e">
        <f>IF('True_Odds_Calculator_2-way'!#REF!="","",'True_Odds_Calculator_2-way'!#REF!)</f>
        <v>#REF!</v>
      </c>
      <c r="C114" s="4" t="e">
        <f t="shared" si="4"/>
        <v>#REF!</v>
      </c>
      <c r="D114" s="4" t="e">
        <f t="shared" si="6"/>
        <v>#REF!</v>
      </c>
      <c r="E114" s="4" t="e">
        <f t="shared" si="7"/>
        <v>#REF!</v>
      </c>
      <c r="G114" s="4" t="e">
        <f t="shared" si="5"/>
        <v>#REF!</v>
      </c>
    </row>
    <row r="115" spans="1:7" x14ac:dyDescent="0.2">
      <c r="A115" s="4" t="e">
        <f>IF('True_Odds_Calculator_2-way'!#REF!="","",'True_Odds_Calculator_2-way'!#REF!)</f>
        <v>#REF!</v>
      </c>
      <c r="B115" s="4" t="e">
        <f>IF('True_Odds_Calculator_2-way'!#REF!="","",'True_Odds_Calculator_2-way'!#REF!)</f>
        <v>#REF!</v>
      </c>
      <c r="C115" s="4" t="e">
        <f t="shared" si="4"/>
        <v>#REF!</v>
      </c>
      <c r="D115" s="4" t="e">
        <f t="shared" si="6"/>
        <v>#REF!</v>
      </c>
      <c r="E115" s="4" t="e">
        <f t="shared" si="7"/>
        <v>#REF!</v>
      </c>
      <c r="G115" s="4" t="e">
        <f t="shared" si="5"/>
        <v>#REF!</v>
      </c>
    </row>
    <row r="116" spans="1:7" x14ac:dyDescent="0.2">
      <c r="A116" s="4" t="e">
        <f>IF('True_Odds_Calculator_2-way'!#REF!="","",'True_Odds_Calculator_2-way'!#REF!)</f>
        <v>#REF!</v>
      </c>
      <c r="B116" s="4" t="e">
        <f>IF('True_Odds_Calculator_2-way'!#REF!="","",'True_Odds_Calculator_2-way'!#REF!)</f>
        <v>#REF!</v>
      </c>
      <c r="C116" s="4" t="e">
        <f t="shared" si="4"/>
        <v>#REF!</v>
      </c>
      <c r="D116" s="4" t="e">
        <f t="shared" si="6"/>
        <v>#REF!</v>
      </c>
      <c r="E116" s="4" t="e">
        <f t="shared" si="7"/>
        <v>#REF!</v>
      </c>
      <c r="G116" s="4" t="e">
        <f t="shared" si="5"/>
        <v>#REF!</v>
      </c>
    </row>
    <row r="117" spans="1:7" x14ac:dyDescent="0.2">
      <c r="A117" s="4" t="e">
        <f>IF('True_Odds_Calculator_2-way'!#REF!="","",'True_Odds_Calculator_2-way'!#REF!)</f>
        <v>#REF!</v>
      </c>
      <c r="B117" s="4" t="e">
        <f>IF('True_Odds_Calculator_2-way'!#REF!="","",'True_Odds_Calculator_2-way'!#REF!)</f>
        <v>#REF!</v>
      </c>
      <c r="C117" s="4" t="e">
        <f t="shared" si="4"/>
        <v>#REF!</v>
      </c>
      <c r="D117" s="4" t="e">
        <f t="shared" si="6"/>
        <v>#REF!</v>
      </c>
      <c r="E117" s="4" t="e">
        <f t="shared" si="7"/>
        <v>#REF!</v>
      </c>
      <c r="G117" s="4" t="e">
        <f t="shared" si="5"/>
        <v>#REF!</v>
      </c>
    </row>
    <row r="118" spans="1:7" x14ac:dyDescent="0.2">
      <c r="A118" s="4" t="e">
        <f>IF('True_Odds_Calculator_2-way'!#REF!="","",'True_Odds_Calculator_2-way'!#REF!)</f>
        <v>#REF!</v>
      </c>
      <c r="B118" s="4" t="e">
        <f>IF('True_Odds_Calculator_2-way'!#REF!="","",'True_Odds_Calculator_2-way'!#REF!)</f>
        <v>#REF!</v>
      </c>
      <c r="C118" s="4" t="e">
        <f t="shared" si="4"/>
        <v>#REF!</v>
      </c>
      <c r="D118" s="4" t="e">
        <f t="shared" si="6"/>
        <v>#REF!</v>
      </c>
      <c r="E118" s="4" t="e">
        <f t="shared" si="7"/>
        <v>#REF!</v>
      </c>
      <c r="G118" s="4" t="e">
        <f t="shared" si="5"/>
        <v>#REF!</v>
      </c>
    </row>
    <row r="119" spans="1:7" x14ac:dyDescent="0.2">
      <c r="A119" s="4">
        <f>IF('True_Odds_Calculator_2-way'!A114="","",'True_Odds_Calculator_2-way'!A114)</f>
        <v>2.09</v>
      </c>
      <c r="B119" s="4">
        <f>IF('True_Odds_Calculator_2-way'!B114="","",'True_Odds_Calculator_2-way'!B114)</f>
        <v>1.83</v>
      </c>
      <c r="C119" s="4">
        <f t="shared" si="4"/>
        <v>2.4916986953225084E-2</v>
      </c>
      <c r="D119" s="4">
        <f t="shared" si="6"/>
        <v>2.1458748281762841</v>
      </c>
      <c r="E119" s="4">
        <f t="shared" si="7"/>
        <v>1.8726956692045928</v>
      </c>
      <c r="G119" s="4">
        <f t="shared" si="5"/>
        <v>1.0249169869532251</v>
      </c>
    </row>
    <row r="120" spans="1:7" x14ac:dyDescent="0.2">
      <c r="A120" s="4">
        <f>IF('True_Odds_Calculator_2-way'!A115="","",'True_Odds_Calculator_2-way'!A115)</f>
        <v>2.52</v>
      </c>
      <c r="B120" s="4">
        <f>IF('True_Odds_Calculator_2-way'!B115="","",'True_Odds_Calculator_2-way'!B115)</f>
        <v>1.58</v>
      </c>
      <c r="C120" s="4">
        <f t="shared" si="4"/>
        <v>2.9736789230460081E-2</v>
      </c>
      <c r="D120" s="4">
        <f t="shared" si="6"/>
        <v>2.618095739084692</v>
      </c>
      <c r="E120" s="4">
        <f t="shared" si="7"/>
        <v>1.6180104031209364</v>
      </c>
      <c r="G120" s="4">
        <f t="shared" si="5"/>
        <v>1.0297367892304601</v>
      </c>
    </row>
    <row r="121" spans="1:7" x14ac:dyDescent="0.2">
      <c r="A121" s="4">
        <f>IF('True_Odds_Calculator_2-way'!A116="","",'True_Odds_Calculator_2-way'!A116)</f>
        <v>1.97</v>
      </c>
      <c r="B121" s="4">
        <f>IF('True_Odds_Calculator_2-way'!B116="","",'True_Odds_Calculator_2-way'!B116)</f>
        <v>1.93</v>
      </c>
      <c r="C121" s="4">
        <f t="shared" si="4"/>
        <v>2.5748928223876311E-2</v>
      </c>
      <c r="D121" s="4">
        <f t="shared" si="6"/>
        <v>2.0212647191728026</v>
      </c>
      <c r="E121" s="4">
        <f t="shared" si="7"/>
        <v>1.9791780536685666</v>
      </c>
      <c r="G121" s="4">
        <f t="shared" si="5"/>
        <v>1.0257489282238763</v>
      </c>
    </row>
    <row r="122" spans="1:7" x14ac:dyDescent="0.2">
      <c r="A122" s="4">
        <f>IF('True_Odds_Calculator_2-way'!A117="","",'True_Odds_Calculator_2-way'!A117)</f>
        <v>1.65</v>
      </c>
      <c r="B122" s="4">
        <f>IF('True_Odds_Calculator_2-way'!B117="","",'True_Odds_Calculator_2-way'!B117)</f>
        <v>2.38</v>
      </c>
      <c r="C122" s="4">
        <f t="shared" si="4"/>
        <v>2.6228673287496784E-2</v>
      </c>
      <c r="D122" s="4">
        <f t="shared" si="6"/>
        <v>1.686493450719347</v>
      </c>
      <c r="E122" s="4">
        <f t="shared" si="7"/>
        <v>2.4566781357522673</v>
      </c>
      <c r="G122" s="4">
        <f t="shared" si="5"/>
        <v>1.0262286732874968</v>
      </c>
    </row>
    <row r="123" spans="1:7" x14ac:dyDescent="0.2">
      <c r="A123" s="4" t="e">
        <f>IF('True_Odds_Calculator_2-way'!#REF!="","",'True_Odds_Calculator_2-way'!#REF!)</f>
        <v>#REF!</v>
      </c>
      <c r="B123" s="4" t="e">
        <f>IF('True_Odds_Calculator_2-way'!#REF!="","",'True_Odds_Calculator_2-way'!#REF!)</f>
        <v>#REF!</v>
      </c>
      <c r="C123" s="4" t="e">
        <f t="shared" si="4"/>
        <v>#REF!</v>
      </c>
      <c r="D123" s="4" t="e">
        <f t="shared" si="6"/>
        <v>#REF!</v>
      </c>
      <c r="E123" s="4" t="e">
        <f t="shared" si="7"/>
        <v>#REF!</v>
      </c>
      <c r="G123" s="4" t="e">
        <f t="shared" si="5"/>
        <v>#REF!</v>
      </c>
    </row>
    <row r="124" spans="1:7" x14ac:dyDescent="0.2">
      <c r="A124" s="4" t="e">
        <f>IF('True_Odds_Calculator_2-way'!#REF!="","",'True_Odds_Calculator_2-way'!#REF!)</f>
        <v>#REF!</v>
      </c>
      <c r="B124" s="4" t="e">
        <f>IF('True_Odds_Calculator_2-way'!#REF!="","",'True_Odds_Calculator_2-way'!#REF!)</f>
        <v>#REF!</v>
      </c>
      <c r="C124" s="4" t="e">
        <f t="shared" si="4"/>
        <v>#REF!</v>
      </c>
      <c r="D124" s="4" t="e">
        <f t="shared" si="6"/>
        <v>#REF!</v>
      </c>
      <c r="E124" s="4" t="e">
        <f t="shared" si="7"/>
        <v>#REF!</v>
      </c>
      <c r="G124" s="4" t="e">
        <f t="shared" si="5"/>
        <v>#REF!</v>
      </c>
    </row>
    <row r="125" spans="1:7" x14ac:dyDescent="0.2">
      <c r="A125" s="4" t="e">
        <f>IF('True_Odds_Calculator_2-way'!#REF!="","",'True_Odds_Calculator_2-way'!#REF!)</f>
        <v>#REF!</v>
      </c>
      <c r="B125" s="4" t="e">
        <f>IF('True_Odds_Calculator_2-way'!#REF!="","",'True_Odds_Calculator_2-way'!#REF!)</f>
        <v>#REF!</v>
      </c>
      <c r="C125" s="4" t="e">
        <f t="shared" si="4"/>
        <v>#REF!</v>
      </c>
      <c r="D125" s="4" t="e">
        <f t="shared" si="6"/>
        <v>#REF!</v>
      </c>
      <c r="E125" s="4" t="e">
        <f t="shared" si="7"/>
        <v>#REF!</v>
      </c>
      <c r="G125" s="4" t="e">
        <f t="shared" si="5"/>
        <v>#REF!</v>
      </c>
    </row>
    <row r="126" spans="1:7" x14ac:dyDescent="0.2">
      <c r="A126" s="4" t="e">
        <f>IF('True_Odds_Calculator_2-way'!#REF!="","",'True_Odds_Calculator_2-way'!#REF!)</f>
        <v>#REF!</v>
      </c>
      <c r="B126" s="4" t="e">
        <f>IF('True_Odds_Calculator_2-way'!#REF!="","",'True_Odds_Calculator_2-way'!#REF!)</f>
        <v>#REF!</v>
      </c>
      <c r="C126" s="4" t="e">
        <f t="shared" si="4"/>
        <v>#REF!</v>
      </c>
      <c r="D126" s="4" t="e">
        <f t="shared" si="6"/>
        <v>#REF!</v>
      </c>
      <c r="E126" s="4" t="e">
        <f t="shared" si="7"/>
        <v>#REF!</v>
      </c>
      <c r="G126" s="4" t="e">
        <f t="shared" si="5"/>
        <v>#REF!</v>
      </c>
    </row>
    <row r="127" spans="1:7" x14ac:dyDescent="0.2">
      <c r="A127" s="4">
        <f>IF('True_Odds_Calculator_2-way'!A119="","",'True_Odds_Calculator_2-way'!A119)</f>
        <v>1.94</v>
      </c>
      <c r="B127" s="4">
        <f>IF('True_Odds_Calculator_2-way'!B119="","",'True_Odds_Calculator_2-way'!B119)</f>
        <v>1.89</v>
      </c>
      <c r="C127" s="4">
        <f t="shared" si="4"/>
        <v>4.4564446626302434E-2</v>
      </c>
      <c r="D127" s="4">
        <f t="shared" si="6"/>
        <v>2.0276502792678208</v>
      </c>
      <c r="E127" s="4">
        <f t="shared" si="7"/>
        <v>1.9730936877791532</v>
      </c>
      <c r="G127" s="4">
        <f t="shared" si="5"/>
        <v>1.0445644466263024</v>
      </c>
    </row>
    <row r="128" spans="1:7" x14ac:dyDescent="0.2">
      <c r="A128" s="4">
        <f>IF('True_Odds_Calculator_2-way'!A120="","",'True_Odds_Calculator_2-way'!A120)</f>
        <v>1.53</v>
      </c>
      <c r="B128" s="4">
        <f>IF('True_Odds_Calculator_2-way'!B120="","",'True_Odds_Calculator_2-way'!B120)</f>
        <v>2.67</v>
      </c>
      <c r="C128" s="4">
        <f t="shared" si="4"/>
        <v>2.81266064478225E-2</v>
      </c>
      <c r="D128" s="4">
        <f t="shared" si="6"/>
        <v>1.5636447149336854</v>
      </c>
      <c r="E128" s="4">
        <f t="shared" si="7"/>
        <v>2.7741672608739938</v>
      </c>
      <c r="G128" s="4">
        <f t="shared" si="5"/>
        <v>1.0281266064478225</v>
      </c>
    </row>
    <row r="129" spans="1:7" x14ac:dyDescent="0.2">
      <c r="A129" s="4">
        <f>IF('True_Odds_Calculator_2-way'!A121="","",'True_Odds_Calculator_2-way'!A121)</f>
        <v>2.02</v>
      </c>
      <c r="B129" s="4">
        <f>IF('True_Odds_Calculator_2-way'!B121="","",'True_Odds_Calculator_2-way'!B121)</f>
        <v>1.89</v>
      </c>
      <c r="C129" s="4">
        <f t="shared" si="4"/>
        <v>2.4150034051024338E-2</v>
      </c>
      <c r="D129" s="4">
        <f t="shared" si="6"/>
        <v>2.0705027387602368</v>
      </c>
      <c r="E129" s="4">
        <f t="shared" si="7"/>
        <v>1.9341405339682862</v>
      </c>
      <c r="G129" s="4">
        <f t="shared" si="5"/>
        <v>1.0241500340510243</v>
      </c>
    </row>
    <row r="130" spans="1:7" x14ac:dyDescent="0.2">
      <c r="A130" s="4">
        <f>IF('True_Odds_Calculator_2-way'!A122="","",'True_Odds_Calculator_2-way'!A122)</f>
        <v>1.58</v>
      </c>
      <c r="B130" s="4">
        <f>IF('True_Odds_Calculator_2-way'!B122="","",'True_Odds_Calculator_2-way'!B122)</f>
        <v>2.52</v>
      </c>
      <c r="C130" s="4">
        <f t="shared" ref="C130:C193" si="8">IF(A130="","",((1/A130)+(1/B130))-1)</f>
        <v>2.9736789230460081E-2</v>
      </c>
      <c r="D130" s="4">
        <f t="shared" si="6"/>
        <v>1.6180104031209364</v>
      </c>
      <c r="E130" s="4">
        <f t="shared" si="7"/>
        <v>2.618095739084692</v>
      </c>
      <c r="G130" s="4">
        <f t="shared" ref="G130:G193" si="9">IF(A130="","",C130+1)</f>
        <v>1.0297367892304601</v>
      </c>
    </row>
    <row r="131" spans="1:7" x14ac:dyDescent="0.2">
      <c r="A131" s="4">
        <f>IF('True_Odds_Calculator_2-way'!A123="","",'True_Odds_Calculator_2-way'!A123)</f>
        <v>2.59</v>
      </c>
      <c r="B131" s="4">
        <f>IF('True_Odds_Calculator_2-way'!B123="","",'True_Odds_Calculator_2-way'!B123)</f>
        <v>1.54</v>
      </c>
      <c r="C131" s="4">
        <f t="shared" si="8"/>
        <v>3.5451035451035562E-2</v>
      </c>
      <c r="D131" s="4">
        <f t="shared" ref="D131:D194" si="10">IF(A131="","",(2*A131)/(2-($C131*A131)))</f>
        <v>2.7146260123868511</v>
      </c>
      <c r="E131" s="4">
        <f t="shared" ref="E131:E194" si="11">IF(B131="","",(2*B131)/(2-($C131*B131)))</f>
        <v>1.583217560433454</v>
      </c>
      <c r="G131" s="4">
        <f t="shared" si="9"/>
        <v>1.0354510354510356</v>
      </c>
    </row>
    <row r="132" spans="1:7" x14ac:dyDescent="0.2">
      <c r="A132" s="4">
        <f>IF('True_Odds_Calculator_2-way'!A124="","",'True_Odds_Calculator_2-way'!A124)</f>
        <v>1.76</v>
      </c>
      <c r="B132" s="4">
        <f>IF('True_Odds_Calculator_2-way'!B124="","",'True_Odds_Calculator_2-way'!B124)</f>
        <v>2.1800000000000002</v>
      </c>
      <c r="C132" s="4">
        <f t="shared" si="8"/>
        <v>2.6897414512093487E-2</v>
      </c>
      <c r="D132" s="4">
        <f t="shared" si="10"/>
        <v>1.8026686713023867</v>
      </c>
      <c r="E132" s="4">
        <f t="shared" si="11"/>
        <v>2.2458440646218687</v>
      </c>
      <c r="G132" s="4">
        <f t="shared" si="9"/>
        <v>1.0268974145120935</v>
      </c>
    </row>
    <row r="133" spans="1:7" x14ac:dyDescent="0.2">
      <c r="A133" s="4">
        <f>IF('True_Odds_Calculator_2-way'!A125="","",'True_Odds_Calculator_2-way'!A125)</f>
        <v>1.53</v>
      </c>
      <c r="B133" s="4">
        <f>IF('True_Odds_Calculator_2-way'!B125="","",'True_Odds_Calculator_2-way'!B125)</f>
        <v>2.65</v>
      </c>
      <c r="C133" s="4">
        <f t="shared" si="8"/>
        <v>3.0953261807867838E-2</v>
      </c>
      <c r="D133" s="4">
        <f t="shared" si="10"/>
        <v>1.5671079331336362</v>
      </c>
      <c r="E133" s="4">
        <f t="shared" si="11"/>
        <v>2.7633327653774069</v>
      </c>
      <c r="G133" s="4">
        <f t="shared" si="9"/>
        <v>1.0309532618078678</v>
      </c>
    </row>
    <row r="134" spans="1:7" x14ac:dyDescent="0.2">
      <c r="A134" s="4">
        <f>IF('True_Odds_Calculator_2-way'!A126="","",'True_Odds_Calculator_2-way'!A126)</f>
        <v>2.11</v>
      </c>
      <c r="B134" s="4">
        <f>IF('True_Odds_Calculator_2-way'!B126="","",'True_Odds_Calculator_2-way'!B126)</f>
        <v>1.8</v>
      </c>
      <c r="C134" s="4">
        <f t="shared" si="8"/>
        <v>2.9489204844655115E-2</v>
      </c>
      <c r="D134" s="4">
        <f t="shared" si="10"/>
        <v>2.1777522935779814</v>
      </c>
      <c r="E134" s="4">
        <f t="shared" si="11"/>
        <v>1.8490749756572542</v>
      </c>
      <c r="G134" s="4">
        <f t="shared" si="9"/>
        <v>1.0294892048446551</v>
      </c>
    </row>
    <row r="135" spans="1:7" x14ac:dyDescent="0.2">
      <c r="A135" s="4">
        <f>IF('True_Odds_Calculator_2-way'!A127="","",'True_Odds_Calculator_2-way'!A127)</f>
        <v>1.57</v>
      </c>
      <c r="B135" s="4">
        <f>IF('True_Odds_Calculator_2-way'!B127="","",'True_Odds_Calculator_2-way'!B127)</f>
        <v>2.5499999999999998</v>
      </c>
      <c r="C135" s="4">
        <f t="shared" si="8"/>
        <v>2.9099537904333728E-2</v>
      </c>
      <c r="D135" s="4">
        <f t="shared" si="10"/>
        <v>1.606702116986054</v>
      </c>
      <c r="E135" s="4">
        <f t="shared" si="11"/>
        <v>2.6482553332230858</v>
      </c>
      <c r="G135" s="4">
        <f t="shared" si="9"/>
        <v>1.0290995379043337</v>
      </c>
    </row>
    <row r="136" spans="1:7" x14ac:dyDescent="0.2">
      <c r="A136" s="4">
        <f>IF('True_Odds_Calculator_2-way'!A128="","",'True_Odds_Calculator_2-way'!A128)</f>
        <v>2.0099999999999998</v>
      </c>
      <c r="B136" s="4">
        <f>IF('True_Odds_Calculator_2-way'!B128="","",'True_Odds_Calculator_2-way'!B128)</f>
        <v>1.89</v>
      </c>
      <c r="C136" s="4">
        <f t="shared" si="8"/>
        <v>2.6612966911474523E-2</v>
      </c>
      <c r="D136" s="4">
        <f t="shared" si="10"/>
        <v>2.065236891462122</v>
      </c>
      <c r="E136" s="4">
        <f t="shared" si="11"/>
        <v>1.9387583250401901</v>
      </c>
      <c r="G136" s="4">
        <f t="shared" si="9"/>
        <v>1.0266129669114745</v>
      </c>
    </row>
    <row r="137" spans="1:7" x14ac:dyDescent="0.2">
      <c r="A137" s="4">
        <f>IF('True_Odds_Calculator_2-way'!A129="","",'True_Odds_Calculator_2-way'!A129)</f>
        <v>1.83</v>
      </c>
      <c r="B137" s="4">
        <f>IF('True_Odds_Calculator_2-way'!B129="","",'True_Odds_Calculator_2-way'!B129)</f>
        <v>2.08</v>
      </c>
      <c r="C137" s="4">
        <f t="shared" si="8"/>
        <v>2.7217318200924545E-2</v>
      </c>
      <c r="D137" s="4">
        <f t="shared" si="10"/>
        <v>1.8767379942806428</v>
      </c>
      <c r="E137" s="4">
        <f t="shared" si="11"/>
        <v>2.1405916094927453</v>
      </c>
      <c r="G137" s="4">
        <f t="shared" si="9"/>
        <v>1.0272173182009245</v>
      </c>
    </row>
    <row r="138" spans="1:7" x14ac:dyDescent="0.2">
      <c r="A138" s="4">
        <f>IF('True_Odds_Calculator_2-way'!A130="","",'True_Odds_Calculator_2-way'!A130)</f>
        <v>1.54</v>
      </c>
      <c r="B138" s="4">
        <f>IF('True_Odds_Calculator_2-way'!B130="","",'True_Odds_Calculator_2-way'!B130)</f>
        <v>2.62</v>
      </c>
      <c r="C138" s="4">
        <f t="shared" si="8"/>
        <v>3.1030038663626414E-2</v>
      </c>
      <c r="D138" s="4">
        <f t="shared" si="10"/>
        <v>1.5776960975991241</v>
      </c>
      <c r="E138" s="4">
        <f t="shared" si="11"/>
        <v>2.7310139434141059</v>
      </c>
      <c r="G138" s="4">
        <f t="shared" si="9"/>
        <v>1.0310300386636264</v>
      </c>
    </row>
    <row r="139" spans="1:7" x14ac:dyDescent="0.2">
      <c r="A139" s="4">
        <f>IF('True_Odds_Calculator_2-way'!A131="","",'True_Odds_Calculator_2-way'!A131)</f>
        <v>1.7</v>
      </c>
      <c r="B139" s="4">
        <f>IF('True_Odds_Calculator_2-way'!B131="","",'True_Odds_Calculator_2-way'!B131)</f>
        <v>2.2400000000000002</v>
      </c>
      <c r="C139" s="4">
        <f t="shared" si="8"/>
        <v>3.4663865546218364E-2</v>
      </c>
      <c r="D139" s="4">
        <f t="shared" si="10"/>
        <v>1.7516099356025756</v>
      </c>
      <c r="E139" s="4">
        <f t="shared" si="11"/>
        <v>2.3304773561811505</v>
      </c>
      <c r="G139" s="4">
        <f t="shared" si="9"/>
        <v>1.0346638655462184</v>
      </c>
    </row>
    <row r="140" spans="1:7" x14ac:dyDescent="0.2">
      <c r="A140" s="4">
        <f>IF('True_Odds_Calculator_2-way'!A132="","",'True_Odds_Calculator_2-way'!A132)</f>
        <v>1.96</v>
      </c>
      <c r="B140" s="4">
        <f>IF('True_Odds_Calculator_2-way'!B132="","",'True_Odds_Calculator_2-way'!B132)</f>
        <v>1.93</v>
      </c>
      <c r="C140" s="4">
        <f t="shared" si="8"/>
        <v>2.8338796658559762E-2</v>
      </c>
      <c r="D140" s="4">
        <f t="shared" si="10"/>
        <v>2.0159880622468553</v>
      </c>
      <c r="E140" s="4">
        <f t="shared" si="11"/>
        <v>1.9842635333613092</v>
      </c>
      <c r="G140" s="4">
        <f t="shared" si="9"/>
        <v>1.0283387966585598</v>
      </c>
    </row>
    <row r="141" spans="1:7" x14ac:dyDescent="0.2">
      <c r="A141" s="4">
        <f>IF('True_Odds_Calculator_2-way'!A133="","",'True_Odds_Calculator_2-way'!A133)</f>
        <v>1.71</v>
      </c>
      <c r="B141" s="4">
        <f>IF('True_Odds_Calculator_2-way'!B133="","",'True_Odds_Calculator_2-way'!B133)</f>
        <v>2.2200000000000002</v>
      </c>
      <c r="C141" s="4">
        <f t="shared" si="8"/>
        <v>3.5245772087877381E-2</v>
      </c>
      <c r="D141" s="4">
        <f t="shared" si="10"/>
        <v>1.7631322279503969</v>
      </c>
      <c r="E141" s="4">
        <f t="shared" si="11"/>
        <v>2.3103888990323171</v>
      </c>
      <c r="G141" s="4">
        <f t="shared" si="9"/>
        <v>1.0352457720878774</v>
      </c>
    </row>
    <row r="142" spans="1:7" x14ac:dyDescent="0.2">
      <c r="A142" s="4">
        <f>IF('True_Odds_Calculator_2-way'!A134="","",'True_Odds_Calculator_2-way'!A134)</f>
        <v>1.45</v>
      </c>
      <c r="B142" s="4">
        <f>IF('True_Odds_Calculator_2-way'!B134="","",'True_Odds_Calculator_2-way'!B134)</f>
        <v>2.9</v>
      </c>
      <c r="C142" s="4">
        <f t="shared" si="8"/>
        <v>3.4482758620689724E-2</v>
      </c>
      <c r="D142" s="4">
        <f t="shared" si="10"/>
        <v>1.4871794871794872</v>
      </c>
      <c r="E142" s="4">
        <f t="shared" si="11"/>
        <v>3.0526315789473686</v>
      </c>
      <c r="G142" s="4">
        <f t="shared" si="9"/>
        <v>1.0344827586206897</v>
      </c>
    </row>
    <row r="143" spans="1:7" x14ac:dyDescent="0.2">
      <c r="A143" s="4">
        <f>IF('True_Odds_Calculator_2-way'!A135="","",'True_Odds_Calculator_2-way'!A135)</f>
        <v>2.2599999999999998</v>
      </c>
      <c r="B143" s="4">
        <f>IF('True_Odds_Calculator_2-way'!B135="","",'True_Odds_Calculator_2-way'!B135)</f>
        <v>1.65</v>
      </c>
      <c r="C143" s="4">
        <f t="shared" si="8"/>
        <v>4.85384821668009E-2</v>
      </c>
      <c r="D143" s="4">
        <f t="shared" si="10"/>
        <v>2.3911510099390831</v>
      </c>
      <c r="E143" s="4">
        <f t="shared" si="11"/>
        <v>1.7188292233233464</v>
      </c>
      <c r="G143" s="4">
        <f t="shared" si="9"/>
        <v>1.0485384821668009</v>
      </c>
    </row>
    <row r="144" spans="1:7" x14ac:dyDescent="0.2">
      <c r="A144" s="4">
        <f>IF('True_Odds_Calculator_2-way'!A136="","",'True_Odds_Calculator_2-way'!A136)</f>
        <v>2.5299999999999998</v>
      </c>
      <c r="B144" s="4">
        <f>IF('True_Odds_Calculator_2-way'!B136="","",'True_Odds_Calculator_2-way'!B136)</f>
        <v>1.58</v>
      </c>
      <c r="C144" s="4">
        <f t="shared" si="8"/>
        <v>2.8168309401110703E-2</v>
      </c>
      <c r="D144" s="4">
        <f t="shared" si="10"/>
        <v>2.6234823127912317</v>
      </c>
      <c r="E144" s="4">
        <f t="shared" si="11"/>
        <v>1.6159598981283099</v>
      </c>
      <c r="G144" s="4">
        <f t="shared" si="9"/>
        <v>1.0281683094011107</v>
      </c>
    </row>
    <row r="145" spans="1:7" x14ac:dyDescent="0.2">
      <c r="A145" s="4">
        <f>IF('True_Odds_Calculator_2-way'!A137="","",'True_Odds_Calculator_2-way'!A137)</f>
        <v>1.92</v>
      </c>
      <c r="B145" s="4">
        <f>IF('True_Odds_Calculator_2-way'!B137="","",'True_Odds_Calculator_2-way'!B137)</f>
        <v>1.98</v>
      </c>
      <c r="C145" s="4">
        <f t="shared" si="8"/>
        <v>2.5883838383838453E-2</v>
      </c>
      <c r="D145" s="4">
        <f t="shared" si="10"/>
        <v>1.968924798011187</v>
      </c>
      <c r="E145" s="4">
        <f t="shared" si="11"/>
        <v>2.0320718409236691</v>
      </c>
      <c r="G145" s="4">
        <f t="shared" si="9"/>
        <v>1.0258838383838385</v>
      </c>
    </row>
    <row r="146" spans="1:7" x14ac:dyDescent="0.2">
      <c r="A146" s="4">
        <f>IF('True_Odds_Calculator_2-way'!A138="","",'True_Odds_Calculator_2-way'!A138)</f>
        <v>2.2000000000000002</v>
      </c>
      <c r="B146" s="4">
        <f>IF('True_Odds_Calculator_2-way'!B138="","",'True_Odds_Calculator_2-way'!B138)</f>
        <v>1.72</v>
      </c>
      <c r="C146" s="4">
        <f t="shared" si="8"/>
        <v>3.5940803382663811E-2</v>
      </c>
      <c r="D146" s="4">
        <f t="shared" si="10"/>
        <v>2.2905569007263922</v>
      </c>
      <c r="E146" s="4">
        <f t="shared" si="11"/>
        <v>1.7748592870544089</v>
      </c>
      <c r="G146" s="4">
        <f t="shared" si="9"/>
        <v>1.0359408033826638</v>
      </c>
    </row>
    <row r="147" spans="1:7" x14ac:dyDescent="0.2">
      <c r="A147" s="4">
        <f>IF('True_Odds_Calculator_2-way'!A139="","",'True_Odds_Calculator_2-way'!A139)</f>
        <v>2.02</v>
      </c>
      <c r="B147" s="4">
        <f>IF('True_Odds_Calculator_2-way'!B139="","",'True_Odds_Calculator_2-way'!B139)</f>
        <v>1.87</v>
      </c>
      <c r="C147" s="4">
        <f t="shared" si="8"/>
        <v>2.9808863239265015E-2</v>
      </c>
      <c r="D147" s="4">
        <f t="shared" si="10"/>
        <v>2.082703865027292</v>
      </c>
      <c r="E147" s="4">
        <f t="shared" si="11"/>
        <v>1.9236135865967305</v>
      </c>
      <c r="G147" s="4">
        <f t="shared" si="9"/>
        <v>1.029808863239265</v>
      </c>
    </row>
    <row r="148" spans="1:7" x14ac:dyDescent="0.2">
      <c r="A148" s="4">
        <f>IF('True_Odds_Calculator_2-way'!A140="","",'True_Odds_Calculator_2-way'!A140)</f>
        <v>2.2999999999999998</v>
      </c>
      <c r="B148" s="4">
        <f>IF('True_Odds_Calculator_2-way'!B140="","",'True_Odds_Calculator_2-way'!B140)</f>
        <v>1.67</v>
      </c>
      <c r="C148" s="4">
        <f t="shared" si="8"/>
        <v>3.3585003905233002E-2</v>
      </c>
      <c r="D148" s="4">
        <f t="shared" si="10"/>
        <v>2.3924011211460603</v>
      </c>
      <c r="E148" s="4">
        <f t="shared" si="11"/>
        <v>1.7181838514873629</v>
      </c>
      <c r="G148" s="4">
        <f t="shared" si="9"/>
        <v>1.033585003905233</v>
      </c>
    </row>
    <row r="149" spans="1:7" x14ac:dyDescent="0.2">
      <c r="A149" s="4">
        <f>IF('True_Odds_Calculator_2-way'!A141="","",'True_Odds_Calculator_2-way'!A141)</f>
        <v>2.0699999999999998</v>
      </c>
      <c r="B149" s="4">
        <f>IF('True_Odds_Calculator_2-way'!B141="","",'True_Odds_Calculator_2-way'!B141)</f>
        <v>1.83</v>
      </c>
      <c r="C149" s="4">
        <f t="shared" si="8"/>
        <v>2.9539874871307603E-2</v>
      </c>
      <c r="D149" s="4">
        <f t="shared" si="10"/>
        <v>2.1352836729517204</v>
      </c>
      <c r="E149" s="4">
        <f t="shared" si="11"/>
        <v>1.8808371192373576</v>
      </c>
      <c r="G149" s="4">
        <f t="shared" si="9"/>
        <v>1.0295398748713076</v>
      </c>
    </row>
    <row r="150" spans="1:7" x14ac:dyDescent="0.2">
      <c r="A150" s="4">
        <f>IF('True_Odds_Calculator_2-way'!A142="","",'True_Odds_Calculator_2-way'!A142)</f>
        <v>2.58</v>
      </c>
      <c r="B150" s="4">
        <f>IF('True_Odds_Calculator_2-way'!B142="","",'True_Odds_Calculator_2-way'!B142)</f>
        <v>1.55</v>
      </c>
      <c r="C150" s="4">
        <f t="shared" si="8"/>
        <v>3.275818954738674E-2</v>
      </c>
      <c r="D150" s="4">
        <f t="shared" si="10"/>
        <v>2.6938363085213872</v>
      </c>
      <c r="E150" s="4">
        <f t="shared" si="11"/>
        <v>1.5903758202425928</v>
      </c>
      <c r="G150" s="4">
        <f t="shared" si="9"/>
        <v>1.0327581895473867</v>
      </c>
    </row>
    <row r="151" spans="1:7" x14ac:dyDescent="0.2">
      <c r="A151" s="4">
        <f>IF('True_Odds_Calculator_2-way'!A143="","",'True_Odds_Calculator_2-way'!A143)</f>
        <v>1.81</v>
      </c>
      <c r="B151" s="4">
        <f>IF('True_Odds_Calculator_2-way'!B143="","",'True_Odds_Calculator_2-way'!B143)</f>
        <v>2.0699999999999998</v>
      </c>
      <c r="C151" s="4">
        <f t="shared" si="8"/>
        <v>3.5577975284917462E-2</v>
      </c>
      <c r="D151" s="4">
        <f t="shared" si="10"/>
        <v>1.8702173858786533</v>
      </c>
      <c r="E151" s="4">
        <f t="shared" si="11"/>
        <v>2.1491381535549374</v>
      </c>
      <c r="G151" s="4">
        <f t="shared" si="9"/>
        <v>1.0355779752849175</v>
      </c>
    </row>
    <row r="152" spans="1:7" x14ac:dyDescent="0.2">
      <c r="A152" s="4">
        <f>IF('True_Odds_Calculator_2-way'!A144="","",'True_Odds_Calculator_2-way'!A144)</f>
        <v>2.35</v>
      </c>
      <c r="B152" s="4">
        <f>IF('True_Odds_Calculator_2-way'!B144="","",'True_Odds_Calculator_2-way'!B144)</f>
        <v>1.65</v>
      </c>
      <c r="C152" s="4">
        <f t="shared" si="8"/>
        <v>3.1592520954223158E-2</v>
      </c>
      <c r="D152" s="4">
        <f t="shared" si="10"/>
        <v>2.4405979543666407</v>
      </c>
      <c r="E152" s="4">
        <f t="shared" si="11"/>
        <v>1.6941561987984708</v>
      </c>
      <c r="G152" s="4">
        <f t="shared" si="9"/>
        <v>1.0315925209542232</v>
      </c>
    </row>
    <row r="153" spans="1:7" x14ac:dyDescent="0.2">
      <c r="A153" s="4">
        <f>IF('True_Odds_Calculator_2-way'!A145="","",'True_Odds_Calculator_2-way'!A145)</f>
        <v>2.1</v>
      </c>
      <c r="B153" s="4">
        <f>IF('True_Odds_Calculator_2-way'!B145="","",'True_Odds_Calculator_2-way'!B145)</f>
        <v>1.79</v>
      </c>
      <c r="C153" s="4">
        <f t="shared" si="8"/>
        <v>3.4849694067571102E-2</v>
      </c>
      <c r="D153" s="4">
        <f t="shared" si="10"/>
        <v>2.1797622499275153</v>
      </c>
      <c r="E153" s="4">
        <f t="shared" si="11"/>
        <v>1.8476284099287292</v>
      </c>
      <c r="G153" s="4">
        <f t="shared" si="9"/>
        <v>1.0348496940675711</v>
      </c>
    </row>
    <row r="154" spans="1:7" x14ac:dyDescent="0.2">
      <c r="A154" s="4">
        <f>IF('True_Odds_Calculator_2-way'!A146="","",'True_Odds_Calculator_2-way'!A146)</f>
        <v>2.48</v>
      </c>
      <c r="B154" s="4">
        <f>IF('True_Odds_Calculator_2-way'!B146="","",'True_Odds_Calculator_2-way'!B146)</f>
        <v>1.58</v>
      </c>
      <c r="C154" s="4">
        <f t="shared" si="8"/>
        <v>3.61371988566761E-2</v>
      </c>
      <c r="D154" s="4">
        <f t="shared" si="10"/>
        <v>2.5963424330771265</v>
      </c>
      <c r="E154" s="4">
        <f t="shared" si="11"/>
        <v>1.6264320106259338</v>
      </c>
      <c r="G154" s="4">
        <f t="shared" si="9"/>
        <v>1.0361371988566761</v>
      </c>
    </row>
    <row r="155" spans="1:7" x14ac:dyDescent="0.2">
      <c r="A155" s="4">
        <f>IF('True_Odds_Calculator_2-way'!A147="","",'True_Odds_Calculator_2-way'!A147)</f>
        <v>2.1</v>
      </c>
      <c r="B155" s="4">
        <f>IF('True_Odds_Calculator_2-way'!B147="","",'True_Odds_Calculator_2-way'!B147)</f>
        <v>1.79</v>
      </c>
      <c r="C155" s="4">
        <f t="shared" si="8"/>
        <v>3.4849694067571102E-2</v>
      </c>
      <c r="D155" s="4">
        <f t="shared" si="10"/>
        <v>2.1797622499275153</v>
      </c>
      <c r="E155" s="4">
        <f t="shared" si="11"/>
        <v>1.8476284099287292</v>
      </c>
      <c r="G155" s="4">
        <f t="shared" si="9"/>
        <v>1.0348496940675711</v>
      </c>
    </row>
    <row r="156" spans="1:7" x14ac:dyDescent="0.2">
      <c r="A156" s="4">
        <f>IF('True_Odds_Calculator_2-way'!A148="","",'True_Odds_Calculator_2-way'!A148)</f>
        <v>2.16</v>
      </c>
      <c r="B156" s="4">
        <f>IF('True_Odds_Calculator_2-way'!B148="","",'True_Odds_Calculator_2-way'!B148)</f>
        <v>1.75</v>
      </c>
      <c r="C156" s="4">
        <f t="shared" si="8"/>
        <v>3.4391534391534417E-2</v>
      </c>
      <c r="D156" s="4">
        <f t="shared" si="10"/>
        <v>2.2433234421364987</v>
      </c>
      <c r="E156" s="4">
        <f t="shared" si="11"/>
        <v>1.8042959427207637</v>
      </c>
      <c r="G156" s="4">
        <f t="shared" si="9"/>
        <v>1.0343915343915344</v>
      </c>
    </row>
    <row r="157" spans="1:7" x14ac:dyDescent="0.2">
      <c r="A157" s="4">
        <f>IF('True_Odds_Calculator_2-way'!A149="","",'True_Odds_Calculator_2-way'!A149)</f>
        <v>2.1</v>
      </c>
      <c r="B157" s="4">
        <f>IF('True_Odds_Calculator_2-way'!B149="","",'True_Odds_Calculator_2-way'!B149)</f>
        <v>1.78</v>
      </c>
      <c r="C157" s="4">
        <f t="shared" si="8"/>
        <v>3.7988228999465079E-2</v>
      </c>
      <c r="D157" s="4">
        <f t="shared" si="10"/>
        <v>2.1872440023405506</v>
      </c>
      <c r="E157" s="4">
        <f t="shared" si="11"/>
        <v>1.8422868408082802</v>
      </c>
      <c r="G157" s="4">
        <f t="shared" si="9"/>
        <v>1.0379882289994651</v>
      </c>
    </row>
    <row r="158" spans="1:7" x14ac:dyDescent="0.2">
      <c r="A158" s="4">
        <f>IF('True_Odds_Calculator_2-way'!A150="","",'True_Odds_Calculator_2-way'!A150)</f>
        <v>2.04</v>
      </c>
      <c r="B158" s="4">
        <f>IF('True_Odds_Calculator_2-way'!B150="","",'True_Odds_Calculator_2-way'!B150)</f>
        <v>1.84</v>
      </c>
      <c r="C158" s="4">
        <f t="shared" si="8"/>
        <v>3.3674339300937772E-2</v>
      </c>
      <c r="D158" s="4">
        <f t="shared" si="10"/>
        <v>2.1125619090499774</v>
      </c>
      <c r="E158" s="4">
        <f t="shared" si="11"/>
        <v>1.8988263860785108</v>
      </c>
      <c r="G158" s="4">
        <f t="shared" si="9"/>
        <v>1.0336743393009378</v>
      </c>
    </row>
    <row r="159" spans="1:7" x14ac:dyDescent="0.2">
      <c r="A159" s="4">
        <f>IF('True_Odds_Calculator_2-way'!A151="","",'True_Odds_Calculator_2-way'!A151)</f>
        <v>2.15</v>
      </c>
      <c r="B159" s="4">
        <f>IF('True_Odds_Calculator_2-way'!B151="","",'True_Odds_Calculator_2-way'!B151)</f>
        <v>1.74</v>
      </c>
      <c r="C159" s="4">
        <f t="shared" si="8"/>
        <v>3.9828922747928264E-2</v>
      </c>
      <c r="D159" s="4">
        <f t="shared" si="10"/>
        <v>2.2461723206244368</v>
      </c>
      <c r="E159" s="4">
        <f t="shared" si="11"/>
        <v>1.8024572392194651</v>
      </c>
      <c r="G159" s="4">
        <f t="shared" si="9"/>
        <v>1.0398289227479283</v>
      </c>
    </row>
    <row r="160" spans="1:7" x14ac:dyDescent="0.2">
      <c r="A160" s="4">
        <f>IF('True_Odds_Calculator_2-way'!A152="","",'True_Odds_Calculator_2-way'!A152)</f>
        <v>1.79</v>
      </c>
      <c r="B160" s="4">
        <f>IF('True_Odds_Calculator_2-way'!B152="","",'True_Odds_Calculator_2-way'!B152)</f>
        <v>2.08</v>
      </c>
      <c r="C160" s="4">
        <f t="shared" si="8"/>
        <v>3.9428448646325664E-2</v>
      </c>
      <c r="D160" s="4">
        <f t="shared" si="10"/>
        <v>1.8554769261437256</v>
      </c>
      <c r="E160" s="4">
        <f t="shared" si="11"/>
        <v>2.1689385995572641</v>
      </c>
      <c r="G160" s="4">
        <f t="shared" si="9"/>
        <v>1.0394284486463257</v>
      </c>
    </row>
    <row r="161" spans="1:7" x14ac:dyDescent="0.2">
      <c r="A161" s="4">
        <f>IF('True_Odds_Calculator_2-way'!A153="","",'True_Odds_Calculator_2-way'!A153)</f>
        <v>1.92</v>
      </c>
      <c r="B161" s="4">
        <f>IF('True_Odds_Calculator_2-way'!B153="","",'True_Odds_Calculator_2-way'!B153)</f>
        <v>1.95</v>
      </c>
      <c r="C161" s="4">
        <f t="shared" si="8"/>
        <v>3.3653846153846256E-2</v>
      </c>
      <c r="D161" s="4">
        <f t="shared" si="10"/>
        <v>1.9841017488076311</v>
      </c>
      <c r="E161" s="4">
        <f t="shared" si="11"/>
        <v>2.0161550888529889</v>
      </c>
      <c r="G161" s="4">
        <f t="shared" si="9"/>
        <v>1.0336538461538463</v>
      </c>
    </row>
    <row r="162" spans="1:7" x14ac:dyDescent="0.2">
      <c r="A162" s="4">
        <f>IF('True_Odds_Calculator_2-way'!A154="","",'True_Odds_Calculator_2-way'!A154)</f>
        <v>1.84</v>
      </c>
      <c r="B162" s="4">
        <f>IF('True_Odds_Calculator_2-way'!B154="","",'True_Odds_Calculator_2-way'!B154)</f>
        <v>2.04</v>
      </c>
      <c r="C162" s="4">
        <f t="shared" si="8"/>
        <v>3.3674339300937772E-2</v>
      </c>
      <c r="D162" s="4">
        <f t="shared" si="10"/>
        <v>1.8988263860785108</v>
      </c>
      <c r="E162" s="4">
        <f t="shared" si="11"/>
        <v>2.1125619090499774</v>
      </c>
      <c r="G162" s="4">
        <f t="shared" si="9"/>
        <v>1.0336743393009378</v>
      </c>
    </row>
    <row r="163" spans="1:7" x14ac:dyDescent="0.2">
      <c r="A163" s="4">
        <f>IF('True_Odds_Calculator_2-way'!A155="","",'True_Odds_Calculator_2-way'!A155)</f>
        <v>1.88</v>
      </c>
      <c r="B163" s="4">
        <f>IF('True_Odds_Calculator_2-way'!B155="","",'True_Odds_Calculator_2-way'!B155)</f>
        <v>2</v>
      </c>
      <c r="C163" s="4">
        <f t="shared" si="8"/>
        <v>3.1914893617021267E-2</v>
      </c>
      <c r="D163" s="4">
        <f t="shared" si="10"/>
        <v>1.9381443298969072</v>
      </c>
      <c r="E163" s="4">
        <f t="shared" si="11"/>
        <v>2.0659340659340657</v>
      </c>
      <c r="G163" s="4">
        <f t="shared" si="9"/>
        <v>1.0319148936170213</v>
      </c>
    </row>
    <row r="164" spans="1:7" x14ac:dyDescent="0.2">
      <c r="A164" s="4">
        <f>IF('True_Odds_Calculator_2-way'!A156="","",'True_Odds_Calculator_2-way'!A156)</f>
        <v>1.91</v>
      </c>
      <c r="B164" s="4">
        <f>IF('True_Odds_Calculator_2-way'!B156="","",'True_Odds_Calculator_2-way'!B156)</f>
        <v>1.95</v>
      </c>
      <c r="C164" s="4">
        <f t="shared" si="8"/>
        <v>3.6380722244596653E-2</v>
      </c>
      <c r="D164" s="4">
        <f t="shared" si="10"/>
        <v>1.9787488378270688</v>
      </c>
      <c r="E164" s="4">
        <f t="shared" si="11"/>
        <v>2.0217125797258788</v>
      </c>
      <c r="G164" s="4">
        <f t="shared" si="9"/>
        <v>1.0363807222445967</v>
      </c>
    </row>
    <row r="165" spans="1:7" x14ac:dyDescent="0.2">
      <c r="A165" s="4">
        <f>IF('True_Odds_Calculator_2-way'!A157="","",'True_Odds_Calculator_2-way'!A157)</f>
        <v>1.89</v>
      </c>
      <c r="B165" s="4">
        <f>IF('True_Odds_Calculator_2-way'!B157="","",'True_Odds_Calculator_2-way'!B157)</f>
        <v>1.97</v>
      </c>
      <c r="C165" s="4">
        <f t="shared" si="8"/>
        <v>3.6714742298498582E-2</v>
      </c>
      <c r="D165" s="4">
        <f t="shared" si="10"/>
        <v>1.9579312702127099</v>
      </c>
      <c r="E165" s="4">
        <f t="shared" si="11"/>
        <v>2.0439162297916722</v>
      </c>
      <c r="G165" s="4">
        <f t="shared" si="9"/>
        <v>1.0367147422984986</v>
      </c>
    </row>
    <row r="166" spans="1:7" x14ac:dyDescent="0.2">
      <c r="A166" s="4">
        <f>IF('True_Odds_Calculator_2-way'!A158="","",'True_Odds_Calculator_2-way'!A158)</f>
        <v>1.9</v>
      </c>
      <c r="B166" s="4">
        <f>IF('True_Odds_Calculator_2-way'!B158="","",'True_Odds_Calculator_2-way'!B158)</f>
        <v>1.97</v>
      </c>
      <c r="C166" s="4">
        <f t="shared" si="8"/>
        <v>3.3930002671653803E-2</v>
      </c>
      <c r="D166" s="4">
        <f t="shared" si="10"/>
        <v>1.9632835038027801</v>
      </c>
      <c r="E166" s="4">
        <f t="shared" si="11"/>
        <v>2.0381159814865235</v>
      </c>
      <c r="G166" s="4">
        <f t="shared" si="9"/>
        <v>1.0339300026716538</v>
      </c>
    </row>
    <row r="167" spans="1:7" x14ac:dyDescent="0.2">
      <c r="A167" s="4">
        <f>IF('True_Odds_Calculator_2-way'!A159="","",'True_Odds_Calculator_2-way'!A159)</f>
        <v>1.91</v>
      </c>
      <c r="B167" s="4">
        <f>IF('True_Odds_Calculator_2-way'!B159="","",'True_Odds_Calculator_2-way'!B159)</f>
        <v>1.96</v>
      </c>
      <c r="C167" s="4">
        <f t="shared" si="8"/>
        <v>3.3764291056736839E-2</v>
      </c>
      <c r="D167" s="4">
        <f t="shared" si="10"/>
        <v>1.9736398144242935</v>
      </c>
      <c r="E167" s="4">
        <f t="shared" si="11"/>
        <v>2.0270738574832143</v>
      </c>
      <c r="G167" s="4">
        <f t="shared" si="9"/>
        <v>1.0337642910567368</v>
      </c>
    </row>
    <row r="168" spans="1:7" x14ac:dyDescent="0.2">
      <c r="A168" s="4">
        <f>IF('True_Odds_Calculator_2-way'!A160="","",'True_Odds_Calculator_2-way'!A160)</f>
        <v>1.74</v>
      </c>
      <c r="B168" s="4">
        <f>IF('True_Odds_Calculator_2-way'!B160="","",'True_Odds_Calculator_2-way'!B160)</f>
        <v>2.15</v>
      </c>
      <c r="C168" s="4">
        <f t="shared" si="8"/>
        <v>3.9828922747928264E-2</v>
      </c>
      <c r="D168" s="4">
        <f t="shared" si="10"/>
        <v>1.8024572392194651</v>
      </c>
      <c r="E168" s="4">
        <f t="shared" si="11"/>
        <v>2.2461723206244368</v>
      </c>
      <c r="G168" s="4">
        <f t="shared" si="9"/>
        <v>1.0398289227479283</v>
      </c>
    </row>
    <row r="169" spans="1:7" x14ac:dyDescent="0.2">
      <c r="A169" s="4">
        <f>IF('True_Odds_Calculator_2-way'!A161="","",'True_Odds_Calculator_2-way'!A161)</f>
        <v>2.0699999999999998</v>
      </c>
      <c r="B169" s="4">
        <f>IF('True_Odds_Calculator_2-way'!B161="","",'True_Odds_Calculator_2-way'!B161)</f>
        <v>1.81</v>
      </c>
      <c r="C169" s="4">
        <f t="shared" si="8"/>
        <v>3.5577975284917462E-2</v>
      </c>
      <c r="D169" s="4">
        <f t="shared" si="10"/>
        <v>2.1491381535549374</v>
      </c>
      <c r="E169" s="4">
        <f t="shared" si="11"/>
        <v>1.8702173858786533</v>
      </c>
      <c r="G169" s="4">
        <f t="shared" si="9"/>
        <v>1.0355779752849175</v>
      </c>
    </row>
    <row r="170" spans="1:7" x14ac:dyDescent="0.2">
      <c r="A170" s="4">
        <f>IF('True_Odds_Calculator_2-way'!A162="","",'True_Odds_Calculator_2-way'!A162)</f>
        <v>1.93</v>
      </c>
      <c r="B170" s="4">
        <f>IF('True_Odds_Calculator_2-way'!B162="","",'True_Odds_Calculator_2-way'!B162)</f>
        <v>1.93</v>
      </c>
      <c r="C170" s="4">
        <f t="shared" si="8"/>
        <v>3.62694300518136E-2</v>
      </c>
      <c r="D170" s="4">
        <f t="shared" si="10"/>
        <v>2.0000000000000004</v>
      </c>
      <c r="E170" s="4">
        <f t="shared" si="11"/>
        <v>2.0000000000000004</v>
      </c>
      <c r="G170" s="4">
        <f t="shared" si="9"/>
        <v>1.0362694300518136</v>
      </c>
    </row>
    <row r="171" spans="1:7" x14ac:dyDescent="0.2">
      <c r="A171" s="4">
        <f>IF('True_Odds_Calculator_2-way'!A163="","",'True_Odds_Calculator_2-way'!A163)</f>
        <v>2.06</v>
      </c>
      <c r="B171" s="4">
        <f>IF('True_Odds_Calculator_2-way'!B163="","",'True_Odds_Calculator_2-way'!B163)</f>
        <v>1.83</v>
      </c>
      <c r="C171" s="4">
        <f t="shared" si="8"/>
        <v>3.1884980635577431E-2</v>
      </c>
      <c r="D171" s="4">
        <f t="shared" si="10"/>
        <v>2.1299508446804905</v>
      </c>
      <c r="E171" s="4">
        <f t="shared" si="11"/>
        <v>1.8849942497124856</v>
      </c>
      <c r="G171" s="4">
        <f t="shared" si="9"/>
        <v>1.0318849806355774</v>
      </c>
    </row>
    <row r="172" spans="1:7" x14ac:dyDescent="0.2">
      <c r="A172" s="4">
        <f>IF('True_Odds_Calculator_2-way'!A164="","",'True_Odds_Calculator_2-way'!A164)</f>
        <v>2.17</v>
      </c>
      <c r="B172" s="4">
        <f>IF('True_Odds_Calculator_2-way'!B164="","",'True_Odds_Calculator_2-way'!B164)</f>
        <v>1.73</v>
      </c>
      <c r="C172" s="4">
        <f t="shared" si="8"/>
        <v>3.8864175168482618E-2</v>
      </c>
      <c r="D172" s="4">
        <f t="shared" si="10"/>
        <v>2.2655321203343295</v>
      </c>
      <c r="E172" s="4">
        <f t="shared" si="11"/>
        <v>1.7901814453637255</v>
      </c>
      <c r="G172" s="4">
        <f t="shared" si="9"/>
        <v>1.0388641751684826</v>
      </c>
    </row>
    <row r="173" spans="1:7" x14ac:dyDescent="0.2">
      <c r="A173" s="4">
        <f>IF('True_Odds_Calculator_2-way'!A165="","",'True_Odds_Calculator_2-way'!A165)</f>
        <v>1.83</v>
      </c>
      <c r="B173" s="4">
        <f>IF('True_Odds_Calculator_2-way'!B165="","",'True_Odds_Calculator_2-way'!B165)</f>
        <v>2.0499999999999998</v>
      </c>
      <c r="C173" s="4">
        <f t="shared" si="8"/>
        <v>3.4252965480474407E-2</v>
      </c>
      <c r="D173" s="4">
        <f t="shared" si="10"/>
        <v>1.8892106257081707</v>
      </c>
      <c r="E173" s="4">
        <f t="shared" si="11"/>
        <v>2.1245929491717397</v>
      </c>
      <c r="G173" s="4">
        <f t="shared" si="9"/>
        <v>1.0342529654804744</v>
      </c>
    </row>
    <row r="174" spans="1:7" x14ac:dyDescent="0.2">
      <c r="A174" s="4">
        <f>IF('True_Odds_Calculator_2-way'!A166="","",'True_Odds_Calculator_2-way'!A166)</f>
        <v>2.1800000000000002</v>
      </c>
      <c r="B174" s="4">
        <f>IF('True_Odds_Calculator_2-way'!B166="","",'True_Odds_Calculator_2-way'!B166)</f>
        <v>1.72</v>
      </c>
      <c r="C174" s="4">
        <f t="shared" si="8"/>
        <v>4.0110945167484591E-2</v>
      </c>
      <c r="D174" s="4">
        <f t="shared" si="10"/>
        <v>2.2796692607003894</v>
      </c>
      <c r="E174" s="4">
        <f t="shared" si="11"/>
        <v>1.7814519194222731</v>
      </c>
      <c r="G174" s="4">
        <f t="shared" si="9"/>
        <v>1.0401109451674846</v>
      </c>
    </row>
    <row r="175" spans="1:7" x14ac:dyDescent="0.2">
      <c r="A175" s="4">
        <f>IF('True_Odds_Calculator_2-way'!A167="","",'True_Odds_Calculator_2-way'!A167)</f>
        <v>1.93</v>
      </c>
      <c r="B175" s="4">
        <f>IF('True_Odds_Calculator_2-way'!B167="","",'True_Odds_Calculator_2-way'!B167)</f>
        <v>1.93</v>
      </c>
      <c r="C175" s="4">
        <f t="shared" si="8"/>
        <v>3.62694300518136E-2</v>
      </c>
      <c r="D175" s="4">
        <f t="shared" si="10"/>
        <v>2.0000000000000004</v>
      </c>
      <c r="E175" s="4">
        <f t="shared" si="11"/>
        <v>2.0000000000000004</v>
      </c>
      <c r="G175" s="4">
        <f t="shared" si="9"/>
        <v>1.0362694300518136</v>
      </c>
    </row>
    <row r="176" spans="1:7" x14ac:dyDescent="0.2">
      <c r="A176" s="4">
        <f>IF('True_Odds_Calculator_2-way'!A168="","",'True_Odds_Calculator_2-way'!A168)</f>
        <v>1.84</v>
      </c>
      <c r="B176" s="4">
        <f>IF('True_Odds_Calculator_2-way'!B168="","",'True_Odds_Calculator_2-way'!B168)</f>
        <v>2.02</v>
      </c>
      <c r="C176" s="4">
        <f t="shared" si="8"/>
        <v>3.8527765820060234E-2</v>
      </c>
      <c r="D176" s="4">
        <f t="shared" si="10"/>
        <v>1.9076165058509547</v>
      </c>
      <c r="E176" s="4">
        <f t="shared" si="11"/>
        <v>2.1017869260348339</v>
      </c>
      <c r="G176" s="4">
        <f t="shared" si="9"/>
        <v>1.0385277658200602</v>
      </c>
    </row>
    <row r="177" spans="1:7" x14ac:dyDescent="0.2">
      <c r="A177" s="4">
        <f>IF('True_Odds_Calculator_2-way'!A169="","",'True_Odds_Calculator_2-way'!A169)</f>
        <v>1.88</v>
      </c>
      <c r="B177" s="4">
        <f>IF('True_Odds_Calculator_2-way'!B169="","",'True_Odds_Calculator_2-way'!B169)</f>
        <v>1.96</v>
      </c>
      <c r="C177" s="4">
        <f t="shared" si="8"/>
        <v>4.2118975249674229E-2</v>
      </c>
      <c r="D177" s="4">
        <f t="shared" si="10"/>
        <v>1.9575010624734379</v>
      </c>
      <c r="E177" s="4">
        <f t="shared" si="11"/>
        <v>2.044385264092321</v>
      </c>
      <c r="G177" s="4">
        <f t="shared" si="9"/>
        <v>1.0421189752496742</v>
      </c>
    </row>
    <row r="178" spans="1:7" x14ac:dyDescent="0.2">
      <c r="A178" s="4">
        <f>IF('True_Odds_Calculator_2-way'!A170="","",'True_Odds_Calculator_2-way'!A170)</f>
        <v>1.95</v>
      </c>
      <c r="B178" s="4">
        <f>IF('True_Odds_Calculator_2-way'!B170="","",'True_Odds_Calculator_2-way'!B170)</f>
        <v>1.9</v>
      </c>
      <c r="C178" s="4">
        <f t="shared" si="8"/>
        <v>3.9136302294197067E-2</v>
      </c>
      <c r="D178" s="4">
        <f t="shared" si="10"/>
        <v>2.027359781121751</v>
      </c>
      <c r="E178" s="4">
        <f t="shared" si="11"/>
        <v>1.9733688415446073</v>
      </c>
      <c r="G178" s="4">
        <f t="shared" si="9"/>
        <v>1.0391363022941971</v>
      </c>
    </row>
    <row r="179" spans="1:7" x14ac:dyDescent="0.2">
      <c r="A179" s="4">
        <f>IF('True_Odds_Calculator_2-way'!A171="","",'True_Odds_Calculator_2-way'!A171)</f>
        <v>1.85</v>
      </c>
      <c r="B179" s="4">
        <f>IF('True_Odds_Calculator_2-way'!B171="","",'True_Odds_Calculator_2-way'!B171)</f>
        <v>2.0099999999999998</v>
      </c>
      <c r="C179" s="4">
        <f t="shared" si="8"/>
        <v>3.80529783514858E-2</v>
      </c>
      <c r="D179" s="4">
        <f t="shared" si="10"/>
        <v>1.9174938764986464</v>
      </c>
      <c r="E179" s="4">
        <f t="shared" si="11"/>
        <v>2.0899255304201207</v>
      </c>
      <c r="G179" s="4">
        <f t="shared" si="9"/>
        <v>1.0380529783514858</v>
      </c>
    </row>
    <row r="180" spans="1:7" x14ac:dyDescent="0.2">
      <c r="A180" s="4">
        <f>IF('True_Odds_Calculator_2-way'!A172="","",'True_Odds_Calculator_2-way'!A172)</f>
        <v>1.74</v>
      </c>
      <c r="B180" s="4">
        <f>IF('True_Odds_Calculator_2-way'!B172="","",'True_Odds_Calculator_2-way'!B172)</f>
        <v>2.13</v>
      </c>
      <c r="C180" s="4">
        <f t="shared" si="8"/>
        <v>4.4196211753278369E-2</v>
      </c>
      <c r="D180" s="4">
        <f t="shared" si="10"/>
        <v>1.8095796103705875</v>
      </c>
      <c r="E180" s="4">
        <f t="shared" si="11"/>
        <v>2.2352089741270129</v>
      </c>
      <c r="G180" s="4">
        <f t="shared" si="9"/>
        <v>1.0441962117532784</v>
      </c>
    </row>
    <row r="181" spans="1:7" x14ac:dyDescent="0.2">
      <c r="A181" s="4">
        <f>IF('True_Odds_Calculator_2-way'!A173="","",'True_Odds_Calculator_2-way'!A173)</f>
        <v>2.0299999999999998</v>
      </c>
      <c r="B181" s="4">
        <f>IF('True_Odds_Calculator_2-way'!B173="","",'True_Odds_Calculator_2-way'!B173)</f>
        <v>1.83</v>
      </c>
      <c r="C181" s="4">
        <f t="shared" si="8"/>
        <v>3.9058924870117639E-2</v>
      </c>
      <c r="D181" s="4">
        <f t="shared" si="10"/>
        <v>2.1138012461236451</v>
      </c>
      <c r="E181" s="4">
        <f t="shared" si="11"/>
        <v>1.8978262535441519</v>
      </c>
      <c r="G181" s="4">
        <f t="shared" si="9"/>
        <v>1.0390589248701176</v>
      </c>
    </row>
    <row r="182" spans="1:7" x14ac:dyDescent="0.2">
      <c r="A182" s="4">
        <f>IF('True_Odds_Calculator_2-way'!A174="","",'True_Odds_Calculator_2-way'!A174)</f>
        <v>1.71</v>
      </c>
      <c r="B182" s="4">
        <f>IF('True_Odds_Calculator_2-way'!B174="","",'True_Odds_Calculator_2-way'!B174)</f>
        <v>2.17</v>
      </c>
      <c r="C182" s="4">
        <f t="shared" si="8"/>
        <v>4.5624814724984475E-2</v>
      </c>
      <c r="D182" s="4">
        <f t="shared" si="10"/>
        <v>1.7794135277051812</v>
      </c>
      <c r="E182" s="4">
        <f t="shared" si="11"/>
        <v>2.2830159657919831</v>
      </c>
      <c r="G182" s="4">
        <f t="shared" si="9"/>
        <v>1.0456248147249845</v>
      </c>
    </row>
    <row r="183" spans="1:7" x14ac:dyDescent="0.2">
      <c r="A183" s="4">
        <f>IF('True_Odds_Calculator_2-way'!A175="","",'True_Odds_Calculator_2-way'!A175)</f>
        <v>1.83</v>
      </c>
      <c r="B183" s="4">
        <f>IF('True_Odds_Calculator_2-way'!B175="","",'True_Odds_Calculator_2-way'!B175)</f>
        <v>2.0299999999999998</v>
      </c>
      <c r="C183" s="4">
        <f t="shared" si="8"/>
        <v>3.9058924870117639E-2</v>
      </c>
      <c r="D183" s="4">
        <f t="shared" si="10"/>
        <v>1.8978262535441519</v>
      </c>
      <c r="E183" s="4">
        <f t="shared" si="11"/>
        <v>2.1138012461236451</v>
      </c>
      <c r="G183" s="4">
        <f t="shared" si="9"/>
        <v>1.0390589248701176</v>
      </c>
    </row>
    <row r="184" spans="1:7" x14ac:dyDescent="0.2">
      <c r="A184" s="4">
        <f>IF('True_Odds_Calculator_2-way'!A176="","",'True_Odds_Calculator_2-way'!A176)</f>
        <v>1.72</v>
      </c>
      <c r="B184" s="4">
        <f>IF('True_Odds_Calculator_2-way'!B176="","",'True_Odds_Calculator_2-way'!B176)</f>
        <v>2.2000000000000002</v>
      </c>
      <c r="C184" s="4">
        <f t="shared" si="8"/>
        <v>3.5940803382663811E-2</v>
      </c>
      <c r="D184" s="4">
        <f t="shared" si="10"/>
        <v>1.7748592870544089</v>
      </c>
      <c r="E184" s="4">
        <f t="shared" si="11"/>
        <v>2.2905569007263922</v>
      </c>
      <c r="G184" s="4">
        <f t="shared" si="9"/>
        <v>1.0359408033826638</v>
      </c>
    </row>
    <row r="185" spans="1:7" x14ac:dyDescent="0.2">
      <c r="A185" s="4">
        <f>IF('True_Odds_Calculator_2-way'!A177="","",'True_Odds_Calculator_2-way'!A177)</f>
        <v>1.93</v>
      </c>
      <c r="B185" s="4">
        <f>IF('True_Odds_Calculator_2-way'!B177="","",'True_Odds_Calculator_2-way'!B177)</f>
        <v>1.96</v>
      </c>
      <c r="C185" s="4">
        <f t="shared" si="8"/>
        <v>2.8338796658559762E-2</v>
      </c>
      <c r="D185" s="4">
        <f t="shared" si="10"/>
        <v>1.9842635333613092</v>
      </c>
      <c r="E185" s="4">
        <f t="shared" si="11"/>
        <v>2.0159880622468553</v>
      </c>
      <c r="G185" s="4">
        <f t="shared" si="9"/>
        <v>1.0283387966585598</v>
      </c>
    </row>
    <row r="186" spans="1:7" x14ac:dyDescent="0.2">
      <c r="A186" s="4">
        <f>IF('True_Odds_Calculator_2-way'!A178="","",'True_Odds_Calculator_2-way'!A178)</f>
        <v>2.0699999999999998</v>
      </c>
      <c r="B186" s="4">
        <f>IF('True_Odds_Calculator_2-way'!B178="","",'True_Odds_Calculator_2-way'!B178)</f>
        <v>1.83</v>
      </c>
      <c r="C186" s="4">
        <f t="shared" si="8"/>
        <v>2.9539874871307603E-2</v>
      </c>
      <c r="D186" s="4">
        <f t="shared" si="10"/>
        <v>2.1352836729517204</v>
      </c>
      <c r="E186" s="4">
        <f t="shared" si="11"/>
        <v>1.8808371192373576</v>
      </c>
      <c r="G186" s="4">
        <f t="shared" si="9"/>
        <v>1.0295398748713076</v>
      </c>
    </row>
    <row r="187" spans="1:7" x14ac:dyDescent="0.2">
      <c r="A187" s="4">
        <f>IF('True_Odds_Calculator_2-way'!A179="","",'True_Odds_Calculator_2-way'!A179)</f>
        <v>1.87</v>
      </c>
      <c r="B187" s="4">
        <f>IF('True_Odds_Calculator_2-way'!B179="","",'True_Odds_Calculator_2-way'!B179)</f>
        <v>2.0299999999999998</v>
      </c>
      <c r="C187" s="4">
        <f t="shared" si="8"/>
        <v>2.737019572719368E-2</v>
      </c>
      <c r="D187" s="4">
        <f t="shared" si="10"/>
        <v>1.9191122570208035</v>
      </c>
      <c r="E187" s="4">
        <f t="shared" si="11"/>
        <v>2.0880063804625832</v>
      </c>
      <c r="G187" s="4">
        <f t="shared" si="9"/>
        <v>1.0273701957271937</v>
      </c>
    </row>
    <row r="188" spans="1:7" x14ac:dyDescent="0.2">
      <c r="A188" s="4">
        <f>IF('True_Odds_Calculator_2-way'!A180="","",'True_Odds_Calculator_2-way'!A180)</f>
        <v>2.2000000000000002</v>
      </c>
      <c r="B188" s="4">
        <f>IF('True_Odds_Calculator_2-way'!B180="","",'True_Odds_Calculator_2-way'!B180)</f>
        <v>1.72</v>
      </c>
      <c r="C188" s="4">
        <f t="shared" si="8"/>
        <v>3.5940803382663811E-2</v>
      </c>
      <c r="D188" s="4">
        <f t="shared" si="10"/>
        <v>2.2905569007263922</v>
      </c>
      <c r="E188" s="4">
        <f t="shared" si="11"/>
        <v>1.7748592870544089</v>
      </c>
      <c r="G188" s="4">
        <f t="shared" si="9"/>
        <v>1.0359408033826638</v>
      </c>
    </row>
    <row r="189" spans="1:7" x14ac:dyDescent="0.2">
      <c r="A189" s="4">
        <f>IF('True_Odds_Calculator_2-way'!A181="","",'True_Odds_Calculator_2-way'!A181)</f>
        <v>2.37</v>
      </c>
      <c r="B189" s="4">
        <f>IF('True_Odds_Calculator_2-way'!B181="","",'True_Odds_Calculator_2-way'!B181)</f>
        <v>1.63</v>
      </c>
      <c r="C189" s="4">
        <f t="shared" si="8"/>
        <v>3.5437860785379582E-2</v>
      </c>
      <c r="D189" s="4">
        <f t="shared" si="10"/>
        <v>2.4738881239793793</v>
      </c>
      <c r="E189" s="4">
        <f t="shared" si="11"/>
        <v>1.6784775477395666</v>
      </c>
      <c r="G189" s="4">
        <f t="shared" si="9"/>
        <v>1.0354378607853796</v>
      </c>
    </row>
    <row r="190" spans="1:7" x14ac:dyDescent="0.2">
      <c r="A190" s="4">
        <f>IF('True_Odds_Calculator_2-way'!A182="","",'True_Odds_Calculator_2-way'!A182)</f>
        <v>2.44</v>
      </c>
      <c r="B190" s="4">
        <f>IF('True_Odds_Calculator_2-way'!B182="","",'True_Odds_Calculator_2-way'!B182)</f>
        <v>1.6</v>
      </c>
      <c r="C190" s="4">
        <f t="shared" si="8"/>
        <v>3.4836065573770503E-2</v>
      </c>
      <c r="D190" s="4">
        <f t="shared" si="10"/>
        <v>2.548302872062663</v>
      </c>
      <c r="E190" s="4">
        <f t="shared" si="11"/>
        <v>1.6458684654300169</v>
      </c>
      <c r="G190" s="4">
        <f t="shared" si="9"/>
        <v>1.0348360655737705</v>
      </c>
    </row>
    <row r="191" spans="1:7" x14ac:dyDescent="0.2">
      <c r="A191" s="4">
        <f>IF('True_Odds_Calculator_2-way'!A183="","",'True_Odds_Calculator_2-way'!A183)</f>
        <v>1.88</v>
      </c>
      <c r="B191" s="4">
        <f>IF('True_Odds_Calculator_2-way'!B183="","",'True_Odds_Calculator_2-way'!B183)</f>
        <v>1.97</v>
      </c>
      <c r="C191" s="4">
        <f t="shared" si="8"/>
        <v>3.9529106814990778E-2</v>
      </c>
      <c r="D191" s="4">
        <f t="shared" si="10"/>
        <v>1.9525516659637281</v>
      </c>
      <c r="E191" s="4">
        <f t="shared" si="11"/>
        <v>2.049811822005756</v>
      </c>
      <c r="G191" s="4">
        <f t="shared" si="9"/>
        <v>1.0395291068149908</v>
      </c>
    </row>
    <row r="192" spans="1:7" x14ac:dyDescent="0.2">
      <c r="A192" s="4">
        <f>IF('True_Odds_Calculator_2-way'!A184="","",'True_Odds_Calculator_2-way'!A184)</f>
        <v>2.17</v>
      </c>
      <c r="B192" s="4">
        <f>IF('True_Odds_Calculator_2-way'!B184="","",'True_Odds_Calculator_2-way'!B184)</f>
        <v>1.72</v>
      </c>
      <c r="C192" s="4">
        <f t="shared" si="8"/>
        <v>4.2224841924766832E-2</v>
      </c>
      <c r="D192" s="4">
        <f t="shared" si="10"/>
        <v>2.2741896173531559</v>
      </c>
      <c r="E192" s="4">
        <f t="shared" si="11"/>
        <v>1.7848125478194337</v>
      </c>
      <c r="G192" s="4">
        <f t="shared" si="9"/>
        <v>1.0422248419247668</v>
      </c>
    </row>
    <row r="193" spans="1:7" x14ac:dyDescent="0.2">
      <c r="A193" s="4">
        <f>IF('True_Odds_Calculator_2-way'!A185="","",'True_Odds_Calculator_2-way'!A185)</f>
        <v>1.78</v>
      </c>
      <c r="B193" s="4">
        <f>IF('True_Odds_Calculator_2-way'!B185="","",'True_Odds_Calculator_2-way'!B185)</f>
        <v>2.09</v>
      </c>
      <c r="C193" s="4">
        <f t="shared" si="8"/>
        <v>4.0266652330519959E-2</v>
      </c>
      <c r="D193" s="4">
        <f t="shared" si="10"/>
        <v>1.8461614808198106</v>
      </c>
      <c r="E193" s="4">
        <f t="shared" si="11"/>
        <v>2.1818075186206087</v>
      </c>
      <c r="G193" s="4">
        <f t="shared" si="9"/>
        <v>1.04026665233052</v>
      </c>
    </row>
    <row r="194" spans="1:7" x14ac:dyDescent="0.2">
      <c r="A194" s="4">
        <f>IF('True_Odds_Calculator_2-way'!A186="","",'True_Odds_Calculator_2-way'!A186)</f>
        <v>1.68</v>
      </c>
      <c r="B194" s="4">
        <f>IF('True_Odds_Calculator_2-way'!B186="","",'True_Odds_Calculator_2-way'!B186)</f>
        <v>2.23</v>
      </c>
      <c r="C194" s="4">
        <f t="shared" ref="C194:C257" si="12">IF(A194="","",((1/A194)+(1/B194))-1)</f>
        <v>4.3668588511637907E-2</v>
      </c>
      <c r="D194" s="4">
        <f t="shared" si="10"/>
        <v>1.7439716972348942</v>
      </c>
      <c r="E194" s="4">
        <f t="shared" si="11"/>
        <v>2.3441371542985863</v>
      </c>
      <c r="G194" s="4">
        <f t="shared" ref="G194:G257" si="13">IF(A194="","",C194+1)</f>
        <v>1.0436685885116379</v>
      </c>
    </row>
    <row r="195" spans="1:7" x14ac:dyDescent="0.2">
      <c r="A195" s="4">
        <f>IF('True_Odds_Calculator_2-way'!A187="","",'True_Odds_Calculator_2-way'!A187)</f>
        <v>1.75</v>
      </c>
      <c r="B195" s="4">
        <f>IF('True_Odds_Calculator_2-way'!B187="","",'True_Odds_Calculator_2-way'!B187)</f>
        <v>2.13</v>
      </c>
      <c r="C195" s="4">
        <f t="shared" si="12"/>
        <v>4.091213950368866E-2</v>
      </c>
      <c r="D195" s="4">
        <f t="shared" ref="D195:D258" si="14">IF(A195="","",(2*A195)/(2-($C195*A195)))</f>
        <v>1.8149726110772972</v>
      </c>
      <c r="E195" s="4">
        <f t="shared" ref="E195:E258" si="15">IF(B195="","",(2*B195)/(2-($C195*B195)))</f>
        <v>2.2270351008215079</v>
      </c>
      <c r="G195" s="4">
        <f t="shared" si="13"/>
        <v>1.0409121395036887</v>
      </c>
    </row>
    <row r="196" spans="1:7" x14ac:dyDescent="0.2">
      <c r="A196" s="4" t="str">
        <f>IF('True_Odds_Calculator_2-way'!A188="","",'True_Odds_Calculator_2-way'!A188)</f>
        <v/>
      </c>
      <c r="B196" s="4" t="str">
        <f>IF('True_Odds_Calculator_2-way'!B188="","",'True_Odds_Calculator_2-way'!B188)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>
        <f>IF('True_Odds_Calculator_2-way'!A189="","",'True_Odds_Calculator_2-way'!A189)</f>
        <v>1.67</v>
      </c>
      <c r="B197" s="4">
        <f>IF('True_Odds_Calculator_2-way'!B189="","",'True_Odds_Calculator_2-way'!B189)</f>
        <v>2.2000000000000002</v>
      </c>
      <c r="C197" s="4">
        <f t="shared" si="12"/>
        <v>5.3347849755035481E-2</v>
      </c>
      <c r="D197" s="4">
        <f t="shared" si="14"/>
        <v>1.7478591817316842</v>
      </c>
      <c r="E197" s="4">
        <f t="shared" si="15"/>
        <v>2.3371501272264634</v>
      </c>
      <c r="G197" s="4">
        <f t="shared" si="13"/>
        <v>1.0533478497550355</v>
      </c>
    </row>
    <row r="198" spans="1:7" x14ac:dyDescent="0.2">
      <c r="A198" s="4">
        <f>IF('True_Odds_Calculator_2-way'!A190="","",'True_Odds_Calculator_2-way'!A190)</f>
        <v>1.75</v>
      </c>
      <c r="B198" s="4">
        <f>IF('True_Odds_Calculator_2-way'!B190="","",'True_Odds_Calculator_2-way'!B190)</f>
        <v>2.08</v>
      </c>
      <c r="C198" s="4">
        <f t="shared" si="12"/>
        <v>5.2197802197802012E-2</v>
      </c>
      <c r="D198" s="4">
        <f t="shared" si="14"/>
        <v>1.8337531486146093</v>
      </c>
      <c r="E198" s="4">
        <f t="shared" si="15"/>
        <v>2.1993957703927487</v>
      </c>
      <c r="G198" s="4">
        <f t="shared" si="13"/>
        <v>1.052197802197802</v>
      </c>
    </row>
    <row r="199" spans="1:7" x14ac:dyDescent="0.2">
      <c r="A199" s="4">
        <f>IF('True_Odds_Calculator_2-way'!A191="","",'True_Odds_Calculator_2-way'!A191)</f>
        <v>1.59</v>
      </c>
      <c r="B199" s="4">
        <f>IF('True_Odds_Calculator_2-way'!B191="","",'True_Odds_Calculator_2-way'!B191)</f>
        <v>2.36</v>
      </c>
      <c r="C199" s="4">
        <f t="shared" si="12"/>
        <v>5.2659631169384991E-2</v>
      </c>
      <c r="D199" s="4">
        <f t="shared" si="14"/>
        <v>1.6594728462763138</v>
      </c>
      <c r="E199" s="4">
        <f t="shared" si="15"/>
        <v>2.516362660944206</v>
      </c>
      <c r="G199" s="4">
        <f t="shared" si="13"/>
        <v>1.052659631169385</v>
      </c>
    </row>
    <row r="200" spans="1:7" x14ac:dyDescent="0.2">
      <c r="A200" s="4">
        <f>IF('True_Odds_Calculator_2-way'!A192="","",'True_Odds_Calculator_2-way'!A192)</f>
        <v>1.57</v>
      </c>
      <c r="B200" s="4">
        <f>IF('True_Odds_Calculator_2-way'!B192="","",'True_Odds_Calculator_2-way'!B192)</f>
        <v>2.41</v>
      </c>
      <c r="C200" s="4">
        <f t="shared" si="12"/>
        <v>5.1880434495335193E-2</v>
      </c>
      <c r="D200" s="4">
        <f t="shared" si="14"/>
        <v>1.6366546272465774</v>
      </c>
      <c r="E200" s="4">
        <f t="shared" si="15"/>
        <v>2.5707103305363996</v>
      </c>
      <c r="G200" s="4">
        <f t="shared" si="13"/>
        <v>1.0518804344953352</v>
      </c>
    </row>
    <row r="201" spans="1:7" x14ac:dyDescent="0.2">
      <c r="A201" s="4">
        <f>IF('True_Odds_Calculator_2-way'!A193="","",'True_Odds_Calculator_2-way'!A193)</f>
        <v>1.57</v>
      </c>
      <c r="B201" s="4">
        <f>IF('True_Odds_Calculator_2-way'!B193="","",'True_Odds_Calculator_2-way'!B193)</f>
        <v>2.41</v>
      </c>
      <c r="C201" s="4">
        <f t="shared" si="12"/>
        <v>5.1880434495335193E-2</v>
      </c>
      <c r="D201" s="4">
        <f t="shared" si="14"/>
        <v>1.6366546272465774</v>
      </c>
      <c r="E201" s="4">
        <f t="shared" si="15"/>
        <v>2.5707103305363996</v>
      </c>
      <c r="G201" s="4">
        <f t="shared" si="13"/>
        <v>1.0518804344953352</v>
      </c>
    </row>
    <row r="202" spans="1:7" x14ac:dyDescent="0.2">
      <c r="A202" s="4">
        <f>IF('True_Odds_Calculator_2-way'!A194="","",'True_Odds_Calculator_2-way'!A194)</f>
        <v>1.43</v>
      </c>
      <c r="B202" s="4">
        <f>IF('True_Odds_Calculator_2-way'!B194="","",'True_Odds_Calculator_2-way'!B194)</f>
        <v>2.76</v>
      </c>
      <c r="C202" s="4">
        <f t="shared" si="12"/>
        <v>6.161953988040958E-2</v>
      </c>
      <c r="D202" s="4">
        <f t="shared" si="14"/>
        <v>1.4959066100667071</v>
      </c>
      <c r="E202" s="4">
        <f t="shared" si="15"/>
        <v>3.0165087129318255</v>
      </c>
      <c r="G202" s="4">
        <f t="shared" si="13"/>
        <v>1.0616195398804096</v>
      </c>
    </row>
    <row r="203" spans="1:7" x14ac:dyDescent="0.2">
      <c r="A203" s="4">
        <f>IF('True_Odds_Calculator_2-way'!A195="","",'True_Odds_Calculator_2-way'!A195)</f>
        <v>1.72</v>
      </c>
      <c r="B203" s="4">
        <f>IF('True_Odds_Calculator_2-way'!B195="","",'True_Odds_Calculator_2-way'!B195)</f>
        <v>2.12</v>
      </c>
      <c r="C203" s="4">
        <f t="shared" si="12"/>
        <v>5.3093462044756512E-2</v>
      </c>
      <c r="D203" s="4">
        <f t="shared" si="14"/>
        <v>1.8022933965994465</v>
      </c>
      <c r="E203" s="4">
        <f t="shared" si="15"/>
        <v>2.2464268112370629</v>
      </c>
      <c r="G203" s="4">
        <f t="shared" si="13"/>
        <v>1.0530934620447565</v>
      </c>
    </row>
    <row r="204" spans="1:7" x14ac:dyDescent="0.2">
      <c r="A204" s="4">
        <f>IF('True_Odds_Calculator_2-way'!A196="","",'True_Odds_Calculator_2-way'!A196)</f>
        <v>1.72</v>
      </c>
      <c r="B204" s="4">
        <f>IF('True_Odds_Calculator_2-way'!B196="","",'True_Odds_Calculator_2-way'!B196)</f>
        <v>2.12</v>
      </c>
      <c r="C204" s="4">
        <f t="shared" si="12"/>
        <v>5.3093462044756512E-2</v>
      </c>
      <c r="D204" s="4">
        <f t="shared" si="14"/>
        <v>1.8022933965994465</v>
      </c>
      <c r="E204" s="4">
        <f t="shared" si="15"/>
        <v>2.2464268112370629</v>
      </c>
      <c r="G204" s="4">
        <f t="shared" si="13"/>
        <v>1.0530934620447565</v>
      </c>
    </row>
    <row r="205" spans="1:7" x14ac:dyDescent="0.2">
      <c r="A205" s="4">
        <f>IF('True_Odds_Calculator_2-way'!A197="","",'True_Odds_Calculator_2-way'!A197)</f>
        <v>1.62</v>
      </c>
      <c r="B205" s="4">
        <f>IF('True_Odds_Calculator_2-way'!B197="","",'True_Odds_Calculator_2-way'!B197)</f>
        <v>2.2999999999999998</v>
      </c>
      <c r="C205" s="4">
        <f t="shared" si="12"/>
        <v>5.2066559312936134E-2</v>
      </c>
      <c r="D205" s="4">
        <f t="shared" si="14"/>
        <v>1.6913300045392647</v>
      </c>
      <c r="E205" s="4">
        <f t="shared" si="15"/>
        <v>2.4464871963230466</v>
      </c>
      <c r="G205" s="4">
        <f t="shared" si="13"/>
        <v>1.0520665593129361</v>
      </c>
    </row>
    <row r="206" spans="1:7" x14ac:dyDescent="0.2">
      <c r="A206" s="4">
        <f>IF('True_Odds_Calculator_2-way'!A198="","",'True_Odds_Calculator_2-way'!A198)</f>
        <v>1.72</v>
      </c>
      <c r="B206" s="4">
        <f>IF('True_Odds_Calculator_2-way'!B198="","",'True_Odds_Calculator_2-way'!B198)</f>
        <v>2.23</v>
      </c>
      <c r="C206" s="4">
        <f t="shared" si="12"/>
        <v>2.982584211075201E-2</v>
      </c>
      <c r="D206" s="4">
        <f t="shared" si="14"/>
        <v>1.7652798232695142</v>
      </c>
      <c r="E206" s="4">
        <f t="shared" si="15"/>
        <v>2.3067115708443593</v>
      </c>
      <c r="G206" s="4">
        <f t="shared" si="13"/>
        <v>1.029825842110752</v>
      </c>
    </row>
    <row r="207" spans="1:7" x14ac:dyDescent="0.2">
      <c r="A207" s="4">
        <f>IF('True_Odds_Calculator_2-way'!A199="","",'True_Odds_Calculator_2-way'!A199)</f>
        <v>2.21</v>
      </c>
      <c r="B207" s="4">
        <f>IF('True_Odds_Calculator_2-way'!B199="","",'True_Odds_Calculator_2-way'!B199)</f>
        <v>1.74</v>
      </c>
      <c r="C207" s="4">
        <f t="shared" si="12"/>
        <v>2.720133146096626E-2</v>
      </c>
      <c r="D207" s="4">
        <f t="shared" si="14"/>
        <v>2.2784855128281092</v>
      </c>
      <c r="E207" s="4">
        <f t="shared" si="15"/>
        <v>1.7821754646150993</v>
      </c>
      <c r="G207" s="4">
        <f t="shared" si="13"/>
        <v>1.0272013314609663</v>
      </c>
    </row>
    <row r="208" spans="1:7" x14ac:dyDescent="0.2">
      <c r="A208" s="4">
        <f>IF('True_Odds_Calculator_2-way'!A200="","",'True_Odds_Calculator_2-way'!A200)</f>
        <v>2.87</v>
      </c>
      <c r="B208" s="4">
        <f>IF('True_Odds_Calculator_2-way'!B200="","",'True_Odds_Calculator_2-way'!B200)</f>
        <v>1.46</v>
      </c>
      <c r="C208" s="4">
        <f t="shared" si="12"/>
        <v>3.3363562598443863E-2</v>
      </c>
      <c r="D208" s="4">
        <f t="shared" si="14"/>
        <v>3.0143155168692894</v>
      </c>
      <c r="E208" s="4">
        <f t="shared" si="15"/>
        <v>1.4964465554801614</v>
      </c>
      <c r="G208" s="4">
        <f t="shared" si="13"/>
        <v>1.0333635625984439</v>
      </c>
    </row>
    <row r="209" spans="1:7" x14ac:dyDescent="0.2">
      <c r="A209" s="4">
        <f>IF('True_Odds_Calculator_2-way'!A201="","",'True_Odds_Calculator_2-way'!A201)</f>
        <v>1.6</v>
      </c>
      <c r="B209" s="4">
        <f>IF('True_Odds_Calculator_2-way'!B201="","",'True_Odds_Calculator_2-way'!B201)</f>
        <v>2.4700000000000002</v>
      </c>
      <c r="C209" s="4">
        <f t="shared" si="12"/>
        <v>2.9858299595141746E-2</v>
      </c>
      <c r="D209" s="4">
        <f t="shared" si="14"/>
        <v>1.6391538780588968</v>
      </c>
      <c r="E209" s="4">
        <f t="shared" si="15"/>
        <v>2.5645684620376383</v>
      </c>
      <c r="G209" s="4">
        <f t="shared" si="13"/>
        <v>1.0298582995951417</v>
      </c>
    </row>
    <row r="210" spans="1:7" x14ac:dyDescent="0.2">
      <c r="A210" s="4">
        <f>IF('True_Odds_Calculator_2-way'!A202="","",'True_Odds_Calculator_2-way'!A202)</f>
        <v>3.02</v>
      </c>
      <c r="B210" s="4">
        <f>IF('True_Odds_Calculator_2-way'!B202="","",'True_Odds_Calculator_2-way'!B202)</f>
        <v>1.4</v>
      </c>
      <c r="C210" s="4">
        <f t="shared" si="12"/>
        <v>4.5411542100283864E-2</v>
      </c>
      <c r="D210" s="4">
        <f t="shared" si="14"/>
        <v>3.2423312883435584</v>
      </c>
      <c r="E210" s="4">
        <f t="shared" si="15"/>
        <v>1.4459644322845417</v>
      </c>
      <c r="G210" s="4">
        <f t="shared" si="13"/>
        <v>1.0454115421002839</v>
      </c>
    </row>
    <row r="211" spans="1:7" x14ac:dyDescent="0.2">
      <c r="A211" s="4">
        <f>IF('True_Odds_Calculator_2-way'!A203="","",'True_Odds_Calculator_2-way'!A203)</f>
        <v>2.62</v>
      </c>
      <c r="B211" s="4">
        <f>IF('True_Odds_Calculator_2-way'!B203="","",'True_Odds_Calculator_2-way'!B203)</f>
        <v>1.52</v>
      </c>
      <c r="C211" s="4">
        <f t="shared" si="12"/>
        <v>3.9574126155082379E-2</v>
      </c>
      <c r="D211" s="4">
        <f t="shared" si="14"/>
        <v>2.7632528448515128</v>
      </c>
      <c r="E211" s="4">
        <f t="shared" si="15"/>
        <v>1.5671336376515033</v>
      </c>
      <c r="G211" s="4">
        <f t="shared" si="13"/>
        <v>1.0395741261550824</v>
      </c>
    </row>
    <row r="212" spans="1:7" x14ac:dyDescent="0.2">
      <c r="A212" s="4">
        <f>IF('True_Odds_Calculator_2-way'!A204="","",'True_Odds_Calculator_2-way'!A204)</f>
        <v>2.77</v>
      </c>
      <c r="B212" s="4">
        <f>IF('True_Odds_Calculator_2-way'!B204="","",'True_Odds_Calculator_2-way'!B204)</f>
        <v>1.48</v>
      </c>
      <c r="C212" s="4">
        <f t="shared" si="12"/>
        <v>3.6686506000585428E-2</v>
      </c>
      <c r="D212" s="4">
        <f t="shared" si="14"/>
        <v>2.9182801822323463</v>
      </c>
      <c r="E212" s="4">
        <f t="shared" si="15"/>
        <v>1.5213002820246402</v>
      </c>
      <c r="G212" s="4">
        <f t="shared" si="13"/>
        <v>1.0366865060005854</v>
      </c>
    </row>
    <row r="213" spans="1:7" x14ac:dyDescent="0.2">
      <c r="A213" s="4">
        <f>IF('True_Odds_Calculator_2-way'!A205="","",'True_Odds_Calculator_2-way'!A205)</f>
        <v>2.58</v>
      </c>
      <c r="B213" s="4">
        <f>IF('True_Odds_Calculator_2-way'!B205="","",'True_Odds_Calculator_2-way'!B205)</f>
        <v>1.53</v>
      </c>
      <c r="C213" s="4">
        <f t="shared" si="12"/>
        <v>4.1191670466636188E-2</v>
      </c>
      <c r="D213" s="4">
        <f t="shared" si="14"/>
        <v>2.7247877407330705</v>
      </c>
      <c r="E213" s="4">
        <f t="shared" si="15"/>
        <v>1.5797814863729138</v>
      </c>
      <c r="G213" s="4">
        <f t="shared" si="13"/>
        <v>1.0411916704666362</v>
      </c>
    </row>
    <row r="214" spans="1:7" x14ac:dyDescent="0.2">
      <c r="A214" s="4">
        <f>IF('True_Odds_Calculator_2-way'!A206="","",'True_Odds_Calculator_2-way'!A206)</f>
        <v>2.14</v>
      </c>
      <c r="B214" s="4">
        <f>IF('True_Odds_Calculator_2-way'!B206="","",'True_Odds_Calculator_2-way'!B206)</f>
        <v>1.74</v>
      </c>
      <c r="C214" s="4">
        <f t="shared" si="12"/>
        <v>4.200236330432916E-2</v>
      </c>
      <c r="D214" s="4">
        <f t="shared" si="14"/>
        <v>2.2407028523288002</v>
      </c>
      <c r="E214" s="4">
        <f t="shared" si="15"/>
        <v>1.8059947618585701</v>
      </c>
      <c r="G214" s="4">
        <f t="shared" si="13"/>
        <v>1.0420023633043292</v>
      </c>
    </row>
    <row r="215" spans="1:7" x14ac:dyDescent="0.2">
      <c r="A215" s="4">
        <f>IF('True_Odds_Calculator_2-way'!A207="","",'True_Odds_Calculator_2-way'!A207)</f>
        <v>2</v>
      </c>
      <c r="B215" s="4">
        <f>IF('True_Odds_Calculator_2-way'!B207="","",'True_Odds_Calculator_2-way'!B207)</f>
        <v>1.85</v>
      </c>
      <c r="C215" s="4">
        <f t="shared" si="12"/>
        <v>4.0540540540540349E-2</v>
      </c>
      <c r="D215" s="4">
        <f t="shared" si="14"/>
        <v>2.0845070422535206</v>
      </c>
      <c r="E215" s="4">
        <f t="shared" si="15"/>
        <v>1.9220779220779218</v>
      </c>
      <c r="G215" s="4">
        <f t="shared" si="13"/>
        <v>1.0405405405405403</v>
      </c>
    </row>
    <row r="216" spans="1:7" x14ac:dyDescent="0.2">
      <c r="A216" s="4">
        <f>IF('True_Odds_Calculator_2-way'!A208="","",'True_Odds_Calculator_2-way'!A208)</f>
        <v>1.73</v>
      </c>
      <c r="B216" s="4">
        <f>IF('True_Odds_Calculator_2-way'!B208="","",'True_Odds_Calculator_2-way'!B208)</f>
        <v>2.15</v>
      </c>
      <c r="C216" s="4">
        <f t="shared" si="12"/>
        <v>4.3150961150692391E-2</v>
      </c>
      <c r="D216" s="4">
        <f t="shared" si="14"/>
        <v>1.7970769416596208</v>
      </c>
      <c r="E216" s="4">
        <f t="shared" si="15"/>
        <v>2.2545840278830127</v>
      </c>
      <c r="G216" s="4">
        <f t="shared" si="13"/>
        <v>1.0431509611506924</v>
      </c>
    </row>
    <row r="217" spans="1:7" x14ac:dyDescent="0.2">
      <c r="A217" s="4">
        <f>IF('True_Odds_Calculator_2-way'!A209="","",'True_Odds_Calculator_2-way'!A209)</f>
        <v>2.15</v>
      </c>
      <c r="B217" s="4">
        <f>IF('True_Odds_Calculator_2-way'!B209="","",'True_Odds_Calculator_2-way'!B209)</f>
        <v>1.72</v>
      </c>
      <c r="C217" s="4">
        <f t="shared" si="12"/>
        <v>4.6511627906976827E-2</v>
      </c>
      <c r="D217" s="4">
        <f t="shared" si="14"/>
        <v>2.263157894736842</v>
      </c>
      <c r="E217" s="4">
        <f t="shared" si="15"/>
        <v>1.7916666666666667</v>
      </c>
      <c r="G217" s="4">
        <f t="shared" si="13"/>
        <v>1.0465116279069768</v>
      </c>
    </row>
    <row r="218" spans="1:7" x14ac:dyDescent="0.2">
      <c r="A218" s="4">
        <f>IF('True_Odds_Calculator_2-way'!A210="","",'True_Odds_Calculator_2-way'!A210)</f>
        <v>1.63</v>
      </c>
      <c r="B218" s="4">
        <f>IF('True_Odds_Calculator_2-way'!B210="","",'True_Odds_Calculator_2-way'!B210)</f>
        <v>2.33</v>
      </c>
      <c r="C218" s="4">
        <f t="shared" si="12"/>
        <v>4.2681481871560623E-2</v>
      </c>
      <c r="D218" s="4">
        <f t="shared" si="14"/>
        <v>1.6887436359189842</v>
      </c>
      <c r="E218" s="4">
        <f t="shared" si="15"/>
        <v>2.4519190419316312</v>
      </c>
      <c r="G218" s="4">
        <f t="shared" si="13"/>
        <v>1.0426814818715606</v>
      </c>
    </row>
    <row r="219" spans="1:7" x14ac:dyDescent="0.2">
      <c r="A219" s="4">
        <f>IF('True_Odds_Calculator_2-way'!A211="","",'True_Odds_Calculator_2-way'!A211)</f>
        <v>2.42</v>
      </c>
      <c r="B219" s="4">
        <f>IF('True_Odds_Calculator_2-way'!B211="","",'True_Odds_Calculator_2-way'!B211)</f>
        <v>1.58</v>
      </c>
      <c r="C219" s="4">
        <f t="shared" si="12"/>
        <v>4.6134532900931058E-2</v>
      </c>
      <c r="D219" s="4">
        <f t="shared" si="14"/>
        <v>2.563078160611342</v>
      </c>
      <c r="E219" s="4">
        <f t="shared" si="15"/>
        <v>1.6397632730079768</v>
      </c>
      <c r="G219" s="4">
        <f t="shared" si="13"/>
        <v>1.0461345329009311</v>
      </c>
    </row>
    <row r="220" spans="1:7" x14ac:dyDescent="0.2">
      <c r="A220" s="4">
        <f>IF('True_Odds_Calculator_2-way'!A212="","",'True_Odds_Calculator_2-way'!A212)</f>
        <v>1.56</v>
      </c>
      <c r="B220" s="4">
        <f>IF('True_Odds_Calculator_2-way'!B212="","",'True_Odds_Calculator_2-way'!B212)</f>
        <v>2.59</v>
      </c>
      <c r="C220" s="4">
        <f t="shared" si="12"/>
        <v>2.7126027126027186E-2</v>
      </c>
      <c r="D220" s="4">
        <f t="shared" si="14"/>
        <v>1.5937204165351848</v>
      </c>
      <c r="E220" s="4">
        <f t="shared" si="15"/>
        <v>2.6842944459208082</v>
      </c>
      <c r="G220" s="4">
        <f t="shared" si="13"/>
        <v>1.0271260271260272</v>
      </c>
    </row>
    <row r="221" spans="1:7" x14ac:dyDescent="0.2">
      <c r="A221" s="4">
        <f>IF('True_Odds_Calculator_2-way'!A213="","",'True_Odds_Calculator_2-way'!A213)</f>
        <v>1.22</v>
      </c>
      <c r="B221" s="4">
        <f>IF('True_Odds_Calculator_2-way'!B213="","",'True_Odds_Calculator_2-way'!B213)</f>
        <v>4.53</v>
      </c>
      <c r="C221" s="4">
        <f t="shared" si="12"/>
        <v>4.0422683023920714E-2</v>
      </c>
      <c r="D221" s="4">
        <f t="shared" si="14"/>
        <v>1.2508430844442433</v>
      </c>
      <c r="E221" s="4">
        <f t="shared" si="15"/>
        <v>4.9865559866462155</v>
      </c>
      <c r="G221" s="4">
        <f t="shared" si="13"/>
        <v>1.0404226830239207</v>
      </c>
    </row>
    <row r="222" spans="1:7" x14ac:dyDescent="0.2">
      <c r="A222" s="4">
        <f>IF('True_Odds_Calculator_2-way'!A214="","",'True_Odds_Calculator_2-way'!A214)</f>
        <v>1.76</v>
      </c>
      <c r="B222" s="4">
        <f>IF('True_Odds_Calculator_2-way'!B214="","",'True_Odds_Calculator_2-way'!B214)</f>
        <v>2.14</v>
      </c>
      <c r="C222" s="4">
        <f t="shared" si="12"/>
        <v>3.5471537807986397E-2</v>
      </c>
      <c r="D222" s="4">
        <f t="shared" si="14"/>
        <v>1.8167084699980707</v>
      </c>
      <c r="E222" s="4">
        <f t="shared" si="15"/>
        <v>2.2244271202456889</v>
      </c>
      <c r="G222" s="4">
        <f t="shared" si="13"/>
        <v>1.0354715378079864</v>
      </c>
    </row>
    <row r="223" spans="1:7" x14ac:dyDescent="0.2">
      <c r="A223" s="4">
        <f>IF('True_Odds_Calculator_2-way'!A215="","",'True_Odds_Calculator_2-way'!A215)</f>
        <v>1.63</v>
      </c>
      <c r="B223" s="4">
        <f>IF('True_Odds_Calculator_2-way'!B215="","",'True_Odds_Calculator_2-way'!B215)</f>
        <v>2.38</v>
      </c>
      <c r="C223" s="4">
        <f t="shared" si="12"/>
        <v>3.3664999742228252E-2</v>
      </c>
      <c r="D223" s="4">
        <f t="shared" si="14"/>
        <v>1.6759839288028686</v>
      </c>
      <c r="E223" s="4">
        <f t="shared" si="15"/>
        <v>2.4793251102447753</v>
      </c>
      <c r="G223" s="4">
        <f t="shared" si="13"/>
        <v>1.0336649997422283</v>
      </c>
    </row>
    <row r="224" spans="1:7" x14ac:dyDescent="0.2">
      <c r="A224" s="4">
        <f>IF('True_Odds_Calculator_2-way'!A216="","",'True_Odds_Calculator_2-way'!A216)</f>
        <v>1.64</v>
      </c>
      <c r="B224" s="4">
        <f>IF('True_Odds_Calculator_2-way'!B216="","",'True_Odds_Calculator_2-way'!B216)</f>
        <v>2.36</v>
      </c>
      <c r="C224" s="4">
        <f t="shared" si="12"/>
        <v>3.3484911120297722E-2</v>
      </c>
      <c r="D224" s="4">
        <f t="shared" si="14"/>
        <v>1.6863018473335656</v>
      </c>
      <c r="E224" s="4">
        <f t="shared" si="15"/>
        <v>2.4570848146267141</v>
      </c>
      <c r="G224" s="4">
        <f t="shared" si="13"/>
        <v>1.0334849111202977</v>
      </c>
    </row>
    <row r="225" spans="1:7" x14ac:dyDescent="0.2">
      <c r="A225" s="4">
        <f>IF('True_Odds_Calculator_2-way'!A217="","",'True_Odds_Calculator_2-way'!A217)</f>
        <v>1.85</v>
      </c>
      <c r="B225" s="4">
        <f>IF('True_Odds_Calculator_2-way'!B217="","",'True_Odds_Calculator_2-way'!B217)</f>
        <v>2.04</v>
      </c>
      <c r="C225" s="4">
        <f t="shared" si="12"/>
        <v>3.0736618971912932E-2</v>
      </c>
      <c r="D225" s="4">
        <f t="shared" si="14"/>
        <v>1.9041372351160444</v>
      </c>
      <c r="E225" s="4">
        <f t="shared" si="15"/>
        <v>2.1060267857142851</v>
      </c>
      <c r="G225" s="4">
        <f t="shared" si="13"/>
        <v>1.0307366189719129</v>
      </c>
    </row>
    <row r="226" spans="1:7" x14ac:dyDescent="0.2">
      <c r="A226" s="4">
        <f>IF('True_Odds_Calculator_2-way'!A218="","",'True_Odds_Calculator_2-way'!A218)</f>
        <v>1.85</v>
      </c>
      <c r="B226" s="4">
        <f>IF('True_Odds_Calculator_2-way'!B218="","",'True_Odds_Calculator_2-way'!B218)</f>
        <v>2.04</v>
      </c>
      <c r="C226" s="4">
        <f t="shared" si="12"/>
        <v>3.0736618971912932E-2</v>
      </c>
      <c r="D226" s="4">
        <f t="shared" si="14"/>
        <v>1.9041372351160444</v>
      </c>
      <c r="E226" s="4">
        <f t="shared" si="15"/>
        <v>2.1060267857142851</v>
      </c>
      <c r="G226" s="4">
        <f t="shared" si="13"/>
        <v>1.0307366189719129</v>
      </c>
    </row>
    <row r="227" spans="1:7" x14ac:dyDescent="0.2">
      <c r="A227" s="4">
        <f>IF('True_Odds_Calculator_2-way'!A219="","",'True_Odds_Calculator_2-way'!A219)</f>
        <v>2.34</v>
      </c>
      <c r="B227" s="4">
        <f>IF('True_Odds_Calculator_2-way'!B219="","",'True_Odds_Calculator_2-way'!B219)</f>
        <v>1.61</v>
      </c>
      <c r="C227" s="4">
        <f t="shared" si="12"/>
        <v>4.8468439772787697E-2</v>
      </c>
      <c r="D227" s="4">
        <f t="shared" si="14"/>
        <v>2.4806742608810168</v>
      </c>
      <c r="E227" s="4">
        <f t="shared" si="15"/>
        <v>1.6753679903944503</v>
      </c>
      <c r="G227" s="4">
        <f t="shared" si="13"/>
        <v>1.0484684397727877</v>
      </c>
    </row>
    <row r="228" spans="1:7" x14ac:dyDescent="0.2">
      <c r="A228" s="4">
        <f>IF('True_Odds_Calculator_2-way'!A220="","",'True_Odds_Calculator_2-way'!A220)</f>
        <v>1.89</v>
      </c>
      <c r="B228" s="4">
        <f>IF('True_Odds_Calculator_2-way'!B220="","",'True_Odds_Calculator_2-way'!B220)</f>
        <v>2.0099999999999998</v>
      </c>
      <c r="C228" s="4">
        <f t="shared" si="12"/>
        <v>2.6612966911474523E-2</v>
      </c>
      <c r="D228" s="4">
        <f t="shared" si="14"/>
        <v>1.9387583250401901</v>
      </c>
      <c r="E228" s="4">
        <f t="shared" si="15"/>
        <v>2.065236891462122</v>
      </c>
      <c r="G228" s="4">
        <f t="shared" si="13"/>
        <v>1.0266129669114745</v>
      </c>
    </row>
    <row r="229" spans="1:7" x14ac:dyDescent="0.2">
      <c r="A229" s="4">
        <f>IF('True_Odds_Calculator_2-way'!A221="","",'True_Odds_Calculator_2-way'!A221)</f>
        <v>1.71</v>
      </c>
      <c r="B229" s="4">
        <f>IF('True_Odds_Calculator_2-way'!B221="","",'True_Odds_Calculator_2-way'!B221)</f>
        <v>2.2200000000000002</v>
      </c>
      <c r="C229" s="4">
        <f t="shared" si="12"/>
        <v>3.5245772087877381E-2</v>
      </c>
      <c r="D229" s="4">
        <f t="shared" si="14"/>
        <v>1.7631322279503969</v>
      </c>
      <c r="E229" s="4">
        <f t="shared" si="15"/>
        <v>2.3103888990323171</v>
      </c>
      <c r="G229" s="4">
        <f t="shared" si="13"/>
        <v>1.0352457720878774</v>
      </c>
    </row>
    <row r="230" spans="1:7" x14ac:dyDescent="0.2">
      <c r="A230" s="4">
        <f>IF('True_Odds_Calculator_2-way'!A222="","",'True_Odds_Calculator_2-way'!A222)</f>
        <v>2.42</v>
      </c>
      <c r="B230" s="4">
        <f>IF('True_Odds_Calculator_2-way'!B222="","",'True_Odds_Calculator_2-way'!B222)</f>
        <v>1.56</v>
      </c>
      <c r="C230" s="4">
        <f t="shared" si="12"/>
        <v>5.4248781521508693E-2</v>
      </c>
      <c r="D230" s="4">
        <f t="shared" si="14"/>
        <v>2.5900109769484079</v>
      </c>
      <c r="E230" s="4">
        <f t="shared" si="15"/>
        <v>1.6289264756644803</v>
      </c>
      <c r="G230" s="4">
        <f t="shared" si="13"/>
        <v>1.0542487815215087</v>
      </c>
    </row>
    <row r="231" spans="1:7" x14ac:dyDescent="0.2">
      <c r="A231" s="4">
        <f>IF('True_Odds_Calculator_2-way'!A223="","",'True_Odds_Calculator_2-way'!A223)</f>
        <v>2.4300000000000002</v>
      </c>
      <c r="B231" s="4">
        <f>IF('True_Odds_Calculator_2-way'!B223="","",'True_Odds_Calculator_2-way'!B223)</f>
        <v>1.56</v>
      </c>
      <c r="C231" s="4">
        <f t="shared" si="12"/>
        <v>5.2548274770496839E-2</v>
      </c>
      <c r="D231" s="4">
        <f t="shared" si="14"/>
        <v>2.5957271980279373</v>
      </c>
      <c r="E231" s="4">
        <f t="shared" si="15"/>
        <v>1.6266735324407824</v>
      </c>
      <c r="G231" s="4">
        <f t="shared" si="13"/>
        <v>1.0525482747704968</v>
      </c>
    </row>
    <row r="232" spans="1:7" x14ac:dyDescent="0.2">
      <c r="A232" s="4">
        <f>IF('True_Odds_Calculator_2-way'!A224="","",'True_Odds_Calculator_2-way'!A224)</f>
        <v>2.5299999999999998</v>
      </c>
      <c r="B232" s="4">
        <f>IF('True_Odds_Calculator_2-way'!B224="","",'True_Odds_Calculator_2-way'!B224)</f>
        <v>1.52</v>
      </c>
      <c r="C232" s="4">
        <f t="shared" si="12"/>
        <v>5.3151653838152679E-2</v>
      </c>
      <c r="D232" s="4">
        <f t="shared" si="14"/>
        <v>2.7123712794470305</v>
      </c>
      <c r="E232" s="4">
        <f t="shared" si="15"/>
        <v>1.5839855012768762</v>
      </c>
      <c r="G232" s="4">
        <f t="shared" si="13"/>
        <v>1.0531516538381527</v>
      </c>
    </row>
    <row r="233" spans="1:7" x14ac:dyDescent="0.2">
      <c r="A233" s="4">
        <f>IF('True_Odds_Calculator_2-way'!A225="","",'True_Odds_Calculator_2-way'!A225)</f>
        <v>2.02</v>
      </c>
      <c r="B233" s="4">
        <f>IF('True_Odds_Calculator_2-way'!B225="","",'True_Odds_Calculator_2-way'!B225)</f>
        <v>1.81</v>
      </c>
      <c r="C233" s="4">
        <f t="shared" si="12"/>
        <v>4.7535692795798834E-2</v>
      </c>
      <c r="D233" s="4">
        <f t="shared" si="14"/>
        <v>2.1218733677673955</v>
      </c>
      <c r="E233" s="4">
        <f t="shared" si="15"/>
        <v>1.8913661993688893</v>
      </c>
      <c r="G233" s="4">
        <f t="shared" si="13"/>
        <v>1.0475356927957988</v>
      </c>
    </row>
    <row r="234" spans="1:7" x14ac:dyDescent="0.2">
      <c r="A234" s="4">
        <f>IF('True_Odds_Calculator_2-way'!A226="","",'True_Odds_Calculator_2-way'!A226)</f>
        <v>2.2000000000000002</v>
      </c>
      <c r="B234" s="4">
        <f>IF('True_Odds_Calculator_2-way'!B226="","",'True_Odds_Calculator_2-way'!B226)</f>
        <v>1.68</v>
      </c>
      <c r="C234" s="4">
        <f t="shared" si="12"/>
        <v>4.9783549783549708E-2</v>
      </c>
      <c r="D234" s="4">
        <f t="shared" si="14"/>
        <v>2.327455919395466</v>
      </c>
      <c r="E234" s="4">
        <f t="shared" si="15"/>
        <v>1.7533206831119543</v>
      </c>
      <c r="G234" s="4">
        <f t="shared" si="13"/>
        <v>1.0497835497835497</v>
      </c>
    </row>
    <row r="235" spans="1:7" x14ac:dyDescent="0.2">
      <c r="A235" s="4">
        <f>IF('True_Odds_Calculator_2-way'!A227="","",'True_Odds_Calculator_2-way'!A227)</f>
        <v>1.44</v>
      </c>
      <c r="B235" s="4">
        <f>IF('True_Odds_Calculator_2-way'!B227="","",'True_Odds_Calculator_2-way'!B227)</f>
        <v>2.92</v>
      </c>
      <c r="C235" s="4">
        <f t="shared" si="12"/>
        <v>3.6910197869101991E-2</v>
      </c>
      <c r="D235" s="4">
        <f t="shared" si="14"/>
        <v>1.4793132564030396</v>
      </c>
      <c r="E235" s="4">
        <f t="shared" si="15"/>
        <v>3.086318261890781</v>
      </c>
      <c r="G235" s="4">
        <f t="shared" si="13"/>
        <v>1.036910197869102</v>
      </c>
    </row>
    <row r="236" spans="1:7" x14ac:dyDescent="0.2">
      <c r="A236" s="4">
        <f>IF('True_Odds_Calculator_2-way'!A228="","",'True_Odds_Calculator_2-way'!A228)</f>
        <v>1.47</v>
      </c>
      <c r="B236" s="4">
        <f>IF('True_Odds_Calculator_2-way'!B228="","",'True_Odds_Calculator_2-way'!B228)</f>
        <v>2.84</v>
      </c>
      <c r="C236" s="4">
        <f t="shared" si="12"/>
        <v>3.2384784899875507E-2</v>
      </c>
      <c r="D236" s="4">
        <f t="shared" si="14"/>
        <v>1.5058433126532969</v>
      </c>
      <c r="E236" s="4">
        <f t="shared" si="15"/>
        <v>2.9768967484312605</v>
      </c>
      <c r="G236" s="4">
        <f t="shared" si="13"/>
        <v>1.0323847848998755</v>
      </c>
    </row>
    <row r="237" spans="1:7" x14ac:dyDescent="0.2">
      <c r="A237" s="4">
        <f>IF('True_Odds_Calculator_2-way'!A229="","",'True_Odds_Calculator_2-way'!A229)</f>
        <v>1.61</v>
      </c>
      <c r="B237" s="4">
        <f>IF('True_Odds_Calculator_2-way'!B229="","",'True_Odds_Calculator_2-way'!B229)</f>
        <v>2.4500000000000002</v>
      </c>
      <c r="C237" s="4">
        <f t="shared" si="12"/>
        <v>2.9281277728482547E-2</v>
      </c>
      <c r="D237" s="4">
        <f t="shared" si="14"/>
        <v>1.6488661302121432</v>
      </c>
      <c r="E237" s="4">
        <f t="shared" si="15"/>
        <v>2.5411499436302138</v>
      </c>
      <c r="G237" s="4">
        <f t="shared" si="13"/>
        <v>1.0292812777284825</v>
      </c>
    </row>
    <row r="238" spans="1:7" x14ac:dyDescent="0.2">
      <c r="A238" s="4">
        <f>IF('True_Odds_Calculator_2-way'!A230="","",'True_Odds_Calculator_2-way'!A230)</f>
        <v>1.74</v>
      </c>
      <c r="B238" s="4">
        <f>IF('True_Odds_Calculator_2-way'!B230="","",'True_Odds_Calculator_2-way'!B230)</f>
        <v>2.21</v>
      </c>
      <c r="C238" s="4">
        <f t="shared" si="12"/>
        <v>2.720133146096626E-2</v>
      </c>
      <c r="D238" s="4">
        <f t="shared" si="14"/>
        <v>1.7821754646150993</v>
      </c>
      <c r="E238" s="4">
        <f t="shared" si="15"/>
        <v>2.2784855128281092</v>
      </c>
      <c r="G238" s="4">
        <f t="shared" si="13"/>
        <v>1.0272013314609663</v>
      </c>
    </row>
    <row r="239" spans="1:7" x14ac:dyDescent="0.2">
      <c r="A239" s="4">
        <f>IF('True_Odds_Calculator_2-way'!A231="","",'True_Odds_Calculator_2-way'!A231)</f>
        <v>1.74</v>
      </c>
      <c r="B239" s="4">
        <f>IF('True_Odds_Calculator_2-way'!B231="","",'True_Odds_Calculator_2-way'!B231)</f>
        <v>2.2000000000000002</v>
      </c>
      <c r="C239" s="4">
        <f t="shared" si="12"/>
        <v>2.925809822361547E-2</v>
      </c>
      <c r="D239" s="4">
        <f t="shared" si="14"/>
        <v>1.78544776119403</v>
      </c>
      <c r="E239" s="4">
        <f t="shared" si="15"/>
        <v>2.2731591448931119</v>
      </c>
      <c r="G239" s="4">
        <f t="shared" si="13"/>
        <v>1.0292580982236155</v>
      </c>
    </row>
    <row r="240" spans="1:7" x14ac:dyDescent="0.2">
      <c r="A240" s="4">
        <f>IF('True_Odds_Calculator_2-way'!A232="","",'True_Odds_Calculator_2-way'!A232)</f>
        <v>1.83</v>
      </c>
      <c r="B240" s="4">
        <f>IF('True_Odds_Calculator_2-way'!B232="","",'True_Odds_Calculator_2-way'!B232)</f>
        <v>2.0499999999999998</v>
      </c>
      <c r="C240" s="4">
        <f t="shared" si="12"/>
        <v>3.4252965480474407E-2</v>
      </c>
      <c r="D240" s="4">
        <f t="shared" si="14"/>
        <v>1.8892106257081707</v>
      </c>
      <c r="E240" s="4">
        <f t="shared" si="15"/>
        <v>2.1245929491717397</v>
      </c>
      <c r="G240" s="4">
        <f t="shared" si="13"/>
        <v>1.0342529654804744</v>
      </c>
    </row>
    <row r="241" spans="1:7" x14ac:dyDescent="0.2">
      <c r="A241" s="4">
        <f>IF('True_Odds_Calculator_2-way'!A233="","",'True_Odds_Calculator_2-way'!A233)</f>
        <v>1.44</v>
      </c>
      <c r="B241" s="4">
        <f>IF('True_Odds_Calculator_2-way'!B233="","",'True_Odds_Calculator_2-way'!B233)</f>
        <v>2.95</v>
      </c>
      <c r="C241" s="4">
        <f t="shared" si="12"/>
        <v>3.3427495291902032E-2</v>
      </c>
      <c r="D241" s="4">
        <f t="shared" si="14"/>
        <v>1.4755123306703715</v>
      </c>
      <c r="E241" s="4">
        <f t="shared" si="15"/>
        <v>3.1029948867786707</v>
      </c>
      <c r="G241" s="4">
        <f t="shared" si="13"/>
        <v>1.033427495291902</v>
      </c>
    </row>
    <row r="242" spans="1:7" x14ac:dyDescent="0.2">
      <c r="A242" s="4">
        <f>IF('True_Odds_Calculator_2-way'!A234="","",'True_Odds_Calculator_2-way'!A234)</f>
        <v>1.98</v>
      </c>
      <c r="B242" s="4">
        <f>IF('True_Odds_Calculator_2-way'!B234="","",'True_Odds_Calculator_2-way'!B234)</f>
        <v>1.93</v>
      </c>
      <c r="C242" s="4">
        <f t="shared" si="12"/>
        <v>2.3185220076411994E-2</v>
      </c>
      <c r="D242" s="4">
        <f t="shared" si="14"/>
        <v>2.0265153523890338</v>
      </c>
      <c r="E242" s="4">
        <f t="shared" si="15"/>
        <v>1.974169551066798</v>
      </c>
      <c r="G242" s="4">
        <f t="shared" si="13"/>
        <v>1.023185220076412</v>
      </c>
    </row>
    <row r="243" spans="1:7" x14ac:dyDescent="0.2">
      <c r="A243" s="4">
        <f>IF('True_Odds_Calculator_2-way'!A235="","",'True_Odds_Calculator_2-way'!A235)</f>
        <v>1.65</v>
      </c>
      <c r="B243" s="4">
        <f>IF('True_Odds_Calculator_2-way'!B235="","",'True_Odds_Calculator_2-way'!B235)</f>
        <v>2.38</v>
      </c>
      <c r="C243" s="4">
        <f t="shared" si="12"/>
        <v>2.6228673287496784E-2</v>
      </c>
      <c r="D243" s="4">
        <f t="shared" si="14"/>
        <v>1.686493450719347</v>
      </c>
      <c r="E243" s="4">
        <f t="shared" si="15"/>
        <v>2.4566781357522673</v>
      </c>
      <c r="G243" s="4">
        <f t="shared" si="13"/>
        <v>1.0262286732874968</v>
      </c>
    </row>
    <row r="244" spans="1:7" x14ac:dyDescent="0.2">
      <c r="A244" s="4">
        <f>IF('True_Odds_Calculator_2-way'!A236="","",'True_Odds_Calculator_2-way'!A236)</f>
        <v>1.76</v>
      </c>
      <c r="B244" s="4">
        <f>IF('True_Odds_Calculator_2-way'!B236="","",'True_Odds_Calculator_2-way'!B236)</f>
        <v>2.17</v>
      </c>
      <c r="C244" s="4">
        <f t="shared" si="12"/>
        <v>2.9011311269375728E-2</v>
      </c>
      <c r="D244" s="4">
        <f t="shared" si="14"/>
        <v>1.8061099025820484</v>
      </c>
      <c r="E244" s="4">
        <f t="shared" si="15"/>
        <v>2.2405256365129644</v>
      </c>
      <c r="G244" s="4">
        <f t="shared" si="13"/>
        <v>1.0290113112693757</v>
      </c>
    </row>
    <row r="245" spans="1:7" x14ac:dyDescent="0.2">
      <c r="A245" s="4">
        <f>IF('True_Odds_Calculator_2-way'!A237="","",'True_Odds_Calculator_2-way'!A237)</f>
        <v>2.2999999999999998</v>
      </c>
      <c r="B245" s="4">
        <f>IF('True_Odds_Calculator_2-way'!B237="","",'True_Odds_Calculator_2-way'!B237)</f>
        <v>1.67</v>
      </c>
      <c r="C245" s="4">
        <f t="shared" si="12"/>
        <v>3.3585003905233002E-2</v>
      </c>
      <c r="D245" s="4">
        <f t="shared" si="14"/>
        <v>2.3924011211460603</v>
      </c>
      <c r="E245" s="4">
        <f t="shared" si="15"/>
        <v>1.7181838514873629</v>
      </c>
      <c r="G245" s="4">
        <f t="shared" si="13"/>
        <v>1.033585003905233</v>
      </c>
    </row>
    <row r="246" spans="1:7" x14ac:dyDescent="0.2">
      <c r="A246" s="4">
        <f>IF('True_Odds_Calculator_2-way'!A238="","",'True_Odds_Calculator_2-way'!A238)</f>
        <v>2.27</v>
      </c>
      <c r="B246" s="4">
        <f>IF('True_Odds_Calculator_2-way'!B238="","",'True_Odds_Calculator_2-way'!B238)</f>
        <v>1.68</v>
      </c>
      <c r="C246" s="4">
        <f t="shared" si="12"/>
        <v>3.5766729599328695E-2</v>
      </c>
      <c r="D246" s="4">
        <f t="shared" si="14"/>
        <v>2.3660503784588656</v>
      </c>
      <c r="E246" s="4">
        <f t="shared" si="15"/>
        <v>1.7320374239258789</v>
      </c>
      <c r="G246" s="4">
        <f t="shared" si="13"/>
        <v>1.0357667295993287</v>
      </c>
    </row>
    <row r="247" spans="1:7" x14ac:dyDescent="0.2">
      <c r="A247" s="4">
        <f>IF('True_Odds_Calculator_2-way'!A239="","",'True_Odds_Calculator_2-way'!A239)</f>
        <v>2.36</v>
      </c>
      <c r="B247" s="4">
        <f>IF('True_Odds_Calculator_2-way'!B239="","",'True_Odds_Calculator_2-way'!B239)</f>
        <v>1.64</v>
      </c>
      <c r="C247" s="4">
        <f t="shared" si="12"/>
        <v>3.3484911120297722E-2</v>
      </c>
      <c r="D247" s="4">
        <f t="shared" si="14"/>
        <v>2.4570848146267141</v>
      </c>
      <c r="E247" s="4">
        <f t="shared" si="15"/>
        <v>1.6863018473335656</v>
      </c>
      <c r="G247" s="4">
        <f t="shared" si="13"/>
        <v>1.0334849111202977</v>
      </c>
    </row>
    <row r="248" spans="1:7" x14ac:dyDescent="0.2">
      <c r="A248" s="4">
        <f>IF('True_Odds_Calculator_2-way'!A240="","",'True_Odds_Calculator_2-way'!A240)</f>
        <v>1.73</v>
      </c>
      <c r="B248" s="4">
        <f>IF('True_Odds_Calculator_2-way'!B240="","",'True_Odds_Calculator_2-way'!B240)</f>
        <v>2.17</v>
      </c>
      <c r="C248" s="4">
        <f t="shared" si="12"/>
        <v>3.8864175168482618E-2</v>
      </c>
      <c r="D248" s="4">
        <f t="shared" si="14"/>
        <v>1.7901814453637255</v>
      </c>
      <c r="E248" s="4">
        <f t="shared" si="15"/>
        <v>2.2655321203343295</v>
      </c>
      <c r="G248" s="4">
        <f t="shared" si="13"/>
        <v>1.0388641751684826</v>
      </c>
    </row>
    <row r="249" spans="1:7" x14ac:dyDescent="0.2">
      <c r="A249" s="4">
        <f>IF('True_Odds_Calculator_2-way'!A241="","",'True_Odds_Calculator_2-way'!A241)</f>
        <v>2.52</v>
      </c>
      <c r="B249" s="4">
        <f>IF('True_Odds_Calculator_2-way'!B241="","",'True_Odds_Calculator_2-way'!B241)</f>
        <v>1.56</v>
      </c>
      <c r="C249" s="4">
        <f t="shared" si="12"/>
        <v>3.7851037851037717E-2</v>
      </c>
      <c r="D249" s="4">
        <f t="shared" si="14"/>
        <v>2.646203554119547</v>
      </c>
      <c r="E249" s="4">
        <f t="shared" si="15"/>
        <v>1.6074582924435721</v>
      </c>
      <c r="G249" s="4">
        <f t="shared" si="13"/>
        <v>1.0378510378510377</v>
      </c>
    </row>
    <row r="250" spans="1:7" x14ac:dyDescent="0.2">
      <c r="A250" s="4">
        <f>IF('True_Odds_Calculator_2-way'!A242="","",'True_Odds_Calculator_2-way'!A242)</f>
        <v>1.61</v>
      </c>
      <c r="B250" s="4">
        <f>IF('True_Odds_Calculator_2-way'!B242="","",'True_Odds_Calculator_2-way'!B242)</f>
        <v>2.41</v>
      </c>
      <c r="C250" s="4">
        <f t="shared" si="12"/>
        <v>3.6055771758459754E-2</v>
      </c>
      <c r="D250" s="4">
        <f t="shared" si="14"/>
        <v>1.6581269630990791</v>
      </c>
      <c r="E250" s="4">
        <f t="shared" si="15"/>
        <v>2.5194636537774748</v>
      </c>
      <c r="G250" s="4">
        <f t="shared" si="13"/>
        <v>1.0360557717584598</v>
      </c>
    </row>
    <row r="251" spans="1:7" x14ac:dyDescent="0.2">
      <c r="A251" s="4">
        <f>IF('True_Odds_Calculator_2-way'!A243="","",'True_Odds_Calculator_2-way'!A243)</f>
        <v>2.4300000000000002</v>
      </c>
      <c r="B251" s="4">
        <f>IF('True_Odds_Calculator_2-way'!B243="","",'True_Odds_Calculator_2-way'!B243)</f>
        <v>1.62</v>
      </c>
      <c r="C251" s="4">
        <f t="shared" si="12"/>
        <v>2.8806584362139898E-2</v>
      </c>
      <c r="D251" s="4">
        <f t="shared" si="14"/>
        <v>2.5181347150259068</v>
      </c>
      <c r="E251" s="4">
        <f t="shared" si="15"/>
        <v>1.658703071672355</v>
      </c>
      <c r="G251" s="4">
        <f t="shared" si="13"/>
        <v>1.0288065843621399</v>
      </c>
    </row>
    <row r="252" spans="1:7" x14ac:dyDescent="0.2">
      <c r="A252" s="4">
        <f>IF('True_Odds_Calculator_2-way'!A244="","",'True_Odds_Calculator_2-way'!A244)</f>
        <v>2.34</v>
      </c>
      <c r="B252" s="4">
        <f>IF('True_Odds_Calculator_2-way'!B244="","",'True_Odds_Calculator_2-way'!B244)</f>
        <v>1.66</v>
      </c>
      <c r="C252" s="4">
        <f t="shared" si="12"/>
        <v>2.9760065904644417E-2</v>
      </c>
      <c r="D252" s="4">
        <f t="shared" si="14"/>
        <v>2.4244164274123086</v>
      </c>
      <c r="E252" s="4">
        <f t="shared" si="15"/>
        <v>1.7020418894049603</v>
      </c>
      <c r="G252" s="4">
        <f t="shared" si="13"/>
        <v>1.0297600659046444</v>
      </c>
    </row>
    <row r="253" spans="1:7" x14ac:dyDescent="0.2">
      <c r="A253" s="4">
        <f>IF('True_Odds_Calculator_2-way'!A245="","",'True_Odds_Calculator_2-way'!A245)</f>
        <v>2.62</v>
      </c>
      <c r="B253" s="4">
        <f>IF('True_Odds_Calculator_2-way'!B245="","",'True_Odds_Calculator_2-way'!B245)</f>
        <v>1.54</v>
      </c>
      <c r="C253" s="4">
        <f t="shared" si="12"/>
        <v>3.1030038663626414E-2</v>
      </c>
      <c r="D253" s="4">
        <f t="shared" si="14"/>
        <v>2.7310139434141059</v>
      </c>
      <c r="E253" s="4">
        <f t="shared" si="15"/>
        <v>1.5776960975991241</v>
      </c>
      <c r="G253" s="4">
        <f t="shared" si="13"/>
        <v>1.0310300386636264</v>
      </c>
    </row>
    <row r="254" spans="1:7" x14ac:dyDescent="0.2">
      <c r="A254" s="4">
        <f>IF('True_Odds_Calculator_2-way'!A246="","",'True_Odds_Calculator_2-way'!A246)</f>
        <v>2</v>
      </c>
      <c r="B254" s="4">
        <f>IF('True_Odds_Calculator_2-way'!B246="","",'True_Odds_Calculator_2-way'!B246)</f>
        <v>1.91</v>
      </c>
      <c r="C254" s="4">
        <f t="shared" si="12"/>
        <v>2.3560209424083656E-2</v>
      </c>
      <c r="D254" s="4">
        <f t="shared" si="14"/>
        <v>2.0482573726541551</v>
      </c>
      <c r="E254" s="4">
        <f t="shared" si="15"/>
        <v>1.9539641943734012</v>
      </c>
      <c r="G254" s="4">
        <f t="shared" si="13"/>
        <v>1.0235602094240837</v>
      </c>
    </row>
    <row r="255" spans="1:7" x14ac:dyDescent="0.2">
      <c r="A255" s="4">
        <f>IF('True_Odds_Calculator_2-way'!A247="","",'True_Odds_Calculator_2-way'!A247)</f>
        <v>1.56</v>
      </c>
      <c r="B255" s="4">
        <f>IF('True_Odds_Calculator_2-way'!B247="","",'True_Odds_Calculator_2-way'!B247)</f>
        <v>2.57</v>
      </c>
      <c r="C255" s="4">
        <f t="shared" si="12"/>
        <v>3.0130699391399673E-2</v>
      </c>
      <c r="D255" s="4">
        <f t="shared" si="14"/>
        <v>1.597545425565827</v>
      </c>
      <c r="E255" s="4">
        <f t="shared" si="15"/>
        <v>2.6735129367831414</v>
      </c>
      <c r="G255" s="4">
        <f t="shared" si="13"/>
        <v>1.0301306993913997</v>
      </c>
    </row>
    <row r="256" spans="1:7" x14ac:dyDescent="0.2">
      <c r="A256" s="4">
        <f>IF('True_Odds_Calculator_2-way'!A248="","",'True_Odds_Calculator_2-way'!A248)</f>
        <v>2.82</v>
      </c>
      <c r="B256" s="4">
        <f>IF('True_Odds_Calculator_2-way'!B248="","",'True_Odds_Calculator_2-way'!B248)</f>
        <v>1.46</v>
      </c>
      <c r="C256" s="4">
        <f t="shared" si="12"/>
        <v>3.9541435927329172E-2</v>
      </c>
      <c r="D256" s="4">
        <f t="shared" si="14"/>
        <v>2.9865080516465974</v>
      </c>
      <c r="E256" s="4">
        <f t="shared" si="15"/>
        <v>1.5033958957131379</v>
      </c>
      <c r="G256" s="4">
        <f t="shared" si="13"/>
        <v>1.0395414359273292</v>
      </c>
    </row>
    <row r="257" spans="1:7" x14ac:dyDescent="0.2">
      <c r="A257" s="4">
        <f>IF('True_Odds_Calculator_2-way'!A249="","",'True_Odds_Calculator_2-way'!A249)</f>
        <v>2.3199999999999998</v>
      </c>
      <c r="B257" s="4">
        <f>IF('True_Odds_Calculator_2-way'!B249="","",'True_Odds_Calculator_2-way'!B249)</f>
        <v>1.65</v>
      </c>
      <c r="C257" s="4">
        <f t="shared" si="12"/>
        <v>3.709508881922674E-2</v>
      </c>
      <c r="D257" s="4">
        <f t="shared" si="14"/>
        <v>2.4243191893603542</v>
      </c>
      <c r="E257" s="4">
        <f t="shared" si="15"/>
        <v>1.702089817696754</v>
      </c>
      <c r="G257" s="4">
        <f t="shared" si="13"/>
        <v>1.0370950888192267</v>
      </c>
    </row>
    <row r="258" spans="1:7" x14ac:dyDescent="0.2">
      <c r="A258" s="4">
        <f>IF('True_Odds_Calculator_2-way'!A250="","",'True_Odds_Calculator_2-way'!A250)</f>
        <v>3</v>
      </c>
      <c r="B258" s="4">
        <f>IF('True_Odds_Calculator_2-way'!B250="","",'True_Odds_Calculator_2-way'!B250)</f>
        <v>1.41</v>
      </c>
      <c r="C258" s="4">
        <f t="shared" ref="C258:C321" si="16">IF(A258="","",((1/A258)+(1/B258))-1)</f>
        <v>4.2553191489361764E-2</v>
      </c>
      <c r="D258" s="4">
        <f t="shared" si="14"/>
        <v>3.204545454545455</v>
      </c>
      <c r="E258" s="4">
        <f t="shared" si="15"/>
        <v>1.4536082474226804</v>
      </c>
      <c r="G258" s="4">
        <f t="shared" ref="G258:G321" si="17">IF(A258="","",C258+1)</f>
        <v>1.0425531914893618</v>
      </c>
    </row>
    <row r="259" spans="1:7" x14ac:dyDescent="0.2">
      <c r="A259" s="4">
        <f>IF('True_Odds_Calculator_2-way'!A251="","",'True_Odds_Calculator_2-way'!A251)</f>
        <v>2.5099999999999998</v>
      </c>
      <c r="B259" s="4">
        <f>IF('True_Odds_Calculator_2-way'!B251="","",'True_Odds_Calculator_2-way'!B251)</f>
        <v>1.56</v>
      </c>
      <c r="C259" s="4">
        <f t="shared" si="16"/>
        <v>3.9432015527633091E-2</v>
      </c>
      <c r="D259" s="4">
        <f t="shared" ref="D259:D322" si="18">IF(A259="","",(2*A259)/(2-($C259*A259)))</f>
        <v>2.6406797949824656</v>
      </c>
      <c r="E259" s="4">
        <f t="shared" ref="E259:E322" si="19">IF(B259="","",(2*B259)/(2-($C259*B259)))</f>
        <v>1.6095034528115753</v>
      </c>
      <c r="G259" s="4">
        <f t="shared" si="17"/>
        <v>1.0394320155276331</v>
      </c>
    </row>
    <row r="260" spans="1:7" x14ac:dyDescent="0.2">
      <c r="A260" s="4">
        <f>IF('True_Odds_Calculator_2-way'!A252="","",'True_Odds_Calculator_2-way'!A252)</f>
        <v>2.72</v>
      </c>
      <c r="B260" s="4">
        <f>IF('True_Odds_Calculator_2-way'!B252="","",'True_Odds_Calculator_2-way'!B252)</f>
        <v>1.49</v>
      </c>
      <c r="C260" s="4">
        <f t="shared" si="16"/>
        <v>3.8787998420844794E-2</v>
      </c>
      <c r="D260" s="4">
        <f t="shared" si="18"/>
        <v>2.871475131075528</v>
      </c>
      <c r="E260" s="4">
        <f t="shared" si="19"/>
        <v>1.5343378511395471</v>
      </c>
      <c r="G260" s="4">
        <f t="shared" si="17"/>
        <v>1.0387879984208448</v>
      </c>
    </row>
    <row r="261" spans="1:7" x14ac:dyDescent="0.2">
      <c r="A261" s="4">
        <f>IF('True_Odds_Calculator_2-way'!A253="","",'True_Odds_Calculator_2-way'!A253)</f>
        <v>1.93</v>
      </c>
      <c r="B261" s="4">
        <f>IF('True_Odds_Calculator_2-way'!B253="","",'True_Odds_Calculator_2-way'!B253)</f>
        <v>1.92</v>
      </c>
      <c r="C261" s="4">
        <f t="shared" si="16"/>
        <v>3.8968048359240282E-2</v>
      </c>
      <c r="D261" s="4">
        <f t="shared" si="18"/>
        <v>2.0054118411083453</v>
      </c>
      <c r="E261" s="4">
        <f t="shared" si="19"/>
        <v>1.9946172892668752</v>
      </c>
      <c r="G261" s="4">
        <f t="shared" si="17"/>
        <v>1.0389680483592403</v>
      </c>
    </row>
    <row r="262" spans="1:7" x14ac:dyDescent="0.2">
      <c r="A262" s="4">
        <f>IF('True_Odds_Calculator_2-way'!A254="","",'True_Odds_Calculator_2-way'!A254)</f>
        <v>1.89</v>
      </c>
      <c r="B262" s="4">
        <f>IF('True_Odds_Calculator_2-way'!B254="","",'True_Odds_Calculator_2-way'!B254)</f>
        <v>1.95</v>
      </c>
      <c r="C262" s="4">
        <f t="shared" si="16"/>
        <v>4.1921041921042068E-2</v>
      </c>
      <c r="D262" s="4">
        <f t="shared" si="18"/>
        <v>1.9679615538646378</v>
      </c>
      <c r="E262" s="4">
        <f t="shared" si="19"/>
        <v>2.0330988829127019</v>
      </c>
      <c r="G262" s="4">
        <f t="shared" si="17"/>
        <v>1.0419210419210421</v>
      </c>
    </row>
    <row r="263" spans="1:7" x14ac:dyDescent="0.2">
      <c r="A263" s="4">
        <f>IF('True_Odds_Calculator_2-way'!A255="","",'True_Odds_Calculator_2-way'!A255)</f>
        <v>1.53</v>
      </c>
      <c r="B263" s="4">
        <f>IF('True_Odds_Calculator_2-way'!B255="","",'True_Odds_Calculator_2-way'!B255)</f>
        <v>2.44</v>
      </c>
      <c r="C263" s="4">
        <f t="shared" si="16"/>
        <v>6.3430836815600689E-2</v>
      </c>
      <c r="D263" s="4">
        <f t="shared" si="18"/>
        <v>1.60802894555479</v>
      </c>
      <c r="E263" s="4">
        <f t="shared" si="19"/>
        <v>2.6446585434967416</v>
      </c>
      <c r="G263" s="4">
        <f t="shared" si="17"/>
        <v>1.0634308368156007</v>
      </c>
    </row>
    <row r="264" spans="1:7" x14ac:dyDescent="0.2">
      <c r="A264" s="4">
        <f>IF('True_Odds_Calculator_2-way'!A256="","",'True_Odds_Calculator_2-way'!A256)</f>
        <v>1.79</v>
      </c>
      <c r="B264" s="4">
        <f>IF('True_Odds_Calculator_2-way'!B256="","",'True_Odds_Calculator_2-way'!B256)</f>
        <v>2.08</v>
      </c>
      <c r="C264" s="4">
        <f t="shared" si="16"/>
        <v>3.9428448646325664E-2</v>
      </c>
      <c r="D264" s="4">
        <f t="shared" si="18"/>
        <v>1.8554769261437256</v>
      </c>
      <c r="E264" s="4">
        <f t="shared" si="19"/>
        <v>2.1689385995572641</v>
      </c>
      <c r="G264" s="4">
        <f t="shared" si="17"/>
        <v>1.0394284486463257</v>
      </c>
    </row>
    <row r="265" spans="1:7" x14ac:dyDescent="0.2">
      <c r="A265" s="4">
        <f>IF('True_Odds_Calculator_2-way'!A257="","",'True_Odds_Calculator_2-way'!A257)</f>
        <v>1.66</v>
      </c>
      <c r="B265" s="4">
        <f>IF('True_Odds_Calculator_2-way'!B257="","",'True_Odds_Calculator_2-way'!B257)</f>
        <v>2.35</v>
      </c>
      <c r="C265" s="4">
        <f t="shared" si="16"/>
        <v>2.7941553447834E-2</v>
      </c>
      <c r="D265" s="4">
        <f t="shared" si="18"/>
        <v>1.6994118928338053</v>
      </c>
      <c r="E265" s="4">
        <f t="shared" si="19"/>
        <v>2.4297726564933044</v>
      </c>
      <c r="G265" s="4">
        <f t="shared" si="17"/>
        <v>1.027941553447834</v>
      </c>
    </row>
    <row r="266" spans="1:7" x14ac:dyDescent="0.2">
      <c r="A266" s="4">
        <f>IF('True_Odds_Calculator_2-way'!A258="","",'True_Odds_Calculator_2-way'!A258)</f>
        <v>2.35</v>
      </c>
      <c r="B266" s="4">
        <f>IF('True_Odds_Calculator_2-way'!B258="","",'True_Odds_Calculator_2-way'!B258)</f>
        <v>1.6</v>
      </c>
      <c r="C266" s="4">
        <f t="shared" si="16"/>
        <v>5.0531914893616969E-2</v>
      </c>
      <c r="D266" s="4">
        <f t="shared" si="18"/>
        <v>2.4983388704318936</v>
      </c>
      <c r="E266" s="4">
        <f t="shared" si="19"/>
        <v>1.6674057649667406</v>
      </c>
      <c r="G266" s="4">
        <f t="shared" si="17"/>
        <v>1.050531914893617</v>
      </c>
    </row>
    <row r="267" spans="1:7" x14ac:dyDescent="0.2">
      <c r="A267" s="4">
        <f>IF('True_Odds_Calculator_2-way'!A259="","",'True_Odds_Calculator_2-way'!A259)</f>
        <v>2.23</v>
      </c>
      <c r="B267" s="4">
        <f>IF('True_Odds_Calculator_2-way'!B259="","",'True_Odds_Calculator_2-way'!B259)</f>
        <v>1.66</v>
      </c>
      <c r="C267" s="4">
        <f t="shared" si="16"/>
        <v>5.0840131827759594E-2</v>
      </c>
      <c r="D267" s="4">
        <f t="shared" si="18"/>
        <v>2.3640079187687597</v>
      </c>
      <c r="E267" s="4">
        <f t="shared" si="19"/>
        <v>1.7331335736691793</v>
      </c>
      <c r="G267" s="4">
        <f t="shared" si="17"/>
        <v>1.0508401318277596</v>
      </c>
    </row>
    <row r="268" spans="1:7" x14ac:dyDescent="0.2">
      <c r="A268" s="4">
        <f>IF('True_Odds_Calculator_2-way'!A260="","",'True_Odds_Calculator_2-way'!A260)</f>
        <v>2.13</v>
      </c>
      <c r="B268" s="4">
        <f>IF('True_Odds_Calculator_2-way'!B260="","",'True_Odds_Calculator_2-way'!B260)</f>
        <v>1.76</v>
      </c>
      <c r="C268" s="4">
        <f t="shared" si="16"/>
        <v>3.7665386256935607E-2</v>
      </c>
      <c r="D268" s="4">
        <f t="shared" si="18"/>
        <v>2.2190126672191313</v>
      </c>
      <c r="E268" s="4">
        <f t="shared" si="19"/>
        <v>1.8203360202000585</v>
      </c>
      <c r="G268" s="4">
        <f t="shared" si="17"/>
        <v>1.0376653862569356</v>
      </c>
    </row>
    <row r="269" spans="1:7" x14ac:dyDescent="0.2">
      <c r="A269" s="4">
        <f>IF('True_Odds_Calculator_2-way'!A261="","",'True_Odds_Calculator_2-way'!A261)</f>
        <v>2.09</v>
      </c>
      <c r="B269" s="4">
        <f>IF('True_Odds_Calculator_2-way'!B261="","",'True_Odds_Calculator_2-way'!B261)</f>
        <v>1.79</v>
      </c>
      <c r="C269" s="4">
        <f t="shared" si="16"/>
        <v>3.7128117398625982E-2</v>
      </c>
      <c r="D269" s="4">
        <f t="shared" si="18"/>
        <v>2.1743628490889537</v>
      </c>
      <c r="E269" s="4">
        <f t="shared" si="19"/>
        <v>1.8515255747197545</v>
      </c>
      <c r="G269" s="4">
        <f t="shared" si="17"/>
        <v>1.037128117398626</v>
      </c>
    </row>
    <row r="270" spans="1:7" x14ac:dyDescent="0.2">
      <c r="A270" s="4">
        <f>IF('True_Odds_Calculator_2-way'!A262="","",'True_Odds_Calculator_2-way'!A262)</f>
        <v>1.85</v>
      </c>
      <c r="B270" s="4">
        <f>IF('True_Odds_Calculator_2-way'!B262="","",'True_Odds_Calculator_2-way'!B262)</f>
        <v>2.0299999999999998</v>
      </c>
      <c r="C270" s="4">
        <f t="shared" si="16"/>
        <v>3.315137797896428E-2</v>
      </c>
      <c r="D270" s="4">
        <f t="shared" si="18"/>
        <v>1.9085249650616189</v>
      </c>
      <c r="E270" s="4">
        <f t="shared" si="19"/>
        <v>2.1006852188505105</v>
      </c>
      <c r="G270" s="4">
        <f t="shared" si="17"/>
        <v>1.0331513779789643</v>
      </c>
    </row>
    <row r="271" spans="1:7" x14ac:dyDescent="0.2">
      <c r="A271" s="4">
        <f>IF('True_Odds_Calculator_2-way'!A263="","",'True_Odds_Calculator_2-way'!A263)</f>
        <v>2.34</v>
      </c>
      <c r="B271" s="4">
        <f>IF('True_Odds_Calculator_2-way'!B263="","",'True_Odds_Calculator_2-way'!B263)</f>
        <v>1.64</v>
      </c>
      <c r="C271" s="4">
        <f t="shared" si="16"/>
        <v>3.7106524911402872E-2</v>
      </c>
      <c r="D271" s="4">
        <f t="shared" si="18"/>
        <v>2.4462009178990307</v>
      </c>
      <c r="E271" s="4">
        <f t="shared" si="19"/>
        <v>1.6914668547249645</v>
      </c>
      <c r="G271" s="4">
        <f t="shared" si="17"/>
        <v>1.0371065249114029</v>
      </c>
    </row>
    <row r="272" spans="1:7" x14ac:dyDescent="0.2">
      <c r="A272" s="4">
        <f>IF('True_Odds_Calculator_2-way'!A264="","",'True_Odds_Calculator_2-way'!A264)</f>
        <v>2.25</v>
      </c>
      <c r="B272" s="4">
        <f>IF('True_Odds_Calculator_2-way'!B264="","",'True_Odds_Calculator_2-way'!B264)</f>
        <v>1.68</v>
      </c>
      <c r="C272" s="4">
        <f t="shared" si="16"/>
        <v>3.9682539682539542E-2</v>
      </c>
      <c r="D272" s="4">
        <f t="shared" si="18"/>
        <v>2.3551401869158877</v>
      </c>
      <c r="E272" s="4">
        <f t="shared" si="19"/>
        <v>1.7379310344827583</v>
      </c>
      <c r="G272" s="4">
        <f t="shared" si="17"/>
        <v>1.0396825396825395</v>
      </c>
    </row>
    <row r="273" spans="1:7" x14ac:dyDescent="0.2">
      <c r="A273" s="4">
        <f>IF('True_Odds_Calculator_2-way'!A265="","",'True_Odds_Calculator_2-way'!A265)</f>
        <v>2.11</v>
      </c>
      <c r="B273" s="4">
        <f>IF('True_Odds_Calculator_2-way'!B265="","",'True_Odds_Calculator_2-way'!B265)</f>
        <v>1.77</v>
      </c>
      <c r="C273" s="4">
        <f t="shared" si="16"/>
        <v>3.8905400701529036E-2</v>
      </c>
      <c r="D273" s="4">
        <f t="shared" si="18"/>
        <v>2.2003122514507911</v>
      </c>
      <c r="E273" s="4">
        <f t="shared" si="19"/>
        <v>1.8331165484575556</v>
      </c>
      <c r="G273" s="4">
        <f t="shared" si="17"/>
        <v>1.038905400701529</v>
      </c>
    </row>
    <row r="274" spans="1:7" x14ac:dyDescent="0.2">
      <c r="A274" s="4">
        <f>IF('True_Odds_Calculator_2-way'!A266="","",'True_Odds_Calculator_2-way'!A266)</f>
        <v>2.11</v>
      </c>
      <c r="B274" s="4">
        <f>IF('True_Odds_Calculator_2-way'!B266="","",'True_Odds_Calculator_2-way'!B266)</f>
        <v>1.78</v>
      </c>
      <c r="C274" s="4">
        <f t="shared" si="16"/>
        <v>3.5731402098088338E-2</v>
      </c>
      <c r="D274" s="4">
        <f t="shared" si="18"/>
        <v>2.1926557300484557</v>
      </c>
      <c r="E274" s="4">
        <f t="shared" si="19"/>
        <v>1.8384649273092173</v>
      </c>
      <c r="G274" s="4">
        <f t="shared" si="17"/>
        <v>1.0357314020980883</v>
      </c>
    </row>
    <row r="275" spans="1:7" x14ac:dyDescent="0.2">
      <c r="A275" s="4">
        <f>IF('True_Odds_Calculator_2-way'!A267="","",'True_Odds_Calculator_2-way'!A267)</f>
        <v>2.11</v>
      </c>
      <c r="B275" s="4">
        <f>IF('True_Odds_Calculator_2-way'!B267="","",'True_Odds_Calculator_2-way'!B267)</f>
        <v>1.77</v>
      </c>
      <c r="C275" s="4">
        <f t="shared" si="16"/>
        <v>3.8905400701529036E-2</v>
      </c>
      <c r="D275" s="4">
        <f t="shared" si="18"/>
        <v>2.2003122514507911</v>
      </c>
      <c r="E275" s="4">
        <f t="shared" si="19"/>
        <v>1.8331165484575556</v>
      </c>
      <c r="G275" s="4">
        <f t="shared" si="17"/>
        <v>1.038905400701529</v>
      </c>
    </row>
    <row r="276" spans="1:7" x14ac:dyDescent="0.2">
      <c r="A276" s="4">
        <f>IF('True_Odds_Calculator_2-way'!A268="","",'True_Odds_Calculator_2-way'!A268)</f>
        <v>2.62</v>
      </c>
      <c r="B276" s="4">
        <f>IF('True_Odds_Calculator_2-way'!B268="","",'True_Odds_Calculator_2-way'!B268)</f>
        <v>1.52</v>
      </c>
      <c r="C276" s="4">
        <f t="shared" si="16"/>
        <v>3.9574126155082379E-2</v>
      </c>
      <c r="D276" s="4">
        <f t="shared" si="18"/>
        <v>2.7632528448515128</v>
      </c>
      <c r="E276" s="4">
        <f t="shared" si="19"/>
        <v>1.5671336376515033</v>
      </c>
      <c r="G276" s="4">
        <f t="shared" si="17"/>
        <v>1.0395741261550824</v>
      </c>
    </row>
    <row r="277" spans="1:7" x14ac:dyDescent="0.2">
      <c r="A277" s="4">
        <f>IF('True_Odds_Calculator_2-way'!A269="","",'True_Odds_Calculator_2-way'!A269)</f>
        <v>2.2599999999999998</v>
      </c>
      <c r="B277" s="4">
        <f>IF('True_Odds_Calculator_2-way'!B269="","",'True_Odds_Calculator_2-way'!B269)</f>
        <v>1.68</v>
      </c>
      <c r="C277" s="4">
        <f t="shared" si="16"/>
        <v>3.7715971344289834E-2</v>
      </c>
      <c r="D277" s="4">
        <f t="shared" si="18"/>
        <v>2.3606068142253167</v>
      </c>
      <c r="E277" s="4">
        <f t="shared" si="19"/>
        <v>1.7349661853408882</v>
      </c>
      <c r="G277" s="4">
        <f t="shared" si="17"/>
        <v>1.0377159713442898</v>
      </c>
    </row>
    <row r="278" spans="1:7" x14ac:dyDescent="0.2">
      <c r="A278" s="4">
        <f>IF('True_Odds_Calculator_2-way'!A270="","",'True_Odds_Calculator_2-way'!A270)</f>
        <v>2.38</v>
      </c>
      <c r="B278" s="4">
        <f>IF('True_Odds_Calculator_2-way'!B270="","",'True_Odds_Calculator_2-way'!B270)</f>
        <v>1.64</v>
      </c>
      <c r="C278" s="4">
        <f t="shared" si="16"/>
        <v>2.9924164787866303E-2</v>
      </c>
      <c r="D278" s="4">
        <f t="shared" si="18"/>
        <v>2.4678806272129488</v>
      </c>
      <c r="E278" s="4">
        <f t="shared" si="19"/>
        <v>1.6812543073742245</v>
      </c>
      <c r="G278" s="4">
        <f t="shared" si="17"/>
        <v>1.0299241647878663</v>
      </c>
    </row>
    <row r="279" spans="1:7" x14ac:dyDescent="0.2">
      <c r="A279" s="4">
        <f>IF('True_Odds_Calculator_2-way'!A271="","",'True_Odds_Calculator_2-way'!A271)</f>
        <v>2.54</v>
      </c>
      <c r="B279" s="4">
        <f>IF('True_Odds_Calculator_2-way'!B271="","",'True_Odds_Calculator_2-way'!B271)</f>
        <v>1.55</v>
      </c>
      <c r="C279" s="4">
        <f t="shared" si="16"/>
        <v>3.8862077724155508E-2</v>
      </c>
      <c r="D279" s="4">
        <f t="shared" si="18"/>
        <v>2.6718696979979644</v>
      </c>
      <c r="E279" s="4">
        <f t="shared" si="19"/>
        <v>1.5981327379744266</v>
      </c>
      <c r="G279" s="4">
        <f t="shared" si="17"/>
        <v>1.0388620777241555</v>
      </c>
    </row>
    <row r="280" spans="1:7" x14ac:dyDescent="0.2">
      <c r="A280" s="4">
        <f>IF('True_Odds_Calculator_2-way'!A272="","",'True_Odds_Calculator_2-way'!A272)</f>
        <v>3.05</v>
      </c>
      <c r="B280" s="4">
        <f>IF('True_Odds_Calculator_2-way'!B272="","",'True_Odds_Calculator_2-way'!B272)</f>
        <v>1.4</v>
      </c>
      <c r="C280" s="4">
        <f t="shared" si="16"/>
        <v>4.2154566744730726E-2</v>
      </c>
      <c r="D280" s="4">
        <f t="shared" si="18"/>
        <v>3.2595419847328246</v>
      </c>
      <c r="E280" s="4">
        <f t="shared" si="19"/>
        <v>1.4425675675675675</v>
      </c>
      <c r="G280" s="4">
        <f t="shared" si="17"/>
        <v>1.0421545667447307</v>
      </c>
    </row>
    <row r="281" spans="1:7" x14ac:dyDescent="0.2">
      <c r="A281" s="4">
        <f>IF('True_Odds_Calculator_2-way'!A273="","",'True_Odds_Calculator_2-way'!A273)</f>
        <v>1.51</v>
      </c>
      <c r="B281" s="4">
        <f>IF('True_Odds_Calculator_2-way'!B273="","",'True_Odds_Calculator_2-way'!B273)</f>
        <v>2.61</v>
      </c>
      <c r="C281" s="4">
        <f t="shared" si="16"/>
        <v>4.5393418081246306E-2</v>
      </c>
      <c r="D281" s="4">
        <f t="shared" si="18"/>
        <v>1.563587312292952</v>
      </c>
      <c r="E281" s="4">
        <f t="shared" si="19"/>
        <v>2.7743479638168314</v>
      </c>
      <c r="G281" s="4">
        <f t="shared" si="17"/>
        <v>1.0453934180812463</v>
      </c>
    </row>
    <row r="282" spans="1:7" x14ac:dyDescent="0.2">
      <c r="A282" s="4">
        <f>IF('True_Odds_Calculator_2-way'!A274="","",'True_Odds_Calculator_2-way'!A274)</f>
        <v>2.35</v>
      </c>
      <c r="B282" s="4">
        <f>IF('True_Odds_Calculator_2-way'!B274="","",'True_Odds_Calculator_2-way'!B274)</f>
        <v>1.64</v>
      </c>
      <c r="C282" s="4">
        <f t="shared" si="16"/>
        <v>3.5288012454592677E-2</v>
      </c>
      <c r="D282" s="4">
        <f t="shared" si="18"/>
        <v>2.4516539440203564</v>
      </c>
      <c r="E282" s="4">
        <f t="shared" si="19"/>
        <v>1.6888694127957931</v>
      </c>
      <c r="G282" s="4">
        <f t="shared" si="17"/>
        <v>1.0352880124545927</v>
      </c>
    </row>
    <row r="283" spans="1:7" x14ac:dyDescent="0.2">
      <c r="A283" s="4">
        <f>IF('True_Odds_Calculator_2-way'!A275="","",'True_Odds_Calculator_2-way'!A275)</f>
        <v>1.92</v>
      </c>
      <c r="B283" s="4">
        <f>IF('True_Odds_Calculator_2-way'!B275="","",'True_Odds_Calculator_2-way'!B275)</f>
        <v>1.93</v>
      </c>
      <c r="C283" s="4">
        <f t="shared" si="16"/>
        <v>3.8968048359240282E-2</v>
      </c>
      <c r="D283" s="4">
        <f t="shared" si="18"/>
        <v>1.9946172892668752</v>
      </c>
      <c r="E283" s="4">
        <f t="shared" si="19"/>
        <v>2.0054118411083453</v>
      </c>
      <c r="G283" s="4">
        <f t="shared" si="17"/>
        <v>1.0389680483592403</v>
      </c>
    </row>
    <row r="284" spans="1:7" x14ac:dyDescent="0.2">
      <c r="A284" s="4">
        <f>IF('True_Odds_Calculator_2-way'!A276="","",'True_Odds_Calculator_2-way'!A276)</f>
        <v>1.94</v>
      </c>
      <c r="B284" s="4">
        <f>IF('True_Odds_Calculator_2-way'!B276="","",'True_Odds_Calculator_2-way'!B276)</f>
        <v>1.91</v>
      </c>
      <c r="C284" s="4">
        <f t="shared" si="16"/>
        <v>3.9024126949857019E-2</v>
      </c>
      <c r="D284" s="4">
        <f t="shared" si="18"/>
        <v>2.0163247537682976</v>
      </c>
      <c r="E284" s="4">
        <f t="shared" si="19"/>
        <v>1.98393746319002</v>
      </c>
      <c r="G284" s="4">
        <f t="shared" si="17"/>
        <v>1.039024126949857</v>
      </c>
    </row>
    <row r="285" spans="1:7" x14ac:dyDescent="0.2">
      <c r="A285" s="4">
        <f>IF('True_Odds_Calculator_2-way'!A277="","",'True_Odds_Calculator_2-way'!A277)</f>
        <v>1.81</v>
      </c>
      <c r="B285" s="4">
        <f>IF('True_Odds_Calculator_2-way'!B277="","",'True_Odds_Calculator_2-way'!B277)</f>
        <v>2.04</v>
      </c>
      <c r="C285" s="4">
        <f t="shared" si="16"/>
        <v>4.2682266276676373E-2</v>
      </c>
      <c r="D285" s="4">
        <f t="shared" si="18"/>
        <v>1.8827248623291861</v>
      </c>
      <c r="E285" s="4">
        <f t="shared" si="19"/>
        <v>2.1328558225508316</v>
      </c>
      <c r="G285" s="4">
        <f t="shared" si="17"/>
        <v>1.0426822662766764</v>
      </c>
    </row>
    <row r="286" spans="1:7" x14ac:dyDescent="0.2">
      <c r="A286" s="4">
        <f>IF('True_Odds_Calculator_2-way'!A278="","",'True_Odds_Calculator_2-way'!A278)</f>
        <v>2.77</v>
      </c>
      <c r="B286" s="4">
        <f>IF('True_Odds_Calculator_2-way'!B278="","",'True_Odds_Calculator_2-way'!B278)</f>
        <v>1.48</v>
      </c>
      <c r="C286" s="4">
        <f t="shared" si="16"/>
        <v>3.6686506000585428E-2</v>
      </c>
      <c r="D286" s="4">
        <f t="shared" si="18"/>
        <v>2.9182801822323463</v>
      </c>
      <c r="E286" s="4">
        <f t="shared" si="19"/>
        <v>1.5213002820246402</v>
      </c>
      <c r="G286" s="4">
        <f t="shared" si="17"/>
        <v>1.0366865060005854</v>
      </c>
    </row>
    <row r="287" spans="1:7" x14ac:dyDescent="0.2">
      <c r="A287" s="4">
        <f>IF('True_Odds_Calculator_2-way'!A279="","",'True_Odds_Calculator_2-way'!A279)</f>
        <v>2.16</v>
      </c>
      <c r="B287" s="4">
        <f>IF('True_Odds_Calculator_2-way'!B279="","",'True_Odds_Calculator_2-way'!B279)</f>
        <v>1.74</v>
      </c>
      <c r="C287" s="4">
        <f t="shared" si="16"/>
        <v>3.7675606641123682E-2</v>
      </c>
      <c r="D287" s="4">
        <f t="shared" si="18"/>
        <v>2.2516175413371671</v>
      </c>
      <c r="E287" s="4">
        <f t="shared" si="19"/>
        <v>1.7989661114302122</v>
      </c>
      <c r="G287" s="4">
        <f t="shared" si="17"/>
        <v>1.0376756066411237</v>
      </c>
    </row>
    <row r="288" spans="1:7" x14ac:dyDescent="0.2">
      <c r="A288" s="4">
        <f>IF('True_Odds_Calculator_2-way'!A280="","",'True_Odds_Calculator_2-way'!A280)</f>
        <v>2.59</v>
      </c>
      <c r="B288" s="4">
        <f>IF('True_Odds_Calculator_2-way'!B280="","",'True_Odds_Calculator_2-way'!B280)</f>
        <v>1.53</v>
      </c>
      <c r="C288" s="4">
        <f t="shared" si="16"/>
        <v>3.9695157342216181E-2</v>
      </c>
      <c r="D288" s="4">
        <f t="shared" si="18"/>
        <v>2.7303544975367759</v>
      </c>
      <c r="E288" s="4">
        <f t="shared" si="19"/>
        <v>1.5779162601787884</v>
      </c>
      <c r="G288" s="4">
        <f t="shared" si="17"/>
        <v>1.0396951573422162</v>
      </c>
    </row>
    <row r="289" spans="1:7" x14ac:dyDescent="0.2">
      <c r="A289" s="4">
        <f>IF('True_Odds_Calculator_2-way'!A281="","",'True_Odds_Calculator_2-way'!A281)</f>
        <v>2.56</v>
      </c>
      <c r="B289" s="4">
        <f>IF('True_Odds_Calculator_2-way'!B281="","",'True_Odds_Calculator_2-way'!B281)</f>
        <v>1.54</v>
      </c>
      <c r="C289" s="4">
        <f t="shared" si="16"/>
        <v>3.9975649350649345E-2</v>
      </c>
      <c r="D289" s="4">
        <f t="shared" si="18"/>
        <v>2.6980563920065701</v>
      </c>
      <c r="E289" s="4">
        <f t="shared" si="19"/>
        <v>1.5889085926164759</v>
      </c>
      <c r="G289" s="4">
        <f t="shared" si="17"/>
        <v>1.0399756493506493</v>
      </c>
    </row>
    <row r="290" spans="1:7" x14ac:dyDescent="0.2">
      <c r="A290" s="4">
        <f>IF('True_Odds_Calculator_2-way'!A282="","",'True_Odds_Calculator_2-way'!A282)</f>
        <v>2.5</v>
      </c>
      <c r="B290" s="4">
        <f>IF('True_Odds_Calculator_2-way'!B282="","",'True_Odds_Calculator_2-way'!B282)</f>
        <v>1.56</v>
      </c>
      <c r="C290" s="4">
        <f t="shared" si="16"/>
        <v>4.102564102564088E-2</v>
      </c>
      <c r="D290" s="4">
        <f t="shared" si="18"/>
        <v>2.6351351351351346</v>
      </c>
      <c r="E290" s="4">
        <f t="shared" si="19"/>
        <v>1.6115702479338843</v>
      </c>
      <c r="G290" s="4">
        <f t="shared" si="17"/>
        <v>1.0410256410256409</v>
      </c>
    </row>
    <row r="291" spans="1:7" x14ac:dyDescent="0.2">
      <c r="A291" s="4">
        <f>IF('True_Odds_Calculator_2-way'!A283="","",'True_Odds_Calculator_2-way'!A283)</f>
        <v>2.2599999999999998</v>
      </c>
      <c r="B291" s="4">
        <f>IF('True_Odds_Calculator_2-way'!B283="","",'True_Odds_Calculator_2-way'!B283)</f>
        <v>1.68</v>
      </c>
      <c r="C291" s="4">
        <f t="shared" si="16"/>
        <v>3.7715971344289834E-2</v>
      </c>
      <c r="D291" s="4">
        <f t="shared" si="18"/>
        <v>2.3606068142253167</v>
      </c>
      <c r="E291" s="4">
        <f t="shared" si="19"/>
        <v>1.7349661853408882</v>
      </c>
      <c r="G291" s="4">
        <f t="shared" si="17"/>
        <v>1.0377159713442898</v>
      </c>
    </row>
    <row r="292" spans="1:7" x14ac:dyDescent="0.2">
      <c r="A292" s="4">
        <f>IF('True_Odds_Calculator_2-way'!A284="","",'True_Odds_Calculator_2-way'!A284)</f>
        <v>2.5499999999999998</v>
      </c>
      <c r="B292" s="4">
        <f>IF('True_Odds_Calculator_2-way'!B284="","",'True_Odds_Calculator_2-way'!B284)</f>
        <v>1.54</v>
      </c>
      <c r="C292" s="4">
        <f t="shared" si="16"/>
        <v>4.1507512095747323E-2</v>
      </c>
      <c r="D292" s="4">
        <f t="shared" si="18"/>
        <v>2.692492286595817</v>
      </c>
      <c r="E292" s="4">
        <f t="shared" si="19"/>
        <v>1.5908446424954426</v>
      </c>
      <c r="G292" s="4">
        <f t="shared" si="17"/>
        <v>1.0415075120957473</v>
      </c>
    </row>
    <row r="293" spans="1:7" x14ac:dyDescent="0.2">
      <c r="A293" s="4">
        <f>IF('True_Odds_Calculator_2-way'!A285="","",'True_Odds_Calculator_2-way'!A285)</f>
        <v>1.93</v>
      </c>
      <c r="B293" s="4">
        <f>IF('True_Odds_Calculator_2-way'!B285="","",'True_Odds_Calculator_2-way'!B285)</f>
        <v>1.94</v>
      </c>
      <c r="C293" s="4">
        <f t="shared" si="16"/>
        <v>3.3598632551679941E-2</v>
      </c>
      <c r="D293" s="4">
        <f t="shared" si="18"/>
        <v>1.9946726333173512</v>
      </c>
      <c r="E293" s="4">
        <f t="shared" si="19"/>
        <v>2.0053558995233249</v>
      </c>
      <c r="G293" s="4">
        <f t="shared" si="17"/>
        <v>1.0335986325516799</v>
      </c>
    </row>
    <row r="294" spans="1:7" x14ac:dyDescent="0.2">
      <c r="A294" s="4">
        <f>IF('True_Odds_Calculator_2-way'!A286="","",'True_Odds_Calculator_2-way'!A286)</f>
        <v>1.93</v>
      </c>
      <c r="B294" s="4">
        <f>IF('True_Odds_Calculator_2-way'!B286="","",'True_Odds_Calculator_2-way'!B286)</f>
        <v>1.93</v>
      </c>
      <c r="C294" s="4">
        <f t="shared" si="16"/>
        <v>3.62694300518136E-2</v>
      </c>
      <c r="D294" s="4">
        <f t="shared" si="18"/>
        <v>2.0000000000000004</v>
      </c>
      <c r="E294" s="4">
        <f t="shared" si="19"/>
        <v>2.0000000000000004</v>
      </c>
      <c r="G294" s="4">
        <f t="shared" si="17"/>
        <v>1.0362694300518136</v>
      </c>
    </row>
    <row r="295" spans="1:7" x14ac:dyDescent="0.2">
      <c r="A295" s="4">
        <f>IF('True_Odds_Calculator_2-way'!A287="","",'True_Odds_Calculator_2-way'!A287)</f>
        <v>2.4700000000000002</v>
      </c>
      <c r="B295" s="4">
        <f>IF('True_Odds_Calculator_2-way'!B287="","",'True_Odds_Calculator_2-way'!B287)</f>
        <v>1.58</v>
      </c>
      <c r="C295" s="4">
        <f t="shared" si="16"/>
        <v>3.7769692000204858E-2</v>
      </c>
      <c r="D295" s="4">
        <f t="shared" si="18"/>
        <v>2.5908517559583082</v>
      </c>
      <c r="E295" s="4">
        <f t="shared" si="19"/>
        <v>1.6285940825439218</v>
      </c>
      <c r="G295" s="4">
        <f t="shared" si="17"/>
        <v>1.0377696920002049</v>
      </c>
    </row>
    <row r="296" spans="1:7" x14ac:dyDescent="0.2">
      <c r="A296" s="4">
        <f>IF('True_Odds_Calculator_2-way'!A288="","",'True_Odds_Calculator_2-way'!A288)</f>
        <v>1.91</v>
      </c>
      <c r="B296" s="4">
        <f>IF('True_Odds_Calculator_2-way'!B288="","",'True_Odds_Calculator_2-way'!B288)</f>
        <v>1.96</v>
      </c>
      <c r="C296" s="4">
        <f t="shared" si="16"/>
        <v>3.3764291056736839E-2</v>
      </c>
      <c r="D296" s="4">
        <f t="shared" si="18"/>
        <v>1.9736398144242935</v>
      </c>
      <c r="E296" s="4">
        <f t="shared" si="19"/>
        <v>2.0270738574832143</v>
      </c>
      <c r="G296" s="4">
        <f t="shared" si="17"/>
        <v>1.0337642910567368</v>
      </c>
    </row>
    <row r="297" spans="1:7" x14ac:dyDescent="0.2">
      <c r="A297" s="4">
        <f>IF('True_Odds_Calculator_2-way'!A289="","",'True_Odds_Calculator_2-way'!A289)</f>
        <v>2.29</v>
      </c>
      <c r="B297" s="4">
        <f>IF('True_Odds_Calculator_2-way'!B289="","",'True_Odds_Calculator_2-way'!B289)</f>
        <v>1.66</v>
      </c>
      <c r="C297" s="4">
        <f t="shared" si="16"/>
        <v>3.9090861261640519E-2</v>
      </c>
      <c r="D297" s="4">
        <f t="shared" si="18"/>
        <v>2.3973008765844739</v>
      </c>
      <c r="E297" s="4">
        <f t="shared" si="19"/>
        <v>1.7156654781784539</v>
      </c>
      <c r="G297" s="4">
        <f t="shared" si="17"/>
        <v>1.0390908612616405</v>
      </c>
    </row>
    <row r="298" spans="1:7" x14ac:dyDescent="0.2">
      <c r="A298" s="4">
        <f>IF('True_Odds_Calculator_2-way'!A290="","",'True_Odds_Calculator_2-way'!A290)</f>
        <v>2.11</v>
      </c>
      <c r="B298" s="4">
        <f>IF('True_Odds_Calculator_2-way'!B290="","",'True_Odds_Calculator_2-way'!B290)</f>
        <v>1.77</v>
      </c>
      <c r="C298" s="4">
        <f t="shared" si="16"/>
        <v>3.8905400701529036E-2</v>
      </c>
      <c r="D298" s="4">
        <f t="shared" si="18"/>
        <v>2.2003122514507911</v>
      </c>
      <c r="E298" s="4">
        <f t="shared" si="19"/>
        <v>1.8331165484575556</v>
      </c>
      <c r="G298" s="4">
        <f t="shared" si="17"/>
        <v>1.038905400701529</v>
      </c>
    </row>
    <row r="299" spans="1:7" x14ac:dyDescent="0.2">
      <c r="A299" s="4">
        <f>IF('True_Odds_Calculator_2-way'!A291="","",'True_Odds_Calculator_2-way'!A291)</f>
        <v>1.63</v>
      </c>
      <c r="B299" s="4">
        <f>IF('True_Odds_Calculator_2-way'!B291="","",'True_Odds_Calculator_2-way'!B291)</f>
        <v>2.33</v>
      </c>
      <c r="C299" s="4">
        <f t="shared" si="16"/>
        <v>4.2681481871560623E-2</v>
      </c>
      <c r="D299" s="4">
        <f t="shared" si="18"/>
        <v>1.6887436359189842</v>
      </c>
      <c r="E299" s="4">
        <f t="shared" si="19"/>
        <v>2.4519190419316312</v>
      </c>
      <c r="G299" s="4">
        <f t="shared" si="17"/>
        <v>1.0426814818715606</v>
      </c>
    </row>
    <row r="300" spans="1:7" x14ac:dyDescent="0.2">
      <c r="A300" s="4">
        <f>IF('True_Odds_Calculator_2-way'!A292="","",'True_Odds_Calculator_2-way'!A292)</f>
        <v>1.63</v>
      </c>
      <c r="B300" s="4">
        <f>IF('True_Odds_Calculator_2-way'!B292="","",'True_Odds_Calculator_2-way'!B292)</f>
        <v>2.37</v>
      </c>
      <c r="C300" s="4">
        <f t="shared" si="16"/>
        <v>3.5437860785379582E-2</v>
      </c>
      <c r="D300" s="4">
        <f t="shared" si="18"/>
        <v>1.6784775477395666</v>
      </c>
      <c r="E300" s="4">
        <f t="shared" si="19"/>
        <v>2.4738881239793793</v>
      </c>
      <c r="G300" s="4">
        <f t="shared" si="17"/>
        <v>1.0354378607853796</v>
      </c>
    </row>
    <row r="301" spans="1:7" x14ac:dyDescent="0.2">
      <c r="A301" s="4">
        <f>IF('True_Odds_Calculator_2-way'!A293="","",'True_Odds_Calculator_2-way'!A293)</f>
        <v>1.72</v>
      </c>
      <c r="B301" s="4">
        <f>IF('True_Odds_Calculator_2-way'!B293="","",'True_Odds_Calculator_2-way'!B293)</f>
        <v>2.23</v>
      </c>
      <c r="C301" s="4">
        <f t="shared" si="16"/>
        <v>2.982584211075201E-2</v>
      </c>
      <c r="D301" s="4">
        <f t="shared" si="18"/>
        <v>1.7652798232695142</v>
      </c>
      <c r="E301" s="4">
        <f t="shared" si="19"/>
        <v>2.3067115708443593</v>
      </c>
      <c r="G301" s="4">
        <f t="shared" si="17"/>
        <v>1.029825842110752</v>
      </c>
    </row>
    <row r="302" spans="1:7" x14ac:dyDescent="0.2">
      <c r="A302" s="4">
        <f>IF('True_Odds_Calculator_2-way'!A294="","",'True_Odds_Calculator_2-way'!A294)</f>
        <v>1.76</v>
      </c>
      <c r="B302" s="4">
        <f>IF('True_Odds_Calculator_2-way'!B294="","",'True_Odds_Calculator_2-way'!B294)</f>
        <v>2.16</v>
      </c>
      <c r="C302" s="4">
        <f t="shared" si="16"/>
        <v>3.1144781144781142E-2</v>
      </c>
      <c r="D302" s="4">
        <f t="shared" si="18"/>
        <v>1.8095963442498098</v>
      </c>
      <c r="E302" s="4">
        <f t="shared" si="19"/>
        <v>2.235183443085607</v>
      </c>
      <c r="G302" s="4">
        <f t="shared" si="17"/>
        <v>1.0311447811447811</v>
      </c>
    </row>
    <row r="303" spans="1:7" x14ac:dyDescent="0.2">
      <c r="A303" s="4">
        <f>IF('True_Odds_Calculator_2-way'!A295="","",'True_Odds_Calculator_2-way'!A295)</f>
        <v>2.4300000000000002</v>
      </c>
      <c r="B303" s="4">
        <f>IF('True_Odds_Calculator_2-way'!B295="","",'True_Odds_Calculator_2-way'!B295)</f>
        <v>1.62</v>
      </c>
      <c r="C303" s="4">
        <f t="shared" si="16"/>
        <v>2.8806584362139898E-2</v>
      </c>
      <c r="D303" s="4">
        <f t="shared" si="18"/>
        <v>2.5181347150259068</v>
      </c>
      <c r="E303" s="4">
        <f t="shared" si="19"/>
        <v>1.658703071672355</v>
      </c>
      <c r="G303" s="4">
        <f t="shared" si="17"/>
        <v>1.0288065843621399</v>
      </c>
    </row>
    <row r="304" spans="1:7" x14ac:dyDescent="0.2">
      <c r="A304" s="4">
        <f>IF('True_Odds_Calculator_2-way'!A296="","",'True_Odds_Calculator_2-way'!A296)</f>
        <v>2.2999999999999998</v>
      </c>
      <c r="B304" s="4">
        <f>IF('True_Odds_Calculator_2-way'!B296="","",'True_Odds_Calculator_2-way'!B296)</f>
        <v>1.68</v>
      </c>
      <c r="C304" s="4">
        <f t="shared" si="16"/>
        <v>3.002070393374745E-2</v>
      </c>
      <c r="D304" s="4">
        <f t="shared" si="18"/>
        <v>2.3822441430332923</v>
      </c>
      <c r="E304" s="4">
        <f t="shared" si="19"/>
        <v>1.7234611953612846</v>
      </c>
      <c r="G304" s="4">
        <f t="shared" si="17"/>
        <v>1.0300207039337475</v>
      </c>
    </row>
    <row r="305" spans="1:7" x14ac:dyDescent="0.2">
      <c r="A305" s="4">
        <f>IF('True_Odds_Calculator_2-way'!A297="","",'True_Odds_Calculator_2-way'!A297)</f>
        <v>1.88</v>
      </c>
      <c r="B305" s="4">
        <f>IF('True_Odds_Calculator_2-way'!B297="","",'True_Odds_Calculator_2-way'!B297)</f>
        <v>2.0299999999999998</v>
      </c>
      <c r="C305" s="4">
        <f t="shared" si="16"/>
        <v>2.4525731055444977E-2</v>
      </c>
      <c r="D305" s="4">
        <f t="shared" si="18"/>
        <v>1.9243646631706333</v>
      </c>
      <c r="E305" s="4">
        <f t="shared" si="19"/>
        <v>2.0818241326641935</v>
      </c>
      <c r="G305" s="4">
        <f t="shared" si="17"/>
        <v>1.024525731055445</v>
      </c>
    </row>
    <row r="306" spans="1:7" x14ac:dyDescent="0.2">
      <c r="A306" s="4">
        <f>IF('True_Odds_Calculator_2-way'!A298="","",'True_Odds_Calculator_2-way'!A298)</f>
        <v>2.2000000000000002</v>
      </c>
      <c r="B306" s="4">
        <f>IF('True_Odds_Calculator_2-way'!B298="","",'True_Odds_Calculator_2-way'!B298)</f>
        <v>1.74</v>
      </c>
      <c r="C306" s="4">
        <f t="shared" si="16"/>
        <v>2.925809822361547E-2</v>
      </c>
      <c r="D306" s="4">
        <f t="shared" si="18"/>
        <v>2.2731591448931119</v>
      </c>
      <c r="E306" s="4">
        <f t="shared" si="19"/>
        <v>1.78544776119403</v>
      </c>
      <c r="G306" s="4">
        <f t="shared" si="17"/>
        <v>1.0292580982236155</v>
      </c>
    </row>
    <row r="307" spans="1:7" x14ac:dyDescent="0.2">
      <c r="A307" s="4">
        <f>IF('True_Odds_Calculator_2-way'!A299="","",'True_Odds_Calculator_2-way'!A299)</f>
        <v>1.62</v>
      </c>
      <c r="B307" s="4">
        <f>IF('True_Odds_Calculator_2-way'!B299="","",'True_Odds_Calculator_2-way'!B299)</f>
        <v>2.4300000000000002</v>
      </c>
      <c r="C307" s="4">
        <f t="shared" si="16"/>
        <v>2.8806584362139898E-2</v>
      </c>
      <c r="D307" s="4">
        <f t="shared" si="18"/>
        <v>1.658703071672355</v>
      </c>
      <c r="E307" s="4">
        <f t="shared" si="19"/>
        <v>2.5181347150259068</v>
      </c>
      <c r="G307" s="4">
        <f t="shared" si="17"/>
        <v>1.0288065843621399</v>
      </c>
    </row>
    <row r="308" spans="1:7" x14ac:dyDescent="0.2">
      <c r="A308" s="4">
        <f>IF('True_Odds_Calculator_2-way'!A300="","",'True_Odds_Calculator_2-way'!A300)</f>
        <v>2.12</v>
      </c>
      <c r="B308" s="4">
        <f>IF('True_Odds_Calculator_2-way'!B300="","",'True_Odds_Calculator_2-way'!B300)</f>
        <v>1.79</v>
      </c>
      <c r="C308" s="4">
        <f t="shared" si="16"/>
        <v>3.0357331084642114E-2</v>
      </c>
      <c r="D308" s="4">
        <f t="shared" si="18"/>
        <v>2.1904871854075272</v>
      </c>
      <c r="E308" s="4">
        <f t="shared" si="19"/>
        <v>1.8399922420480992</v>
      </c>
      <c r="G308" s="4">
        <f t="shared" si="17"/>
        <v>1.0303573310846421</v>
      </c>
    </row>
    <row r="309" spans="1:7" x14ac:dyDescent="0.2">
      <c r="A309" s="4">
        <f>IF('True_Odds_Calculator_2-way'!A301="","",'True_Odds_Calculator_2-way'!A301)</f>
        <v>2.0699999999999998</v>
      </c>
      <c r="B309" s="4">
        <f>IF('True_Odds_Calculator_2-way'!B301="","",'True_Odds_Calculator_2-way'!B301)</f>
        <v>1.85</v>
      </c>
      <c r="C309" s="4">
        <f t="shared" si="16"/>
        <v>2.3632327980154022E-2</v>
      </c>
      <c r="D309" s="4">
        <f t="shared" si="18"/>
        <v>2.1219005402410303</v>
      </c>
      <c r="E309" s="4">
        <f t="shared" si="19"/>
        <v>1.8913446104457341</v>
      </c>
      <c r="G309" s="4">
        <f t="shared" si="17"/>
        <v>1.023632327980154</v>
      </c>
    </row>
    <row r="310" spans="1:7" x14ac:dyDescent="0.2">
      <c r="A310" s="4">
        <f>IF('True_Odds_Calculator_2-way'!A302="","",'True_Odds_Calculator_2-way'!A302)</f>
        <v>1.51</v>
      </c>
      <c r="B310" s="4">
        <f>IF('True_Odds_Calculator_2-way'!B302="","",'True_Odds_Calculator_2-way'!B302)</f>
        <v>2.69</v>
      </c>
      <c r="C310" s="4">
        <f t="shared" si="16"/>
        <v>3.3998867525049992E-2</v>
      </c>
      <c r="D310" s="4">
        <f t="shared" si="18"/>
        <v>1.5497815677521511</v>
      </c>
      <c r="E310" s="4">
        <f t="shared" si="19"/>
        <v>2.8189041951490341</v>
      </c>
      <c r="G310" s="4">
        <f t="shared" si="17"/>
        <v>1.03399886752505</v>
      </c>
    </row>
    <row r="311" spans="1:7" x14ac:dyDescent="0.2">
      <c r="A311" s="4">
        <f>IF('True_Odds_Calculator_2-way'!A303="","",'True_Odds_Calculator_2-way'!A303)</f>
        <v>2.27</v>
      </c>
      <c r="B311" s="4">
        <f>IF('True_Odds_Calculator_2-way'!B303="","",'True_Odds_Calculator_2-way'!B303)</f>
        <v>1.63</v>
      </c>
      <c r="C311" s="4">
        <f t="shared" si="16"/>
        <v>5.4025566876570785E-2</v>
      </c>
      <c r="D311" s="4">
        <f t="shared" si="18"/>
        <v>2.418286984085487</v>
      </c>
      <c r="E311" s="4">
        <f t="shared" si="19"/>
        <v>1.7050759199096792</v>
      </c>
      <c r="G311" s="4">
        <f t="shared" si="17"/>
        <v>1.0540255668765708</v>
      </c>
    </row>
    <row r="312" spans="1:7" x14ac:dyDescent="0.2">
      <c r="A312" s="4">
        <f>IF('True_Odds_Calculator_2-way'!A304="","",'True_Odds_Calculator_2-way'!A304)</f>
        <v>1.77</v>
      </c>
      <c r="B312" s="4">
        <f>IF('True_Odds_Calculator_2-way'!B304="","",'True_Odds_Calculator_2-way'!B304)</f>
        <v>2.0299999999999998</v>
      </c>
      <c r="C312" s="4">
        <f t="shared" si="16"/>
        <v>5.7582588850852989E-2</v>
      </c>
      <c r="D312" s="4">
        <f t="shared" si="18"/>
        <v>1.8650437310217747</v>
      </c>
      <c r="E312" s="4">
        <f t="shared" si="19"/>
        <v>2.1560109207644533</v>
      </c>
      <c r="G312" s="4">
        <f t="shared" si="17"/>
        <v>1.057582588850853</v>
      </c>
    </row>
    <row r="313" spans="1:7" x14ac:dyDescent="0.2">
      <c r="A313" s="4">
        <f>IF('True_Odds_Calculator_2-way'!A305="","",'True_Odds_Calculator_2-way'!A305)</f>
        <v>2.48</v>
      </c>
      <c r="B313" s="4">
        <f>IF('True_Odds_Calculator_2-way'!B305="","",'True_Odds_Calculator_2-way'!B305)</f>
        <v>1.54</v>
      </c>
      <c r="C313" s="4">
        <f t="shared" si="16"/>
        <v>5.2576455802262334E-2</v>
      </c>
      <c r="D313" s="4">
        <f t="shared" si="18"/>
        <v>2.6529591553209224</v>
      </c>
      <c r="E313" s="4">
        <f t="shared" si="19"/>
        <v>1.6049756261556565</v>
      </c>
      <c r="G313" s="4">
        <f t="shared" si="17"/>
        <v>1.0525764558022623</v>
      </c>
    </row>
    <row r="314" spans="1:7" x14ac:dyDescent="0.2">
      <c r="A314" s="4">
        <f>IF('True_Odds_Calculator_2-way'!A306="","",'True_Odds_Calculator_2-way'!A306)</f>
        <v>1.93</v>
      </c>
      <c r="B314" s="4">
        <f>IF('True_Odds_Calculator_2-way'!B306="","",'True_Odds_Calculator_2-way'!B306)</f>
        <v>1.88</v>
      </c>
      <c r="C314" s="4">
        <f t="shared" si="16"/>
        <v>5.0049608642928067E-2</v>
      </c>
      <c r="D314" s="4">
        <f t="shared" si="18"/>
        <v>2.027945450480662</v>
      </c>
      <c r="E314" s="4">
        <f t="shared" si="19"/>
        <v>1.9728142670726401</v>
      </c>
      <c r="G314" s="4">
        <f t="shared" si="17"/>
        <v>1.0500496086429281</v>
      </c>
    </row>
    <row r="315" spans="1:7" x14ac:dyDescent="0.2">
      <c r="A315" s="4">
        <f>IF('True_Odds_Calculator_2-way'!A307="","",'True_Odds_Calculator_2-way'!A307)</f>
        <v>1.74</v>
      </c>
      <c r="B315" s="4">
        <f>IF('True_Odds_Calculator_2-way'!B307="","",'True_Odds_Calculator_2-way'!B307)</f>
        <v>2.2000000000000002</v>
      </c>
      <c r="C315" s="4">
        <f t="shared" si="16"/>
        <v>2.925809822361547E-2</v>
      </c>
      <c r="D315" s="4">
        <f t="shared" si="18"/>
        <v>1.78544776119403</v>
      </c>
      <c r="E315" s="4">
        <f t="shared" si="19"/>
        <v>2.2731591448931119</v>
      </c>
      <c r="G315" s="4">
        <f t="shared" si="17"/>
        <v>1.0292580982236155</v>
      </c>
    </row>
    <row r="316" spans="1:7" x14ac:dyDescent="0.2">
      <c r="A316" s="4">
        <f>IF('True_Odds_Calculator_2-way'!A308="","",'True_Odds_Calculator_2-way'!A308)</f>
        <v>1.4</v>
      </c>
      <c r="B316" s="4">
        <f>IF('True_Odds_Calculator_2-way'!B308="","",'True_Odds_Calculator_2-way'!B308)</f>
        <v>3.06</v>
      </c>
      <c r="C316" s="4">
        <f t="shared" si="16"/>
        <v>4.1083099906629394E-2</v>
      </c>
      <c r="D316" s="4">
        <f t="shared" si="18"/>
        <v>1.4414535666218034</v>
      </c>
      <c r="E316" s="4">
        <f t="shared" si="19"/>
        <v>3.2652439024390247</v>
      </c>
      <c r="G316" s="4">
        <f t="shared" si="17"/>
        <v>1.0410830999066294</v>
      </c>
    </row>
    <row r="317" spans="1:7" x14ac:dyDescent="0.2">
      <c r="A317" s="4">
        <f>IF('True_Odds_Calculator_2-way'!A309="","",'True_Odds_Calculator_2-way'!A309)</f>
        <v>1.92</v>
      </c>
      <c r="B317" s="4">
        <f>IF('True_Odds_Calculator_2-way'!B309="","",'True_Odds_Calculator_2-way'!B309)</f>
        <v>1.99</v>
      </c>
      <c r="C317" s="4">
        <f t="shared" si="16"/>
        <v>2.3345896147403788E-2</v>
      </c>
      <c r="D317" s="4">
        <f t="shared" si="18"/>
        <v>1.9640176827387685</v>
      </c>
      <c r="E317" s="4">
        <f t="shared" si="19"/>
        <v>2.0373253705876082</v>
      </c>
      <c r="G317" s="4">
        <f t="shared" si="17"/>
        <v>1.0233458961474038</v>
      </c>
    </row>
    <row r="318" spans="1:7" x14ac:dyDescent="0.2">
      <c r="A318" s="4">
        <f>IF('True_Odds_Calculator_2-way'!A310="","",'True_Odds_Calculator_2-way'!A310)</f>
        <v>1.53</v>
      </c>
      <c r="B318" s="4">
        <f>IF('True_Odds_Calculator_2-way'!B310="","",'True_Odds_Calculator_2-way'!B310)</f>
        <v>2.64</v>
      </c>
      <c r="C318" s="4">
        <f t="shared" si="16"/>
        <v>3.2382650029708859E-2</v>
      </c>
      <c r="D318" s="4">
        <f t="shared" si="18"/>
        <v>1.5688650664180843</v>
      </c>
      <c r="E318" s="4">
        <f t="shared" si="19"/>
        <v>2.7578861122490785</v>
      </c>
      <c r="G318" s="4">
        <f t="shared" si="17"/>
        <v>1.0323826500297089</v>
      </c>
    </row>
    <row r="319" spans="1:7" x14ac:dyDescent="0.2">
      <c r="A319" s="4">
        <f>IF('True_Odds_Calculator_2-way'!A311="","",'True_Odds_Calculator_2-way'!A311)</f>
        <v>1.91</v>
      </c>
      <c r="B319" s="4">
        <f>IF('True_Odds_Calculator_2-way'!B311="","",'True_Odds_Calculator_2-way'!B311)</f>
        <v>2</v>
      </c>
      <c r="C319" s="4">
        <f t="shared" si="16"/>
        <v>2.3560209424083656E-2</v>
      </c>
      <c r="D319" s="4">
        <f t="shared" si="18"/>
        <v>1.9539641943734012</v>
      </c>
      <c r="E319" s="4">
        <f t="shared" si="19"/>
        <v>2.0482573726541551</v>
      </c>
      <c r="G319" s="4">
        <f t="shared" si="17"/>
        <v>1.0235602094240837</v>
      </c>
    </row>
    <row r="320" spans="1:7" x14ac:dyDescent="0.2">
      <c r="A320" s="4">
        <f>IF('True_Odds_Calculator_2-way'!A312="","",'True_Odds_Calculator_2-way'!A312)</f>
        <v>1.7</v>
      </c>
      <c r="B320" s="4">
        <f>IF('True_Odds_Calculator_2-way'!B312="","",'True_Odds_Calculator_2-way'!B312)</f>
        <v>2.2599999999999998</v>
      </c>
      <c r="C320" s="4">
        <f t="shared" si="16"/>
        <v>3.0713170223841679E-2</v>
      </c>
      <c r="D320" s="4">
        <f t="shared" si="18"/>
        <v>1.7455701953657428</v>
      </c>
      <c r="E320" s="4">
        <f t="shared" si="19"/>
        <v>2.3412553321145642</v>
      </c>
      <c r="G320" s="4">
        <f t="shared" si="17"/>
        <v>1.0307131702238417</v>
      </c>
    </row>
    <row r="321" spans="1:7" x14ac:dyDescent="0.2">
      <c r="A321" s="4">
        <f>IF('True_Odds_Calculator_2-way'!A313="","",'True_Odds_Calculator_2-way'!A313)</f>
        <v>1.85</v>
      </c>
      <c r="B321" s="4">
        <f>IF('True_Odds_Calculator_2-way'!B313="","",'True_Odds_Calculator_2-way'!B313)</f>
        <v>2.06</v>
      </c>
      <c r="C321" s="4">
        <f t="shared" si="16"/>
        <v>2.5977433744424072E-2</v>
      </c>
      <c r="D321" s="4">
        <f t="shared" si="18"/>
        <v>1.8955483710519774</v>
      </c>
      <c r="E321" s="4">
        <f t="shared" si="19"/>
        <v>2.1166342682588173</v>
      </c>
      <c r="G321" s="4">
        <f t="shared" si="17"/>
        <v>1.0259774337444241</v>
      </c>
    </row>
    <row r="322" spans="1:7" x14ac:dyDescent="0.2">
      <c r="A322" s="4">
        <f>IF('True_Odds_Calculator_2-way'!A314="","",'True_Odds_Calculator_2-way'!A314)</f>
        <v>2.0299999999999998</v>
      </c>
      <c r="B322" s="4">
        <f>IF('True_Odds_Calculator_2-way'!B314="","",'True_Odds_Calculator_2-way'!B314)</f>
        <v>1.88</v>
      </c>
      <c r="C322" s="4">
        <f t="shared" ref="C322:C385" si="20">IF(A322="","",((1/A322)+(1/B322))-1)</f>
        <v>2.4525731055444977E-2</v>
      </c>
      <c r="D322" s="4">
        <f t="shared" si="18"/>
        <v>2.0818241326641935</v>
      </c>
      <c r="E322" s="4">
        <f t="shared" si="19"/>
        <v>1.9243646631706333</v>
      </c>
      <c r="G322" s="4">
        <f t="shared" ref="G322:G385" si="21">IF(A322="","",C322+1)</f>
        <v>1.024525731055445</v>
      </c>
    </row>
    <row r="323" spans="1:7" x14ac:dyDescent="0.2">
      <c r="A323" s="4">
        <f>IF('True_Odds_Calculator_2-way'!A315="","",'True_Odds_Calculator_2-way'!A315)</f>
        <v>1.47</v>
      </c>
      <c r="B323" s="4">
        <f>IF('True_Odds_Calculator_2-way'!B315="","",'True_Odds_Calculator_2-way'!B315)</f>
        <v>2.78</v>
      </c>
      <c r="C323" s="4">
        <f t="shared" si="20"/>
        <v>3.9984339059364826E-2</v>
      </c>
      <c r="D323" s="4">
        <f t="shared" ref="D323:D386" si="22">IF(A323="","",(2*A323)/(2-($C323*A323)))</f>
        <v>1.5145091353815365</v>
      </c>
      <c r="E323" s="4">
        <f t="shared" ref="E323:E386" si="23">IF(B323="","",(2*B323)/(2-($C323*B323)))</f>
        <v>2.9436000864366494</v>
      </c>
      <c r="G323" s="4">
        <f t="shared" si="21"/>
        <v>1.0399843390593648</v>
      </c>
    </row>
    <row r="324" spans="1:7" x14ac:dyDescent="0.2">
      <c r="A324" s="4">
        <f>IF('True_Odds_Calculator_2-way'!A316="","",'True_Odds_Calculator_2-way'!A316)</f>
        <v>1.77</v>
      </c>
      <c r="B324" s="4">
        <f>IF('True_Odds_Calculator_2-way'!B316="","",'True_Odds_Calculator_2-way'!B316)</f>
        <v>2.16</v>
      </c>
      <c r="C324" s="4">
        <f t="shared" si="20"/>
        <v>2.79347143753923E-2</v>
      </c>
      <c r="D324" s="4">
        <f t="shared" si="22"/>
        <v>1.8148675590999714</v>
      </c>
      <c r="E324" s="4">
        <f t="shared" si="23"/>
        <v>2.2271932890597692</v>
      </c>
      <c r="G324" s="4">
        <f t="shared" si="21"/>
        <v>1.0279347143753923</v>
      </c>
    </row>
    <row r="325" spans="1:7" x14ac:dyDescent="0.2">
      <c r="A325" s="4">
        <f>IF('True_Odds_Calculator_2-way'!A317="","",'True_Odds_Calculator_2-way'!A317)</f>
        <v>1.9</v>
      </c>
      <c r="B325" s="4">
        <f>IF('True_Odds_Calculator_2-way'!B317="","",'True_Odds_Calculator_2-way'!B317)</f>
        <v>2.0099999999999998</v>
      </c>
      <c r="C325" s="4">
        <f t="shared" si="20"/>
        <v>2.3828227284629522E-2</v>
      </c>
      <c r="D325" s="4">
        <f t="shared" si="22"/>
        <v>1.9440061084245355</v>
      </c>
      <c r="E325" s="4">
        <f t="shared" si="23"/>
        <v>2.05931517929361</v>
      </c>
      <c r="G325" s="4">
        <f t="shared" si="21"/>
        <v>1.0238282272846295</v>
      </c>
    </row>
    <row r="326" spans="1:7" x14ac:dyDescent="0.2">
      <c r="A326" s="4">
        <f>IF('True_Odds_Calculator_2-way'!A318="","",'True_Odds_Calculator_2-way'!A318)</f>
        <v>1.77</v>
      </c>
      <c r="B326" s="4">
        <f>IF('True_Odds_Calculator_2-way'!B318="","",'True_Odds_Calculator_2-way'!B318)</f>
        <v>1.94</v>
      </c>
      <c r="C326" s="4">
        <f t="shared" si="20"/>
        <v>8.0435668938202642E-2</v>
      </c>
      <c r="D326" s="4">
        <f t="shared" si="22"/>
        <v>1.9056551417947722</v>
      </c>
      <c r="E326" s="4">
        <f t="shared" si="23"/>
        <v>2.104173049819229</v>
      </c>
      <c r="G326" s="4">
        <f t="shared" si="21"/>
        <v>1.0804356689382026</v>
      </c>
    </row>
    <row r="327" spans="1:7" x14ac:dyDescent="0.2">
      <c r="A327" s="4">
        <f>IF('True_Odds_Calculator_2-way'!A319="","",'True_Odds_Calculator_2-way'!A319)</f>
        <v>1.48</v>
      </c>
      <c r="B327" s="4">
        <f>IF('True_Odds_Calculator_2-way'!B319="","",'True_Odds_Calculator_2-way'!B319)</f>
        <v>2.7</v>
      </c>
      <c r="C327" s="4">
        <f t="shared" si="20"/>
        <v>4.6046046046046119E-2</v>
      </c>
      <c r="D327" s="4">
        <f t="shared" si="22"/>
        <v>1.5322085889570554</v>
      </c>
      <c r="E327" s="4">
        <f t="shared" si="23"/>
        <v>2.8789625360230553</v>
      </c>
      <c r="G327" s="4">
        <f t="shared" si="21"/>
        <v>1.0460460460460461</v>
      </c>
    </row>
    <row r="328" spans="1:7" x14ac:dyDescent="0.2">
      <c r="A328" s="4">
        <f>IF('True_Odds_Calculator_2-way'!A320="","",'True_Odds_Calculator_2-way'!A320)</f>
        <v>1.74</v>
      </c>
      <c r="B328" s="4">
        <f>IF('True_Odds_Calculator_2-way'!B320="","",'True_Odds_Calculator_2-way'!B320)</f>
        <v>1.99</v>
      </c>
      <c r="C328" s="4">
        <f t="shared" si="20"/>
        <v>7.7225206492231191E-2</v>
      </c>
      <c r="D328" s="4">
        <f t="shared" si="22"/>
        <v>1.8653234929698861</v>
      </c>
      <c r="E328" s="4">
        <f t="shared" si="23"/>
        <v>2.1556371786092261</v>
      </c>
      <c r="G328" s="4">
        <f t="shared" si="21"/>
        <v>1.0772252064922312</v>
      </c>
    </row>
    <row r="329" spans="1:7" x14ac:dyDescent="0.2">
      <c r="A329" s="4">
        <f>IF('True_Odds_Calculator_2-way'!A321="","",'True_Odds_Calculator_2-way'!A321)</f>
        <v>1.88</v>
      </c>
      <c r="B329" s="4">
        <f>IF('True_Odds_Calculator_2-way'!B321="","",'True_Odds_Calculator_2-way'!B321)</f>
        <v>1.97</v>
      </c>
      <c r="C329" s="4">
        <f t="shared" si="20"/>
        <v>3.9529106814990778E-2</v>
      </c>
      <c r="D329" s="4">
        <f t="shared" si="22"/>
        <v>1.9525516659637281</v>
      </c>
      <c r="E329" s="4">
        <f t="shared" si="23"/>
        <v>2.049811822005756</v>
      </c>
      <c r="G329" s="4">
        <f t="shared" si="21"/>
        <v>1.0395291068149908</v>
      </c>
    </row>
    <row r="330" spans="1:7" x14ac:dyDescent="0.2">
      <c r="A330" s="4">
        <f>IF('True_Odds_Calculator_2-way'!A322="","",'True_Odds_Calculator_2-way'!A322)</f>
        <v>1.83</v>
      </c>
      <c r="B330" s="4">
        <f>IF('True_Odds_Calculator_2-way'!B322="","",'True_Odds_Calculator_2-way'!B322)</f>
        <v>2.0299999999999998</v>
      </c>
      <c r="C330" s="4">
        <f t="shared" si="20"/>
        <v>3.9058924870117639E-2</v>
      </c>
      <c r="D330" s="4">
        <f t="shared" si="22"/>
        <v>1.8978262535441519</v>
      </c>
      <c r="E330" s="4">
        <f t="shared" si="23"/>
        <v>2.1138012461236451</v>
      </c>
      <c r="G330" s="4">
        <f t="shared" si="21"/>
        <v>1.0390589248701176</v>
      </c>
    </row>
    <row r="331" spans="1:7" x14ac:dyDescent="0.2">
      <c r="A331" s="4">
        <f>IF('True_Odds_Calculator_2-way'!A323="","",'True_Odds_Calculator_2-way'!A323)</f>
        <v>1.48</v>
      </c>
      <c r="B331" s="4">
        <f>IF('True_Odds_Calculator_2-way'!B323="","",'True_Odds_Calculator_2-way'!B323)</f>
        <v>2.4900000000000002</v>
      </c>
      <c r="C331" s="4">
        <f t="shared" si="20"/>
        <v>7.7282101378486789E-2</v>
      </c>
      <c r="D331" s="4">
        <f t="shared" si="22"/>
        <v>1.5697733855852785</v>
      </c>
      <c r="E331" s="4">
        <f t="shared" si="23"/>
        <v>2.7550837320574164</v>
      </c>
      <c r="G331" s="4">
        <f t="shared" si="21"/>
        <v>1.0772821013784868</v>
      </c>
    </row>
    <row r="332" spans="1:7" x14ac:dyDescent="0.2">
      <c r="A332" s="4">
        <f>IF('True_Odds_Calculator_2-way'!A324="","",'True_Odds_Calculator_2-way'!A324)</f>
        <v>1.92</v>
      </c>
      <c r="B332" s="4">
        <f>IF('True_Odds_Calculator_2-way'!B324="","",'True_Odds_Calculator_2-way'!B324)</f>
        <v>1.9</v>
      </c>
      <c r="C332" s="4">
        <f t="shared" si="20"/>
        <v>4.7149122807017552E-2</v>
      </c>
      <c r="D332" s="4">
        <f t="shared" si="22"/>
        <v>2.0110253583241455</v>
      </c>
      <c r="E332" s="4">
        <f t="shared" si="23"/>
        <v>1.9890948745910577</v>
      </c>
      <c r="G332" s="4">
        <f t="shared" si="21"/>
        <v>1.0471491228070176</v>
      </c>
    </row>
    <row r="333" spans="1:7" x14ac:dyDescent="0.2">
      <c r="A333" s="4">
        <f>IF('True_Odds_Calculator_2-way'!A325="","",'True_Odds_Calculator_2-way'!A325)</f>
        <v>2.12</v>
      </c>
      <c r="B333" s="4">
        <f>IF('True_Odds_Calculator_2-way'!B325="","",'True_Odds_Calculator_2-way'!B325)</f>
        <v>1.72</v>
      </c>
      <c r="C333" s="4">
        <f t="shared" si="20"/>
        <v>5.3093462044756512E-2</v>
      </c>
      <c r="D333" s="4">
        <f t="shared" si="22"/>
        <v>2.2464268112370629</v>
      </c>
      <c r="E333" s="4">
        <f t="shared" si="23"/>
        <v>1.8022933965994465</v>
      </c>
      <c r="G333" s="4">
        <f t="shared" si="21"/>
        <v>1.0530934620447565</v>
      </c>
    </row>
    <row r="334" spans="1:7" x14ac:dyDescent="0.2">
      <c r="A334" s="4">
        <f>IF('True_Odds_Calculator_2-way'!A326="","",'True_Odds_Calculator_2-way'!A326)</f>
        <v>2.15</v>
      </c>
      <c r="B334" s="4">
        <f>IF('True_Odds_Calculator_2-way'!B326="","",'True_Odds_Calculator_2-way'!B326)</f>
        <v>1.68</v>
      </c>
      <c r="C334" s="4">
        <f t="shared" si="20"/>
        <v>6.0354374307862724E-2</v>
      </c>
      <c r="D334" s="4">
        <f t="shared" si="22"/>
        <v>2.2991725015913431</v>
      </c>
      <c r="E334" s="4">
        <f t="shared" si="23"/>
        <v>1.769720725134738</v>
      </c>
      <c r="G334" s="4">
        <f t="shared" si="21"/>
        <v>1.0603543743078627</v>
      </c>
    </row>
    <row r="335" spans="1:7" x14ac:dyDescent="0.2">
      <c r="A335" s="4">
        <f>IF('True_Odds_Calculator_2-way'!A327="","",'True_Odds_Calculator_2-way'!A327)</f>
        <v>1.74</v>
      </c>
      <c r="B335" s="4">
        <f>IF('True_Odds_Calculator_2-way'!B327="","",'True_Odds_Calculator_2-way'!B327)</f>
        <v>2.19</v>
      </c>
      <c r="C335" s="4">
        <f t="shared" si="20"/>
        <v>3.1333648244370904E-2</v>
      </c>
      <c r="D335" s="4">
        <f t="shared" si="22"/>
        <v>1.7887621461765948</v>
      </c>
      <c r="E335" s="4">
        <f t="shared" si="23"/>
        <v>2.2678093197643276</v>
      </c>
      <c r="G335" s="4">
        <f t="shared" si="21"/>
        <v>1.0313336482443709</v>
      </c>
    </row>
    <row r="336" spans="1:7" x14ac:dyDescent="0.2">
      <c r="A336" s="4">
        <f>IF('True_Odds_Calculator_2-way'!A328="","",'True_Odds_Calculator_2-way'!A328)</f>
        <v>1.64</v>
      </c>
      <c r="B336" s="4">
        <f>IF('True_Odds_Calculator_2-way'!B328="","",'True_Odds_Calculator_2-way'!B328)</f>
        <v>2.36</v>
      </c>
      <c r="C336" s="4">
        <f t="shared" si="20"/>
        <v>3.3484911120297722E-2</v>
      </c>
      <c r="D336" s="4">
        <f t="shared" si="22"/>
        <v>1.6863018473335656</v>
      </c>
      <c r="E336" s="4">
        <f t="shared" si="23"/>
        <v>2.4570848146267141</v>
      </c>
      <c r="G336" s="4">
        <f t="shared" si="21"/>
        <v>1.0334849111202977</v>
      </c>
    </row>
    <row r="337" spans="1:7" x14ac:dyDescent="0.2">
      <c r="A337" s="4">
        <f>IF('True_Odds_Calculator_2-way'!A329="","",'True_Odds_Calculator_2-way'!A329)</f>
        <v>1.68</v>
      </c>
      <c r="B337" s="4">
        <f>IF('True_Odds_Calculator_2-way'!B329="","",'True_Odds_Calculator_2-way'!B329)</f>
        <v>2.2400000000000002</v>
      </c>
      <c r="C337" s="4">
        <f t="shared" si="20"/>
        <v>4.1666666666666519E-2</v>
      </c>
      <c r="D337" s="4">
        <f t="shared" si="22"/>
        <v>1.7409326424870464</v>
      </c>
      <c r="E337" s="4">
        <f t="shared" si="23"/>
        <v>2.3496503496503496</v>
      </c>
      <c r="G337" s="4">
        <f t="shared" si="21"/>
        <v>1.0416666666666665</v>
      </c>
    </row>
    <row r="338" spans="1:7" x14ac:dyDescent="0.2">
      <c r="A338" s="4" t="str">
        <f>IF('True_Odds_Calculator_2-way'!A330="","",'True_Odds_Calculator_2-way'!A330)</f>
        <v/>
      </c>
      <c r="B338" s="4" t="str">
        <f>IF('True_Odds_Calculator_2-way'!B330="","",'True_Odds_Calculator_2-way'!B330)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IF('True_Odds_Calculator_2-way'!A331="","",'True_Odds_Calculator_2-way'!A331)</f>
        <v/>
      </c>
      <c r="B339" s="4" t="str">
        <f>IF('True_Odds_Calculator_2-way'!B331="","",'True_Odds_Calculator_2-way'!B331)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IF('True_Odds_Calculator_2-way'!A332="","",'True_Odds_Calculator_2-way'!A332)</f>
        <v/>
      </c>
      <c r="B340" s="4" t="str">
        <f>IF('True_Odds_Calculator_2-way'!B332="","",'True_Odds_Calculator_2-way'!B332)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IF('True_Odds_Calculator_2-way'!A333="","",'True_Odds_Calculator_2-way'!A333)</f>
        <v/>
      </c>
      <c r="B341" s="4" t="str">
        <f>IF('True_Odds_Calculator_2-way'!B333="","",'True_Odds_Calculator_2-way'!B333)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IF('True_Odds_Calculator_2-way'!A334="","",'True_Odds_Calculator_2-way'!A334)</f>
        <v/>
      </c>
      <c r="B342" s="4" t="str">
        <f>IF('True_Odds_Calculator_2-way'!B334="","",'True_Odds_Calculator_2-way'!B334)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IF('True_Odds_Calculator_2-way'!A335="","",'True_Odds_Calculator_2-way'!A335)</f>
        <v/>
      </c>
      <c r="B343" s="4" t="str">
        <f>IF('True_Odds_Calculator_2-way'!B335="","",'True_Odds_Calculator_2-way'!B335)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IF('True_Odds_Calculator_2-way'!A336="","",'True_Odds_Calculator_2-way'!A336)</f>
        <v/>
      </c>
      <c r="B344" s="4" t="str">
        <f>IF('True_Odds_Calculator_2-way'!B336="","",'True_Odds_Calculator_2-way'!B336)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IF('True_Odds_Calculator_2-way'!A337="","",'True_Odds_Calculator_2-way'!A337)</f>
        <v/>
      </c>
      <c r="B345" s="4" t="str">
        <f>IF('True_Odds_Calculator_2-way'!B337="","",'True_Odds_Calculator_2-way'!B337)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IF('True_Odds_Calculator_2-way'!A338="","",'True_Odds_Calculator_2-way'!A338)</f>
        <v/>
      </c>
      <c r="B346" s="4" t="str">
        <f>IF('True_Odds_Calculator_2-way'!B338="","",'True_Odds_Calculator_2-way'!B338)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IF('True_Odds_Calculator_2-way'!A339="","",'True_Odds_Calculator_2-way'!A339)</f>
        <v/>
      </c>
      <c r="B347" s="4" t="str">
        <f>IF('True_Odds_Calculator_2-way'!B339="","",'True_Odds_Calculator_2-way'!B339)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IF('True_Odds_Calculator_2-way'!A340="","",'True_Odds_Calculator_2-way'!A340)</f>
        <v/>
      </c>
      <c r="B348" s="4" t="str">
        <f>IF('True_Odds_Calculator_2-way'!B340="","",'True_Odds_Calculator_2-way'!B340)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IF('True_Odds_Calculator_2-way'!A341="","",'True_Odds_Calculator_2-way'!A341)</f>
        <v/>
      </c>
      <c r="B349" s="4" t="str">
        <f>IF('True_Odds_Calculator_2-way'!B341="","",'True_Odds_Calculator_2-way'!B341)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IF('True_Odds_Calculator_2-way'!A342="","",'True_Odds_Calculator_2-way'!A342)</f>
        <v/>
      </c>
      <c r="B350" s="4" t="str">
        <f>IF('True_Odds_Calculator_2-way'!B342="","",'True_Odds_Calculator_2-way'!B342)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IF('True_Odds_Calculator_2-way'!A343="","",'True_Odds_Calculator_2-way'!A343)</f>
        <v/>
      </c>
      <c r="B351" s="4" t="str">
        <f>IF('True_Odds_Calculator_2-way'!B343="","",'True_Odds_Calculator_2-way'!B343)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IF('True_Odds_Calculator_2-way'!A344="","",'True_Odds_Calculator_2-way'!A344)</f>
        <v/>
      </c>
      <c r="B352" s="4" t="str">
        <f>IF('True_Odds_Calculator_2-way'!B344="","",'True_Odds_Calculator_2-way'!B344)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IF('True_Odds_Calculator_2-way'!A345="","",'True_Odds_Calculator_2-way'!A345)</f>
        <v/>
      </c>
      <c r="B353" s="4" t="str">
        <f>IF('True_Odds_Calculator_2-way'!B345="","",'True_Odds_Calculator_2-way'!B345)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IF('True_Odds_Calculator_2-way'!A346="","",'True_Odds_Calculator_2-way'!A346)</f>
        <v/>
      </c>
      <c r="B354" s="4" t="str">
        <f>IF('True_Odds_Calculator_2-way'!B346="","",'True_Odds_Calculator_2-way'!B346)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IF('True_Odds_Calculator_2-way'!A347="","",'True_Odds_Calculator_2-way'!A347)</f>
        <v/>
      </c>
      <c r="B355" s="4" t="str">
        <f>IF('True_Odds_Calculator_2-way'!B347="","",'True_Odds_Calculator_2-way'!B347)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IF('True_Odds_Calculator_2-way'!A348="","",'True_Odds_Calculator_2-way'!A348)</f>
        <v/>
      </c>
      <c r="B356" s="4" t="str">
        <f>IF('True_Odds_Calculator_2-way'!B348="","",'True_Odds_Calculator_2-way'!B348)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IF('True_Odds_Calculator_2-way'!A349="","",'True_Odds_Calculator_2-way'!A349)</f>
        <v/>
      </c>
      <c r="B357" s="4" t="str">
        <f>IF('True_Odds_Calculator_2-way'!B349="","",'True_Odds_Calculator_2-way'!B349)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IF('True_Odds_Calculator_2-way'!A350="","",'True_Odds_Calculator_2-way'!A350)</f>
        <v/>
      </c>
      <c r="B358" s="4" t="str">
        <f>IF('True_Odds_Calculator_2-way'!B350="","",'True_Odds_Calculator_2-way'!B350)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IF('True_Odds_Calculator_2-way'!A351="","",'True_Odds_Calculator_2-way'!A351)</f>
        <v/>
      </c>
      <c r="B359" s="4" t="str">
        <f>IF('True_Odds_Calculator_2-way'!B351="","",'True_Odds_Calculator_2-way'!B351)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IF('True_Odds_Calculator_2-way'!A352="","",'True_Odds_Calculator_2-way'!A352)</f>
        <v/>
      </c>
      <c r="B360" s="4" t="str">
        <f>IF('True_Odds_Calculator_2-way'!B352="","",'True_Odds_Calculator_2-way'!B352)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IF('True_Odds_Calculator_2-way'!A353="","",'True_Odds_Calculator_2-way'!A353)</f>
        <v/>
      </c>
      <c r="B361" s="4" t="str">
        <f>IF('True_Odds_Calculator_2-way'!B353="","",'True_Odds_Calculator_2-way'!B353)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IF('True_Odds_Calculator_2-way'!A354="","",'True_Odds_Calculator_2-way'!A354)</f>
        <v/>
      </c>
      <c r="B362" s="4" t="str">
        <f>IF('True_Odds_Calculator_2-way'!B354="","",'True_Odds_Calculator_2-way'!B354)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IF('True_Odds_Calculator_2-way'!A355="","",'True_Odds_Calculator_2-way'!A355)</f>
        <v/>
      </c>
      <c r="B363" s="4" t="str">
        <f>IF('True_Odds_Calculator_2-way'!B355="","",'True_Odds_Calculator_2-way'!B355)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IF('True_Odds_Calculator_2-way'!A356="","",'True_Odds_Calculator_2-way'!A356)</f>
        <v/>
      </c>
      <c r="B364" s="4" t="str">
        <f>IF('True_Odds_Calculator_2-way'!B356="","",'True_Odds_Calculator_2-way'!B356)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IF('True_Odds_Calculator_2-way'!A357="","",'True_Odds_Calculator_2-way'!A357)</f>
        <v/>
      </c>
      <c r="B365" s="4" t="str">
        <f>IF('True_Odds_Calculator_2-way'!B357="","",'True_Odds_Calculator_2-way'!B357)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IF('True_Odds_Calculator_2-way'!A358="","",'True_Odds_Calculator_2-way'!A358)</f>
        <v/>
      </c>
      <c r="B366" s="4" t="str">
        <f>IF('True_Odds_Calculator_2-way'!B358="","",'True_Odds_Calculator_2-way'!B358)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IF('True_Odds_Calculator_2-way'!A359="","",'True_Odds_Calculator_2-way'!A359)</f>
        <v/>
      </c>
      <c r="B367" s="4" t="str">
        <f>IF('True_Odds_Calculator_2-way'!B359="","",'True_Odds_Calculator_2-way'!B359)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IF('True_Odds_Calculator_2-way'!A360="","",'True_Odds_Calculator_2-way'!A360)</f>
        <v/>
      </c>
      <c r="B368" s="4" t="str">
        <f>IF('True_Odds_Calculator_2-way'!B360="","",'True_Odds_Calculator_2-way'!B360)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IF('True_Odds_Calculator_2-way'!A361="","",'True_Odds_Calculator_2-way'!A361)</f>
        <v/>
      </c>
      <c r="B369" s="4" t="str">
        <f>IF('True_Odds_Calculator_2-way'!B361="","",'True_Odds_Calculator_2-way'!B361)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IF('True_Odds_Calculator_2-way'!A362="","",'True_Odds_Calculator_2-way'!A362)</f>
        <v/>
      </c>
      <c r="B370" s="4" t="str">
        <f>IF('True_Odds_Calculator_2-way'!B362="","",'True_Odds_Calculator_2-way'!B362)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IF('True_Odds_Calculator_2-way'!A363="","",'True_Odds_Calculator_2-way'!A363)</f>
        <v/>
      </c>
      <c r="B371" s="4" t="str">
        <f>IF('True_Odds_Calculator_2-way'!B363="","",'True_Odds_Calculator_2-way'!B363)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IF('True_Odds_Calculator_2-way'!A364="","",'True_Odds_Calculator_2-way'!A364)</f>
        <v/>
      </c>
      <c r="B372" s="4" t="str">
        <f>IF('True_Odds_Calculator_2-way'!B364="","",'True_Odds_Calculator_2-way'!B364)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IF('True_Odds_Calculator_2-way'!A365="","",'True_Odds_Calculator_2-way'!A365)</f>
        <v/>
      </c>
      <c r="B373" s="4" t="str">
        <f>IF('True_Odds_Calculator_2-way'!B365="","",'True_Odds_Calculator_2-way'!B365)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IF('True_Odds_Calculator_2-way'!A366="","",'True_Odds_Calculator_2-way'!A366)</f>
        <v/>
      </c>
      <c r="B374" s="4" t="str">
        <f>IF('True_Odds_Calculator_2-way'!B366="","",'True_Odds_Calculator_2-way'!B366)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IF('True_Odds_Calculator_2-way'!A367="","",'True_Odds_Calculator_2-way'!A367)</f>
        <v/>
      </c>
      <c r="B375" s="4" t="str">
        <f>IF('True_Odds_Calculator_2-way'!B367="","",'True_Odds_Calculator_2-way'!B367)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IF('True_Odds_Calculator_2-way'!A368="","",'True_Odds_Calculator_2-way'!A368)</f>
        <v/>
      </c>
      <c r="B376" s="4" t="str">
        <f>IF('True_Odds_Calculator_2-way'!B368="","",'True_Odds_Calculator_2-way'!B368)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IF('True_Odds_Calculator_2-way'!A369="","",'True_Odds_Calculator_2-way'!A369)</f>
        <v/>
      </c>
      <c r="B377" s="4" t="str">
        <f>IF('True_Odds_Calculator_2-way'!B369="","",'True_Odds_Calculator_2-way'!B369)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IF('True_Odds_Calculator_2-way'!A370="","",'True_Odds_Calculator_2-way'!A370)</f>
        <v/>
      </c>
      <c r="B378" s="4" t="str">
        <f>IF('True_Odds_Calculator_2-way'!B370="","",'True_Odds_Calculator_2-way'!B370)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IF('True_Odds_Calculator_2-way'!A371="","",'True_Odds_Calculator_2-way'!A371)</f>
        <v/>
      </c>
      <c r="B379" s="4" t="str">
        <f>IF('True_Odds_Calculator_2-way'!B371="","",'True_Odds_Calculator_2-way'!B371)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IF('True_Odds_Calculator_2-way'!A372="","",'True_Odds_Calculator_2-way'!A372)</f>
        <v/>
      </c>
      <c r="B380" s="4" t="str">
        <f>IF('True_Odds_Calculator_2-way'!B372="","",'True_Odds_Calculator_2-way'!B372)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IF('True_Odds_Calculator_2-way'!A373="","",'True_Odds_Calculator_2-way'!A373)</f>
        <v/>
      </c>
      <c r="B381" s="4" t="str">
        <f>IF('True_Odds_Calculator_2-way'!B373="","",'True_Odds_Calculator_2-way'!B373)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IF('True_Odds_Calculator_2-way'!A374="","",'True_Odds_Calculator_2-way'!A374)</f>
        <v/>
      </c>
      <c r="B382" s="4" t="str">
        <f>IF('True_Odds_Calculator_2-way'!B374="","",'True_Odds_Calculator_2-way'!B374)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IF('True_Odds_Calculator_2-way'!A375="","",'True_Odds_Calculator_2-way'!A375)</f>
        <v/>
      </c>
      <c r="B383" s="4" t="str">
        <f>IF('True_Odds_Calculator_2-way'!B375="","",'True_Odds_Calculator_2-way'!B375)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IF('True_Odds_Calculator_2-way'!A376="","",'True_Odds_Calculator_2-way'!A376)</f>
        <v/>
      </c>
      <c r="B384" s="4" t="str">
        <f>IF('True_Odds_Calculator_2-way'!B376="","",'True_Odds_Calculator_2-way'!B376)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IF('True_Odds_Calculator_2-way'!A377="","",'True_Odds_Calculator_2-way'!A377)</f>
        <v/>
      </c>
      <c r="B385" s="4" t="str">
        <f>IF('True_Odds_Calculator_2-way'!B377="","",'True_Odds_Calculator_2-way'!B377)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IF('True_Odds_Calculator_2-way'!A378="","",'True_Odds_Calculator_2-way'!A378)</f>
        <v/>
      </c>
      <c r="B386" s="4" t="str">
        <f>IF('True_Odds_Calculator_2-way'!B378="","",'True_Odds_Calculator_2-way'!B378)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IF('True_Odds_Calculator_2-way'!A379="","",'True_Odds_Calculator_2-way'!A379)</f>
        <v/>
      </c>
      <c r="B387" s="4" t="str">
        <f>IF('True_Odds_Calculator_2-way'!B379="","",'True_Odds_Calculator_2-way'!B379)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IF('True_Odds_Calculator_2-way'!A380="","",'True_Odds_Calculator_2-way'!A380)</f>
        <v/>
      </c>
      <c r="B388" s="4" t="str">
        <f>IF('True_Odds_Calculator_2-way'!B380="","",'True_Odds_Calculator_2-way'!B380)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IF('True_Odds_Calculator_2-way'!A381="","",'True_Odds_Calculator_2-way'!A381)</f>
        <v/>
      </c>
      <c r="B389" s="4" t="str">
        <f>IF('True_Odds_Calculator_2-way'!B381="","",'True_Odds_Calculator_2-way'!B381)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IF('True_Odds_Calculator_2-way'!A382="","",'True_Odds_Calculator_2-way'!A382)</f>
        <v/>
      </c>
      <c r="B390" s="4" t="str">
        <f>IF('True_Odds_Calculator_2-way'!B382="","",'True_Odds_Calculator_2-way'!B382)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IF('True_Odds_Calculator_2-way'!A383="","",'True_Odds_Calculator_2-way'!A383)</f>
        <v/>
      </c>
      <c r="B391" s="4" t="str">
        <f>IF('True_Odds_Calculator_2-way'!B383="","",'True_Odds_Calculator_2-way'!B383)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IF('True_Odds_Calculator_2-way'!A384="","",'True_Odds_Calculator_2-way'!A384)</f>
        <v/>
      </c>
      <c r="B392" s="4" t="str">
        <f>IF('True_Odds_Calculator_2-way'!B384="","",'True_Odds_Calculator_2-way'!B384)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IF('True_Odds_Calculator_2-way'!A385="","",'True_Odds_Calculator_2-way'!A385)</f>
        <v/>
      </c>
      <c r="B393" s="4" t="str">
        <f>IF('True_Odds_Calculator_2-way'!B385="","",'True_Odds_Calculator_2-way'!B385)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IF('True_Odds_Calculator_2-way'!A386="","",'True_Odds_Calculator_2-way'!A386)</f>
        <v/>
      </c>
      <c r="B394" s="4" t="str">
        <f>IF('True_Odds_Calculator_2-way'!B386="","",'True_Odds_Calculator_2-way'!B386)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IF('True_Odds_Calculator_2-way'!A387="","",'True_Odds_Calculator_2-way'!A387)</f>
        <v/>
      </c>
      <c r="B395" s="4" t="str">
        <f>IF('True_Odds_Calculator_2-way'!B387="","",'True_Odds_Calculator_2-way'!B387)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IF('True_Odds_Calculator_2-way'!A388="","",'True_Odds_Calculator_2-way'!A388)</f>
        <v/>
      </c>
      <c r="B396" s="4" t="str">
        <f>IF('True_Odds_Calculator_2-way'!B388="","",'True_Odds_Calculator_2-way'!B388)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IF('True_Odds_Calculator_2-way'!A389="","",'True_Odds_Calculator_2-way'!A389)</f>
        <v/>
      </c>
      <c r="B397" s="4" t="str">
        <f>IF('True_Odds_Calculator_2-way'!B389="","",'True_Odds_Calculator_2-way'!B389)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IF('True_Odds_Calculator_2-way'!A390="","",'True_Odds_Calculator_2-way'!A390)</f>
        <v/>
      </c>
      <c r="B398" s="4" t="str">
        <f>IF('True_Odds_Calculator_2-way'!B390="","",'True_Odds_Calculator_2-way'!B390)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IF('True_Odds_Calculator_2-way'!A391="","",'True_Odds_Calculator_2-way'!A391)</f>
        <v/>
      </c>
      <c r="B399" s="4" t="str">
        <f>IF('True_Odds_Calculator_2-way'!B391="","",'True_Odds_Calculator_2-way'!B391)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IF('True_Odds_Calculator_2-way'!A392="","",'True_Odds_Calculator_2-way'!A392)</f>
        <v/>
      </c>
      <c r="B400" s="4" t="str">
        <f>IF('True_Odds_Calculator_2-way'!B392="","",'True_Odds_Calculator_2-way'!B392)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IF('True_Odds_Calculator_2-way'!A393="","",'True_Odds_Calculator_2-way'!A393)</f>
        <v/>
      </c>
      <c r="B401" s="4" t="str">
        <f>IF('True_Odds_Calculator_2-way'!B393="","",'True_Odds_Calculator_2-way'!B393)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IF('True_Odds_Calculator_2-way'!A394="","",'True_Odds_Calculator_2-way'!A394)</f>
        <v/>
      </c>
      <c r="B402" s="4" t="str">
        <f>IF('True_Odds_Calculator_2-way'!B394="","",'True_Odds_Calculator_2-way'!B394)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IF('True_Odds_Calculator_2-way'!A395="","",'True_Odds_Calculator_2-way'!A395)</f>
        <v/>
      </c>
      <c r="B403" s="4" t="str">
        <f>IF('True_Odds_Calculator_2-way'!B395="","",'True_Odds_Calculator_2-way'!B395)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IF('True_Odds_Calculator_2-way'!A396="","",'True_Odds_Calculator_2-way'!A396)</f>
        <v/>
      </c>
      <c r="B404" s="4" t="str">
        <f>IF('True_Odds_Calculator_2-way'!B396="","",'True_Odds_Calculator_2-way'!B396)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IF('True_Odds_Calculator_2-way'!A397="","",'True_Odds_Calculator_2-way'!A397)</f>
        <v/>
      </c>
      <c r="B405" s="4" t="str">
        <f>IF('True_Odds_Calculator_2-way'!B397="","",'True_Odds_Calculator_2-way'!B397)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IF('True_Odds_Calculator_2-way'!A398="","",'True_Odds_Calculator_2-way'!A398)</f>
        <v/>
      </c>
      <c r="B406" s="4" t="str">
        <f>IF('True_Odds_Calculator_2-way'!B398="","",'True_Odds_Calculator_2-way'!B398)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IF('True_Odds_Calculator_2-way'!A399="","",'True_Odds_Calculator_2-way'!A399)</f>
        <v/>
      </c>
      <c r="B407" s="4" t="str">
        <f>IF('True_Odds_Calculator_2-way'!B399="","",'True_Odds_Calculator_2-way'!B399)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IF('True_Odds_Calculator_2-way'!A400="","",'True_Odds_Calculator_2-way'!A400)</f>
        <v/>
      </c>
      <c r="B408" s="4" t="str">
        <f>IF('True_Odds_Calculator_2-way'!B400="","",'True_Odds_Calculator_2-way'!B400)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IF('True_Odds_Calculator_2-way'!A401="","",'True_Odds_Calculator_2-way'!A401)</f>
        <v/>
      </c>
      <c r="B409" s="4" t="str">
        <f>IF('True_Odds_Calculator_2-way'!B401="","",'True_Odds_Calculator_2-way'!B401)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IF('True_Odds_Calculator_2-way'!A402="","",'True_Odds_Calculator_2-way'!A402)</f>
        <v/>
      </c>
      <c r="B410" s="4" t="str">
        <f>IF('True_Odds_Calculator_2-way'!B402="","",'True_Odds_Calculator_2-way'!B402)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IF('True_Odds_Calculator_2-way'!A403="","",'True_Odds_Calculator_2-way'!A403)</f>
        <v/>
      </c>
      <c r="B411" s="4" t="str">
        <f>IF('True_Odds_Calculator_2-way'!B403="","",'True_Odds_Calculator_2-way'!B403)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IF('True_Odds_Calculator_2-way'!A404="","",'True_Odds_Calculator_2-way'!A404)</f>
        <v/>
      </c>
      <c r="B412" s="4" t="str">
        <f>IF('True_Odds_Calculator_2-way'!B404="","",'True_Odds_Calculator_2-way'!B404)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IF('True_Odds_Calculator_2-way'!A405="","",'True_Odds_Calculator_2-way'!A405)</f>
        <v/>
      </c>
      <c r="B413" s="4" t="str">
        <f>IF('True_Odds_Calculator_2-way'!B405="","",'True_Odds_Calculator_2-way'!B405)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IF('True_Odds_Calculator_2-way'!A406="","",'True_Odds_Calculator_2-way'!A406)</f>
        <v/>
      </c>
      <c r="B414" s="4" t="str">
        <f>IF('True_Odds_Calculator_2-way'!B406="","",'True_Odds_Calculator_2-way'!B406)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IF('True_Odds_Calculator_2-way'!A407="","",'True_Odds_Calculator_2-way'!A407)</f>
        <v/>
      </c>
      <c r="B415" s="4" t="str">
        <f>IF('True_Odds_Calculator_2-way'!B407="","",'True_Odds_Calculator_2-way'!B407)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IF('True_Odds_Calculator_2-way'!A408="","",'True_Odds_Calculator_2-way'!A408)</f>
        <v/>
      </c>
      <c r="B416" s="4" t="str">
        <f>IF('True_Odds_Calculator_2-way'!B408="","",'True_Odds_Calculator_2-way'!B408)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IF('True_Odds_Calculator_2-way'!A409="","",'True_Odds_Calculator_2-way'!A409)</f>
        <v/>
      </c>
      <c r="B417" s="4" t="str">
        <f>IF('True_Odds_Calculator_2-way'!B409="","",'True_Odds_Calculator_2-way'!B409)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IF('True_Odds_Calculator_2-way'!A410="","",'True_Odds_Calculator_2-way'!A410)</f>
        <v/>
      </c>
      <c r="B418" s="4" t="str">
        <f>IF('True_Odds_Calculator_2-way'!B410="","",'True_Odds_Calculator_2-way'!B410)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IF('True_Odds_Calculator_2-way'!A411="","",'True_Odds_Calculator_2-way'!A411)</f>
        <v/>
      </c>
      <c r="B419" s="4" t="str">
        <f>IF('True_Odds_Calculator_2-way'!B411="","",'True_Odds_Calculator_2-way'!B411)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IF('True_Odds_Calculator_2-way'!A412="","",'True_Odds_Calculator_2-way'!A412)</f>
        <v/>
      </c>
      <c r="B420" s="4" t="str">
        <f>IF('True_Odds_Calculator_2-way'!B412="","",'True_Odds_Calculator_2-way'!B412)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IF('True_Odds_Calculator_2-way'!A413="","",'True_Odds_Calculator_2-way'!A413)</f>
        <v/>
      </c>
      <c r="B421" s="4" t="str">
        <f>IF('True_Odds_Calculator_2-way'!B413="","",'True_Odds_Calculator_2-way'!B413)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IF('True_Odds_Calculator_2-way'!A414="","",'True_Odds_Calculator_2-way'!A414)</f>
        <v/>
      </c>
      <c r="B422" s="4" t="str">
        <f>IF('True_Odds_Calculator_2-way'!B414="","",'True_Odds_Calculator_2-way'!B414)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IF('True_Odds_Calculator_2-way'!A415="","",'True_Odds_Calculator_2-way'!A415)</f>
        <v/>
      </c>
      <c r="B423" s="4" t="str">
        <f>IF('True_Odds_Calculator_2-way'!B415="","",'True_Odds_Calculator_2-way'!B415)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IF('True_Odds_Calculator_2-way'!A416="","",'True_Odds_Calculator_2-way'!A416)</f>
        <v/>
      </c>
      <c r="B424" s="4" t="str">
        <f>IF('True_Odds_Calculator_2-way'!B416="","",'True_Odds_Calculator_2-way'!B416)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IF('True_Odds_Calculator_2-way'!A417="","",'True_Odds_Calculator_2-way'!A417)</f>
        <v/>
      </c>
      <c r="B425" s="4" t="str">
        <f>IF('True_Odds_Calculator_2-way'!B417="","",'True_Odds_Calculator_2-way'!B417)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IF('True_Odds_Calculator_2-way'!A418="","",'True_Odds_Calculator_2-way'!A418)</f>
        <v/>
      </c>
      <c r="B426" s="4" t="str">
        <f>IF('True_Odds_Calculator_2-way'!B418="","",'True_Odds_Calculator_2-way'!B418)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IF('True_Odds_Calculator_2-way'!A419="","",'True_Odds_Calculator_2-way'!A419)</f>
        <v/>
      </c>
      <c r="B427" s="4" t="str">
        <f>IF('True_Odds_Calculator_2-way'!B419="","",'True_Odds_Calculator_2-way'!B419)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IF('True_Odds_Calculator_2-way'!A420="","",'True_Odds_Calculator_2-way'!A420)</f>
        <v/>
      </c>
      <c r="B428" s="4" t="str">
        <f>IF('True_Odds_Calculator_2-way'!B420="","",'True_Odds_Calculator_2-way'!B420)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IF('True_Odds_Calculator_2-way'!A421="","",'True_Odds_Calculator_2-way'!A421)</f>
        <v/>
      </c>
      <c r="B429" s="4" t="str">
        <f>IF('True_Odds_Calculator_2-way'!B421="","",'True_Odds_Calculator_2-way'!B421)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IF('True_Odds_Calculator_2-way'!A422="","",'True_Odds_Calculator_2-way'!A422)</f>
        <v/>
      </c>
      <c r="B430" s="4" t="str">
        <f>IF('True_Odds_Calculator_2-way'!B422="","",'True_Odds_Calculator_2-way'!B422)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IF('True_Odds_Calculator_2-way'!A423="","",'True_Odds_Calculator_2-way'!A423)</f>
        <v/>
      </c>
      <c r="B431" s="4" t="str">
        <f>IF('True_Odds_Calculator_2-way'!B423="","",'True_Odds_Calculator_2-way'!B423)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IF('True_Odds_Calculator_2-way'!A424="","",'True_Odds_Calculator_2-way'!A424)</f>
        <v/>
      </c>
      <c r="B432" s="4" t="str">
        <f>IF('True_Odds_Calculator_2-way'!B424="","",'True_Odds_Calculator_2-way'!B424)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IF('True_Odds_Calculator_2-way'!A425="","",'True_Odds_Calculator_2-way'!A425)</f>
        <v/>
      </c>
      <c r="B433" s="4" t="str">
        <f>IF('True_Odds_Calculator_2-way'!B425="","",'True_Odds_Calculator_2-way'!B425)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IF('True_Odds_Calculator_2-way'!A426="","",'True_Odds_Calculator_2-way'!A426)</f>
        <v/>
      </c>
      <c r="B434" s="4" t="str">
        <f>IF('True_Odds_Calculator_2-way'!B426="","",'True_Odds_Calculator_2-way'!B426)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IF('True_Odds_Calculator_2-way'!A427="","",'True_Odds_Calculator_2-way'!A427)</f>
        <v/>
      </c>
      <c r="B435" s="4" t="str">
        <f>IF('True_Odds_Calculator_2-way'!B427="","",'True_Odds_Calculator_2-way'!B427)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IF('True_Odds_Calculator_2-way'!A428="","",'True_Odds_Calculator_2-way'!A428)</f>
        <v/>
      </c>
      <c r="B436" s="4" t="str">
        <f>IF('True_Odds_Calculator_2-way'!B428="","",'True_Odds_Calculator_2-way'!B428)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IF('True_Odds_Calculator_2-way'!A429="","",'True_Odds_Calculator_2-way'!A429)</f>
        <v/>
      </c>
      <c r="B437" s="4" t="str">
        <f>IF('True_Odds_Calculator_2-way'!B429="","",'True_Odds_Calculator_2-way'!B429)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IF('True_Odds_Calculator_2-way'!A430="","",'True_Odds_Calculator_2-way'!A430)</f>
        <v/>
      </c>
      <c r="B438" s="4" t="str">
        <f>IF('True_Odds_Calculator_2-way'!B430="","",'True_Odds_Calculator_2-way'!B430)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IF('True_Odds_Calculator_2-way'!A431="","",'True_Odds_Calculator_2-way'!A431)</f>
        <v/>
      </c>
      <c r="B439" s="4" t="str">
        <f>IF('True_Odds_Calculator_2-way'!B431="","",'True_Odds_Calculator_2-way'!B431)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IF('True_Odds_Calculator_2-way'!A432="","",'True_Odds_Calculator_2-way'!A432)</f>
        <v/>
      </c>
      <c r="B440" s="4" t="str">
        <f>IF('True_Odds_Calculator_2-way'!B432="","",'True_Odds_Calculator_2-way'!B432)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IF('True_Odds_Calculator_2-way'!A433="","",'True_Odds_Calculator_2-way'!A433)</f>
        <v/>
      </c>
      <c r="B441" s="4" t="str">
        <f>IF('True_Odds_Calculator_2-way'!B433="","",'True_Odds_Calculator_2-way'!B433)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IF('True_Odds_Calculator_2-way'!A434="","",'True_Odds_Calculator_2-way'!A434)</f>
        <v/>
      </c>
      <c r="B442" s="4" t="str">
        <f>IF('True_Odds_Calculator_2-way'!B434="","",'True_Odds_Calculator_2-way'!B434)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IF('True_Odds_Calculator_2-way'!A435="","",'True_Odds_Calculator_2-way'!A435)</f>
        <v/>
      </c>
      <c r="B443" s="4" t="str">
        <f>IF('True_Odds_Calculator_2-way'!B435="","",'True_Odds_Calculator_2-way'!B435)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IF('True_Odds_Calculator_2-way'!A436="","",'True_Odds_Calculator_2-way'!A436)</f>
        <v/>
      </c>
      <c r="B444" s="4" t="str">
        <f>IF('True_Odds_Calculator_2-way'!B436="","",'True_Odds_Calculator_2-way'!B436)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IF('True_Odds_Calculator_2-way'!A437="","",'True_Odds_Calculator_2-way'!A437)</f>
        <v/>
      </c>
      <c r="B445" s="4" t="str">
        <f>IF('True_Odds_Calculator_2-way'!B437="","",'True_Odds_Calculator_2-way'!B437)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IF('True_Odds_Calculator_2-way'!A438="","",'True_Odds_Calculator_2-way'!A438)</f>
        <v/>
      </c>
      <c r="B446" s="4" t="str">
        <f>IF('True_Odds_Calculator_2-way'!B438="","",'True_Odds_Calculator_2-way'!B438)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IF('True_Odds_Calculator_2-way'!A439="","",'True_Odds_Calculator_2-way'!A439)</f>
        <v/>
      </c>
      <c r="B447" s="4" t="str">
        <f>IF('True_Odds_Calculator_2-way'!B439="","",'True_Odds_Calculator_2-way'!B439)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IF('True_Odds_Calculator_2-way'!A440="","",'True_Odds_Calculator_2-way'!A440)</f>
        <v/>
      </c>
      <c r="B448" s="4" t="str">
        <f>IF('True_Odds_Calculator_2-way'!B440="","",'True_Odds_Calculator_2-way'!B440)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IF('True_Odds_Calculator_2-way'!A441="","",'True_Odds_Calculator_2-way'!A441)</f>
        <v/>
      </c>
      <c r="B449" s="4" t="str">
        <f>IF('True_Odds_Calculator_2-way'!B441="","",'True_Odds_Calculator_2-way'!B441)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IF('True_Odds_Calculator_2-way'!A442="","",'True_Odds_Calculator_2-way'!A442)</f>
        <v/>
      </c>
      <c r="B450" s="4" t="str">
        <f>IF('True_Odds_Calculator_2-way'!B442="","",'True_Odds_Calculator_2-way'!B442)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IF('True_Odds_Calculator_2-way'!A443="","",'True_Odds_Calculator_2-way'!A443)</f>
        <v/>
      </c>
      <c r="B451" s="4" t="str">
        <f>IF('True_Odds_Calculator_2-way'!B443="","",'True_Odds_Calculator_2-way'!B443)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IF('True_Odds_Calculator_2-way'!A444="","",'True_Odds_Calculator_2-way'!A444)</f>
        <v/>
      </c>
      <c r="B452" s="4" t="str">
        <f>IF('True_Odds_Calculator_2-way'!B444="","",'True_Odds_Calculator_2-way'!B444)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IF('True_Odds_Calculator_2-way'!A445="","",'True_Odds_Calculator_2-way'!A445)</f>
        <v/>
      </c>
      <c r="B453" s="4" t="str">
        <f>IF('True_Odds_Calculator_2-way'!B445="","",'True_Odds_Calculator_2-way'!B445)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IF('True_Odds_Calculator_2-way'!A446="","",'True_Odds_Calculator_2-way'!A446)</f>
        <v/>
      </c>
      <c r="B454" s="4" t="str">
        <f>IF('True_Odds_Calculator_2-way'!B446="","",'True_Odds_Calculator_2-way'!B446)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IF('True_Odds_Calculator_2-way'!A447="","",'True_Odds_Calculator_2-way'!A447)</f>
        <v/>
      </c>
      <c r="B455" s="4" t="str">
        <f>IF('True_Odds_Calculator_2-way'!B447="","",'True_Odds_Calculator_2-way'!B447)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IF('True_Odds_Calculator_2-way'!A448="","",'True_Odds_Calculator_2-way'!A448)</f>
        <v/>
      </c>
      <c r="B456" s="4" t="str">
        <f>IF('True_Odds_Calculator_2-way'!B448="","",'True_Odds_Calculator_2-way'!B448)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IF('True_Odds_Calculator_2-way'!A449="","",'True_Odds_Calculator_2-way'!A449)</f>
        <v/>
      </c>
      <c r="B457" s="4" t="str">
        <f>IF('True_Odds_Calculator_2-way'!B449="","",'True_Odds_Calculator_2-way'!B449)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IF('True_Odds_Calculator_2-way'!A450="","",'True_Odds_Calculator_2-way'!A450)</f>
        <v/>
      </c>
      <c r="B458" s="4" t="str">
        <f>IF('True_Odds_Calculator_2-way'!B450="","",'True_Odds_Calculator_2-way'!B450)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IF('True_Odds_Calculator_2-way'!A451="","",'True_Odds_Calculator_2-way'!A451)</f>
        <v/>
      </c>
      <c r="B459" s="4" t="str">
        <f>IF('True_Odds_Calculator_2-way'!B451="","",'True_Odds_Calculator_2-way'!B451)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IF('True_Odds_Calculator_2-way'!A452="","",'True_Odds_Calculator_2-way'!A452)</f>
        <v/>
      </c>
      <c r="B460" s="4" t="str">
        <f>IF('True_Odds_Calculator_2-way'!B452="","",'True_Odds_Calculator_2-way'!B452)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IF('True_Odds_Calculator_2-way'!A453="","",'True_Odds_Calculator_2-way'!A453)</f>
        <v/>
      </c>
      <c r="B461" s="4" t="str">
        <f>IF('True_Odds_Calculator_2-way'!B453="","",'True_Odds_Calculator_2-way'!B453)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IF('True_Odds_Calculator_2-way'!A454="","",'True_Odds_Calculator_2-way'!A454)</f>
        <v/>
      </c>
      <c r="B462" s="4" t="str">
        <f>IF('True_Odds_Calculator_2-way'!B454="","",'True_Odds_Calculator_2-way'!B454)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IF('True_Odds_Calculator_2-way'!A455="","",'True_Odds_Calculator_2-way'!A455)</f>
        <v/>
      </c>
      <c r="B463" s="4" t="str">
        <f>IF('True_Odds_Calculator_2-way'!B455="","",'True_Odds_Calculator_2-way'!B455)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IF('True_Odds_Calculator_2-way'!A456="","",'True_Odds_Calculator_2-way'!A456)</f>
        <v/>
      </c>
      <c r="B464" s="4" t="str">
        <f>IF('True_Odds_Calculator_2-way'!B456="","",'True_Odds_Calculator_2-way'!B456)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IF('True_Odds_Calculator_2-way'!A457="","",'True_Odds_Calculator_2-way'!A457)</f>
        <v/>
      </c>
      <c r="B465" s="4" t="str">
        <f>IF('True_Odds_Calculator_2-way'!B457="","",'True_Odds_Calculator_2-way'!B457)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IF('True_Odds_Calculator_2-way'!A458="","",'True_Odds_Calculator_2-way'!A458)</f>
        <v/>
      </c>
      <c r="B466" s="4" t="str">
        <f>IF('True_Odds_Calculator_2-way'!B458="","",'True_Odds_Calculator_2-way'!B458)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IF('True_Odds_Calculator_2-way'!A459="","",'True_Odds_Calculator_2-way'!A459)</f>
        <v/>
      </c>
      <c r="B467" s="4" t="str">
        <f>IF('True_Odds_Calculator_2-way'!B459="","",'True_Odds_Calculator_2-way'!B459)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IF('True_Odds_Calculator_2-way'!A460="","",'True_Odds_Calculator_2-way'!A460)</f>
        <v/>
      </c>
      <c r="B468" s="4" t="str">
        <f>IF('True_Odds_Calculator_2-way'!B460="","",'True_Odds_Calculator_2-way'!B460)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IF('True_Odds_Calculator_2-way'!A461="","",'True_Odds_Calculator_2-way'!A461)</f>
        <v/>
      </c>
      <c r="B469" s="4" t="str">
        <f>IF('True_Odds_Calculator_2-way'!B461="","",'True_Odds_Calculator_2-way'!B461)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IF('True_Odds_Calculator_2-way'!A462="","",'True_Odds_Calculator_2-way'!A462)</f>
        <v/>
      </c>
      <c r="B470" s="4" t="str">
        <f>IF('True_Odds_Calculator_2-way'!B462="","",'True_Odds_Calculator_2-way'!B462)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IF('True_Odds_Calculator_2-way'!A463="","",'True_Odds_Calculator_2-way'!A463)</f>
        <v/>
      </c>
      <c r="B471" s="4" t="str">
        <f>IF('True_Odds_Calculator_2-way'!B463="","",'True_Odds_Calculator_2-way'!B463)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IF('True_Odds_Calculator_2-way'!A464="","",'True_Odds_Calculator_2-way'!A464)</f>
        <v/>
      </c>
      <c r="B472" s="4" t="str">
        <f>IF('True_Odds_Calculator_2-way'!B464="","",'True_Odds_Calculator_2-way'!B464)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IF('True_Odds_Calculator_2-way'!A465="","",'True_Odds_Calculator_2-way'!A465)</f>
        <v/>
      </c>
      <c r="B473" s="4" t="str">
        <f>IF('True_Odds_Calculator_2-way'!B465="","",'True_Odds_Calculator_2-way'!B465)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IF('True_Odds_Calculator_2-way'!A466="","",'True_Odds_Calculator_2-way'!A466)</f>
        <v/>
      </c>
      <c r="B474" s="4" t="str">
        <f>IF('True_Odds_Calculator_2-way'!B466="","",'True_Odds_Calculator_2-way'!B466)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IF('True_Odds_Calculator_2-way'!A467="","",'True_Odds_Calculator_2-way'!A467)</f>
        <v/>
      </c>
      <c r="B475" s="4" t="str">
        <f>IF('True_Odds_Calculator_2-way'!B467="","",'True_Odds_Calculator_2-way'!B467)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IF('True_Odds_Calculator_2-way'!A468="","",'True_Odds_Calculator_2-way'!A468)</f>
        <v/>
      </c>
      <c r="B476" s="4" t="str">
        <f>IF('True_Odds_Calculator_2-way'!B468="","",'True_Odds_Calculator_2-way'!B468)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IF('True_Odds_Calculator_2-way'!A469="","",'True_Odds_Calculator_2-way'!A469)</f>
        <v/>
      </c>
      <c r="B477" s="4" t="str">
        <f>IF('True_Odds_Calculator_2-way'!B469="","",'True_Odds_Calculator_2-way'!B469)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IF('True_Odds_Calculator_2-way'!A470="","",'True_Odds_Calculator_2-way'!A470)</f>
        <v/>
      </c>
      <c r="B478" s="4" t="str">
        <f>IF('True_Odds_Calculator_2-way'!B470="","",'True_Odds_Calculator_2-way'!B470)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IF('True_Odds_Calculator_2-way'!A471="","",'True_Odds_Calculator_2-way'!A471)</f>
        <v/>
      </c>
      <c r="B479" s="4" t="str">
        <f>IF('True_Odds_Calculator_2-way'!B471="","",'True_Odds_Calculator_2-way'!B471)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IF('True_Odds_Calculator_2-way'!A472="","",'True_Odds_Calculator_2-way'!A472)</f>
        <v/>
      </c>
      <c r="B480" s="4" t="str">
        <f>IF('True_Odds_Calculator_2-way'!B472="","",'True_Odds_Calculator_2-way'!B472)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IF('True_Odds_Calculator_2-way'!A473="","",'True_Odds_Calculator_2-way'!A473)</f>
        <v/>
      </c>
      <c r="B481" s="4" t="str">
        <f>IF('True_Odds_Calculator_2-way'!B473="","",'True_Odds_Calculator_2-way'!B473)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IF('True_Odds_Calculator_2-way'!A474="","",'True_Odds_Calculator_2-way'!A474)</f>
        <v/>
      </c>
      <c r="B482" s="4" t="str">
        <f>IF('True_Odds_Calculator_2-way'!B474="","",'True_Odds_Calculator_2-way'!B474)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IF('True_Odds_Calculator_2-way'!A475="","",'True_Odds_Calculator_2-way'!A475)</f>
        <v/>
      </c>
      <c r="B483" s="4" t="str">
        <f>IF('True_Odds_Calculator_2-way'!B475="","",'True_Odds_Calculator_2-way'!B475)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IF('True_Odds_Calculator_2-way'!A476="","",'True_Odds_Calculator_2-way'!A476)</f>
        <v/>
      </c>
      <c r="B484" s="4" t="str">
        <f>IF('True_Odds_Calculator_2-way'!B476="","",'True_Odds_Calculator_2-way'!B476)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IF('True_Odds_Calculator_2-way'!A477="","",'True_Odds_Calculator_2-way'!A477)</f>
        <v/>
      </c>
      <c r="B485" s="4" t="str">
        <f>IF('True_Odds_Calculator_2-way'!B477="","",'True_Odds_Calculator_2-way'!B477)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IF('True_Odds_Calculator_2-way'!A478="","",'True_Odds_Calculator_2-way'!A478)</f>
        <v/>
      </c>
      <c r="B486" s="4" t="str">
        <f>IF('True_Odds_Calculator_2-way'!B478="","",'True_Odds_Calculator_2-way'!B478)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IF('True_Odds_Calculator_2-way'!A479="","",'True_Odds_Calculator_2-way'!A479)</f>
        <v/>
      </c>
      <c r="B487" s="4" t="str">
        <f>IF('True_Odds_Calculator_2-way'!B479="","",'True_Odds_Calculator_2-way'!B479)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IF('True_Odds_Calculator_2-way'!A480="","",'True_Odds_Calculator_2-way'!A480)</f>
        <v/>
      </c>
      <c r="B488" s="4" t="str">
        <f>IF('True_Odds_Calculator_2-way'!B480="","",'True_Odds_Calculator_2-way'!B480)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IF('True_Odds_Calculator_2-way'!A481="","",'True_Odds_Calculator_2-way'!A481)</f>
        <v/>
      </c>
      <c r="B489" s="4" t="str">
        <f>IF('True_Odds_Calculator_2-way'!B481="","",'True_Odds_Calculator_2-way'!B481)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IF('True_Odds_Calculator_2-way'!A482="","",'True_Odds_Calculator_2-way'!A482)</f>
        <v/>
      </c>
      <c r="B490" s="4" t="str">
        <f>IF('True_Odds_Calculator_2-way'!B482="","",'True_Odds_Calculator_2-way'!B482)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IF('True_Odds_Calculator_2-way'!A483="","",'True_Odds_Calculator_2-way'!A483)</f>
        <v/>
      </c>
      <c r="B491" s="4" t="str">
        <f>IF('True_Odds_Calculator_2-way'!B483="","",'True_Odds_Calculator_2-way'!B483)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IF('True_Odds_Calculator_2-way'!A484="","",'True_Odds_Calculator_2-way'!A484)</f>
        <v/>
      </c>
      <c r="B492" s="4" t="str">
        <f>IF('True_Odds_Calculator_2-way'!B484="","",'True_Odds_Calculator_2-way'!B484)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IF('True_Odds_Calculator_2-way'!A485="","",'True_Odds_Calculator_2-way'!A485)</f>
        <v/>
      </c>
      <c r="B493" s="4" t="str">
        <f>IF('True_Odds_Calculator_2-way'!B485="","",'True_Odds_Calculator_2-way'!B485)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IF('True_Odds_Calculator_2-way'!A486="","",'True_Odds_Calculator_2-way'!A486)</f>
        <v/>
      </c>
      <c r="B494" s="4" t="str">
        <f>IF('True_Odds_Calculator_2-way'!B486="","",'True_Odds_Calculator_2-way'!B486)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IF('True_Odds_Calculator_2-way'!A487="","",'True_Odds_Calculator_2-way'!A487)</f>
        <v/>
      </c>
      <c r="B495" s="4" t="str">
        <f>IF('True_Odds_Calculator_2-way'!B487="","",'True_Odds_Calculator_2-way'!B487)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IF('True_Odds_Calculator_2-way'!A488="","",'True_Odds_Calculator_2-way'!A488)</f>
        <v/>
      </c>
      <c r="B496" s="4" t="str">
        <f>IF('True_Odds_Calculator_2-way'!B488="","",'True_Odds_Calculator_2-way'!B488)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IF('True_Odds_Calculator_2-way'!A489="","",'True_Odds_Calculator_2-way'!A489)</f>
        <v/>
      </c>
      <c r="B497" s="4" t="str">
        <f>IF('True_Odds_Calculator_2-way'!B489="","",'True_Odds_Calculator_2-way'!B489)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IF('True_Odds_Calculator_2-way'!A490="","",'True_Odds_Calculator_2-way'!A490)</f>
        <v/>
      </c>
      <c r="B498" s="4" t="str">
        <f>IF('True_Odds_Calculator_2-way'!B490="","",'True_Odds_Calculator_2-way'!B490)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IF('True_Odds_Calculator_2-way'!A491="","",'True_Odds_Calculator_2-way'!A491)</f>
        <v/>
      </c>
      <c r="B499" s="4" t="str">
        <f>IF('True_Odds_Calculator_2-way'!B491="","",'True_Odds_Calculator_2-way'!B491)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IF('True_Odds_Calculator_2-way'!A492="","",'True_Odds_Calculator_2-way'!A492)</f>
        <v/>
      </c>
      <c r="B500" s="4" t="str">
        <f>IF('True_Odds_Calculator_2-way'!B492="","",'True_Odds_Calculator_2-way'!B492)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IF('True_Odds_Calculator_2-way'!A493="","",'True_Odds_Calculator_2-way'!A493)</f>
        <v/>
      </c>
      <c r="B501" s="4" t="str">
        <f>IF('True_Odds_Calculator_2-way'!B493="","",'True_Odds_Calculator_2-way'!B493)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IF('True_Odds_Calculator_2-way'!A494="","",'True_Odds_Calculator_2-way'!A494)</f>
        <v/>
      </c>
      <c r="B502" s="4" t="str">
        <f>IF('True_Odds_Calculator_2-way'!B494="","",'True_Odds_Calculator_2-way'!B494)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IF('True_Odds_Calculator_2-way'!A495="","",'True_Odds_Calculator_2-way'!A495)</f>
        <v/>
      </c>
      <c r="B503" s="4" t="str">
        <f>IF('True_Odds_Calculator_2-way'!B495="","",'True_Odds_Calculator_2-way'!B495)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IF('True_Odds_Calculator_2-way'!A496="","",'True_Odds_Calculator_2-way'!A496)</f>
        <v/>
      </c>
      <c r="B504" s="4" t="str">
        <f>IF('True_Odds_Calculator_2-way'!B496="","",'True_Odds_Calculator_2-way'!B496)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IF('True_Odds_Calculator_2-way'!A497="","",'True_Odds_Calculator_2-way'!A497)</f>
        <v/>
      </c>
      <c r="B505" s="4" t="str">
        <f>IF('True_Odds_Calculator_2-way'!B497="","",'True_Odds_Calculator_2-way'!B497)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IF('True_Odds_Calculator_2-way'!A498="","",'True_Odds_Calculator_2-way'!A498)</f>
        <v/>
      </c>
      <c r="B506" s="4" t="str">
        <f>IF('True_Odds_Calculator_2-way'!B498="","",'True_Odds_Calculator_2-way'!B498)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IF('True_Odds_Calculator_2-way'!A499="","",'True_Odds_Calculator_2-way'!A499)</f>
        <v/>
      </c>
      <c r="B507" s="4" t="str">
        <f>IF('True_Odds_Calculator_2-way'!B499="","",'True_Odds_Calculator_2-way'!B499)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IF('True_Odds_Calculator_2-way'!A500="","",'True_Odds_Calculator_2-way'!A500)</f>
        <v/>
      </c>
      <c r="B508" s="4" t="str">
        <f>IF('True_Odds_Calculator_2-way'!B500="","",'True_Odds_Calculator_2-way'!B500)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IF('True_Odds_Calculator_2-way'!A501="","",'True_Odds_Calculator_2-way'!A501)</f>
        <v/>
      </c>
      <c r="B509" s="4" t="str">
        <f>IF('True_Odds_Calculator_2-way'!B501="","",'True_Odds_Calculator_2-way'!B501)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IF('True_Odds_Calculator_2-way'!A502="","",'True_Odds_Calculator_2-way'!A502)</f>
        <v/>
      </c>
      <c r="B510" s="4" t="str">
        <f>IF('True_Odds_Calculator_2-way'!B502="","",'True_Odds_Calculator_2-way'!B502)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IF('True_Odds_Calculator_2-way'!A503="","",'True_Odds_Calculator_2-way'!A503)</f>
        <v/>
      </c>
      <c r="B511" s="4" t="str">
        <f>IF('True_Odds_Calculator_2-way'!B503="","",'True_Odds_Calculator_2-way'!B503)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IF('True_Odds_Calculator_2-way'!A504="","",'True_Odds_Calculator_2-way'!A504)</f>
        <v/>
      </c>
      <c r="B512" s="4" t="str">
        <f>IF('True_Odds_Calculator_2-way'!B504="","",'True_Odds_Calculator_2-way'!B504)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IF('True_Odds_Calculator_2-way'!A505="","",'True_Odds_Calculator_2-way'!A505)</f>
        <v/>
      </c>
      <c r="B513" s="4" t="str">
        <f>IF('True_Odds_Calculator_2-way'!B505="","",'True_Odds_Calculator_2-way'!B505)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IF('True_Odds_Calculator_2-way'!A506="","",'True_Odds_Calculator_2-way'!A506)</f>
        <v/>
      </c>
      <c r="B514" s="4" t="str">
        <f>IF('True_Odds_Calculator_2-way'!B506="","",'True_Odds_Calculator_2-way'!B506)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IF('True_Odds_Calculator_2-way'!A507="","",'True_Odds_Calculator_2-way'!A507)</f>
        <v/>
      </c>
      <c r="B515" s="4" t="str">
        <f>IF('True_Odds_Calculator_2-way'!B507="","",'True_Odds_Calculator_2-way'!B507)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IF('True_Odds_Calculator_2-way'!A508="","",'True_Odds_Calculator_2-way'!A508)</f>
        <v/>
      </c>
      <c r="B516" s="4" t="str">
        <f>IF('True_Odds_Calculator_2-way'!B508="","",'True_Odds_Calculator_2-way'!B508)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IF('True_Odds_Calculator_2-way'!A509="","",'True_Odds_Calculator_2-way'!A509)</f>
        <v/>
      </c>
      <c r="B517" s="4" t="str">
        <f>IF('True_Odds_Calculator_2-way'!B509="","",'True_Odds_Calculator_2-way'!B509)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IF('True_Odds_Calculator_2-way'!A510="","",'True_Odds_Calculator_2-way'!A510)</f>
        <v/>
      </c>
      <c r="B518" s="4" t="str">
        <f>IF('True_Odds_Calculator_2-way'!B510="","",'True_Odds_Calculator_2-way'!B510)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IF('True_Odds_Calculator_2-way'!A511="","",'True_Odds_Calculator_2-way'!A511)</f>
        <v/>
      </c>
      <c r="B519" s="4" t="str">
        <f>IF('True_Odds_Calculator_2-way'!B511="","",'True_Odds_Calculator_2-way'!B511)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IF('True_Odds_Calculator_2-way'!A512="","",'True_Odds_Calculator_2-way'!A512)</f>
        <v/>
      </c>
      <c r="B520" s="4" t="str">
        <f>IF('True_Odds_Calculator_2-way'!B512="","",'True_Odds_Calculator_2-way'!B512)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IF('True_Odds_Calculator_2-way'!A513="","",'True_Odds_Calculator_2-way'!A513)</f>
        <v/>
      </c>
      <c r="B521" s="4" t="str">
        <f>IF('True_Odds_Calculator_2-way'!B513="","",'True_Odds_Calculator_2-way'!B513)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IF('True_Odds_Calculator_2-way'!A514="","",'True_Odds_Calculator_2-way'!A514)</f>
        <v/>
      </c>
      <c r="B522" s="4" t="str">
        <f>IF('True_Odds_Calculator_2-way'!B514="","",'True_Odds_Calculator_2-way'!B514)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IF('True_Odds_Calculator_2-way'!A515="","",'True_Odds_Calculator_2-way'!A515)</f>
        <v/>
      </c>
      <c r="B523" s="4" t="str">
        <f>IF('True_Odds_Calculator_2-way'!B515="","",'True_Odds_Calculator_2-way'!B515)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IF('True_Odds_Calculator_2-way'!A516="","",'True_Odds_Calculator_2-way'!A516)</f>
        <v/>
      </c>
      <c r="B524" s="4" t="str">
        <f>IF('True_Odds_Calculator_2-way'!B516="","",'True_Odds_Calculator_2-way'!B516)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IF('True_Odds_Calculator_2-way'!A517="","",'True_Odds_Calculator_2-way'!A517)</f>
        <v/>
      </c>
      <c r="B525" s="4" t="str">
        <f>IF('True_Odds_Calculator_2-way'!B517="","",'True_Odds_Calculator_2-way'!B517)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IF('True_Odds_Calculator_2-way'!A518="","",'True_Odds_Calculator_2-way'!A518)</f>
        <v/>
      </c>
      <c r="B526" s="4" t="str">
        <f>IF('True_Odds_Calculator_2-way'!B518="","",'True_Odds_Calculator_2-way'!B518)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IF('True_Odds_Calculator_2-way'!A519="","",'True_Odds_Calculator_2-way'!A519)</f>
        <v/>
      </c>
      <c r="B527" s="4" t="str">
        <f>IF('True_Odds_Calculator_2-way'!B519="","",'True_Odds_Calculator_2-way'!B519)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IF('True_Odds_Calculator_2-way'!A520="","",'True_Odds_Calculator_2-way'!A520)</f>
        <v/>
      </c>
      <c r="B528" s="4" t="str">
        <f>IF('True_Odds_Calculator_2-way'!B520="","",'True_Odds_Calculator_2-way'!B520)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IF('True_Odds_Calculator_2-way'!A521="","",'True_Odds_Calculator_2-way'!A521)</f>
        <v/>
      </c>
      <c r="B529" s="4" t="str">
        <f>IF('True_Odds_Calculator_2-way'!B521="","",'True_Odds_Calculator_2-way'!B521)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IF('True_Odds_Calculator_2-way'!A522="","",'True_Odds_Calculator_2-way'!A522)</f>
        <v/>
      </c>
      <c r="B530" s="4" t="str">
        <f>IF('True_Odds_Calculator_2-way'!B522="","",'True_Odds_Calculator_2-way'!B522)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IF('True_Odds_Calculator_2-way'!A523="","",'True_Odds_Calculator_2-way'!A523)</f>
        <v/>
      </c>
      <c r="B531" s="4" t="str">
        <f>IF('True_Odds_Calculator_2-way'!B523="","",'True_Odds_Calculator_2-way'!B523)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IF('True_Odds_Calculator_2-way'!A524="","",'True_Odds_Calculator_2-way'!A524)</f>
        <v/>
      </c>
      <c r="B532" s="4" t="str">
        <f>IF('True_Odds_Calculator_2-way'!B524="","",'True_Odds_Calculator_2-way'!B524)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IF('True_Odds_Calculator_2-way'!A525="","",'True_Odds_Calculator_2-way'!A525)</f>
        <v/>
      </c>
      <c r="B533" s="4" t="str">
        <f>IF('True_Odds_Calculator_2-way'!B525="","",'True_Odds_Calculator_2-way'!B525)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IF('True_Odds_Calculator_2-way'!A526="","",'True_Odds_Calculator_2-way'!A526)</f>
        <v/>
      </c>
      <c r="B534" s="4" t="str">
        <f>IF('True_Odds_Calculator_2-way'!B526="","",'True_Odds_Calculator_2-way'!B526)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IF('True_Odds_Calculator_2-way'!A527="","",'True_Odds_Calculator_2-way'!A527)</f>
        <v/>
      </c>
      <c r="B535" s="4" t="str">
        <f>IF('True_Odds_Calculator_2-way'!B527="","",'True_Odds_Calculator_2-way'!B527)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IF('True_Odds_Calculator_2-way'!A528="","",'True_Odds_Calculator_2-way'!A528)</f>
        <v/>
      </c>
      <c r="B536" s="4" t="str">
        <f>IF('True_Odds_Calculator_2-way'!B528="","",'True_Odds_Calculator_2-way'!B528)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IF('True_Odds_Calculator_2-way'!A529="","",'True_Odds_Calculator_2-way'!A529)</f>
        <v/>
      </c>
      <c r="B537" s="4" t="str">
        <f>IF('True_Odds_Calculator_2-way'!B529="","",'True_Odds_Calculator_2-way'!B529)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IF('True_Odds_Calculator_2-way'!A530="","",'True_Odds_Calculator_2-way'!A530)</f>
        <v/>
      </c>
      <c r="B538" s="4" t="str">
        <f>IF('True_Odds_Calculator_2-way'!B530="","",'True_Odds_Calculator_2-way'!B530)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IF('True_Odds_Calculator_2-way'!A531="","",'True_Odds_Calculator_2-way'!A531)</f>
        <v/>
      </c>
      <c r="B539" s="4" t="str">
        <f>IF('True_Odds_Calculator_2-way'!B531="","",'True_Odds_Calculator_2-way'!B531)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IF('True_Odds_Calculator_2-way'!A532="","",'True_Odds_Calculator_2-way'!A532)</f>
        <v/>
      </c>
      <c r="B540" s="4" t="str">
        <f>IF('True_Odds_Calculator_2-way'!B532="","",'True_Odds_Calculator_2-way'!B532)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IF('True_Odds_Calculator_2-way'!A533="","",'True_Odds_Calculator_2-way'!A533)</f>
        <v/>
      </c>
      <c r="B541" s="4" t="str">
        <f>IF('True_Odds_Calculator_2-way'!B533="","",'True_Odds_Calculator_2-way'!B533)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IF('True_Odds_Calculator_2-way'!A534="","",'True_Odds_Calculator_2-way'!A534)</f>
        <v/>
      </c>
      <c r="B542" s="4" t="str">
        <f>IF('True_Odds_Calculator_2-way'!B534="","",'True_Odds_Calculator_2-way'!B534)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IF('True_Odds_Calculator_2-way'!A535="","",'True_Odds_Calculator_2-way'!A535)</f>
        <v/>
      </c>
      <c r="B543" s="4" t="str">
        <f>IF('True_Odds_Calculator_2-way'!B535="","",'True_Odds_Calculator_2-way'!B535)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IF('True_Odds_Calculator_2-way'!A536="","",'True_Odds_Calculator_2-way'!A536)</f>
        <v/>
      </c>
      <c r="B544" s="4" t="str">
        <f>IF('True_Odds_Calculator_2-way'!B536="","",'True_Odds_Calculator_2-way'!B536)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IF('True_Odds_Calculator_2-way'!A537="","",'True_Odds_Calculator_2-way'!A537)</f>
        <v/>
      </c>
      <c r="B545" s="4" t="str">
        <f>IF('True_Odds_Calculator_2-way'!B537="","",'True_Odds_Calculator_2-way'!B537)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IF('True_Odds_Calculator_2-way'!A538="","",'True_Odds_Calculator_2-way'!A538)</f>
        <v/>
      </c>
      <c r="B546" s="4" t="str">
        <f>IF('True_Odds_Calculator_2-way'!B538="","",'True_Odds_Calculator_2-way'!B538)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IF('True_Odds_Calculator_2-way'!A539="","",'True_Odds_Calculator_2-way'!A539)</f>
        <v/>
      </c>
      <c r="B547" s="4" t="str">
        <f>IF('True_Odds_Calculator_2-way'!B539="","",'True_Odds_Calculator_2-way'!B539)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IF('True_Odds_Calculator_2-way'!A540="","",'True_Odds_Calculator_2-way'!A540)</f>
        <v/>
      </c>
      <c r="B548" s="4" t="str">
        <f>IF('True_Odds_Calculator_2-way'!B540="","",'True_Odds_Calculator_2-way'!B540)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IF('True_Odds_Calculator_2-way'!A541="","",'True_Odds_Calculator_2-way'!A541)</f>
        <v/>
      </c>
      <c r="B549" s="4" t="str">
        <f>IF('True_Odds_Calculator_2-way'!B541="","",'True_Odds_Calculator_2-way'!B541)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IF('True_Odds_Calculator_2-way'!A542="","",'True_Odds_Calculator_2-way'!A542)</f>
        <v/>
      </c>
      <c r="B550" s="4" t="str">
        <f>IF('True_Odds_Calculator_2-way'!B542="","",'True_Odds_Calculator_2-way'!B542)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IF('True_Odds_Calculator_2-way'!A543="","",'True_Odds_Calculator_2-way'!A543)</f>
        <v/>
      </c>
      <c r="B551" s="4" t="str">
        <f>IF('True_Odds_Calculator_2-way'!B543="","",'True_Odds_Calculator_2-way'!B543)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IF('True_Odds_Calculator_2-way'!A544="","",'True_Odds_Calculator_2-way'!A544)</f>
        <v/>
      </c>
      <c r="B552" s="4" t="str">
        <f>IF('True_Odds_Calculator_2-way'!B544="","",'True_Odds_Calculator_2-way'!B544)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IF('True_Odds_Calculator_2-way'!A545="","",'True_Odds_Calculator_2-way'!A545)</f>
        <v/>
      </c>
      <c r="B553" s="4" t="str">
        <f>IF('True_Odds_Calculator_2-way'!B545="","",'True_Odds_Calculator_2-way'!B545)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IF('True_Odds_Calculator_2-way'!A546="","",'True_Odds_Calculator_2-way'!A546)</f>
        <v/>
      </c>
      <c r="B554" s="4" t="str">
        <f>IF('True_Odds_Calculator_2-way'!B546="","",'True_Odds_Calculator_2-way'!B546)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IF('True_Odds_Calculator_2-way'!A547="","",'True_Odds_Calculator_2-way'!A547)</f>
        <v/>
      </c>
      <c r="B555" s="4" t="str">
        <f>IF('True_Odds_Calculator_2-way'!B547="","",'True_Odds_Calculator_2-way'!B547)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IF('True_Odds_Calculator_2-way'!A548="","",'True_Odds_Calculator_2-way'!A548)</f>
        <v/>
      </c>
      <c r="B556" s="4" t="str">
        <f>IF('True_Odds_Calculator_2-way'!B548="","",'True_Odds_Calculator_2-way'!B548)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IF('True_Odds_Calculator_2-way'!A549="","",'True_Odds_Calculator_2-way'!A549)</f>
        <v/>
      </c>
      <c r="B557" s="4" t="str">
        <f>IF('True_Odds_Calculator_2-way'!B549="","",'True_Odds_Calculator_2-way'!B549)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IF('True_Odds_Calculator_2-way'!A550="","",'True_Odds_Calculator_2-way'!A550)</f>
        <v/>
      </c>
      <c r="B558" s="4" t="str">
        <f>IF('True_Odds_Calculator_2-way'!B550="","",'True_Odds_Calculator_2-way'!B550)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IF('True_Odds_Calculator_2-way'!A551="","",'True_Odds_Calculator_2-way'!A551)</f>
        <v/>
      </c>
      <c r="B559" s="4" t="str">
        <f>IF('True_Odds_Calculator_2-way'!B551="","",'True_Odds_Calculator_2-way'!B551)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IF('True_Odds_Calculator_2-way'!A552="","",'True_Odds_Calculator_2-way'!A552)</f>
        <v/>
      </c>
      <c r="B560" s="4" t="str">
        <f>IF('True_Odds_Calculator_2-way'!B552="","",'True_Odds_Calculator_2-way'!B552)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IF('True_Odds_Calculator_2-way'!A553="","",'True_Odds_Calculator_2-way'!A553)</f>
        <v/>
      </c>
      <c r="B561" s="4" t="str">
        <f>IF('True_Odds_Calculator_2-way'!B553="","",'True_Odds_Calculator_2-way'!B553)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IF('True_Odds_Calculator_2-way'!A554="","",'True_Odds_Calculator_2-way'!A554)</f>
        <v/>
      </c>
      <c r="B562" s="4" t="str">
        <f>IF('True_Odds_Calculator_2-way'!B554="","",'True_Odds_Calculator_2-way'!B554)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IF('True_Odds_Calculator_2-way'!A555="","",'True_Odds_Calculator_2-way'!A555)</f>
        <v/>
      </c>
      <c r="B563" s="4" t="str">
        <f>IF('True_Odds_Calculator_2-way'!B555="","",'True_Odds_Calculator_2-way'!B555)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IF('True_Odds_Calculator_2-way'!A556="","",'True_Odds_Calculator_2-way'!A556)</f>
        <v/>
      </c>
      <c r="B564" s="4" t="str">
        <f>IF('True_Odds_Calculator_2-way'!B556="","",'True_Odds_Calculator_2-way'!B556)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IF('True_Odds_Calculator_2-way'!A557="","",'True_Odds_Calculator_2-way'!A557)</f>
        <v/>
      </c>
      <c r="B565" s="4" t="str">
        <f>IF('True_Odds_Calculator_2-way'!B557="","",'True_Odds_Calculator_2-way'!B557)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IF('True_Odds_Calculator_2-way'!A558="","",'True_Odds_Calculator_2-way'!A558)</f>
        <v/>
      </c>
      <c r="B566" s="4" t="str">
        <f>IF('True_Odds_Calculator_2-way'!B558="","",'True_Odds_Calculator_2-way'!B558)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IF('True_Odds_Calculator_2-way'!A559="","",'True_Odds_Calculator_2-way'!A559)</f>
        <v/>
      </c>
      <c r="B567" s="4" t="str">
        <f>IF('True_Odds_Calculator_2-way'!B559="","",'True_Odds_Calculator_2-way'!B559)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IF('True_Odds_Calculator_2-way'!A560="","",'True_Odds_Calculator_2-way'!A560)</f>
        <v/>
      </c>
      <c r="B568" s="4" t="str">
        <f>IF('True_Odds_Calculator_2-way'!B560="","",'True_Odds_Calculator_2-way'!B560)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IF('True_Odds_Calculator_2-way'!A561="","",'True_Odds_Calculator_2-way'!A561)</f>
        <v/>
      </c>
      <c r="B569" s="4" t="str">
        <f>IF('True_Odds_Calculator_2-way'!B561="","",'True_Odds_Calculator_2-way'!B561)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IF('True_Odds_Calculator_2-way'!A562="","",'True_Odds_Calculator_2-way'!A562)</f>
        <v/>
      </c>
      <c r="B570" s="4" t="str">
        <f>IF('True_Odds_Calculator_2-way'!B562="","",'True_Odds_Calculator_2-way'!B562)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IF('True_Odds_Calculator_2-way'!A563="","",'True_Odds_Calculator_2-way'!A563)</f>
        <v/>
      </c>
      <c r="B571" s="4" t="str">
        <f>IF('True_Odds_Calculator_2-way'!B563="","",'True_Odds_Calculator_2-way'!B563)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IF('True_Odds_Calculator_2-way'!A564="","",'True_Odds_Calculator_2-way'!A564)</f>
        <v/>
      </c>
      <c r="B572" s="4" t="str">
        <f>IF('True_Odds_Calculator_2-way'!B564="","",'True_Odds_Calculator_2-way'!B564)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IF('True_Odds_Calculator_2-way'!A565="","",'True_Odds_Calculator_2-way'!A565)</f>
        <v/>
      </c>
      <c r="B573" s="4" t="str">
        <f>IF('True_Odds_Calculator_2-way'!B565="","",'True_Odds_Calculator_2-way'!B565)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IF('True_Odds_Calculator_2-way'!A566="","",'True_Odds_Calculator_2-way'!A566)</f>
        <v/>
      </c>
      <c r="B574" s="4" t="str">
        <f>IF('True_Odds_Calculator_2-way'!B566="","",'True_Odds_Calculator_2-way'!B566)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IF('True_Odds_Calculator_2-way'!A567="","",'True_Odds_Calculator_2-way'!A567)</f>
        <v/>
      </c>
      <c r="B575" s="4" t="str">
        <f>IF('True_Odds_Calculator_2-way'!B567="","",'True_Odds_Calculator_2-way'!B567)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IF('True_Odds_Calculator_2-way'!A568="","",'True_Odds_Calculator_2-way'!A568)</f>
        <v/>
      </c>
      <c r="B576" s="4" t="str">
        <f>IF('True_Odds_Calculator_2-way'!B568="","",'True_Odds_Calculator_2-way'!B568)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IF('True_Odds_Calculator_2-way'!A569="","",'True_Odds_Calculator_2-way'!A569)</f>
        <v/>
      </c>
      <c r="B577" s="4" t="str">
        <f>IF('True_Odds_Calculator_2-way'!B569="","",'True_Odds_Calculator_2-way'!B569)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IF('True_Odds_Calculator_2-way'!A570="","",'True_Odds_Calculator_2-way'!A570)</f>
        <v/>
      </c>
      <c r="B578" s="4" t="str">
        <f>IF('True_Odds_Calculator_2-way'!B570="","",'True_Odds_Calculator_2-way'!B570)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IF('True_Odds_Calculator_2-way'!A571="","",'True_Odds_Calculator_2-way'!A571)</f>
        <v/>
      </c>
      <c r="B579" s="4" t="str">
        <f>IF('True_Odds_Calculator_2-way'!B571="","",'True_Odds_Calculator_2-way'!B571)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IF('True_Odds_Calculator_2-way'!A572="","",'True_Odds_Calculator_2-way'!A572)</f>
        <v/>
      </c>
      <c r="B580" s="4" t="str">
        <f>IF('True_Odds_Calculator_2-way'!B572="","",'True_Odds_Calculator_2-way'!B572)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IF('True_Odds_Calculator_2-way'!A573="","",'True_Odds_Calculator_2-way'!A573)</f>
        <v/>
      </c>
      <c r="B581" s="4" t="str">
        <f>IF('True_Odds_Calculator_2-way'!B573="","",'True_Odds_Calculator_2-way'!B573)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IF('True_Odds_Calculator_2-way'!A574="","",'True_Odds_Calculator_2-way'!A574)</f>
        <v/>
      </c>
      <c r="B582" s="4" t="str">
        <f>IF('True_Odds_Calculator_2-way'!B574="","",'True_Odds_Calculator_2-way'!B574)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IF('True_Odds_Calculator_2-way'!A575="","",'True_Odds_Calculator_2-way'!A575)</f>
        <v/>
      </c>
      <c r="B583" s="4" t="str">
        <f>IF('True_Odds_Calculator_2-way'!B575="","",'True_Odds_Calculator_2-way'!B575)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IF('True_Odds_Calculator_2-way'!A576="","",'True_Odds_Calculator_2-way'!A576)</f>
        <v/>
      </c>
      <c r="B584" s="4" t="str">
        <f>IF('True_Odds_Calculator_2-way'!B576="","",'True_Odds_Calculator_2-way'!B576)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IF('True_Odds_Calculator_2-way'!A577="","",'True_Odds_Calculator_2-way'!A577)</f>
        <v/>
      </c>
      <c r="B585" s="4" t="str">
        <f>IF('True_Odds_Calculator_2-way'!B577="","",'True_Odds_Calculator_2-way'!B577)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IF('True_Odds_Calculator_2-way'!A578="","",'True_Odds_Calculator_2-way'!A578)</f>
        <v/>
      </c>
      <c r="B586" s="4" t="str">
        <f>IF('True_Odds_Calculator_2-way'!B578="","",'True_Odds_Calculator_2-way'!B578)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IF('True_Odds_Calculator_2-way'!A579="","",'True_Odds_Calculator_2-way'!A579)</f>
        <v/>
      </c>
      <c r="B587" s="4" t="str">
        <f>IF('True_Odds_Calculator_2-way'!B579="","",'True_Odds_Calculator_2-way'!B579)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IF('True_Odds_Calculator_2-way'!A580="","",'True_Odds_Calculator_2-way'!A580)</f>
        <v/>
      </c>
      <c r="B588" s="4" t="str">
        <f>IF('True_Odds_Calculator_2-way'!B580="","",'True_Odds_Calculator_2-way'!B580)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IF('True_Odds_Calculator_2-way'!A581="","",'True_Odds_Calculator_2-way'!A581)</f>
        <v/>
      </c>
      <c r="B589" s="4" t="str">
        <f>IF('True_Odds_Calculator_2-way'!B581="","",'True_Odds_Calculator_2-way'!B581)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IF('True_Odds_Calculator_2-way'!A582="","",'True_Odds_Calculator_2-way'!A582)</f>
        <v/>
      </c>
      <c r="B590" s="4" t="str">
        <f>IF('True_Odds_Calculator_2-way'!B582="","",'True_Odds_Calculator_2-way'!B582)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IF('True_Odds_Calculator_2-way'!A583="","",'True_Odds_Calculator_2-way'!A583)</f>
        <v/>
      </c>
      <c r="B591" s="4" t="str">
        <f>IF('True_Odds_Calculator_2-way'!B583="","",'True_Odds_Calculator_2-way'!B583)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IF('True_Odds_Calculator_2-way'!A584="","",'True_Odds_Calculator_2-way'!A584)</f>
        <v/>
      </c>
      <c r="B592" s="4" t="str">
        <f>IF('True_Odds_Calculator_2-way'!B584="","",'True_Odds_Calculator_2-way'!B584)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IF('True_Odds_Calculator_2-way'!A585="","",'True_Odds_Calculator_2-way'!A585)</f>
        <v/>
      </c>
      <c r="B593" s="4" t="str">
        <f>IF('True_Odds_Calculator_2-way'!B585="","",'True_Odds_Calculator_2-way'!B585)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IF('True_Odds_Calculator_2-way'!A586="","",'True_Odds_Calculator_2-way'!A586)</f>
        <v/>
      </c>
      <c r="B594" s="4" t="str">
        <f>IF('True_Odds_Calculator_2-way'!B586="","",'True_Odds_Calculator_2-way'!B586)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IF('True_Odds_Calculator_2-way'!A587="","",'True_Odds_Calculator_2-way'!A587)</f>
        <v/>
      </c>
      <c r="B595" s="4" t="str">
        <f>IF('True_Odds_Calculator_2-way'!B587="","",'True_Odds_Calculator_2-way'!B587)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IF('True_Odds_Calculator_2-way'!A588="","",'True_Odds_Calculator_2-way'!A588)</f>
        <v/>
      </c>
      <c r="B596" s="4" t="str">
        <f>IF('True_Odds_Calculator_2-way'!B588="","",'True_Odds_Calculator_2-way'!B588)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IF('True_Odds_Calculator_2-way'!A589="","",'True_Odds_Calculator_2-way'!A589)</f>
        <v/>
      </c>
      <c r="B597" s="4" t="str">
        <f>IF('True_Odds_Calculator_2-way'!B589="","",'True_Odds_Calculator_2-way'!B589)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IF('True_Odds_Calculator_2-way'!A590="","",'True_Odds_Calculator_2-way'!A590)</f>
        <v/>
      </c>
      <c r="B598" s="4" t="str">
        <f>IF('True_Odds_Calculator_2-way'!B590="","",'True_Odds_Calculator_2-way'!B590)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IF('True_Odds_Calculator_2-way'!A591="","",'True_Odds_Calculator_2-way'!A591)</f>
        <v/>
      </c>
      <c r="B599" s="4" t="str">
        <f>IF('True_Odds_Calculator_2-way'!B591="","",'True_Odds_Calculator_2-way'!B591)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IF('True_Odds_Calculator_2-way'!A592="","",'True_Odds_Calculator_2-way'!A592)</f>
        <v/>
      </c>
      <c r="B600" s="4" t="str">
        <f>IF('True_Odds_Calculator_2-way'!B592="","",'True_Odds_Calculator_2-way'!B592)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IF('True_Odds_Calculator_2-way'!A593="","",'True_Odds_Calculator_2-way'!A593)</f>
        <v/>
      </c>
      <c r="B601" s="4" t="str">
        <f>IF('True_Odds_Calculator_2-way'!B593="","",'True_Odds_Calculator_2-way'!B593)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IF('True_Odds_Calculator_2-way'!A594="","",'True_Odds_Calculator_2-way'!A594)</f>
        <v/>
      </c>
      <c r="B602" s="4" t="str">
        <f>IF('True_Odds_Calculator_2-way'!B594="","",'True_Odds_Calculator_2-way'!B594)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IF('True_Odds_Calculator_2-way'!A595="","",'True_Odds_Calculator_2-way'!A595)</f>
        <v/>
      </c>
      <c r="B603" s="4" t="str">
        <f>IF('True_Odds_Calculator_2-way'!B595="","",'True_Odds_Calculator_2-way'!B595)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IF('True_Odds_Calculator_2-way'!A596="","",'True_Odds_Calculator_2-way'!A596)</f>
        <v/>
      </c>
      <c r="B604" s="4" t="str">
        <f>IF('True_Odds_Calculator_2-way'!B596="","",'True_Odds_Calculator_2-way'!B596)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IF('True_Odds_Calculator_2-way'!A597="","",'True_Odds_Calculator_2-way'!A597)</f>
        <v/>
      </c>
      <c r="B605" s="4" t="str">
        <f>IF('True_Odds_Calculator_2-way'!B597="","",'True_Odds_Calculator_2-way'!B597)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IF('True_Odds_Calculator_2-way'!A598="","",'True_Odds_Calculator_2-way'!A598)</f>
        <v/>
      </c>
      <c r="B606" s="4" t="str">
        <f>IF('True_Odds_Calculator_2-way'!B598="","",'True_Odds_Calculator_2-way'!B598)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IF('True_Odds_Calculator_2-way'!A599="","",'True_Odds_Calculator_2-way'!A599)</f>
        <v/>
      </c>
      <c r="B607" s="4" t="str">
        <f>IF('True_Odds_Calculator_2-way'!B599="","",'True_Odds_Calculator_2-way'!B599)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IF('True_Odds_Calculator_2-way'!A600="","",'True_Odds_Calculator_2-way'!A600)</f>
        <v/>
      </c>
      <c r="B608" s="4" t="str">
        <f>IF('True_Odds_Calculator_2-way'!B600="","",'True_Odds_Calculator_2-way'!B600)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IF('True_Odds_Calculator_2-way'!A601="","",'True_Odds_Calculator_2-way'!A601)</f>
        <v/>
      </c>
      <c r="B609" s="4" t="str">
        <f>IF('True_Odds_Calculator_2-way'!B601="","",'True_Odds_Calculator_2-way'!B601)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IF('True_Odds_Calculator_2-way'!A602="","",'True_Odds_Calculator_2-way'!A602)</f>
        <v/>
      </c>
      <c r="B610" s="4" t="str">
        <f>IF('True_Odds_Calculator_2-way'!B602="","",'True_Odds_Calculator_2-way'!B602)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IF('True_Odds_Calculator_2-way'!A603="","",'True_Odds_Calculator_2-way'!A603)</f>
        <v/>
      </c>
      <c r="B611" s="4" t="str">
        <f>IF('True_Odds_Calculator_2-way'!B603="","",'True_Odds_Calculator_2-way'!B603)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IF('True_Odds_Calculator_2-way'!A604="","",'True_Odds_Calculator_2-way'!A604)</f>
        <v/>
      </c>
      <c r="B612" s="4" t="str">
        <f>IF('True_Odds_Calculator_2-way'!B604="","",'True_Odds_Calculator_2-way'!B604)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IF('True_Odds_Calculator_2-way'!A605="","",'True_Odds_Calculator_2-way'!A605)</f>
        <v/>
      </c>
      <c r="B613" s="4" t="str">
        <f>IF('True_Odds_Calculator_2-way'!B605="","",'True_Odds_Calculator_2-way'!B605)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IF('True_Odds_Calculator_2-way'!A606="","",'True_Odds_Calculator_2-way'!A606)</f>
        <v/>
      </c>
      <c r="B614" s="4" t="str">
        <f>IF('True_Odds_Calculator_2-way'!B606="","",'True_Odds_Calculator_2-way'!B606)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IF('True_Odds_Calculator_2-way'!A607="","",'True_Odds_Calculator_2-way'!A607)</f>
        <v/>
      </c>
      <c r="B615" s="4" t="str">
        <f>IF('True_Odds_Calculator_2-way'!B607="","",'True_Odds_Calculator_2-way'!B607)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IF('True_Odds_Calculator_2-way'!A608="","",'True_Odds_Calculator_2-way'!A608)</f>
        <v/>
      </c>
      <c r="B616" s="4" t="str">
        <f>IF('True_Odds_Calculator_2-way'!B608="","",'True_Odds_Calculator_2-way'!B608)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IF('True_Odds_Calculator_2-way'!A609="","",'True_Odds_Calculator_2-way'!A609)</f>
        <v/>
      </c>
      <c r="B617" s="4" t="str">
        <f>IF('True_Odds_Calculator_2-way'!B609="","",'True_Odds_Calculator_2-way'!B609)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IF('True_Odds_Calculator_2-way'!A610="","",'True_Odds_Calculator_2-way'!A610)</f>
        <v/>
      </c>
      <c r="B618" s="4" t="str">
        <f>IF('True_Odds_Calculator_2-way'!B610="","",'True_Odds_Calculator_2-way'!B610)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IF('True_Odds_Calculator_2-way'!A611="","",'True_Odds_Calculator_2-way'!A611)</f>
        <v/>
      </c>
      <c r="B619" s="4" t="str">
        <f>IF('True_Odds_Calculator_2-way'!B611="","",'True_Odds_Calculator_2-way'!B611)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IF('True_Odds_Calculator_2-way'!A612="","",'True_Odds_Calculator_2-way'!A612)</f>
        <v/>
      </c>
      <c r="B620" s="4" t="str">
        <f>IF('True_Odds_Calculator_2-way'!B612="","",'True_Odds_Calculator_2-way'!B612)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IF('True_Odds_Calculator_2-way'!A613="","",'True_Odds_Calculator_2-way'!A613)</f>
        <v/>
      </c>
      <c r="B621" s="4" t="str">
        <f>IF('True_Odds_Calculator_2-way'!B613="","",'True_Odds_Calculator_2-way'!B613)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IF('True_Odds_Calculator_2-way'!A614="","",'True_Odds_Calculator_2-way'!A614)</f>
        <v/>
      </c>
      <c r="B622" s="4" t="str">
        <f>IF('True_Odds_Calculator_2-way'!B614="","",'True_Odds_Calculator_2-way'!B614)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IF('True_Odds_Calculator_2-way'!A615="","",'True_Odds_Calculator_2-way'!A615)</f>
        <v/>
      </c>
      <c r="B623" s="4" t="str">
        <f>IF('True_Odds_Calculator_2-way'!B615="","",'True_Odds_Calculator_2-way'!B615)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IF('True_Odds_Calculator_2-way'!A616="","",'True_Odds_Calculator_2-way'!A616)</f>
        <v/>
      </c>
      <c r="B624" s="4" t="str">
        <f>IF('True_Odds_Calculator_2-way'!B616="","",'True_Odds_Calculator_2-way'!B616)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IF('True_Odds_Calculator_2-way'!A617="","",'True_Odds_Calculator_2-way'!A617)</f>
        <v/>
      </c>
      <c r="B625" s="4" t="str">
        <f>IF('True_Odds_Calculator_2-way'!B617="","",'True_Odds_Calculator_2-way'!B617)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IF('True_Odds_Calculator_2-way'!A618="","",'True_Odds_Calculator_2-way'!A618)</f>
        <v/>
      </c>
      <c r="B626" s="4" t="str">
        <f>IF('True_Odds_Calculator_2-way'!B618="","",'True_Odds_Calculator_2-way'!B618)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IF('True_Odds_Calculator_2-way'!A619="","",'True_Odds_Calculator_2-way'!A619)</f>
        <v/>
      </c>
      <c r="B627" s="4" t="str">
        <f>IF('True_Odds_Calculator_2-way'!B619="","",'True_Odds_Calculator_2-way'!B619)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IF('True_Odds_Calculator_2-way'!A620="","",'True_Odds_Calculator_2-way'!A620)</f>
        <v/>
      </c>
      <c r="B628" s="4" t="str">
        <f>IF('True_Odds_Calculator_2-way'!B620="","",'True_Odds_Calculator_2-way'!B620)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IF('True_Odds_Calculator_2-way'!A621="","",'True_Odds_Calculator_2-way'!A621)</f>
        <v/>
      </c>
      <c r="B629" s="4" t="str">
        <f>IF('True_Odds_Calculator_2-way'!B621="","",'True_Odds_Calculator_2-way'!B621)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IF('True_Odds_Calculator_2-way'!A622="","",'True_Odds_Calculator_2-way'!A622)</f>
        <v/>
      </c>
      <c r="B630" s="4" t="str">
        <f>IF('True_Odds_Calculator_2-way'!B622="","",'True_Odds_Calculator_2-way'!B622)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IF('True_Odds_Calculator_2-way'!A623="","",'True_Odds_Calculator_2-way'!A623)</f>
        <v/>
      </c>
      <c r="B631" s="4" t="str">
        <f>IF('True_Odds_Calculator_2-way'!B623="","",'True_Odds_Calculator_2-way'!B623)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IF('True_Odds_Calculator_2-way'!A624="","",'True_Odds_Calculator_2-way'!A624)</f>
        <v/>
      </c>
      <c r="B632" s="4" t="str">
        <f>IF('True_Odds_Calculator_2-way'!B624="","",'True_Odds_Calculator_2-way'!B624)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IF('True_Odds_Calculator_2-way'!A625="","",'True_Odds_Calculator_2-way'!A625)</f>
        <v/>
      </c>
      <c r="B633" s="4" t="str">
        <f>IF('True_Odds_Calculator_2-way'!B625="","",'True_Odds_Calculator_2-way'!B625)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IF('True_Odds_Calculator_2-way'!A626="","",'True_Odds_Calculator_2-way'!A626)</f>
        <v/>
      </c>
      <c r="B634" s="4" t="str">
        <f>IF('True_Odds_Calculator_2-way'!B626="","",'True_Odds_Calculator_2-way'!B626)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IF('True_Odds_Calculator_2-way'!A627="","",'True_Odds_Calculator_2-way'!A627)</f>
        <v/>
      </c>
      <c r="B635" s="4" t="str">
        <f>IF('True_Odds_Calculator_2-way'!B627="","",'True_Odds_Calculator_2-way'!B627)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IF('True_Odds_Calculator_2-way'!A628="","",'True_Odds_Calculator_2-way'!A628)</f>
        <v/>
      </c>
      <c r="B636" s="4" t="str">
        <f>IF('True_Odds_Calculator_2-way'!B628="","",'True_Odds_Calculator_2-way'!B628)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IF('True_Odds_Calculator_2-way'!A629="","",'True_Odds_Calculator_2-way'!A629)</f>
        <v/>
      </c>
      <c r="B637" s="4" t="str">
        <f>IF('True_Odds_Calculator_2-way'!B629="","",'True_Odds_Calculator_2-way'!B629)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IF('True_Odds_Calculator_2-way'!A630="","",'True_Odds_Calculator_2-way'!A630)</f>
        <v/>
      </c>
      <c r="B638" s="4" t="str">
        <f>IF('True_Odds_Calculator_2-way'!B630="","",'True_Odds_Calculator_2-way'!B630)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IF('True_Odds_Calculator_2-way'!A631="","",'True_Odds_Calculator_2-way'!A631)</f>
        <v/>
      </c>
      <c r="B639" s="4" t="str">
        <f>IF('True_Odds_Calculator_2-way'!B631="","",'True_Odds_Calculator_2-way'!B631)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IF('True_Odds_Calculator_2-way'!A632="","",'True_Odds_Calculator_2-way'!A632)</f>
        <v/>
      </c>
      <c r="B640" s="4" t="str">
        <f>IF('True_Odds_Calculator_2-way'!B632="","",'True_Odds_Calculator_2-way'!B632)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IF('True_Odds_Calculator_2-way'!A633="","",'True_Odds_Calculator_2-way'!A633)</f>
        <v/>
      </c>
      <c r="B641" s="4" t="str">
        <f>IF('True_Odds_Calculator_2-way'!B633="","",'True_Odds_Calculator_2-way'!B633)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IF('True_Odds_Calculator_2-way'!A634="","",'True_Odds_Calculator_2-way'!A634)</f>
        <v/>
      </c>
      <c r="B642" s="4" t="str">
        <f>IF('True_Odds_Calculator_2-way'!B634="","",'True_Odds_Calculator_2-way'!B634)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IF('True_Odds_Calculator_2-way'!A635="","",'True_Odds_Calculator_2-way'!A635)</f>
        <v/>
      </c>
      <c r="B643" s="4" t="str">
        <f>IF('True_Odds_Calculator_2-way'!B635="","",'True_Odds_Calculator_2-way'!B635)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IF('True_Odds_Calculator_2-way'!A636="","",'True_Odds_Calculator_2-way'!A636)</f>
        <v/>
      </c>
      <c r="B644" s="4" t="str">
        <f>IF('True_Odds_Calculator_2-way'!B636="","",'True_Odds_Calculator_2-way'!B636)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IF('True_Odds_Calculator_2-way'!A637="","",'True_Odds_Calculator_2-way'!A637)</f>
        <v/>
      </c>
      <c r="B645" s="4" t="str">
        <f>IF('True_Odds_Calculator_2-way'!B637="","",'True_Odds_Calculator_2-way'!B637)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IF('True_Odds_Calculator_2-way'!A638="","",'True_Odds_Calculator_2-way'!A638)</f>
        <v/>
      </c>
      <c r="B646" s="4" t="str">
        <f>IF('True_Odds_Calculator_2-way'!B638="","",'True_Odds_Calculator_2-way'!B638)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IF('True_Odds_Calculator_2-way'!A639="","",'True_Odds_Calculator_2-way'!A639)</f>
        <v/>
      </c>
      <c r="B647" s="4" t="str">
        <f>IF('True_Odds_Calculator_2-way'!B639="","",'True_Odds_Calculator_2-way'!B639)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IF('True_Odds_Calculator_2-way'!A640="","",'True_Odds_Calculator_2-way'!A640)</f>
        <v/>
      </c>
      <c r="B648" s="4" t="str">
        <f>IF('True_Odds_Calculator_2-way'!B640="","",'True_Odds_Calculator_2-way'!B640)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IF('True_Odds_Calculator_2-way'!A641="","",'True_Odds_Calculator_2-way'!A641)</f>
        <v/>
      </c>
      <c r="B649" s="4" t="str">
        <f>IF('True_Odds_Calculator_2-way'!B641="","",'True_Odds_Calculator_2-way'!B641)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IF('True_Odds_Calculator_2-way'!A642="","",'True_Odds_Calculator_2-way'!A642)</f>
        <v/>
      </c>
      <c r="B650" s="4" t="str">
        <f>IF('True_Odds_Calculator_2-way'!B642="","",'True_Odds_Calculator_2-way'!B642)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IF('True_Odds_Calculator_2-way'!A643="","",'True_Odds_Calculator_2-way'!A643)</f>
        <v/>
      </c>
      <c r="B651" s="4" t="str">
        <f>IF('True_Odds_Calculator_2-way'!B643="","",'True_Odds_Calculator_2-way'!B643)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IF('True_Odds_Calculator_2-way'!A644="","",'True_Odds_Calculator_2-way'!A644)</f>
        <v/>
      </c>
      <c r="B652" s="4" t="str">
        <f>IF('True_Odds_Calculator_2-way'!B644="","",'True_Odds_Calculator_2-way'!B644)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IF('True_Odds_Calculator_2-way'!A645="","",'True_Odds_Calculator_2-way'!A645)</f>
        <v/>
      </c>
      <c r="B653" s="4" t="str">
        <f>IF('True_Odds_Calculator_2-way'!B645="","",'True_Odds_Calculator_2-way'!B645)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IF('True_Odds_Calculator_2-way'!A646="","",'True_Odds_Calculator_2-way'!A646)</f>
        <v/>
      </c>
      <c r="B654" s="4" t="str">
        <f>IF('True_Odds_Calculator_2-way'!B646="","",'True_Odds_Calculator_2-way'!B646)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IF('True_Odds_Calculator_2-way'!A647="","",'True_Odds_Calculator_2-way'!A647)</f>
        <v/>
      </c>
      <c r="B655" s="4" t="str">
        <f>IF('True_Odds_Calculator_2-way'!B647="","",'True_Odds_Calculator_2-way'!B647)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IF('True_Odds_Calculator_2-way'!A648="","",'True_Odds_Calculator_2-way'!A648)</f>
        <v/>
      </c>
      <c r="B656" s="4" t="str">
        <f>IF('True_Odds_Calculator_2-way'!B648="","",'True_Odds_Calculator_2-way'!B648)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IF('True_Odds_Calculator_2-way'!A649="","",'True_Odds_Calculator_2-way'!A649)</f>
        <v/>
      </c>
      <c r="B657" s="4" t="str">
        <f>IF('True_Odds_Calculator_2-way'!B649="","",'True_Odds_Calculator_2-way'!B649)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IF('True_Odds_Calculator_2-way'!A650="","",'True_Odds_Calculator_2-way'!A650)</f>
        <v/>
      </c>
      <c r="B658" s="4" t="str">
        <f>IF('True_Odds_Calculator_2-way'!B650="","",'True_Odds_Calculator_2-way'!B650)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IF('True_Odds_Calculator_2-way'!A651="","",'True_Odds_Calculator_2-way'!A651)</f>
        <v/>
      </c>
      <c r="B659" s="4" t="str">
        <f>IF('True_Odds_Calculator_2-way'!B651="","",'True_Odds_Calculator_2-way'!B651)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IF('True_Odds_Calculator_2-way'!A652="","",'True_Odds_Calculator_2-way'!A652)</f>
        <v/>
      </c>
      <c r="B660" s="4" t="str">
        <f>IF('True_Odds_Calculator_2-way'!B652="","",'True_Odds_Calculator_2-way'!B652)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IF('True_Odds_Calculator_2-way'!A653="","",'True_Odds_Calculator_2-way'!A653)</f>
        <v/>
      </c>
      <c r="B661" s="4" t="str">
        <f>IF('True_Odds_Calculator_2-way'!B653="","",'True_Odds_Calculator_2-way'!B653)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IF('True_Odds_Calculator_2-way'!A654="","",'True_Odds_Calculator_2-way'!A654)</f>
        <v/>
      </c>
      <c r="B662" s="4" t="str">
        <f>IF('True_Odds_Calculator_2-way'!B654="","",'True_Odds_Calculator_2-way'!B654)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IF('True_Odds_Calculator_2-way'!A655="","",'True_Odds_Calculator_2-way'!A655)</f>
        <v/>
      </c>
      <c r="B663" s="4" t="str">
        <f>IF('True_Odds_Calculator_2-way'!B655="","",'True_Odds_Calculator_2-way'!B655)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IF('True_Odds_Calculator_2-way'!A656="","",'True_Odds_Calculator_2-way'!A656)</f>
        <v/>
      </c>
      <c r="B664" s="4" t="str">
        <f>IF('True_Odds_Calculator_2-way'!B656="","",'True_Odds_Calculator_2-way'!B656)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IF('True_Odds_Calculator_2-way'!A657="","",'True_Odds_Calculator_2-way'!A657)</f>
        <v/>
      </c>
      <c r="B665" s="4" t="str">
        <f>IF('True_Odds_Calculator_2-way'!B657="","",'True_Odds_Calculator_2-way'!B657)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IF('True_Odds_Calculator_2-way'!A658="","",'True_Odds_Calculator_2-way'!A658)</f>
        <v/>
      </c>
      <c r="B666" s="4" t="str">
        <f>IF('True_Odds_Calculator_2-way'!B658="","",'True_Odds_Calculator_2-way'!B658)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IF('True_Odds_Calculator_2-way'!A659="","",'True_Odds_Calculator_2-way'!A659)</f>
        <v/>
      </c>
      <c r="B667" s="4" t="str">
        <f>IF('True_Odds_Calculator_2-way'!B659="","",'True_Odds_Calculator_2-way'!B659)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IF('True_Odds_Calculator_2-way'!A660="","",'True_Odds_Calculator_2-way'!A660)</f>
        <v/>
      </c>
      <c r="B668" s="4" t="str">
        <f>IF('True_Odds_Calculator_2-way'!B660="","",'True_Odds_Calculator_2-way'!B660)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IF('True_Odds_Calculator_2-way'!A661="","",'True_Odds_Calculator_2-way'!A661)</f>
        <v/>
      </c>
      <c r="B669" s="4" t="str">
        <f>IF('True_Odds_Calculator_2-way'!B661="","",'True_Odds_Calculator_2-way'!B661)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IF('True_Odds_Calculator_2-way'!A662="","",'True_Odds_Calculator_2-way'!A662)</f>
        <v/>
      </c>
      <c r="B670" s="4" t="str">
        <f>IF('True_Odds_Calculator_2-way'!B662="","",'True_Odds_Calculator_2-way'!B662)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IF('True_Odds_Calculator_2-way'!A663="","",'True_Odds_Calculator_2-way'!A663)</f>
        <v/>
      </c>
      <c r="B671" s="4" t="str">
        <f>IF('True_Odds_Calculator_2-way'!B663="","",'True_Odds_Calculator_2-way'!B663)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IF('True_Odds_Calculator_2-way'!A664="","",'True_Odds_Calculator_2-way'!A664)</f>
        <v/>
      </c>
      <c r="B672" s="4" t="str">
        <f>IF('True_Odds_Calculator_2-way'!B664="","",'True_Odds_Calculator_2-way'!B664)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IF('True_Odds_Calculator_2-way'!A665="","",'True_Odds_Calculator_2-way'!A665)</f>
        <v/>
      </c>
      <c r="B673" s="4" t="str">
        <f>IF('True_Odds_Calculator_2-way'!B665="","",'True_Odds_Calculator_2-way'!B665)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IF('True_Odds_Calculator_2-way'!A666="","",'True_Odds_Calculator_2-way'!A666)</f>
        <v/>
      </c>
      <c r="B674" s="4" t="str">
        <f>IF('True_Odds_Calculator_2-way'!B666="","",'True_Odds_Calculator_2-way'!B666)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IF('True_Odds_Calculator_2-way'!A667="","",'True_Odds_Calculator_2-way'!A667)</f>
        <v/>
      </c>
      <c r="B675" s="4" t="str">
        <f>IF('True_Odds_Calculator_2-way'!B667="","",'True_Odds_Calculator_2-way'!B667)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IF('True_Odds_Calculator_2-way'!A668="","",'True_Odds_Calculator_2-way'!A668)</f>
        <v/>
      </c>
      <c r="B676" s="4" t="str">
        <f>IF('True_Odds_Calculator_2-way'!B668="","",'True_Odds_Calculator_2-way'!B668)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IF('True_Odds_Calculator_2-way'!A669="","",'True_Odds_Calculator_2-way'!A669)</f>
        <v/>
      </c>
      <c r="B677" s="4" t="str">
        <f>IF('True_Odds_Calculator_2-way'!B669="","",'True_Odds_Calculator_2-way'!B669)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IF('True_Odds_Calculator_2-way'!A670="","",'True_Odds_Calculator_2-way'!A670)</f>
        <v/>
      </c>
      <c r="B678" s="4" t="str">
        <f>IF('True_Odds_Calculator_2-way'!B670="","",'True_Odds_Calculator_2-way'!B670)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IF('True_Odds_Calculator_2-way'!A671="","",'True_Odds_Calculator_2-way'!A671)</f>
        <v/>
      </c>
      <c r="B679" s="4" t="str">
        <f>IF('True_Odds_Calculator_2-way'!B671="","",'True_Odds_Calculator_2-way'!B671)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IF('True_Odds_Calculator_2-way'!A672="","",'True_Odds_Calculator_2-way'!A672)</f>
        <v/>
      </c>
      <c r="B680" s="4" t="str">
        <f>IF('True_Odds_Calculator_2-way'!B672="","",'True_Odds_Calculator_2-way'!B672)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IF('True_Odds_Calculator_2-way'!A673="","",'True_Odds_Calculator_2-way'!A673)</f>
        <v/>
      </c>
      <c r="B681" s="4" t="str">
        <f>IF('True_Odds_Calculator_2-way'!B673="","",'True_Odds_Calculator_2-way'!B673)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IF('True_Odds_Calculator_2-way'!A674="","",'True_Odds_Calculator_2-way'!A674)</f>
        <v/>
      </c>
      <c r="B682" s="4" t="str">
        <f>IF('True_Odds_Calculator_2-way'!B674="","",'True_Odds_Calculator_2-way'!B674)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IF('True_Odds_Calculator_2-way'!A675="","",'True_Odds_Calculator_2-way'!A675)</f>
        <v/>
      </c>
      <c r="B683" s="4" t="str">
        <f>IF('True_Odds_Calculator_2-way'!B675="","",'True_Odds_Calculator_2-way'!B675)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IF('True_Odds_Calculator_2-way'!A676="","",'True_Odds_Calculator_2-way'!A676)</f>
        <v/>
      </c>
      <c r="B684" s="4" t="str">
        <f>IF('True_Odds_Calculator_2-way'!B676="","",'True_Odds_Calculator_2-way'!B676)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IF('True_Odds_Calculator_2-way'!A677="","",'True_Odds_Calculator_2-way'!A677)</f>
        <v/>
      </c>
      <c r="B685" s="4" t="str">
        <f>IF('True_Odds_Calculator_2-way'!B677="","",'True_Odds_Calculator_2-way'!B677)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IF('True_Odds_Calculator_2-way'!A678="","",'True_Odds_Calculator_2-way'!A678)</f>
        <v/>
      </c>
      <c r="B686" s="4" t="str">
        <f>IF('True_Odds_Calculator_2-way'!B678="","",'True_Odds_Calculator_2-way'!B678)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IF('True_Odds_Calculator_2-way'!A679="","",'True_Odds_Calculator_2-way'!A679)</f>
        <v/>
      </c>
      <c r="B687" s="4" t="str">
        <f>IF('True_Odds_Calculator_2-way'!B679="","",'True_Odds_Calculator_2-way'!B679)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IF('True_Odds_Calculator_2-way'!A680="","",'True_Odds_Calculator_2-way'!A680)</f>
        <v/>
      </c>
      <c r="B688" s="4" t="str">
        <f>IF('True_Odds_Calculator_2-way'!B680="","",'True_Odds_Calculator_2-way'!B680)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IF('True_Odds_Calculator_2-way'!A681="","",'True_Odds_Calculator_2-way'!A681)</f>
        <v/>
      </c>
      <c r="B689" s="4" t="str">
        <f>IF('True_Odds_Calculator_2-way'!B681="","",'True_Odds_Calculator_2-way'!B681)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IF('True_Odds_Calculator_2-way'!A682="","",'True_Odds_Calculator_2-way'!A682)</f>
        <v/>
      </c>
      <c r="B690" s="4" t="str">
        <f>IF('True_Odds_Calculator_2-way'!B682="","",'True_Odds_Calculator_2-way'!B682)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IF('True_Odds_Calculator_2-way'!A683="","",'True_Odds_Calculator_2-way'!A683)</f>
        <v/>
      </c>
      <c r="B691" s="4" t="str">
        <f>IF('True_Odds_Calculator_2-way'!B683="","",'True_Odds_Calculator_2-way'!B683)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IF('True_Odds_Calculator_2-way'!A684="","",'True_Odds_Calculator_2-way'!A684)</f>
        <v/>
      </c>
      <c r="B692" s="4" t="str">
        <f>IF('True_Odds_Calculator_2-way'!B684="","",'True_Odds_Calculator_2-way'!B684)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IF('True_Odds_Calculator_2-way'!A685="","",'True_Odds_Calculator_2-way'!A685)</f>
        <v/>
      </c>
      <c r="B693" s="4" t="str">
        <f>IF('True_Odds_Calculator_2-way'!B685="","",'True_Odds_Calculator_2-way'!B685)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IF('True_Odds_Calculator_2-way'!A686="","",'True_Odds_Calculator_2-way'!A686)</f>
        <v/>
      </c>
      <c r="B694" s="4" t="str">
        <f>IF('True_Odds_Calculator_2-way'!B686="","",'True_Odds_Calculator_2-way'!B686)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IF('True_Odds_Calculator_2-way'!A687="","",'True_Odds_Calculator_2-way'!A687)</f>
        <v/>
      </c>
      <c r="B695" s="4" t="str">
        <f>IF('True_Odds_Calculator_2-way'!B687="","",'True_Odds_Calculator_2-way'!B687)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IF('True_Odds_Calculator_2-way'!A688="","",'True_Odds_Calculator_2-way'!A688)</f>
        <v/>
      </c>
      <c r="B696" s="4" t="str">
        <f>IF('True_Odds_Calculator_2-way'!B688="","",'True_Odds_Calculator_2-way'!B688)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IF('True_Odds_Calculator_2-way'!A689="","",'True_Odds_Calculator_2-way'!A689)</f>
        <v/>
      </c>
      <c r="B697" s="4" t="str">
        <f>IF('True_Odds_Calculator_2-way'!B689="","",'True_Odds_Calculator_2-way'!B689)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IF('True_Odds_Calculator_2-way'!A690="","",'True_Odds_Calculator_2-way'!A690)</f>
        <v/>
      </c>
      <c r="B698" s="4" t="str">
        <f>IF('True_Odds_Calculator_2-way'!B690="","",'True_Odds_Calculator_2-way'!B690)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IF('True_Odds_Calculator_2-way'!A691="","",'True_Odds_Calculator_2-way'!A691)</f>
        <v/>
      </c>
      <c r="B699" s="4" t="str">
        <f>IF('True_Odds_Calculator_2-way'!B691="","",'True_Odds_Calculator_2-way'!B691)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IF('True_Odds_Calculator_2-way'!A692="","",'True_Odds_Calculator_2-way'!A692)</f>
        <v/>
      </c>
      <c r="B700" s="4" t="str">
        <f>IF('True_Odds_Calculator_2-way'!B692="","",'True_Odds_Calculator_2-way'!B692)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IF('True_Odds_Calculator_2-way'!A693="","",'True_Odds_Calculator_2-way'!A693)</f>
        <v/>
      </c>
      <c r="B701" s="4" t="str">
        <f>IF('True_Odds_Calculator_2-way'!B693="","",'True_Odds_Calculator_2-way'!B693)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IF('True_Odds_Calculator_2-way'!A694="","",'True_Odds_Calculator_2-way'!A694)</f>
        <v/>
      </c>
      <c r="B702" s="4" t="str">
        <f>IF('True_Odds_Calculator_2-way'!B694="","",'True_Odds_Calculator_2-way'!B694)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IF('True_Odds_Calculator_2-way'!A695="","",'True_Odds_Calculator_2-way'!A695)</f>
        <v/>
      </c>
      <c r="B703" s="4" t="str">
        <f>IF('True_Odds_Calculator_2-way'!B695="","",'True_Odds_Calculator_2-way'!B695)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IF('True_Odds_Calculator_2-way'!A696="","",'True_Odds_Calculator_2-way'!A696)</f>
        <v/>
      </c>
      <c r="B704" s="4" t="str">
        <f>IF('True_Odds_Calculator_2-way'!B696="","",'True_Odds_Calculator_2-way'!B696)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IF('True_Odds_Calculator_2-way'!A697="","",'True_Odds_Calculator_2-way'!A697)</f>
        <v/>
      </c>
      <c r="B705" s="4" t="str">
        <f>IF('True_Odds_Calculator_2-way'!B697="","",'True_Odds_Calculator_2-way'!B697)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IF('True_Odds_Calculator_2-way'!A698="","",'True_Odds_Calculator_2-way'!A698)</f>
        <v/>
      </c>
      <c r="B706" s="4" t="str">
        <f>IF('True_Odds_Calculator_2-way'!B698="","",'True_Odds_Calculator_2-way'!B698)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IF('True_Odds_Calculator_2-way'!A699="","",'True_Odds_Calculator_2-way'!A699)</f>
        <v/>
      </c>
      <c r="B707" s="4" t="str">
        <f>IF('True_Odds_Calculator_2-way'!B699="","",'True_Odds_Calculator_2-way'!B699)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IF('True_Odds_Calculator_2-way'!A700="","",'True_Odds_Calculator_2-way'!A700)</f>
        <v/>
      </c>
      <c r="B708" s="4" t="str">
        <f>IF('True_Odds_Calculator_2-way'!B700="","",'True_Odds_Calculator_2-way'!B700)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IF('True_Odds_Calculator_2-way'!A701="","",'True_Odds_Calculator_2-way'!A701)</f>
        <v/>
      </c>
      <c r="B709" s="4" t="str">
        <f>IF('True_Odds_Calculator_2-way'!B701="","",'True_Odds_Calculator_2-way'!B701)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IF('True_Odds_Calculator_2-way'!A702="","",'True_Odds_Calculator_2-way'!A702)</f>
        <v/>
      </c>
      <c r="B710" s="4" t="str">
        <f>IF('True_Odds_Calculator_2-way'!B702="","",'True_Odds_Calculator_2-way'!B702)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IF('True_Odds_Calculator_2-way'!A703="","",'True_Odds_Calculator_2-way'!A703)</f>
        <v/>
      </c>
      <c r="B711" s="4" t="str">
        <f>IF('True_Odds_Calculator_2-way'!B703="","",'True_Odds_Calculator_2-way'!B703)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IF('True_Odds_Calculator_2-way'!A704="","",'True_Odds_Calculator_2-way'!A704)</f>
        <v/>
      </c>
      <c r="B712" s="4" t="str">
        <f>IF('True_Odds_Calculator_2-way'!B704="","",'True_Odds_Calculator_2-way'!B704)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IF('True_Odds_Calculator_2-way'!A705="","",'True_Odds_Calculator_2-way'!A705)</f>
        <v/>
      </c>
      <c r="B713" s="4" t="str">
        <f>IF('True_Odds_Calculator_2-way'!B705="","",'True_Odds_Calculator_2-way'!B705)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IF('True_Odds_Calculator_2-way'!A706="","",'True_Odds_Calculator_2-way'!A706)</f>
        <v/>
      </c>
      <c r="B714" s="4" t="str">
        <f>IF('True_Odds_Calculator_2-way'!B706="","",'True_Odds_Calculator_2-way'!B706)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IF('True_Odds_Calculator_2-way'!A707="","",'True_Odds_Calculator_2-way'!A707)</f>
        <v/>
      </c>
      <c r="B715" s="4" t="str">
        <f>IF('True_Odds_Calculator_2-way'!B707="","",'True_Odds_Calculator_2-way'!B707)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IF('True_Odds_Calculator_2-way'!A708="","",'True_Odds_Calculator_2-way'!A708)</f>
        <v/>
      </c>
      <c r="B716" s="4" t="str">
        <f>IF('True_Odds_Calculator_2-way'!B708="","",'True_Odds_Calculator_2-way'!B708)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IF('True_Odds_Calculator_2-way'!A709="","",'True_Odds_Calculator_2-way'!A709)</f>
        <v/>
      </c>
      <c r="B717" s="4" t="str">
        <f>IF('True_Odds_Calculator_2-way'!B709="","",'True_Odds_Calculator_2-way'!B709)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IF('True_Odds_Calculator_2-way'!A710="","",'True_Odds_Calculator_2-way'!A710)</f>
        <v/>
      </c>
      <c r="B718" s="4" t="str">
        <f>IF('True_Odds_Calculator_2-way'!B710="","",'True_Odds_Calculator_2-way'!B710)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IF('True_Odds_Calculator_2-way'!A711="","",'True_Odds_Calculator_2-way'!A711)</f>
        <v/>
      </c>
      <c r="B719" s="4" t="str">
        <f>IF('True_Odds_Calculator_2-way'!B711="","",'True_Odds_Calculator_2-way'!B711)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IF('True_Odds_Calculator_2-way'!A712="","",'True_Odds_Calculator_2-way'!A712)</f>
        <v/>
      </c>
      <c r="B720" s="4" t="str">
        <f>IF('True_Odds_Calculator_2-way'!B712="","",'True_Odds_Calculator_2-way'!B712)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IF('True_Odds_Calculator_2-way'!A713="","",'True_Odds_Calculator_2-way'!A713)</f>
        <v/>
      </c>
      <c r="B721" s="4" t="str">
        <f>IF('True_Odds_Calculator_2-way'!B713="","",'True_Odds_Calculator_2-way'!B713)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IF('True_Odds_Calculator_2-way'!A714="","",'True_Odds_Calculator_2-way'!A714)</f>
        <v/>
      </c>
      <c r="B722" s="4" t="str">
        <f>IF('True_Odds_Calculator_2-way'!B714="","",'True_Odds_Calculator_2-way'!B714)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IF('True_Odds_Calculator_2-way'!A715="","",'True_Odds_Calculator_2-way'!A715)</f>
        <v/>
      </c>
      <c r="B723" s="4" t="str">
        <f>IF('True_Odds_Calculator_2-way'!B715="","",'True_Odds_Calculator_2-way'!B715)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IF('True_Odds_Calculator_2-way'!A716="","",'True_Odds_Calculator_2-way'!A716)</f>
        <v/>
      </c>
      <c r="B724" s="4" t="str">
        <f>IF('True_Odds_Calculator_2-way'!B716="","",'True_Odds_Calculator_2-way'!B716)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IF('True_Odds_Calculator_2-way'!A717="","",'True_Odds_Calculator_2-way'!A717)</f>
        <v/>
      </c>
      <c r="B725" s="4" t="str">
        <f>IF('True_Odds_Calculator_2-way'!B717="","",'True_Odds_Calculator_2-way'!B717)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IF('True_Odds_Calculator_2-way'!A718="","",'True_Odds_Calculator_2-way'!A718)</f>
        <v/>
      </c>
      <c r="B726" s="4" t="str">
        <f>IF('True_Odds_Calculator_2-way'!B718="","",'True_Odds_Calculator_2-way'!B718)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IF('True_Odds_Calculator_2-way'!A719="","",'True_Odds_Calculator_2-way'!A719)</f>
        <v/>
      </c>
      <c r="B727" s="4" t="str">
        <f>IF('True_Odds_Calculator_2-way'!B719="","",'True_Odds_Calculator_2-way'!B719)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IF('True_Odds_Calculator_2-way'!A720="","",'True_Odds_Calculator_2-way'!A720)</f>
        <v/>
      </c>
      <c r="B728" s="4" t="str">
        <f>IF('True_Odds_Calculator_2-way'!B720="","",'True_Odds_Calculator_2-way'!B720)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IF('True_Odds_Calculator_2-way'!A721="","",'True_Odds_Calculator_2-way'!A721)</f>
        <v/>
      </c>
      <c r="B729" s="4" t="str">
        <f>IF('True_Odds_Calculator_2-way'!B721="","",'True_Odds_Calculator_2-way'!B721)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IF('True_Odds_Calculator_2-way'!A722="","",'True_Odds_Calculator_2-way'!A722)</f>
        <v/>
      </c>
      <c r="B730" s="4" t="str">
        <f>IF('True_Odds_Calculator_2-way'!B722="","",'True_Odds_Calculator_2-way'!B722)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IF('True_Odds_Calculator_2-way'!A723="","",'True_Odds_Calculator_2-way'!A723)</f>
        <v/>
      </c>
      <c r="B731" s="4" t="str">
        <f>IF('True_Odds_Calculator_2-way'!B723="","",'True_Odds_Calculator_2-way'!B723)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IF('True_Odds_Calculator_2-way'!A724="","",'True_Odds_Calculator_2-way'!A724)</f>
        <v/>
      </c>
      <c r="B732" s="4" t="str">
        <f>IF('True_Odds_Calculator_2-way'!B724="","",'True_Odds_Calculator_2-way'!B724)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IF('True_Odds_Calculator_2-way'!A725="","",'True_Odds_Calculator_2-way'!A725)</f>
        <v/>
      </c>
      <c r="B733" s="4" t="str">
        <f>IF('True_Odds_Calculator_2-way'!B725="","",'True_Odds_Calculator_2-way'!B725)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IF('True_Odds_Calculator_2-way'!A726="","",'True_Odds_Calculator_2-way'!A726)</f>
        <v/>
      </c>
      <c r="B734" s="4" t="str">
        <f>IF('True_Odds_Calculator_2-way'!B726="","",'True_Odds_Calculator_2-way'!B726)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IF('True_Odds_Calculator_2-way'!A727="","",'True_Odds_Calculator_2-way'!A727)</f>
        <v/>
      </c>
      <c r="B735" s="4" t="str">
        <f>IF('True_Odds_Calculator_2-way'!B727="","",'True_Odds_Calculator_2-way'!B727)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IF('True_Odds_Calculator_2-way'!A728="","",'True_Odds_Calculator_2-way'!A728)</f>
        <v/>
      </c>
      <c r="B736" s="4" t="str">
        <f>IF('True_Odds_Calculator_2-way'!B728="","",'True_Odds_Calculator_2-way'!B728)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IF('True_Odds_Calculator_2-way'!A729="","",'True_Odds_Calculator_2-way'!A729)</f>
        <v/>
      </c>
      <c r="B737" s="4" t="str">
        <f>IF('True_Odds_Calculator_2-way'!B729="","",'True_Odds_Calculator_2-way'!B729)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IF('True_Odds_Calculator_2-way'!A730="","",'True_Odds_Calculator_2-way'!A730)</f>
        <v/>
      </c>
      <c r="B738" s="4" t="str">
        <f>IF('True_Odds_Calculator_2-way'!B730="","",'True_Odds_Calculator_2-way'!B730)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IF('True_Odds_Calculator_2-way'!A731="","",'True_Odds_Calculator_2-way'!A731)</f>
        <v/>
      </c>
      <c r="B739" s="4" t="str">
        <f>IF('True_Odds_Calculator_2-way'!B731="","",'True_Odds_Calculator_2-way'!B731)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IF('True_Odds_Calculator_2-way'!A732="","",'True_Odds_Calculator_2-way'!A732)</f>
        <v/>
      </c>
      <c r="B740" s="4" t="str">
        <f>IF('True_Odds_Calculator_2-way'!B732="","",'True_Odds_Calculator_2-way'!B732)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IF('True_Odds_Calculator_2-way'!A733="","",'True_Odds_Calculator_2-way'!A733)</f>
        <v/>
      </c>
      <c r="B741" s="4" t="str">
        <f>IF('True_Odds_Calculator_2-way'!B733="","",'True_Odds_Calculator_2-way'!B733)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IF('True_Odds_Calculator_2-way'!A734="","",'True_Odds_Calculator_2-way'!A734)</f>
        <v/>
      </c>
      <c r="B742" s="4" t="str">
        <f>IF('True_Odds_Calculator_2-way'!B734="","",'True_Odds_Calculator_2-way'!B734)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IF('True_Odds_Calculator_2-way'!A735="","",'True_Odds_Calculator_2-way'!A735)</f>
        <v/>
      </c>
      <c r="B743" s="4" t="str">
        <f>IF('True_Odds_Calculator_2-way'!B735="","",'True_Odds_Calculator_2-way'!B735)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IF('True_Odds_Calculator_2-way'!A736="","",'True_Odds_Calculator_2-way'!A736)</f>
        <v/>
      </c>
      <c r="B744" s="4" t="str">
        <f>IF('True_Odds_Calculator_2-way'!B736="","",'True_Odds_Calculator_2-way'!B736)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IF('True_Odds_Calculator_2-way'!A737="","",'True_Odds_Calculator_2-way'!A737)</f>
        <v/>
      </c>
      <c r="B745" s="4" t="str">
        <f>IF('True_Odds_Calculator_2-way'!B737="","",'True_Odds_Calculator_2-way'!B737)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IF('True_Odds_Calculator_2-way'!A738="","",'True_Odds_Calculator_2-way'!A738)</f>
        <v/>
      </c>
      <c r="B746" s="4" t="str">
        <f>IF('True_Odds_Calculator_2-way'!B738="","",'True_Odds_Calculator_2-way'!B738)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IF('True_Odds_Calculator_2-way'!A739="","",'True_Odds_Calculator_2-way'!A739)</f>
        <v/>
      </c>
      <c r="B747" s="4" t="str">
        <f>IF('True_Odds_Calculator_2-way'!B739="","",'True_Odds_Calculator_2-way'!B739)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IF('True_Odds_Calculator_2-way'!A740="","",'True_Odds_Calculator_2-way'!A740)</f>
        <v/>
      </c>
      <c r="B748" s="4" t="str">
        <f>IF('True_Odds_Calculator_2-way'!B740="","",'True_Odds_Calculator_2-way'!B740)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IF('True_Odds_Calculator_2-way'!A741="","",'True_Odds_Calculator_2-way'!A741)</f>
        <v/>
      </c>
      <c r="B749" s="4" t="str">
        <f>IF('True_Odds_Calculator_2-way'!B741="","",'True_Odds_Calculator_2-way'!B741)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IF('True_Odds_Calculator_2-way'!A742="","",'True_Odds_Calculator_2-way'!A742)</f>
        <v/>
      </c>
      <c r="B750" s="4" t="str">
        <f>IF('True_Odds_Calculator_2-way'!B742="","",'True_Odds_Calculator_2-way'!B742)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IF('True_Odds_Calculator_2-way'!A743="","",'True_Odds_Calculator_2-way'!A743)</f>
        <v/>
      </c>
      <c r="B751" s="4" t="str">
        <f>IF('True_Odds_Calculator_2-way'!B743="","",'True_Odds_Calculator_2-way'!B743)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IF('True_Odds_Calculator_2-way'!A744="","",'True_Odds_Calculator_2-way'!A744)</f>
        <v/>
      </c>
      <c r="B752" s="4" t="str">
        <f>IF('True_Odds_Calculator_2-way'!B744="","",'True_Odds_Calculator_2-way'!B744)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IF('True_Odds_Calculator_2-way'!A745="","",'True_Odds_Calculator_2-way'!A745)</f>
        <v/>
      </c>
      <c r="B753" s="4" t="str">
        <f>IF('True_Odds_Calculator_2-way'!B745="","",'True_Odds_Calculator_2-way'!B745)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IF('True_Odds_Calculator_2-way'!A746="","",'True_Odds_Calculator_2-way'!A746)</f>
        <v/>
      </c>
      <c r="B754" s="4" t="str">
        <f>IF('True_Odds_Calculator_2-way'!B746="","",'True_Odds_Calculator_2-way'!B746)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IF('True_Odds_Calculator_2-way'!A747="","",'True_Odds_Calculator_2-way'!A747)</f>
        <v/>
      </c>
      <c r="B755" s="4" t="str">
        <f>IF('True_Odds_Calculator_2-way'!B747="","",'True_Odds_Calculator_2-way'!B747)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IF('True_Odds_Calculator_2-way'!A748="","",'True_Odds_Calculator_2-way'!A748)</f>
        <v/>
      </c>
      <c r="B756" s="4" t="str">
        <f>IF('True_Odds_Calculator_2-way'!B748="","",'True_Odds_Calculator_2-way'!B748)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IF('True_Odds_Calculator_2-way'!A749="","",'True_Odds_Calculator_2-way'!A749)</f>
        <v/>
      </c>
      <c r="B757" s="4" t="str">
        <f>IF('True_Odds_Calculator_2-way'!B749="","",'True_Odds_Calculator_2-way'!B749)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IF('True_Odds_Calculator_2-way'!A750="","",'True_Odds_Calculator_2-way'!A750)</f>
        <v/>
      </c>
      <c r="B758" s="4" t="str">
        <f>IF('True_Odds_Calculator_2-way'!B750="","",'True_Odds_Calculator_2-way'!B750)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IF('True_Odds_Calculator_2-way'!A751="","",'True_Odds_Calculator_2-way'!A751)</f>
        <v/>
      </c>
      <c r="B759" s="4" t="str">
        <f>IF('True_Odds_Calculator_2-way'!B751="","",'True_Odds_Calculator_2-way'!B751)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IF('True_Odds_Calculator_2-way'!A752="","",'True_Odds_Calculator_2-way'!A752)</f>
        <v/>
      </c>
      <c r="B760" s="4" t="str">
        <f>IF('True_Odds_Calculator_2-way'!B752="","",'True_Odds_Calculator_2-way'!B752)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IF('True_Odds_Calculator_2-way'!A753="","",'True_Odds_Calculator_2-way'!A753)</f>
        <v/>
      </c>
      <c r="B761" s="4" t="str">
        <f>IF('True_Odds_Calculator_2-way'!B753="","",'True_Odds_Calculator_2-way'!B753)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IF('True_Odds_Calculator_2-way'!A754="","",'True_Odds_Calculator_2-way'!A754)</f>
        <v/>
      </c>
      <c r="B762" s="4" t="str">
        <f>IF('True_Odds_Calculator_2-way'!B754="","",'True_Odds_Calculator_2-way'!B754)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IF('True_Odds_Calculator_2-way'!A755="","",'True_Odds_Calculator_2-way'!A755)</f>
        <v/>
      </c>
      <c r="B763" s="4" t="str">
        <f>IF('True_Odds_Calculator_2-way'!B755="","",'True_Odds_Calculator_2-way'!B755)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IF('True_Odds_Calculator_2-way'!A756="","",'True_Odds_Calculator_2-way'!A756)</f>
        <v/>
      </c>
      <c r="B764" s="4" t="str">
        <f>IF('True_Odds_Calculator_2-way'!B756="","",'True_Odds_Calculator_2-way'!B756)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IF('True_Odds_Calculator_2-way'!A757="","",'True_Odds_Calculator_2-way'!A757)</f>
        <v/>
      </c>
      <c r="B765" s="4" t="str">
        <f>IF('True_Odds_Calculator_2-way'!B757="","",'True_Odds_Calculator_2-way'!B757)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IF('True_Odds_Calculator_2-way'!A758="","",'True_Odds_Calculator_2-way'!A758)</f>
        <v/>
      </c>
      <c r="B766" s="4" t="str">
        <f>IF('True_Odds_Calculator_2-way'!B758="","",'True_Odds_Calculator_2-way'!B758)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IF('True_Odds_Calculator_2-way'!A759="","",'True_Odds_Calculator_2-way'!A759)</f>
        <v/>
      </c>
      <c r="B767" s="4" t="str">
        <f>IF('True_Odds_Calculator_2-way'!B759="","",'True_Odds_Calculator_2-way'!B759)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IF('True_Odds_Calculator_2-way'!A760="","",'True_Odds_Calculator_2-way'!A760)</f>
        <v/>
      </c>
      <c r="B768" s="4" t="str">
        <f>IF('True_Odds_Calculator_2-way'!B760="","",'True_Odds_Calculator_2-way'!B760)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IF('True_Odds_Calculator_2-way'!A761="","",'True_Odds_Calculator_2-way'!A761)</f>
        <v/>
      </c>
      <c r="B769" s="4" t="str">
        <f>IF('True_Odds_Calculator_2-way'!B761="","",'True_Odds_Calculator_2-way'!B761)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IF('True_Odds_Calculator_2-way'!A762="","",'True_Odds_Calculator_2-way'!A762)</f>
        <v/>
      </c>
      <c r="B770" s="4" t="str">
        <f>IF('True_Odds_Calculator_2-way'!B762="","",'True_Odds_Calculator_2-way'!B762)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IF('True_Odds_Calculator_2-way'!A763="","",'True_Odds_Calculator_2-way'!A763)</f>
        <v/>
      </c>
      <c r="B771" s="4" t="str">
        <f>IF('True_Odds_Calculator_2-way'!B763="","",'True_Odds_Calculator_2-way'!B763)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IF('True_Odds_Calculator_2-way'!A764="","",'True_Odds_Calculator_2-way'!A764)</f>
        <v/>
      </c>
      <c r="B772" s="4" t="str">
        <f>IF('True_Odds_Calculator_2-way'!B764="","",'True_Odds_Calculator_2-way'!B764)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IF('True_Odds_Calculator_2-way'!A765="","",'True_Odds_Calculator_2-way'!A765)</f>
        <v/>
      </c>
      <c r="B773" s="4" t="str">
        <f>IF('True_Odds_Calculator_2-way'!B765="","",'True_Odds_Calculator_2-way'!B765)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IF('True_Odds_Calculator_2-way'!A766="","",'True_Odds_Calculator_2-way'!A766)</f>
        <v/>
      </c>
      <c r="B774" s="4" t="str">
        <f>IF('True_Odds_Calculator_2-way'!B766="","",'True_Odds_Calculator_2-way'!B766)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IF('True_Odds_Calculator_2-way'!A767="","",'True_Odds_Calculator_2-way'!A767)</f>
        <v/>
      </c>
      <c r="B775" s="4" t="str">
        <f>IF('True_Odds_Calculator_2-way'!B767="","",'True_Odds_Calculator_2-way'!B767)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IF('True_Odds_Calculator_2-way'!A768="","",'True_Odds_Calculator_2-way'!A768)</f>
        <v/>
      </c>
      <c r="B776" s="4" t="str">
        <f>IF('True_Odds_Calculator_2-way'!B768="","",'True_Odds_Calculator_2-way'!B768)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IF('True_Odds_Calculator_2-way'!A769="","",'True_Odds_Calculator_2-way'!A769)</f>
        <v/>
      </c>
      <c r="B777" s="4" t="str">
        <f>IF('True_Odds_Calculator_2-way'!B769="","",'True_Odds_Calculator_2-way'!B769)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IF('True_Odds_Calculator_2-way'!A770="","",'True_Odds_Calculator_2-way'!A770)</f>
        <v/>
      </c>
      <c r="B778" s="4" t="str">
        <f>IF('True_Odds_Calculator_2-way'!B770="","",'True_Odds_Calculator_2-way'!B770)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IF('True_Odds_Calculator_2-way'!A771="","",'True_Odds_Calculator_2-way'!A771)</f>
        <v/>
      </c>
      <c r="B779" s="4" t="str">
        <f>IF('True_Odds_Calculator_2-way'!B771="","",'True_Odds_Calculator_2-way'!B771)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IF('True_Odds_Calculator_2-way'!A772="","",'True_Odds_Calculator_2-way'!A772)</f>
        <v/>
      </c>
      <c r="B780" s="4" t="str">
        <f>IF('True_Odds_Calculator_2-way'!B772="","",'True_Odds_Calculator_2-way'!B772)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IF('True_Odds_Calculator_2-way'!A773="","",'True_Odds_Calculator_2-way'!A773)</f>
        <v/>
      </c>
      <c r="B781" s="4" t="str">
        <f>IF('True_Odds_Calculator_2-way'!B773="","",'True_Odds_Calculator_2-way'!B773)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IF('True_Odds_Calculator_2-way'!A774="","",'True_Odds_Calculator_2-way'!A774)</f>
        <v/>
      </c>
      <c r="B782" s="4" t="str">
        <f>IF('True_Odds_Calculator_2-way'!B774="","",'True_Odds_Calculator_2-way'!B774)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IF('True_Odds_Calculator_2-way'!A775="","",'True_Odds_Calculator_2-way'!A775)</f>
        <v/>
      </c>
      <c r="B783" s="4" t="str">
        <f>IF('True_Odds_Calculator_2-way'!B775="","",'True_Odds_Calculator_2-way'!B775)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IF('True_Odds_Calculator_2-way'!A776="","",'True_Odds_Calculator_2-way'!A776)</f>
        <v/>
      </c>
      <c r="B784" s="4" t="str">
        <f>IF('True_Odds_Calculator_2-way'!B776="","",'True_Odds_Calculator_2-way'!B776)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IF('True_Odds_Calculator_2-way'!A777="","",'True_Odds_Calculator_2-way'!A777)</f>
        <v/>
      </c>
      <c r="B785" s="4" t="str">
        <f>IF('True_Odds_Calculator_2-way'!B777="","",'True_Odds_Calculator_2-way'!B777)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IF('True_Odds_Calculator_2-way'!A778="","",'True_Odds_Calculator_2-way'!A778)</f>
        <v/>
      </c>
      <c r="B786" s="4" t="str">
        <f>IF('True_Odds_Calculator_2-way'!B778="","",'True_Odds_Calculator_2-way'!B778)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IF('True_Odds_Calculator_2-way'!A779="","",'True_Odds_Calculator_2-way'!A779)</f>
        <v/>
      </c>
      <c r="B787" s="4" t="str">
        <f>IF('True_Odds_Calculator_2-way'!B779="","",'True_Odds_Calculator_2-way'!B779)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IF('True_Odds_Calculator_2-way'!A780="","",'True_Odds_Calculator_2-way'!A780)</f>
        <v/>
      </c>
      <c r="B788" s="4" t="str">
        <f>IF('True_Odds_Calculator_2-way'!B780="","",'True_Odds_Calculator_2-way'!B780)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IF('True_Odds_Calculator_2-way'!A781="","",'True_Odds_Calculator_2-way'!A781)</f>
        <v/>
      </c>
      <c r="B789" s="4" t="str">
        <f>IF('True_Odds_Calculator_2-way'!B781="","",'True_Odds_Calculator_2-way'!B781)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IF('True_Odds_Calculator_2-way'!A782="","",'True_Odds_Calculator_2-way'!A782)</f>
        <v/>
      </c>
      <c r="B790" s="4" t="str">
        <f>IF('True_Odds_Calculator_2-way'!B782="","",'True_Odds_Calculator_2-way'!B782)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IF('True_Odds_Calculator_2-way'!A783="","",'True_Odds_Calculator_2-way'!A783)</f>
        <v/>
      </c>
      <c r="B791" s="4" t="str">
        <f>IF('True_Odds_Calculator_2-way'!B783="","",'True_Odds_Calculator_2-way'!B783)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IF('True_Odds_Calculator_2-way'!A784="","",'True_Odds_Calculator_2-way'!A784)</f>
        <v/>
      </c>
      <c r="B792" s="4" t="str">
        <f>IF('True_Odds_Calculator_2-way'!B784="","",'True_Odds_Calculator_2-way'!B784)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IF('True_Odds_Calculator_2-way'!A785="","",'True_Odds_Calculator_2-way'!A785)</f>
        <v/>
      </c>
      <c r="B793" s="4" t="str">
        <f>IF('True_Odds_Calculator_2-way'!B785="","",'True_Odds_Calculator_2-way'!B785)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IF('True_Odds_Calculator_2-way'!A786="","",'True_Odds_Calculator_2-way'!A786)</f>
        <v/>
      </c>
      <c r="B794" s="4" t="str">
        <f>IF('True_Odds_Calculator_2-way'!B786="","",'True_Odds_Calculator_2-way'!B786)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IF('True_Odds_Calculator_2-way'!A787="","",'True_Odds_Calculator_2-way'!A787)</f>
        <v/>
      </c>
      <c r="B795" s="4" t="str">
        <f>IF('True_Odds_Calculator_2-way'!B787="","",'True_Odds_Calculator_2-way'!B787)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IF('True_Odds_Calculator_2-way'!A788="","",'True_Odds_Calculator_2-way'!A788)</f>
        <v/>
      </c>
      <c r="B796" s="4" t="str">
        <f>IF('True_Odds_Calculator_2-way'!B788="","",'True_Odds_Calculator_2-way'!B788)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IF('True_Odds_Calculator_2-way'!A789="","",'True_Odds_Calculator_2-way'!A789)</f>
        <v/>
      </c>
      <c r="B797" s="4" t="str">
        <f>IF('True_Odds_Calculator_2-way'!B789="","",'True_Odds_Calculator_2-way'!B789)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IF('True_Odds_Calculator_2-way'!A790="","",'True_Odds_Calculator_2-way'!A790)</f>
        <v/>
      </c>
      <c r="B798" s="4" t="str">
        <f>IF('True_Odds_Calculator_2-way'!B790="","",'True_Odds_Calculator_2-way'!B790)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IF('True_Odds_Calculator_2-way'!A791="","",'True_Odds_Calculator_2-way'!A791)</f>
        <v/>
      </c>
      <c r="B799" s="4" t="str">
        <f>IF('True_Odds_Calculator_2-way'!B791="","",'True_Odds_Calculator_2-way'!B791)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IF('True_Odds_Calculator_2-way'!A792="","",'True_Odds_Calculator_2-way'!A792)</f>
        <v/>
      </c>
      <c r="B800" s="4" t="str">
        <f>IF('True_Odds_Calculator_2-way'!B792="","",'True_Odds_Calculator_2-way'!B792)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IF('True_Odds_Calculator_2-way'!A793="","",'True_Odds_Calculator_2-way'!A793)</f>
        <v/>
      </c>
      <c r="B801" s="4" t="str">
        <f>IF('True_Odds_Calculator_2-way'!B793="","",'True_Odds_Calculator_2-way'!B793)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IF('True_Odds_Calculator_2-way'!A794="","",'True_Odds_Calculator_2-way'!A794)</f>
        <v/>
      </c>
      <c r="B802" s="4" t="str">
        <f>IF('True_Odds_Calculator_2-way'!B794="","",'True_Odds_Calculator_2-way'!B794)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IF('True_Odds_Calculator_2-way'!A795="","",'True_Odds_Calculator_2-way'!A795)</f>
        <v/>
      </c>
      <c r="B803" s="4" t="str">
        <f>IF('True_Odds_Calculator_2-way'!B795="","",'True_Odds_Calculator_2-way'!B795)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IF('True_Odds_Calculator_2-way'!A796="","",'True_Odds_Calculator_2-way'!A796)</f>
        <v/>
      </c>
      <c r="B804" s="4" t="str">
        <f>IF('True_Odds_Calculator_2-way'!B796="","",'True_Odds_Calculator_2-way'!B796)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IF('True_Odds_Calculator_2-way'!A797="","",'True_Odds_Calculator_2-way'!A797)</f>
        <v/>
      </c>
      <c r="B805" s="4" t="str">
        <f>IF('True_Odds_Calculator_2-way'!B797="","",'True_Odds_Calculator_2-way'!B797)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IF('True_Odds_Calculator_2-way'!A798="","",'True_Odds_Calculator_2-way'!A798)</f>
        <v/>
      </c>
      <c r="B806" s="4" t="str">
        <f>IF('True_Odds_Calculator_2-way'!B798="","",'True_Odds_Calculator_2-way'!B798)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IF('True_Odds_Calculator_2-way'!A799="","",'True_Odds_Calculator_2-way'!A799)</f>
        <v/>
      </c>
      <c r="B807" s="4" t="str">
        <f>IF('True_Odds_Calculator_2-way'!B799="","",'True_Odds_Calculator_2-way'!B799)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IF('True_Odds_Calculator_2-way'!A800="","",'True_Odds_Calculator_2-way'!A800)</f>
        <v/>
      </c>
      <c r="B808" s="4" t="str">
        <f>IF('True_Odds_Calculator_2-way'!B800="","",'True_Odds_Calculator_2-way'!B800)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IF('True_Odds_Calculator_2-way'!A801="","",'True_Odds_Calculator_2-way'!A801)</f>
        <v/>
      </c>
      <c r="B809" s="4" t="str">
        <f>IF('True_Odds_Calculator_2-way'!B801="","",'True_Odds_Calculator_2-way'!B801)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IF('True_Odds_Calculator_2-way'!A802="","",'True_Odds_Calculator_2-way'!A802)</f>
        <v/>
      </c>
      <c r="B810" s="4" t="str">
        <f>IF('True_Odds_Calculator_2-way'!B802="","",'True_Odds_Calculator_2-way'!B802)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IF('True_Odds_Calculator_2-way'!A803="","",'True_Odds_Calculator_2-way'!A803)</f>
        <v/>
      </c>
      <c r="B811" s="4" t="str">
        <f>IF('True_Odds_Calculator_2-way'!B803="","",'True_Odds_Calculator_2-way'!B803)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IF('True_Odds_Calculator_2-way'!A804="","",'True_Odds_Calculator_2-way'!A804)</f>
        <v/>
      </c>
      <c r="B812" s="4" t="str">
        <f>IF('True_Odds_Calculator_2-way'!B804="","",'True_Odds_Calculator_2-way'!B804)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IF('True_Odds_Calculator_2-way'!A805="","",'True_Odds_Calculator_2-way'!A805)</f>
        <v/>
      </c>
      <c r="B813" s="4" t="str">
        <f>IF('True_Odds_Calculator_2-way'!B805="","",'True_Odds_Calculator_2-way'!B805)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IF('True_Odds_Calculator_2-way'!A806="","",'True_Odds_Calculator_2-way'!A806)</f>
        <v/>
      </c>
      <c r="B814" s="4" t="str">
        <f>IF('True_Odds_Calculator_2-way'!B806="","",'True_Odds_Calculator_2-way'!B806)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IF('True_Odds_Calculator_2-way'!A807="","",'True_Odds_Calculator_2-way'!A807)</f>
        <v/>
      </c>
      <c r="B815" s="4" t="str">
        <f>IF('True_Odds_Calculator_2-way'!B807="","",'True_Odds_Calculator_2-way'!B807)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IF('True_Odds_Calculator_2-way'!A808="","",'True_Odds_Calculator_2-way'!A808)</f>
        <v/>
      </c>
      <c r="B816" s="4" t="str">
        <f>IF('True_Odds_Calculator_2-way'!B808="","",'True_Odds_Calculator_2-way'!B808)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IF('True_Odds_Calculator_2-way'!A809="","",'True_Odds_Calculator_2-way'!A809)</f>
        <v/>
      </c>
      <c r="B817" s="4" t="str">
        <f>IF('True_Odds_Calculator_2-way'!B809="","",'True_Odds_Calculator_2-way'!B809)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IF('True_Odds_Calculator_2-way'!A810="","",'True_Odds_Calculator_2-way'!A810)</f>
        <v/>
      </c>
      <c r="B818" s="4" t="str">
        <f>IF('True_Odds_Calculator_2-way'!B810="","",'True_Odds_Calculator_2-way'!B810)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IF('True_Odds_Calculator_2-way'!A811="","",'True_Odds_Calculator_2-way'!A811)</f>
        <v/>
      </c>
      <c r="B819" s="4" t="str">
        <f>IF('True_Odds_Calculator_2-way'!B811="","",'True_Odds_Calculator_2-way'!B811)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IF('True_Odds_Calculator_2-way'!A812="","",'True_Odds_Calculator_2-way'!A812)</f>
        <v/>
      </c>
      <c r="B820" s="4" t="str">
        <f>IF('True_Odds_Calculator_2-way'!B812="","",'True_Odds_Calculator_2-way'!B812)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IF('True_Odds_Calculator_2-way'!A813="","",'True_Odds_Calculator_2-way'!A813)</f>
        <v/>
      </c>
      <c r="B821" s="4" t="str">
        <f>IF('True_Odds_Calculator_2-way'!B813="","",'True_Odds_Calculator_2-way'!B813)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IF('True_Odds_Calculator_2-way'!A814="","",'True_Odds_Calculator_2-way'!A814)</f>
        <v/>
      </c>
      <c r="B822" s="4" t="str">
        <f>IF('True_Odds_Calculator_2-way'!B814="","",'True_Odds_Calculator_2-way'!B814)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IF('True_Odds_Calculator_2-way'!A815="","",'True_Odds_Calculator_2-way'!A815)</f>
        <v/>
      </c>
      <c r="B823" s="4" t="str">
        <f>IF('True_Odds_Calculator_2-way'!B815="","",'True_Odds_Calculator_2-way'!B815)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IF('True_Odds_Calculator_2-way'!A816="","",'True_Odds_Calculator_2-way'!A816)</f>
        <v/>
      </c>
      <c r="B824" s="4" t="str">
        <f>IF('True_Odds_Calculator_2-way'!B816="","",'True_Odds_Calculator_2-way'!B816)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IF('True_Odds_Calculator_2-way'!A817="","",'True_Odds_Calculator_2-way'!A817)</f>
        <v/>
      </c>
      <c r="B825" s="4" t="str">
        <f>IF('True_Odds_Calculator_2-way'!B817="","",'True_Odds_Calculator_2-way'!B817)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IF('True_Odds_Calculator_2-way'!A818="","",'True_Odds_Calculator_2-way'!A818)</f>
        <v/>
      </c>
      <c r="B826" s="4" t="str">
        <f>IF('True_Odds_Calculator_2-way'!B818="","",'True_Odds_Calculator_2-way'!B818)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IF('True_Odds_Calculator_2-way'!A819="","",'True_Odds_Calculator_2-way'!A819)</f>
        <v/>
      </c>
      <c r="B827" s="4" t="str">
        <f>IF('True_Odds_Calculator_2-way'!B819="","",'True_Odds_Calculator_2-way'!B819)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IF('True_Odds_Calculator_2-way'!A820="","",'True_Odds_Calculator_2-way'!A820)</f>
        <v/>
      </c>
      <c r="B828" s="4" t="str">
        <f>IF('True_Odds_Calculator_2-way'!B820="","",'True_Odds_Calculator_2-way'!B820)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IF('True_Odds_Calculator_2-way'!A821="","",'True_Odds_Calculator_2-way'!A821)</f>
        <v/>
      </c>
      <c r="B829" s="4" t="str">
        <f>IF('True_Odds_Calculator_2-way'!B821="","",'True_Odds_Calculator_2-way'!B821)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IF('True_Odds_Calculator_2-way'!A822="","",'True_Odds_Calculator_2-way'!A822)</f>
        <v/>
      </c>
      <c r="B830" s="4" t="str">
        <f>IF('True_Odds_Calculator_2-way'!B822="","",'True_Odds_Calculator_2-way'!B822)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IF('True_Odds_Calculator_2-way'!A823="","",'True_Odds_Calculator_2-way'!A823)</f>
        <v/>
      </c>
      <c r="B831" s="4" t="str">
        <f>IF('True_Odds_Calculator_2-way'!B823="","",'True_Odds_Calculator_2-way'!B823)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IF('True_Odds_Calculator_2-way'!A824="","",'True_Odds_Calculator_2-way'!A824)</f>
        <v/>
      </c>
      <c r="B832" s="4" t="str">
        <f>IF('True_Odds_Calculator_2-way'!B824="","",'True_Odds_Calculator_2-way'!B824)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IF('True_Odds_Calculator_2-way'!A825="","",'True_Odds_Calculator_2-way'!A825)</f>
        <v/>
      </c>
      <c r="B833" s="4" t="str">
        <f>IF('True_Odds_Calculator_2-way'!B825="","",'True_Odds_Calculator_2-way'!B825)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IF('True_Odds_Calculator_2-way'!A826="","",'True_Odds_Calculator_2-way'!A826)</f>
        <v/>
      </c>
      <c r="B834" s="4" t="str">
        <f>IF('True_Odds_Calculator_2-way'!B826="","",'True_Odds_Calculator_2-way'!B826)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IF('True_Odds_Calculator_2-way'!A827="","",'True_Odds_Calculator_2-way'!A827)</f>
        <v/>
      </c>
      <c r="B835" s="4" t="str">
        <f>IF('True_Odds_Calculator_2-way'!B827="","",'True_Odds_Calculator_2-way'!B827)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IF('True_Odds_Calculator_2-way'!A828="","",'True_Odds_Calculator_2-way'!A828)</f>
        <v/>
      </c>
      <c r="B836" s="4" t="str">
        <f>IF('True_Odds_Calculator_2-way'!B828="","",'True_Odds_Calculator_2-way'!B828)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IF('True_Odds_Calculator_2-way'!A829="","",'True_Odds_Calculator_2-way'!A829)</f>
        <v/>
      </c>
      <c r="B837" s="4" t="str">
        <f>IF('True_Odds_Calculator_2-way'!B829="","",'True_Odds_Calculator_2-way'!B829)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IF('True_Odds_Calculator_2-way'!A830="","",'True_Odds_Calculator_2-way'!A830)</f>
        <v/>
      </c>
      <c r="B838" s="4" t="str">
        <f>IF('True_Odds_Calculator_2-way'!B830="","",'True_Odds_Calculator_2-way'!B830)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IF('True_Odds_Calculator_2-way'!A831="","",'True_Odds_Calculator_2-way'!A831)</f>
        <v/>
      </c>
      <c r="B839" s="4" t="str">
        <f>IF('True_Odds_Calculator_2-way'!B831="","",'True_Odds_Calculator_2-way'!B831)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IF('True_Odds_Calculator_2-way'!A832="","",'True_Odds_Calculator_2-way'!A832)</f>
        <v/>
      </c>
      <c r="B840" s="4" t="str">
        <f>IF('True_Odds_Calculator_2-way'!B832="","",'True_Odds_Calculator_2-way'!B832)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IF('True_Odds_Calculator_2-way'!A833="","",'True_Odds_Calculator_2-way'!A833)</f>
        <v/>
      </c>
      <c r="B841" s="4" t="str">
        <f>IF('True_Odds_Calculator_2-way'!B833="","",'True_Odds_Calculator_2-way'!B833)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IF('True_Odds_Calculator_2-way'!A834="","",'True_Odds_Calculator_2-way'!A834)</f>
        <v/>
      </c>
      <c r="B842" s="4" t="str">
        <f>IF('True_Odds_Calculator_2-way'!B834="","",'True_Odds_Calculator_2-way'!B834)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IF('True_Odds_Calculator_2-way'!A835="","",'True_Odds_Calculator_2-way'!A835)</f>
        <v/>
      </c>
      <c r="B843" s="4" t="str">
        <f>IF('True_Odds_Calculator_2-way'!B835="","",'True_Odds_Calculator_2-way'!B835)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IF('True_Odds_Calculator_2-way'!A836="","",'True_Odds_Calculator_2-way'!A836)</f>
        <v/>
      </c>
      <c r="B844" s="4" t="str">
        <f>IF('True_Odds_Calculator_2-way'!B836="","",'True_Odds_Calculator_2-way'!B836)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IF('True_Odds_Calculator_2-way'!A837="","",'True_Odds_Calculator_2-way'!A837)</f>
        <v/>
      </c>
      <c r="B845" s="4" t="str">
        <f>IF('True_Odds_Calculator_2-way'!B837="","",'True_Odds_Calculator_2-way'!B837)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IF('True_Odds_Calculator_2-way'!A838="","",'True_Odds_Calculator_2-way'!A838)</f>
        <v/>
      </c>
      <c r="B846" s="4" t="str">
        <f>IF('True_Odds_Calculator_2-way'!B838="","",'True_Odds_Calculator_2-way'!B838)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IF('True_Odds_Calculator_2-way'!A839="","",'True_Odds_Calculator_2-way'!A839)</f>
        <v/>
      </c>
      <c r="B847" s="4" t="str">
        <f>IF('True_Odds_Calculator_2-way'!B839="","",'True_Odds_Calculator_2-way'!B839)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IF('True_Odds_Calculator_2-way'!A840="","",'True_Odds_Calculator_2-way'!A840)</f>
        <v/>
      </c>
      <c r="B848" s="4" t="str">
        <f>IF('True_Odds_Calculator_2-way'!B840="","",'True_Odds_Calculator_2-way'!B840)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IF('True_Odds_Calculator_2-way'!A841="","",'True_Odds_Calculator_2-way'!A841)</f>
        <v/>
      </c>
      <c r="B849" s="4" t="str">
        <f>IF('True_Odds_Calculator_2-way'!B841="","",'True_Odds_Calculator_2-way'!B841)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IF('True_Odds_Calculator_2-way'!A842="","",'True_Odds_Calculator_2-way'!A842)</f>
        <v/>
      </c>
      <c r="B850" s="4" t="str">
        <f>IF('True_Odds_Calculator_2-way'!B842="","",'True_Odds_Calculator_2-way'!B842)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IF('True_Odds_Calculator_2-way'!A843="","",'True_Odds_Calculator_2-way'!A843)</f>
        <v/>
      </c>
      <c r="B851" s="4" t="str">
        <f>IF('True_Odds_Calculator_2-way'!B843="","",'True_Odds_Calculator_2-way'!B843)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IF('True_Odds_Calculator_2-way'!A844="","",'True_Odds_Calculator_2-way'!A844)</f>
        <v/>
      </c>
      <c r="B852" s="4" t="str">
        <f>IF('True_Odds_Calculator_2-way'!B844="","",'True_Odds_Calculator_2-way'!B844)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IF('True_Odds_Calculator_2-way'!A845="","",'True_Odds_Calculator_2-way'!A845)</f>
        <v/>
      </c>
      <c r="B853" s="4" t="str">
        <f>IF('True_Odds_Calculator_2-way'!B845="","",'True_Odds_Calculator_2-way'!B845)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IF('True_Odds_Calculator_2-way'!A846="","",'True_Odds_Calculator_2-way'!A846)</f>
        <v/>
      </c>
      <c r="B854" s="4" t="str">
        <f>IF('True_Odds_Calculator_2-way'!B846="","",'True_Odds_Calculator_2-way'!B846)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IF('True_Odds_Calculator_2-way'!A847="","",'True_Odds_Calculator_2-way'!A847)</f>
        <v/>
      </c>
      <c r="B855" s="4" t="str">
        <f>IF('True_Odds_Calculator_2-way'!B847="","",'True_Odds_Calculator_2-way'!B847)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IF('True_Odds_Calculator_2-way'!A848="","",'True_Odds_Calculator_2-way'!A848)</f>
        <v/>
      </c>
      <c r="B856" s="4" t="str">
        <f>IF('True_Odds_Calculator_2-way'!B848="","",'True_Odds_Calculator_2-way'!B848)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IF('True_Odds_Calculator_2-way'!A849="","",'True_Odds_Calculator_2-way'!A849)</f>
        <v/>
      </c>
      <c r="B857" s="4" t="str">
        <f>IF('True_Odds_Calculator_2-way'!B849="","",'True_Odds_Calculator_2-way'!B849)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IF('True_Odds_Calculator_2-way'!A850="","",'True_Odds_Calculator_2-way'!A850)</f>
        <v/>
      </c>
      <c r="B858" s="4" t="str">
        <f>IF('True_Odds_Calculator_2-way'!B850="","",'True_Odds_Calculator_2-way'!B850)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IF('True_Odds_Calculator_2-way'!A851="","",'True_Odds_Calculator_2-way'!A851)</f>
        <v/>
      </c>
      <c r="B859" s="4" t="str">
        <f>IF('True_Odds_Calculator_2-way'!B851="","",'True_Odds_Calculator_2-way'!B851)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IF('True_Odds_Calculator_2-way'!A852="","",'True_Odds_Calculator_2-way'!A852)</f>
        <v/>
      </c>
      <c r="B860" s="4" t="str">
        <f>IF('True_Odds_Calculator_2-way'!B852="","",'True_Odds_Calculator_2-way'!B852)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IF('True_Odds_Calculator_2-way'!A853="","",'True_Odds_Calculator_2-way'!A853)</f>
        <v/>
      </c>
      <c r="B861" s="4" t="str">
        <f>IF('True_Odds_Calculator_2-way'!B853="","",'True_Odds_Calculator_2-way'!B853)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IF('True_Odds_Calculator_2-way'!A854="","",'True_Odds_Calculator_2-way'!A854)</f>
        <v/>
      </c>
      <c r="B862" s="4" t="str">
        <f>IF('True_Odds_Calculator_2-way'!B854="","",'True_Odds_Calculator_2-way'!B854)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IF('True_Odds_Calculator_2-way'!A855="","",'True_Odds_Calculator_2-way'!A855)</f>
        <v/>
      </c>
      <c r="B863" s="4" t="str">
        <f>IF('True_Odds_Calculator_2-way'!B855="","",'True_Odds_Calculator_2-way'!B855)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IF('True_Odds_Calculator_2-way'!A856="","",'True_Odds_Calculator_2-way'!A856)</f>
        <v/>
      </c>
      <c r="B864" s="4" t="str">
        <f>IF('True_Odds_Calculator_2-way'!B856="","",'True_Odds_Calculator_2-way'!B856)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IF('True_Odds_Calculator_2-way'!A857="","",'True_Odds_Calculator_2-way'!A857)</f>
        <v/>
      </c>
      <c r="B865" s="4" t="str">
        <f>IF('True_Odds_Calculator_2-way'!B857="","",'True_Odds_Calculator_2-way'!B857)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IF('True_Odds_Calculator_2-way'!A858="","",'True_Odds_Calculator_2-way'!A858)</f>
        <v/>
      </c>
      <c r="B866" s="4" t="str">
        <f>IF('True_Odds_Calculator_2-way'!B858="","",'True_Odds_Calculator_2-way'!B858)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IF('True_Odds_Calculator_2-way'!A859="","",'True_Odds_Calculator_2-way'!A859)</f>
        <v/>
      </c>
      <c r="B867" s="4" t="str">
        <f>IF('True_Odds_Calculator_2-way'!B859="","",'True_Odds_Calculator_2-way'!B859)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IF('True_Odds_Calculator_2-way'!A860="","",'True_Odds_Calculator_2-way'!A860)</f>
        <v/>
      </c>
      <c r="B868" s="4" t="str">
        <f>IF('True_Odds_Calculator_2-way'!B860="","",'True_Odds_Calculator_2-way'!B860)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IF('True_Odds_Calculator_2-way'!A861="","",'True_Odds_Calculator_2-way'!A861)</f>
        <v/>
      </c>
      <c r="B869" s="4" t="str">
        <f>IF('True_Odds_Calculator_2-way'!B861="","",'True_Odds_Calculator_2-way'!B861)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IF('True_Odds_Calculator_2-way'!A862="","",'True_Odds_Calculator_2-way'!A862)</f>
        <v/>
      </c>
      <c r="B870" s="4" t="str">
        <f>IF('True_Odds_Calculator_2-way'!B862="","",'True_Odds_Calculator_2-way'!B862)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IF('True_Odds_Calculator_2-way'!A863="","",'True_Odds_Calculator_2-way'!A863)</f>
        <v/>
      </c>
      <c r="B871" s="4" t="str">
        <f>IF('True_Odds_Calculator_2-way'!B863="","",'True_Odds_Calculator_2-way'!B863)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IF('True_Odds_Calculator_2-way'!A864="","",'True_Odds_Calculator_2-way'!A864)</f>
        <v/>
      </c>
      <c r="B872" s="4" t="str">
        <f>IF('True_Odds_Calculator_2-way'!B864="","",'True_Odds_Calculator_2-way'!B864)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IF('True_Odds_Calculator_2-way'!A865="","",'True_Odds_Calculator_2-way'!A865)</f>
        <v/>
      </c>
      <c r="B873" s="4" t="str">
        <f>IF('True_Odds_Calculator_2-way'!B865="","",'True_Odds_Calculator_2-way'!B865)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IF('True_Odds_Calculator_2-way'!A866="","",'True_Odds_Calculator_2-way'!A866)</f>
        <v/>
      </c>
      <c r="B874" s="4" t="str">
        <f>IF('True_Odds_Calculator_2-way'!B866="","",'True_Odds_Calculator_2-way'!B866)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IF('True_Odds_Calculator_2-way'!A867="","",'True_Odds_Calculator_2-way'!A867)</f>
        <v/>
      </c>
      <c r="B875" s="4" t="str">
        <f>IF('True_Odds_Calculator_2-way'!B867="","",'True_Odds_Calculator_2-way'!B867)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IF('True_Odds_Calculator_2-way'!A868="","",'True_Odds_Calculator_2-way'!A868)</f>
        <v/>
      </c>
      <c r="B876" s="4" t="str">
        <f>IF('True_Odds_Calculator_2-way'!B868="","",'True_Odds_Calculator_2-way'!B868)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IF('True_Odds_Calculator_2-way'!A869="","",'True_Odds_Calculator_2-way'!A869)</f>
        <v/>
      </c>
      <c r="B877" s="4" t="str">
        <f>IF('True_Odds_Calculator_2-way'!B869="","",'True_Odds_Calculator_2-way'!B869)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IF('True_Odds_Calculator_2-way'!A870="","",'True_Odds_Calculator_2-way'!A870)</f>
        <v/>
      </c>
      <c r="B878" s="4" t="str">
        <f>IF('True_Odds_Calculator_2-way'!B870="","",'True_Odds_Calculator_2-way'!B870)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IF('True_Odds_Calculator_2-way'!A871="","",'True_Odds_Calculator_2-way'!A871)</f>
        <v/>
      </c>
      <c r="B879" s="4" t="str">
        <f>IF('True_Odds_Calculator_2-way'!B871="","",'True_Odds_Calculator_2-way'!B871)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IF('True_Odds_Calculator_2-way'!A872="","",'True_Odds_Calculator_2-way'!A872)</f>
        <v/>
      </c>
      <c r="B880" s="4" t="str">
        <f>IF('True_Odds_Calculator_2-way'!B872="","",'True_Odds_Calculator_2-way'!B872)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IF('True_Odds_Calculator_2-way'!A873="","",'True_Odds_Calculator_2-way'!A873)</f>
        <v/>
      </c>
      <c r="B881" s="4" t="str">
        <f>IF('True_Odds_Calculator_2-way'!B873="","",'True_Odds_Calculator_2-way'!B873)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IF('True_Odds_Calculator_2-way'!A874="","",'True_Odds_Calculator_2-way'!A874)</f>
        <v/>
      </c>
      <c r="B882" s="4" t="str">
        <f>IF('True_Odds_Calculator_2-way'!B874="","",'True_Odds_Calculator_2-way'!B874)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IF('True_Odds_Calculator_2-way'!A875="","",'True_Odds_Calculator_2-way'!A875)</f>
        <v/>
      </c>
      <c r="B883" s="4" t="str">
        <f>IF('True_Odds_Calculator_2-way'!B875="","",'True_Odds_Calculator_2-way'!B875)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IF('True_Odds_Calculator_2-way'!A876="","",'True_Odds_Calculator_2-way'!A876)</f>
        <v/>
      </c>
      <c r="B884" s="4" t="str">
        <f>IF('True_Odds_Calculator_2-way'!B876="","",'True_Odds_Calculator_2-way'!B876)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IF('True_Odds_Calculator_2-way'!A877="","",'True_Odds_Calculator_2-way'!A877)</f>
        <v/>
      </c>
      <c r="B885" s="4" t="str">
        <f>IF('True_Odds_Calculator_2-way'!B877="","",'True_Odds_Calculator_2-way'!B877)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IF('True_Odds_Calculator_2-way'!A878="","",'True_Odds_Calculator_2-way'!A878)</f>
        <v/>
      </c>
      <c r="B886" s="4" t="str">
        <f>IF('True_Odds_Calculator_2-way'!B878="","",'True_Odds_Calculator_2-way'!B878)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IF('True_Odds_Calculator_2-way'!A879="","",'True_Odds_Calculator_2-way'!A879)</f>
        <v/>
      </c>
      <c r="B887" s="4" t="str">
        <f>IF('True_Odds_Calculator_2-way'!B879="","",'True_Odds_Calculator_2-way'!B879)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IF('True_Odds_Calculator_2-way'!A880="","",'True_Odds_Calculator_2-way'!A880)</f>
        <v/>
      </c>
      <c r="B888" s="4" t="str">
        <f>IF('True_Odds_Calculator_2-way'!B880="","",'True_Odds_Calculator_2-way'!B880)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IF('True_Odds_Calculator_2-way'!A881="","",'True_Odds_Calculator_2-way'!A881)</f>
        <v/>
      </c>
      <c r="B889" s="4" t="str">
        <f>IF('True_Odds_Calculator_2-way'!B881="","",'True_Odds_Calculator_2-way'!B881)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IF('True_Odds_Calculator_2-way'!A882="","",'True_Odds_Calculator_2-way'!A882)</f>
        <v/>
      </c>
      <c r="B890" s="4" t="str">
        <f>IF('True_Odds_Calculator_2-way'!B882="","",'True_Odds_Calculator_2-way'!B882)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IF('True_Odds_Calculator_2-way'!A883="","",'True_Odds_Calculator_2-way'!A883)</f>
        <v/>
      </c>
      <c r="B891" s="4" t="str">
        <f>IF('True_Odds_Calculator_2-way'!B883="","",'True_Odds_Calculator_2-way'!B883)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IF('True_Odds_Calculator_2-way'!A884="","",'True_Odds_Calculator_2-way'!A884)</f>
        <v/>
      </c>
      <c r="B892" s="4" t="str">
        <f>IF('True_Odds_Calculator_2-way'!B884="","",'True_Odds_Calculator_2-way'!B884)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IF('True_Odds_Calculator_2-way'!A885="","",'True_Odds_Calculator_2-way'!A885)</f>
        <v/>
      </c>
      <c r="B893" s="4" t="str">
        <f>IF('True_Odds_Calculator_2-way'!B885="","",'True_Odds_Calculator_2-way'!B885)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IF('True_Odds_Calculator_2-way'!A886="","",'True_Odds_Calculator_2-way'!A886)</f>
        <v/>
      </c>
      <c r="B894" s="4" t="str">
        <f>IF('True_Odds_Calculator_2-way'!B886="","",'True_Odds_Calculator_2-way'!B886)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IF('True_Odds_Calculator_2-way'!A887="","",'True_Odds_Calculator_2-way'!A887)</f>
        <v/>
      </c>
      <c r="B895" s="4" t="str">
        <f>IF('True_Odds_Calculator_2-way'!B887="","",'True_Odds_Calculator_2-way'!B887)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IF('True_Odds_Calculator_2-way'!A888="","",'True_Odds_Calculator_2-way'!A888)</f>
        <v/>
      </c>
      <c r="B896" s="4" t="str">
        <f>IF('True_Odds_Calculator_2-way'!B888="","",'True_Odds_Calculator_2-way'!B888)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IF('True_Odds_Calculator_2-way'!A889="","",'True_Odds_Calculator_2-way'!A889)</f>
        <v/>
      </c>
      <c r="B897" s="4" t="str">
        <f>IF('True_Odds_Calculator_2-way'!B889="","",'True_Odds_Calculator_2-way'!B889)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IF('True_Odds_Calculator_2-way'!A890="","",'True_Odds_Calculator_2-way'!A890)</f>
        <v/>
      </c>
      <c r="B898" s="4" t="str">
        <f>IF('True_Odds_Calculator_2-way'!B890="","",'True_Odds_Calculator_2-way'!B890)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IF('True_Odds_Calculator_2-way'!A891="","",'True_Odds_Calculator_2-way'!A891)</f>
        <v/>
      </c>
      <c r="B899" s="4" t="str">
        <f>IF('True_Odds_Calculator_2-way'!B891="","",'True_Odds_Calculator_2-way'!B891)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IF('True_Odds_Calculator_2-way'!A892="","",'True_Odds_Calculator_2-way'!A892)</f>
        <v/>
      </c>
      <c r="B900" s="4" t="str">
        <f>IF('True_Odds_Calculator_2-way'!B892="","",'True_Odds_Calculator_2-way'!B892)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IF('True_Odds_Calculator_2-way'!A893="","",'True_Odds_Calculator_2-way'!A893)</f>
        <v/>
      </c>
      <c r="B901" s="4" t="str">
        <f>IF('True_Odds_Calculator_2-way'!B893="","",'True_Odds_Calculator_2-way'!B893)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IF('True_Odds_Calculator_2-way'!A894="","",'True_Odds_Calculator_2-way'!A894)</f>
        <v/>
      </c>
      <c r="B902" s="4" t="str">
        <f>IF('True_Odds_Calculator_2-way'!B894="","",'True_Odds_Calculator_2-way'!B894)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IF('True_Odds_Calculator_2-way'!A895="","",'True_Odds_Calculator_2-way'!A895)</f>
        <v/>
      </c>
      <c r="B903" s="4" t="str">
        <f>IF('True_Odds_Calculator_2-way'!B895="","",'True_Odds_Calculator_2-way'!B895)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IF('True_Odds_Calculator_2-way'!A896="","",'True_Odds_Calculator_2-way'!A896)</f>
        <v/>
      </c>
      <c r="B904" s="4" t="str">
        <f>IF('True_Odds_Calculator_2-way'!B896="","",'True_Odds_Calculator_2-way'!B896)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IF('True_Odds_Calculator_2-way'!A897="","",'True_Odds_Calculator_2-way'!A897)</f>
        <v/>
      </c>
      <c r="B905" s="4" t="str">
        <f>IF('True_Odds_Calculator_2-way'!B897="","",'True_Odds_Calculator_2-way'!B897)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IF('True_Odds_Calculator_2-way'!A898="","",'True_Odds_Calculator_2-way'!A898)</f>
        <v/>
      </c>
      <c r="B906" s="4" t="str">
        <f>IF('True_Odds_Calculator_2-way'!B898="","",'True_Odds_Calculator_2-way'!B898)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IF('True_Odds_Calculator_2-way'!A899="","",'True_Odds_Calculator_2-way'!A899)</f>
        <v/>
      </c>
      <c r="B907" s="4" t="str">
        <f>IF('True_Odds_Calculator_2-way'!B899="","",'True_Odds_Calculator_2-way'!B899)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IF('True_Odds_Calculator_2-way'!A900="","",'True_Odds_Calculator_2-way'!A900)</f>
        <v/>
      </c>
      <c r="B908" s="4" t="str">
        <f>IF('True_Odds_Calculator_2-way'!B900="","",'True_Odds_Calculator_2-way'!B900)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IF('True_Odds_Calculator_2-way'!A901="","",'True_Odds_Calculator_2-way'!A901)</f>
        <v/>
      </c>
      <c r="B909" s="4" t="str">
        <f>IF('True_Odds_Calculator_2-way'!B901="","",'True_Odds_Calculator_2-way'!B901)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IF('True_Odds_Calculator_2-way'!A902="","",'True_Odds_Calculator_2-way'!A902)</f>
        <v/>
      </c>
      <c r="B910" s="4" t="str">
        <f>IF('True_Odds_Calculator_2-way'!B902="","",'True_Odds_Calculator_2-way'!B902)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IF('True_Odds_Calculator_2-way'!A903="","",'True_Odds_Calculator_2-way'!A903)</f>
        <v/>
      </c>
      <c r="B911" s="4" t="str">
        <f>IF('True_Odds_Calculator_2-way'!B903="","",'True_Odds_Calculator_2-way'!B903)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IF('True_Odds_Calculator_2-way'!A904="","",'True_Odds_Calculator_2-way'!A904)</f>
        <v/>
      </c>
      <c r="B912" s="4" t="str">
        <f>IF('True_Odds_Calculator_2-way'!B904="","",'True_Odds_Calculator_2-way'!B904)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IF('True_Odds_Calculator_2-way'!A905="","",'True_Odds_Calculator_2-way'!A905)</f>
        <v/>
      </c>
      <c r="B913" s="4" t="str">
        <f>IF('True_Odds_Calculator_2-way'!B905="","",'True_Odds_Calculator_2-way'!B905)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IF('True_Odds_Calculator_2-way'!A906="","",'True_Odds_Calculator_2-way'!A906)</f>
        <v/>
      </c>
      <c r="B914" s="4" t="str">
        <f>IF('True_Odds_Calculator_2-way'!B906="","",'True_Odds_Calculator_2-way'!B906)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IF('True_Odds_Calculator_2-way'!A907="","",'True_Odds_Calculator_2-way'!A907)</f>
        <v/>
      </c>
      <c r="B915" s="4" t="str">
        <f>IF('True_Odds_Calculator_2-way'!B907="","",'True_Odds_Calculator_2-way'!B907)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IF('True_Odds_Calculator_2-way'!A908="","",'True_Odds_Calculator_2-way'!A908)</f>
        <v/>
      </c>
      <c r="B916" s="4" t="str">
        <f>IF('True_Odds_Calculator_2-way'!B908="","",'True_Odds_Calculator_2-way'!B908)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IF('True_Odds_Calculator_2-way'!A909="","",'True_Odds_Calculator_2-way'!A909)</f>
        <v/>
      </c>
      <c r="B917" s="4" t="str">
        <f>IF('True_Odds_Calculator_2-way'!B909="","",'True_Odds_Calculator_2-way'!B909)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IF('True_Odds_Calculator_2-way'!A910="","",'True_Odds_Calculator_2-way'!A910)</f>
        <v/>
      </c>
      <c r="B918" s="4" t="str">
        <f>IF('True_Odds_Calculator_2-way'!B910="","",'True_Odds_Calculator_2-way'!B910)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IF('True_Odds_Calculator_2-way'!A911="","",'True_Odds_Calculator_2-way'!A911)</f>
        <v/>
      </c>
      <c r="B919" s="4" t="str">
        <f>IF('True_Odds_Calculator_2-way'!B911="","",'True_Odds_Calculator_2-way'!B911)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IF('True_Odds_Calculator_2-way'!A912="","",'True_Odds_Calculator_2-way'!A912)</f>
        <v/>
      </c>
      <c r="B920" s="4" t="str">
        <f>IF('True_Odds_Calculator_2-way'!B912="","",'True_Odds_Calculator_2-way'!B912)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IF('True_Odds_Calculator_2-way'!A913="","",'True_Odds_Calculator_2-way'!A913)</f>
        <v/>
      </c>
      <c r="B921" s="4" t="str">
        <f>IF('True_Odds_Calculator_2-way'!B913="","",'True_Odds_Calculator_2-way'!B913)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IF('True_Odds_Calculator_2-way'!A914="","",'True_Odds_Calculator_2-way'!A914)</f>
        <v/>
      </c>
      <c r="B922" s="4" t="str">
        <f>IF('True_Odds_Calculator_2-way'!B914="","",'True_Odds_Calculator_2-way'!B914)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IF('True_Odds_Calculator_2-way'!A915="","",'True_Odds_Calculator_2-way'!A915)</f>
        <v/>
      </c>
      <c r="B923" s="4" t="str">
        <f>IF('True_Odds_Calculator_2-way'!B915="","",'True_Odds_Calculator_2-way'!B915)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IF('True_Odds_Calculator_2-way'!A916="","",'True_Odds_Calculator_2-way'!A916)</f>
        <v/>
      </c>
      <c r="B924" s="4" t="str">
        <f>IF('True_Odds_Calculator_2-way'!B916="","",'True_Odds_Calculator_2-way'!B916)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IF('True_Odds_Calculator_2-way'!A917="","",'True_Odds_Calculator_2-way'!A917)</f>
        <v/>
      </c>
      <c r="B925" s="4" t="str">
        <f>IF('True_Odds_Calculator_2-way'!B917="","",'True_Odds_Calculator_2-way'!B917)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IF('True_Odds_Calculator_2-way'!A918="","",'True_Odds_Calculator_2-way'!A918)</f>
        <v/>
      </c>
      <c r="B926" s="4" t="str">
        <f>IF('True_Odds_Calculator_2-way'!B918="","",'True_Odds_Calculator_2-way'!B918)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IF('True_Odds_Calculator_2-way'!A919="","",'True_Odds_Calculator_2-way'!A919)</f>
        <v/>
      </c>
      <c r="B927" s="4" t="str">
        <f>IF('True_Odds_Calculator_2-way'!B919="","",'True_Odds_Calculator_2-way'!B919)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IF('True_Odds_Calculator_2-way'!A920="","",'True_Odds_Calculator_2-way'!A920)</f>
        <v/>
      </c>
      <c r="B928" s="4" t="str">
        <f>IF('True_Odds_Calculator_2-way'!B920="","",'True_Odds_Calculator_2-way'!B920)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IF('True_Odds_Calculator_2-way'!A921="","",'True_Odds_Calculator_2-way'!A921)</f>
        <v/>
      </c>
      <c r="B929" s="4" t="str">
        <f>IF('True_Odds_Calculator_2-way'!B921="","",'True_Odds_Calculator_2-way'!B921)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IF('True_Odds_Calculator_2-way'!A922="","",'True_Odds_Calculator_2-way'!A922)</f>
        <v/>
      </c>
      <c r="B930" s="4" t="str">
        <f>IF('True_Odds_Calculator_2-way'!B922="","",'True_Odds_Calculator_2-way'!B922)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IF('True_Odds_Calculator_2-way'!A923="","",'True_Odds_Calculator_2-way'!A923)</f>
        <v/>
      </c>
      <c r="B931" s="4" t="str">
        <f>IF('True_Odds_Calculator_2-way'!B923="","",'True_Odds_Calculator_2-way'!B923)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IF('True_Odds_Calculator_2-way'!A924="","",'True_Odds_Calculator_2-way'!A924)</f>
        <v/>
      </c>
      <c r="B932" s="4" t="str">
        <f>IF('True_Odds_Calculator_2-way'!B924="","",'True_Odds_Calculator_2-way'!B924)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IF('True_Odds_Calculator_2-way'!A925="","",'True_Odds_Calculator_2-way'!A925)</f>
        <v/>
      </c>
      <c r="B933" s="4" t="str">
        <f>IF('True_Odds_Calculator_2-way'!B925="","",'True_Odds_Calculator_2-way'!B925)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IF('True_Odds_Calculator_2-way'!A926="","",'True_Odds_Calculator_2-way'!A926)</f>
        <v/>
      </c>
      <c r="B934" s="4" t="str">
        <f>IF('True_Odds_Calculator_2-way'!B926="","",'True_Odds_Calculator_2-way'!B926)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IF('True_Odds_Calculator_2-way'!A927="","",'True_Odds_Calculator_2-way'!A927)</f>
        <v/>
      </c>
      <c r="B935" s="4" t="str">
        <f>IF('True_Odds_Calculator_2-way'!B927="","",'True_Odds_Calculator_2-way'!B927)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IF('True_Odds_Calculator_2-way'!A928="","",'True_Odds_Calculator_2-way'!A928)</f>
        <v/>
      </c>
      <c r="B936" s="4" t="str">
        <f>IF('True_Odds_Calculator_2-way'!B928="","",'True_Odds_Calculator_2-way'!B928)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IF('True_Odds_Calculator_2-way'!A929="","",'True_Odds_Calculator_2-way'!A929)</f>
        <v/>
      </c>
      <c r="B937" s="4" t="str">
        <f>IF('True_Odds_Calculator_2-way'!B929="","",'True_Odds_Calculator_2-way'!B929)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IF('True_Odds_Calculator_2-way'!A930="","",'True_Odds_Calculator_2-way'!A930)</f>
        <v/>
      </c>
      <c r="B938" s="4" t="str">
        <f>IF('True_Odds_Calculator_2-way'!B930="","",'True_Odds_Calculator_2-way'!B930)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IF('True_Odds_Calculator_2-way'!A931="","",'True_Odds_Calculator_2-way'!A931)</f>
        <v/>
      </c>
      <c r="B939" s="4" t="str">
        <f>IF('True_Odds_Calculator_2-way'!B931="","",'True_Odds_Calculator_2-way'!B931)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IF('True_Odds_Calculator_2-way'!A932="","",'True_Odds_Calculator_2-way'!A932)</f>
        <v/>
      </c>
      <c r="B940" s="4" t="str">
        <f>IF('True_Odds_Calculator_2-way'!B932="","",'True_Odds_Calculator_2-way'!B932)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IF('True_Odds_Calculator_2-way'!A933="","",'True_Odds_Calculator_2-way'!A933)</f>
        <v/>
      </c>
      <c r="B941" s="4" t="str">
        <f>IF('True_Odds_Calculator_2-way'!B933="","",'True_Odds_Calculator_2-way'!B933)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IF('True_Odds_Calculator_2-way'!A934="","",'True_Odds_Calculator_2-way'!A934)</f>
        <v/>
      </c>
      <c r="B942" s="4" t="str">
        <f>IF('True_Odds_Calculator_2-way'!B934="","",'True_Odds_Calculator_2-way'!B934)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IF('True_Odds_Calculator_2-way'!A935="","",'True_Odds_Calculator_2-way'!A935)</f>
        <v/>
      </c>
      <c r="B943" s="4" t="str">
        <f>IF('True_Odds_Calculator_2-way'!B935="","",'True_Odds_Calculator_2-way'!B935)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IF('True_Odds_Calculator_2-way'!A936="","",'True_Odds_Calculator_2-way'!A936)</f>
        <v/>
      </c>
      <c r="B944" s="4" t="str">
        <f>IF('True_Odds_Calculator_2-way'!B936="","",'True_Odds_Calculator_2-way'!B936)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IF('True_Odds_Calculator_2-way'!A937="","",'True_Odds_Calculator_2-way'!A937)</f>
        <v/>
      </c>
      <c r="B945" s="4" t="str">
        <f>IF('True_Odds_Calculator_2-way'!B937="","",'True_Odds_Calculator_2-way'!B937)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IF('True_Odds_Calculator_2-way'!A938="","",'True_Odds_Calculator_2-way'!A938)</f>
        <v/>
      </c>
      <c r="B946" s="4" t="str">
        <f>IF('True_Odds_Calculator_2-way'!B938="","",'True_Odds_Calculator_2-way'!B938)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IF('True_Odds_Calculator_2-way'!A939="","",'True_Odds_Calculator_2-way'!A939)</f>
        <v/>
      </c>
      <c r="B947" s="4" t="str">
        <f>IF('True_Odds_Calculator_2-way'!B939="","",'True_Odds_Calculator_2-way'!B939)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IF('True_Odds_Calculator_2-way'!A940="","",'True_Odds_Calculator_2-way'!A940)</f>
        <v/>
      </c>
      <c r="B948" s="4" t="str">
        <f>IF('True_Odds_Calculator_2-way'!B940="","",'True_Odds_Calculator_2-way'!B940)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IF('True_Odds_Calculator_2-way'!A941="","",'True_Odds_Calculator_2-way'!A941)</f>
        <v/>
      </c>
      <c r="B949" s="4" t="str">
        <f>IF('True_Odds_Calculator_2-way'!B941="","",'True_Odds_Calculator_2-way'!B941)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IF('True_Odds_Calculator_2-way'!A942="","",'True_Odds_Calculator_2-way'!A942)</f>
        <v/>
      </c>
      <c r="B950" s="4" t="str">
        <f>IF('True_Odds_Calculator_2-way'!B942="","",'True_Odds_Calculator_2-way'!B942)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IF('True_Odds_Calculator_2-way'!A943="","",'True_Odds_Calculator_2-way'!A943)</f>
        <v/>
      </c>
      <c r="B951" s="4" t="str">
        <f>IF('True_Odds_Calculator_2-way'!B943="","",'True_Odds_Calculator_2-way'!B943)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IF('True_Odds_Calculator_2-way'!A944="","",'True_Odds_Calculator_2-way'!A944)</f>
        <v/>
      </c>
      <c r="B952" s="4" t="str">
        <f>IF('True_Odds_Calculator_2-way'!B944="","",'True_Odds_Calculator_2-way'!B944)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IF('True_Odds_Calculator_2-way'!A945="","",'True_Odds_Calculator_2-way'!A945)</f>
        <v/>
      </c>
      <c r="B953" s="4" t="str">
        <f>IF('True_Odds_Calculator_2-way'!B945="","",'True_Odds_Calculator_2-way'!B945)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IF('True_Odds_Calculator_2-way'!A946="","",'True_Odds_Calculator_2-way'!A946)</f>
        <v/>
      </c>
      <c r="B954" s="4" t="str">
        <f>IF('True_Odds_Calculator_2-way'!B946="","",'True_Odds_Calculator_2-way'!B946)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IF('True_Odds_Calculator_2-way'!A947="","",'True_Odds_Calculator_2-way'!A947)</f>
        <v/>
      </c>
      <c r="B955" s="4" t="str">
        <f>IF('True_Odds_Calculator_2-way'!B947="","",'True_Odds_Calculator_2-way'!B947)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IF('True_Odds_Calculator_2-way'!A948="","",'True_Odds_Calculator_2-way'!A948)</f>
        <v/>
      </c>
      <c r="B956" s="4" t="str">
        <f>IF('True_Odds_Calculator_2-way'!B948="","",'True_Odds_Calculator_2-way'!B948)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IF('True_Odds_Calculator_2-way'!A949="","",'True_Odds_Calculator_2-way'!A949)</f>
        <v/>
      </c>
      <c r="B957" s="4" t="str">
        <f>IF('True_Odds_Calculator_2-way'!B949="","",'True_Odds_Calculator_2-way'!B949)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IF('True_Odds_Calculator_2-way'!A950="","",'True_Odds_Calculator_2-way'!A950)</f>
        <v/>
      </c>
      <c r="B958" s="4" t="str">
        <f>IF('True_Odds_Calculator_2-way'!B950="","",'True_Odds_Calculator_2-way'!B950)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IF('True_Odds_Calculator_2-way'!A951="","",'True_Odds_Calculator_2-way'!A951)</f>
        <v/>
      </c>
      <c r="B959" s="4" t="str">
        <f>IF('True_Odds_Calculator_2-way'!B951="","",'True_Odds_Calculator_2-way'!B951)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IF('True_Odds_Calculator_2-way'!A952="","",'True_Odds_Calculator_2-way'!A952)</f>
        <v/>
      </c>
      <c r="B960" s="4" t="str">
        <f>IF('True_Odds_Calculator_2-way'!B952="","",'True_Odds_Calculator_2-way'!B952)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IF('True_Odds_Calculator_2-way'!A953="","",'True_Odds_Calculator_2-way'!A953)</f>
        <v/>
      </c>
      <c r="B961" s="4" t="str">
        <f>IF('True_Odds_Calculator_2-way'!B953="","",'True_Odds_Calculator_2-way'!B953)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IF('True_Odds_Calculator_2-way'!A954="","",'True_Odds_Calculator_2-way'!A954)</f>
        <v/>
      </c>
      <c r="B962" s="4" t="str">
        <f>IF('True_Odds_Calculator_2-way'!B954="","",'True_Odds_Calculator_2-way'!B954)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IF('True_Odds_Calculator_2-way'!A955="","",'True_Odds_Calculator_2-way'!A955)</f>
        <v/>
      </c>
      <c r="B963" s="4" t="str">
        <f>IF('True_Odds_Calculator_2-way'!B955="","",'True_Odds_Calculator_2-way'!B955)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IF('True_Odds_Calculator_2-way'!A956="","",'True_Odds_Calculator_2-way'!A956)</f>
        <v/>
      </c>
      <c r="B964" s="4" t="str">
        <f>IF('True_Odds_Calculator_2-way'!B956="","",'True_Odds_Calculator_2-way'!B956)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IF('True_Odds_Calculator_2-way'!A957="","",'True_Odds_Calculator_2-way'!A957)</f>
        <v/>
      </c>
      <c r="B965" s="4" t="str">
        <f>IF('True_Odds_Calculator_2-way'!B957="","",'True_Odds_Calculator_2-way'!B957)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IF('True_Odds_Calculator_2-way'!A958="","",'True_Odds_Calculator_2-way'!A958)</f>
        <v/>
      </c>
      <c r="B966" s="4" t="str">
        <f>IF('True_Odds_Calculator_2-way'!B958="","",'True_Odds_Calculator_2-way'!B958)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IF('True_Odds_Calculator_2-way'!A959="","",'True_Odds_Calculator_2-way'!A959)</f>
        <v/>
      </c>
      <c r="B967" s="4" t="str">
        <f>IF('True_Odds_Calculator_2-way'!B959="","",'True_Odds_Calculator_2-way'!B959)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IF('True_Odds_Calculator_2-way'!A960="","",'True_Odds_Calculator_2-way'!A960)</f>
        <v/>
      </c>
      <c r="B968" s="4" t="str">
        <f>IF('True_Odds_Calculator_2-way'!B960="","",'True_Odds_Calculator_2-way'!B960)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IF('True_Odds_Calculator_2-way'!A961="","",'True_Odds_Calculator_2-way'!A961)</f>
        <v/>
      </c>
      <c r="B969" s="4" t="str">
        <f>IF('True_Odds_Calculator_2-way'!B961="","",'True_Odds_Calculator_2-way'!B961)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IF('True_Odds_Calculator_2-way'!A962="","",'True_Odds_Calculator_2-way'!A962)</f>
        <v/>
      </c>
      <c r="B970" s="4" t="str">
        <f>IF('True_Odds_Calculator_2-way'!B962="","",'True_Odds_Calculator_2-way'!B962)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IF('True_Odds_Calculator_2-way'!A963="","",'True_Odds_Calculator_2-way'!A963)</f>
        <v/>
      </c>
      <c r="B971" s="4" t="str">
        <f>IF('True_Odds_Calculator_2-way'!B963="","",'True_Odds_Calculator_2-way'!B963)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IF('True_Odds_Calculator_2-way'!A964="","",'True_Odds_Calculator_2-way'!A964)</f>
        <v/>
      </c>
      <c r="B972" s="4" t="str">
        <f>IF('True_Odds_Calculator_2-way'!B964="","",'True_Odds_Calculator_2-way'!B964)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IF('True_Odds_Calculator_2-way'!A965="","",'True_Odds_Calculator_2-way'!A965)</f>
        <v/>
      </c>
      <c r="B973" s="4" t="str">
        <f>IF('True_Odds_Calculator_2-way'!B965="","",'True_Odds_Calculator_2-way'!B965)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IF('True_Odds_Calculator_2-way'!A966="","",'True_Odds_Calculator_2-way'!A966)</f>
        <v/>
      </c>
      <c r="B974" s="4" t="str">
        <f>IF('True_Odds_Calculator_2-way'!B966="","",'True_Odds_Calculator_2-way'!B966)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IF('True_Odds_Calculator_2-way'!A967="","",'True_Odds_Calculator_2-way'!A967)</f>
        <v/>
      </c>
      <c r="B975" s="4" t="str">
        <f>IF('True_Odds_Calculator_2-way'!B967="","",'True_Odds_Calculator_2-way'!B967)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IF('True_Odds_Calculator_2-way'!A968="","",'True_Odds_Calculator_2-way'!A968)</f>
        <v/>
      </c>
      <c r="B976" s="4" t="str">
        <f>IF('True_Odds_Calculator_2-way'!B968="","",'True_Odds_Calculator_2-way'!B968)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IF('True_Odds_Calculator_2-way'!A969="","",'True_Odds_Calculator_2-way'!A969)</f>
        <v/>
      </c>
      <c r="B977" s="4" t="str">
        <f>IF('True_Odds_Calculator_2-way'!B969="","",'True_Odds_Calculator_2-way'!B969)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IF('True_Odds_Calculator_2-way'!A970="","",'True_Odds_Calculator_2-way'!A970)</f>
        <v/>
      </c>
      <c r="B978" s="4" t="str">
        <f>IF('True_Odds_Calculator_2-way'!B970="","",'True_Odds_Calculator_2-way'!B970)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IF('True_Odds_Calculator_2-way'!A971="","",'True_Odds_Calculator_2-way'!A971)</f>
        <v/>
      </c>
      <c r="B979" s="4" t="str">
        <f>IF('True_Odds_Calculator_2-way'!B971="","",'True_Odds_Calculator_2-way'!B971)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IF('True_Odds_Calculator_2-way'!A972="","",'True_Odds_Calculator_2-way'!A972)</f>
        <v/>
      </c>
      <c r="B980" s="4" t="str">
        <f>IF('True_Odds_Calculator_2-way'!B972="","",'True_Odds_Calculator_2-way'!B972)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IF('True_Odds_Calculator_2-way'!A973="","",'True_Odds_Calculator_2-way'!A973)</f>
        <v/>
      </c>
      <c r="B981" s="4" t="str">
        <f>IF('True_Odds_Calculator_2-way'!B973="","",'True_Odds_Calculator_2-way'!B973)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IF('True_Odds_Calculator_2-way'!A974="","",'True_Odds_Calculator_2-way'!A974)</f>
        <v/>
      </c>
      <c r="B982" s="4" t="str">
        <f>IF('True_Odds_Calculator_2-way'!B974="","",'True_Odds_Calculator_2-way'!B974)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IF('True_Odds_Calculator_2-way'!A975="","",'True_Odds_Calculator_2-way'!A975)</f>
        <v/>
      </c>
      <c r="B983" s="4" t="str">
        <f>IF('True_Odds_Calculator_2-way'!B975="","",'True_Odds_Calculator_2-way'!B975)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IF('True_Odds_Calculator_2-way'!A976="","",'True_Odds_Calculator_2-way'!A976)</f>
        <v/>
      </c>
      <c r="B984" s="4" t="str">
        <f>IF('True_Odds_Calculator_2-way'!B976="","",'True_Odds_Calculator_2-way'!B976)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IF('True_Odds_Calculator_2-way'!A977="","",'True_Odds_Calculator_2-way'!A977)</f>
        <v/>
      </c>
      <c r="B985" s="4" t="str">
        <f>IF('True_Odds_Calculator_2-way'!B977="","",'True_Odds_Calculator_2-way'!B977)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IF('True_Odds_Calculator_2-way'!A978="","",'True_Odds_Calculator_2-way'!A978)</f>
        <v/>
      </c>
      <c r="B986" s="4" t="str">
        <f>IF('True_Odds_Calculator_2-way'!B978="","",'True_Odds_Calculator_2-way'!B978)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IF('True_Odds_Calculator_2-way'!A979="","",'True_Odds_Calculator_2-way'!A979)</f>
        <v/>
      </c>
      <c r="B987" s="4" t="str">
        <f>IF('True_Odds_Calculator_2-way'!B979="","",'True_Odds_Calculator_2-way'!B979)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IF('True_Odds_Calculator_2-way'!A980="","",'True_Odds_Calculator_2-way'!A980)</f>
        <v/>
      </c>
      <c r="B988" s="4" t="str">
        <f>IF('True_Odds_Calculator_2-way'!B980="","",'True_Odds_Calculator_2-way'!B980)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IF('True_Odds_Calculator_2-way'!A981="","",'True_Odds_Calculator_2-way'!A981)</f>
        <v/>
      </c>
      <c r="B989" s="4" t="str">
        <f>IF('True_Odds_Calculator_2-way'!B981="","",'True_Odds_Calculator_2-way'!B981)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IF('True_Odds_Calculator_2-way'!A982="","",'True_Odds_Calculator_2-way'!A982)</f>
        <v/>
      </c>
      <c r="B990" s="4" t="str">
        <f>IF('True_Odds_Calculator_2-way'!B982="","",'True_Odds_Calculator_2-way'!B982)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IF('True_Odds_Calculator_2-way'!A983="","",'True_Odds_Calculator_2-way'!A983)</f>
        <v/>
      </c>
      <c r="B991" s="4" t="str">
        <f>IF('True_Odds_Calculator_2-way'!B983="","",'True_Odds_Calculator_2-way'!B983)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IF('True_Odds_Calculator_2-way'!A984="","",'True_Odds_Calculator_2-way'!A984)</f>
        <v/>
      </c>
      <c r="B992" s="4" t="str">
        <f>IF('True_Odds_Calculator_2-way'!B984="","",'True_Odds_Calculator_2-way'!B984)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IF('True_Odds_Calculator_2-way'!A985="","",'True_Odds_Calculator_2-way'!A985)</f>
        <v/>
      </c>
      <c r="B993" s="4" t="str">
        <f>IF('True_Odds_Calculator_2-way'!B985="","",'True_Odds_Calculator_2-way'!B985)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IF('True_Odds_Calculator_2-way'!A986="","",'True_Odds_Calculator_2-way'!A986)</f>
        <v/>
      </c>
      <c r="B994" s="4" t="str">
        <f>IF('True_Odds_Calculator_2-way'!B986="","",'True_Odds_Calculator_2-way'!B986)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IF('True_Odds_Calculator_2-way'!A987="","",'True_Odds_Calculator_2-way'!A987)</f>
        <v/>
      </c>
      <c r="B995" s="4" t="str">
        <f>IF('True_Odds_Calculator_2-way'!B987="","",'True_Odds_Calculator_2-way'!B987)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IF('True_Odds_Calculator_2-way'!A988="","",'True_Odds_Calculator_2-way'!A988)</f>
        <v/>
      </c>
      <c r="B996" s="4" t="str">
        <f>IF('True_Odds_Calculator_2-way'!B988="","",'True_Odds_Calculator_2-way'!B988)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IF('True_Odds_Calculator_2-way'!A989="","",'True_Odds_Calculator_2-way'!A989)</f>
        <v/>
      </c>
      <c r="B997" s="4" t="str">
        <f>IF('True_Odds_Calculator_2-way'!B989="","",'True_Odds_Calculator_2-way'!B989)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IF('True_Odds_Calculator_2-way'!A990="","",'True_Odds_Calculator_2-way'!A990)</f>
        <v/>
      </c>
      <c r="B998" s="4" t="str">
        <f>IF('True_Odds_Calculator_2-way'!B990="","",'True_Odds_Calculator_2-way'!B990)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IF('True_Odds_Calculator_2-way'!A991="","",'True_Odds_Calculator_2-way'!A991)</f>
        <v/>
      </c>
      <c r="B999" s="4" t="str">
        <f>IF('True_Odds_Calculator_2-way'!B991="","",'True_Odds_Calculator_2-way'!B991)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IF('True_Odds_Calculator_2-way'!A992="","",'True_Odds_Calculator_2-way'!A992)</f>
        <v/>
      </c>
      <c r="B1000" s="4" t="str">
        <f>IF('True_Odds_Calculator_2-way'!B992="","",'True_Odds_Calculator_2-way'!B992)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IF('True_Odds_Calculator_2-way'!A993="","",'True_Odds_Calculator_2-way'!A993)</f>
        <v/>
      </c>
      <c r="B1001" s="4" t="str">
        <f>IF('True_Odds_Calculator_2-way'!B993="","",'True_Odds_Calculator_2-way'!B993)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1.18</v>
      </c>
      <c r="B186" s="4">
        <f>IF('True_Odds_Calculator_3-way'!B187="","",'True_Odds_Calculator_3-way'!B187)</f>
        <v>7.71</v>
      </c>
      <c r="C186" s="4">
        <f>IF('True_Odds_Calculator_3-way'!C187="","",'True_Odds_Calculator_3-way'!C187)</f>
        <v>13.87</v>
      </c>
      <c r="D186" s="4">
        <f t="shared" si="10"/>
        <v>4.9257366593123297E-2</v>
      </c>
      <c r="E186" s="4">
        <f t="shared" si="11"/>
        <v>1.2033136781010387</v>
      </c>
      <c r="F186" s="4">
        <f t="shared" si="12"/>
        <v>8.8274838188604114</v>
      </c>
      <c r="G186" s="4">
        <f t="shared" si="13"/>
        <v>17.960114881136015</v>
      </c>
      <c r="I186" s="4">
        <f t="shared" si="14"/>
        <v>1.0492573665931233</v>
      </c>
    </row>
    <row r="187" spans="1:9" x14ac:dyDescent="0.2">
      <c r="A187" s="4">
        <f>IF('True_Odds_Calculator_3-way'!A188="","",'True_Odds_Calculator_3-way'!A188)</f>
        <v>2.16</v>
      </c>
      <c r="B187" s="4">
        <f>IF('True_Odds_Calculator_3-way'!B188="","",'True_Odds_Calculator_3-way'!B188)</f>
        <v>3.5</v>
      </c>
      <c r="C187" s="4">
        <f>IF('True_Odds_Calculator_3-way'!C188="","",'True_Odds_Calculator_3-way'!C188)</f>
        <v>3.45</v>
      </c>
      <c r="D187" s="4">
        <f t="shared" si="10"/>
        <v>3.8532321141016679E-2</v>
      </c>
      <c r="E187" s="4">
        <f t="shared" si="11"/>
        <v>2.2216354344122657</v>
      </c>
      <c r="F187" s="4">
        <f t="shared" si="12"/>
        <v>3.6647463819024861</v>
      </c>
      <c r="G187" s="4">
        <f t="shared" si="13"/>
        <v>3.6099653979238755</v>
      </c>
      <c r="I187" s="4">
        <f t="shared" si="14"/>
        <v>1.0385323211410167</v>
      </c>
    </row>
    <row r="188" spans="1:9" x14ac:dyDescent="0.2">
      <c r="A188" s="4">
        <f>IF('True_Odds_Calculator_3-way'!A189="","",'True_Odds_Calculator_3-way'!A189)</f>
        <v>3.26</v>
      </c>
      <c r="B188" s="4">
        <f>IF('True_Odds_Calculator_3-way'!B189="","",'True_Odds_Calculator_3-way'!B189)</f>
        <v>3.61</v>
      </c>
      <c r="C188" s="4">
        <f>IF('True_Odds_Calculator_3-way'!C189="","",'True_Odds_Calculator_3-way'!C189)</f>
        <v>2.19</v>
      </c>
      <c r="D188" s="4">
        <f t="shared" si="10"/>
        <v>4.0377781073186236E-2</v>
      </c>
      <c r="E188" s="4">
        <f t="shared" si="11"/>
        <v>3.4096038309066343</v>
      </c>
      <c r="F188" s="4">
        <f t="shared" si="12"/>
        <v>3.7943601026503009</v>
      </c>
      <c r="G188" s="4">
        <f t="shared" si="13"/>
        <v>2.256512465411634</v>
      </c>
      <c r="I188" s="4">
        <f t="shared" si="14"/>
        <v>1.0403777810731862</v>
      </c>
    </row>
    <row r="189" spans="1:9" x14ac:dyDescent="0.2">
      <c r="A189" s="4">
        <f>IF('True_Odds_Calculator_3-way'!A190="","",'True_Odds_Calculator_3-way'!A190)</f>
        <v>2.5499999999999998</v>
      </c>
      <c r="B189" s="4">
        <f>IF('True_Odds_Calculator_3-way'!B190="","",'True_Odds_Calculator_3-way'!B190)</f>
        <v>3.6</v>
      </c>
      <c r="C189" s="4">
        <f>IF('True_Odds_Calculator_3-way'!C190="","",'True_Odds_Calculator_3-way'!C190)</f>
        <v>2.71</v>
      </c>
      <c r="D189" s="4">
        <f t="shared" si="10"/>
        <v>3.8938330559776357E-2</v>
      </c>
      <c r="E189" s="4">
        <f t="shared" si="11"/>
        <v>2.6372878481093172</v>
      </c>
      <c r="F189" s="4">
        <f t="shared" si="12"/>
        <v>3.77645880138442</v>
      </c>
      <c r="G189" s="4">
        <f t="shared" si="13"/>
        <v>2.8087974619232026</v>
      </c>
      <c r="I189" s="4">
        <f t="shared" si="14"/>
        <v>1.0389383305597764</v>
      </c>
    </row>
    <row r="190" spans="1:9" x14ac:dyDescent="0.2">
      <c r="A190" s="4">
        <f>IF('True_Odds_Calculator_3-way'!A191="","",'True_Odds_Calculator_3-way'!A191)</f>
        <v>1.64</v>
      </c>
      <c r="B190" s="4">
        <f>IF('True_Odds_Calculator_3-way'!B191="","",'True_Odds_Calculator_3-way'!B191)</f>
        <v>4.1399999999999997</v>
      </c>
      <c r="C190" s="4">
        <f>IF('True_Odds_Calculator_3-way'!C191="","",'True_Odds_Calculator_3-way'!C191)</f>
        <v>5.24</v>
      </c>
      <c r="D190" s="4">
        <f t="shared" si="10"/>
        <v>4.2141685937270967E-2</v>
      </c>
      <c r="E190" s="4">
        <f t="shared" si="11"/>
        <v>1.6786723384209346</v>
      </c>
      <c r="F190" s="4">
        <f t="shared" si="12"/>
        <v>4.3956301883112348</v>
      </c>
      <c r="G190" s="4">
        <f t="shared" si="13"/>
        <v>5.6563496316596353</v>
      </c>
      <c r="I190" s="4">
        <f t="shared" si="14"/>
        <v>1.042141685937271</v>
      </c>
    </row>
    <row r="191" spans="1:9" x14ac:dyDescent="0.2">
      <c r="A191" s="4">
        <f>IF('True_Odds_Calculator_3-way'!A192="","",'True_Odds_Calculator_3-way'!A192)</f>
        <v>3.08</v>
      </c>
      <c r="B191" s="4">
        <f>IF('True_Odds_Calculator_3-way'!B192="","",'True_Odds_Calculator_3-way'!B192)</f>
        <v>3.67</v>
      </c>
      <c r="C191" s="4">
        <f>IF('True_Odds_Calculator_3-way'!C192="","",'True_Odds_Calculator_3-way'!C192)</f>
        <v>2.35</v>
      </c>
      <c r="D191" s="4">
        <f t="shared" si="10"/>
        <v>2.2686803601639216E-2</v>
      </c>
      <c r="E191" s="4">
        <f t="shared" si="11"/>
        <v>3.1534494670937199</v>
      </c>
      <c r="F191" s="4">
        <f t="shared" si="12"/>
        <v>3.7747629712154969</v>
      </c>
      <c r="G191" s="4">
        <f t="shared" si="13"/>
        <v>2.3925182297671204</v>
      </c>
      <c r="I191" s="4">
        <f t="shared" si="14"/>
        <v>1.0226868036016392</v>
      </c>
    </row>
    <row r="192" spans="1:9" x14ac:dyDescent="0.2">
      <c r="A192" s="4">
        <f>IF('True_Odds_Calculator_3-way'!A193="","",'True_Odds_Calculator_3-way'!A193)</f>
        <v>1.95</v>
      </c>
      <c r="B192" s="4">
        <f>IF('True_Odds_Calculator_3-way'!B193="","",'True_Odds_Calculator_3-way'!B193)</f>
        <v>3.9</v>
      </c>
      <c r="C192" s="4">
        <f>IF('True_Odds_Calculator_3-way'!C193="","",'True_Odds_Calculator_3-way'!C193)</f>
        <v>3.91</v>
      </c>
      <c r="D192" s="4">
        <f t="shared" si="10"/>
        <v>2.4985244934094153E-2</v>
      </c>
      <c r="E192" s="4">
        <f t="shared" si="11"/>
        <v>1.982191602755752</v>
      </c>
      <c r="F192" s="4">
        <f t="shared" si="12"/>
        <v>4.0309278350515472</v>
      </c>
      <c r="G192" s="4">
        <f t="shared" si="13"/>
        <v>4.0416114497747158</v>
      </c>
      <c r="I192" s="4">
        <f t="shared" si="14"/>
        <v>1.0249852449340942</v>
      </c>
    </row>
    <row r="193" spans="1:9" x14ac:dyDescent="0.2">
      <c r="A193" s="4">
        <f>IF('True_Odds_Calculator_3-way'!A194="","",'True_Odds_Calculator_3-way'!A194)</f>
        <v>3.29</v>
      </c>
      <c r="B193" s="4">
        <f>IF('True_Odds_Calculator_3-way'!B194="","",'True_Odds_Calculator_3-way'!B194)</f>
        <v>3.42</v>
      </c>
      <c r="C193" s="4">
        <f>IF('True_Odds_Calculator_3-way'!C194="","",'True_Odds_Calculator_3-way'!C194)</f>
        <v>2.35</v>
      </c>
      <c r="D193" s="4">
        <f t="shared" si="10"/>
        <v>2.1880943493485461E-2</v>
      </c>
      <c r="E193" s="4">
        <f t="shared" si="11"/>
        <v>3.3708881743194397</v>
      </c>
      <c r="F193" s="4">
        <f t="shared" si="12"/>
        <v>3.5074918431388848</v>
      </c>
      <c r="G193" s="4">
        <f t="shared" si="13"/>
        <v>2.3909815976993585</v>
      </c>
      <c r="I193" s="4">
        <f t="shared" si="14"/>
        <v>1.0218809434934855</v>
      </c>
    </row>
    <row r="194" spans="1:9" x14ac:dyDescent="0.2">
      <c r="A194" s="4">
        <f>IF('True_Odds_Calculator_3-way'!A195="","",'True_Odds_Calculator_3-way'!A195)</f>
        <v>4.1399999999999997</v>
      </c>
      <c r="B194" s="4">
        <f>IF('True_Odds_Calculator_3-way'!B195="","",'True_Odds_Calculator_3-way'!B195)</f>
        <v>3.73</v>
      </c>
      <c r="C194" s="4">
        <f>IF('True_Odds_Calculator_3-way'!C195="","",'True_Odds_Calculator_3-way'!C195)</f>
        <v>1.94</v>
      </c>
      <c r="D194" s="4">
        <f t="shared" si="10"/>
        <v>2.5106325990888356E-2</v>
      </c>
      <c r="E194" s="4">
        <f t="shared" si="11"/>
        <v>4.2885854620158312</v>
      </c>
      <c r="F194" s="4">
        <f t="shared" si="12"/>
        <v>3.8501855914670937</v>
      </c>
      <c r="G194" s="4">
        <f t="shared" si="13"/>
        <v>1.9720165246909742</v>
      </c>
      <c r="I194" s="4">
        <f t="shared" si="14"/>
        <v>1.0251063259908884</v>
      </c>
    </row>
    <row r="195" spans="1:9" x14ac:dyDescent="0.2">
      <c r="A195" s="4">
        <f>IF('True_Odds_Calculator_3-way'!A196="","",'True_Odds_Calculator_3-way'!A196)</f>
        <v>1.1399999999999999</v>
      </c>
      <c r="B195" s="4">
        <f>IF('True_Odds_Calculator_3-way'!B196="","",'True_Odds_Calculator_3-way'!B196)</f>
        <v>9.5500000000000007</v>
      </c>
      <c r="C195" s="4">
        <f>IF('True_Odds_Calculator_3-way'!C196="","",'True_Odds_Calculator_3-way'!C196)</f>
        <v>22.92</v>
      </c>
      <c r="D195" s="4">
        <f t="shared" ref="D195:D258" si="15">IF(A195="","",((1/A195)+(1/B195)+(1/C195))-1)</f>
        <v>2.5535041792964064E-2</v>
      </c>
      <c r="E195" s="4">
        <f t="shared" ref="E195:E258" si="16">IF(A195="","",(3*A195)/(3-($D195*A195)))</f>
        <v>1.1511701677710418</v>
      </c>
      <c r="F195" s="4">
        <f t="shared" ref="F195:F258" si="17">IF(B195="","",(3*B195)/(3-($D195*B195)))</f>
        <v>10.394971355824316</v>
      </c>
      <c r="G195" s="4">
        <f t="shared" ref="G195:G258" si="18">IF(C195="","",(3*C195)/(3-($D195*C195)))</f>
        <v>28.47515257192676</v>
      </c>
      <c r="I195" s="4">
        <f t="shared" ref="I195:I258" si="19">IF(A195="","",D195+1)</f>
        <v>1.0255350417929641</v>
      </c>
    </row>
    <row r="196" spans="1:9" x14ac:dyDescent="0.2">
      <c r="A196" s="4">
        <f>IF('True_Odds_Calculator_3-way'!A197="","",'True_Odds_Calculator_3-way'!A197)</f>
        <v>4.26</v>
      </c>
      <c r="B196" s="4">
        <f>IF('True_Odds_Calculator_3-way'!B197="","",'True_Odds_Calculator_3-way'!B197)</f>
        <v>3.66</v>
      </c>
      <c r="C196" s="4">
        <f>IF('True_Odds_Calculator_3-way'!C197="","",'True_Odds_Calculator_3-way'!C197)</f>
        <v>1.94</v>
      </c>
      <c r="D196" s="4">
        <f t="shared" si="15"/>
        <v>2.342974527917896E-2</v>
      </c>
      <c r="E196" s="4">
        <f t="shared" si="16"/>
        <v>4.4066089291520836</v>
      </c>
      <c r="F196" s="4">
        <f t="shared" si="17"/>
        <v>3.767696939077509</v>
      </c>
      <c r="G196" s="4">
        <f t="shared" si="18"/>
        <v>1.9698455940619595</v>
      </c>
      <c r="I196" s="4">
        <f t="shared" si="19"/>
        <v>1.023429745279179</v>
      </c>
    </row>
    <row r="197" spans="1:9" x14ac:dyDescent="0.2">
      <c r="A197" s="4">
        <f>IF('True_Odds_Calculator_3-way'!A198="","",'True_Odds_Calculator_3-way'!A198)</f>
        <v>2.2200000000000002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3.62</v>
      </c>
      <c r="D197" s="4">
        <f t="shared" si="15"/>
        <v>2.972384740340539E-2</v>
      </c>
      <c r="E197" s="4">
        <f t="shared" si="16"/>
        <v>2.2699285472180661</v>
      </c>
      <c r="F197" s="4">
        <f t="shared" si="17"/>
        <v>3.4115446560427283</v>
      </c>
      <c r="G197" s="4">
        <f t="shared" si="18"/>
        <v>3.7546678294946791</v>
      </c>
      <c r="I197" s="4">
        <f t="shared" si="19"/>
        <v>1.0297238474034054</v>
      </c>
    </row>
    <row r="198" spans="1:9" x14ac:dyDescent="0.2">
      <c r="A198" s="4">
        <f>IF('True_Odds_Calculator_3-way'!A199="","",'True_Odds_Calculator_3-way'!A199)</f>
        <v>1.75</v>
      </c>
      <c r="B198" s="4">
        <f>IF('True_Odds_Calculator_3-way'!B199="","",'True_Odds_Calculator_3-way'!B199)</f>
        <v>3.78</v>
      </c>
      <c r="C198" s="4">
        <f>IF('True_Odds_Calculator_3-way'!C199="","",'True_Odds_Calculator_3-way'!C199)</f>
        <v>5.2</v>
      </c>
      <c r="D198" s="4">
        <f t="shared" si="15"/>
        <v>2.8286528286528334E-2</v>
      </c>
      <c r="E198" s="4">
        <f t="shared" si="16"/>
        <v>1.7793602896801448</v>
      </c>
      <c r="F198" s="4">
        <f t="shared" si="17"/>
        <v>3.9197022068598777</v>
      </c>
      <c r="G198" s="4">
        <f t="shared" si="18"/>
        <v>5.4681008902077162</v>
      </c>
      <c r="I198" s="4">
        <f t="shared" si="19"/>
        <v>1.0282865282865283</v>
      </c>
    </row>
    <row r="199" spans="1:9" x14ac:dyDescent="0.2">
      <c r="A199" s="4">
        <f>IF('True_Odds_Calculator_3-way'!A200="","",'True_Odds_Calculator_3-way'!A200)</f>
        <v>1.88</v>
      </c>
      <c r="B199" s="4">
        <f>IF('True_Odds_Calculator_3-way'!B200="","",'True_Odds_Calculator_3-way'!B200)</f>
        <v>3.55</v>
      </c>
      <c r="C199" s="4">
        <f>IF('True_Odds_Calculator_3-way'!C200="","",'True_Odds_Calculator_3-way'!C200)</f>
        <v>4.59</v>
      </c>
      <c r="D199" s="4">
        <f t="shared" si="15"/>
        <v>3.1469958209368487E-2</v>
      </c>
      <c r="E199" s="4">
        <f t="shared" si="16"/>
        <v>1.9178216949857114</v>
      </c>
      <c r="F199" s="4">
        <f t="shared" si="17"/>
        <v>3.6873135298488662</v>
      </c>
      <c r="G199" s="4">
        <f t="shared" si="18"/>
        <v>4.8221834865851338</v>
      </c>
      <c r="I199" s="4">
        <f t="shared" si="19"/>
        <v>1.0314699582093685</v>
      </c>
    </row>
    <row r="200" spans="1:9" x14ac:dyDescent="0.2">
      <c r="A200" s="4">
        <f>IF('True_Odds_Calculator_3-way'!A201="","",'True_Odds_Calculator_3-way'!A201)</f>
        <v>3.37</v>
      </c>
      <c r="B200" s="4">
        <f>IF('True_Odds_Calculator_3-way'!B201="","",'True_Odds_Calculator_3-way'!B201)</f>
        <v>3.39</v>
      </c>
      <c r="C200" s="4">
        <f>IF('True_Odds_Calculator_3-way'!C201="","",'True_Odds_Calculator_3-way'!C201)</f>
        <v>2.2999999999999998</v>
      </c>
      <c r="D200" s="4">
        <f t="shared" si="15"/>
        <v>2.6503764477625591E-2</v>
      </c>
      <c r="E200" s="4">
        <f t="shared" si="16"/>
        <v>3.4734123859474875</v>
      </c>
      <c r="F200" s="4">
        <f t="shared" si="17"/>
        <v>3.4946625354275618</v>
      </c>
      <c r="G200" s="4">
        <f t="shared" si="18"/>
        <v>2.3477043014323411</v>
      </c>
      <c r="I200" s="4">
        <f t="shared" si="19"/>
        <v>1.0265037644776256</v>
      </c>
    </row>
    <row r="201" spans="1:9" x14ac:dyDescent="0.2">
      <c r="A201" s="4">
        <f>IF('True_Odds_Calculator_3-way'!A202="","",'True_Odds_Calculator_3-way'!A202)</f>
        <v>2.96</v>
      </c>
      <c r="B201" s="4">
        <f>IF('True_Odds_Calculator_3-way'!B202="","",'True_Odds_Calculator_3-way'!B202)</f>
        <v>3.15</v>
      </c>
      <c r="C201" s="4">
        <f>IF('True_Odds_Calculator_3-way'!C202="","",'True_Odds_Calculator_3-way'!C202)</f>
        <v>2.69</v>
      </c>
      <c r="D201" s="4">
        <f t="shared" si="15"/>
        <v>2.7045367194066028E-2</v>
      </c>
      <c r="E201" s="4">
        <f t="shared" si="16"/>
        <v>3.0411524296989425</v>
      </c>
      <c r="F201" s="4">
        <f t="shared" si="17"/>
        <v>3.2420670381914487</v>
      </c>
      <c r="G201" s="4">
        <f t="shared" si="18"/>
        <v>2.7568556214153763</v>
      </c>
      <c r="I201" s="4">
        <f t="shared" si="19"/>
        <v>1.027045367194066</v>
      </c>
    </row>
    <row r="202" spans="1:9" x14ac:dyDescent="0.2">
      <c r="A202" s="4">
        <f>IF('True_Odds_Calculator_3-way'!A203="","",'True_Odds_Calculator_3-way'!A203)</f>
        <v>2.4900000000000002</v>
      </c>
      <c r="B202" s="4">
        <f>IF('True_Odds_Calculator_3-way'!B203="","",'True_Odds_Calculator_3-way'!B203)</f>
        <v>3.31</v>
      </c>
      <c r="C202" s="4">
        <f>IF('True_Odds_Calculator_3-way'!C203="","",'True_Odds_Calculator_3-way'!C203)</f>
        <v>3.08</v>
      </c>
      <c r="D202" s="4">
        <f t="shared" si="15"/>
        <v>2.8396554003513597E-2</v>
      </c>
      <c r="E202" s="4">
        <f t="shared" si="16"/>
        <v>2.5501037518912688</v>
      </c>
      <c r="F202" s="4">
        <f t="shared" si="17"/>
        <v>3.4170594261559515</v>
      </c>
      <c r="G202" s="4">
        <f t="shared" si="18"/>
        <v>3.1724901282457396</v>
      </c>
      <c r="I202" s="4">
        <f t="shared" si="19"/>
        <v>1.0283965540035136</v>
      </c>
    </row>
    <row r="203" spans="1:9" x14ac:dyDescent="0.2">
      <c r="A203" s="4">
        <f>IF('True_Odds_Calculator_3-way'!A204="","",'True_Odds_Calculator_3-way'!A204)</f>
        <v>2.35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3.54</v>
      </c>
      <c r="D203" s="4">
        <f t="shared" si="15"/>
        <v>2.8530611112652204E-2</v>
      </c>
      <c r="E203" s="4">
        <f t="shared" si="16"/>
        <v>2.4037207027994181</v>
      </c>
      <c r="F203" s="4">
        <f t="shared" si="17"/>
        <v>3.2154070286020096</v>
      </c>
      <c r="G203" s="4">
        <f t="shared" si="18"/>
        <v>3.6633301153396682</v>
      </c>
      <c r="I203" s="4">
        <f t="shared" si="19"/>
        <v>1.0285306111126522</v>
      </c>
    </row>
    <row r="204" spans="1:9" x14ac:dyDescent="0.2">
      <c r="A204" s="4">
        <f>IF('True_Odds_Calculator_3-way'!A205="","",'True_Odds_Calculator_3-way'!A205)</f>
        <v>3.15</v>
      </c>
      <c r="B204" s="4">
        <f>IF('True_Odds_Calculator_3-way'!B205="","",'True_Odds_Calculator_3-way'!B205)</f>
        <v>3.34</v>
      </c>
      <c r="C204" s="4">
        <f>IF('True_Odds_Calculator_3-way'!C205="","",'True_Odds_Calculator_3-way'!C205)</f>
        <v>2.44</v>
      </c>
      <c r="D204" s="4">
        <f t="shared" si="15"/>
        <v>2.6697580638878282E-2</v>
      </c>
      <c r="E204" s="4">
        <f t="shared" si="16"/>
        <v>3.2408489679945323</v>
      </c>
      <c r="F204" s="4">
        <f t="shared" si="17"/>
        <v>3.4423170443899331</v>
      </c>
      <c r="G204" s="4">
        <f t="shared" si="18"/>
        <v>2.494158232300137</v>
      </c>
      <c r="I204" s="4">
        <f t="shared" si="19"/>
        <v>1.0266975806388783</v>
      </c>
    </row>
    <row r="205" spans="1:9" x14ac:dyDescent="0.2">
      <c r="A205" s="4">
        <f>IF('True_Odds_Calculator_3-way'!A206="","",'True_Odds_Calculator_3-way'!A206)</f>
        <v>2.09</v>
      </c>
      <c r="B205" s="4">
        <f>IF('True_Odds_Calculator_3-way'!B206="","",'True_Odds_Calculator_3-way'!B206)</f>
        <v>3.4</v>
      </c>
      <c r="C205" s="4">
        <f>IF('True_Odds_Calculator_3-way'!C206="","",'True_Odds_Calculator_3-way'!C206)</f>
        <v>3.9</v>
      </c>
      <c r="D205" s="4">
        <f t="shared" si="15"/>
        <v>2.8996802990611137E-2</v>
      </c>
      <c r="E205" s="4">
        <f t="shared" si="16"/>
        <v>2.1330907934031873</v>
      </c>
      <c r="F205" s="4">
        <f t="shared" si="17"/>
        <v>3.5155310494135157</v>
      </c>
      <c r="G205" s="4">
        <f t="shared" si="18"/>
        <v>4.0527726865031397</v>
      </c>
      <c r="I205" s="4">
        <f t="shared" si="19"/>
        <v>1.0289968029906111</v>
      </c>
    </row>
    <row r="206" spans="1:9" x14ac:dyDescent="0.2">
      <c r="A206" s="4">
        <f>IF('True_Odds_Calculator_3-way'!A207="","",'True_Odds_Calculator_3-way'!A207)</f>
        <v>2.68</v>
      </c>
      <c r="B206" s="4">
        <f>IF('True_Odds_Calculator_3-way'!B207="","",'True_Odds_Calculator_3-way'!B207)</f>
        <v>3.29</v>
      </c>
      <c r="C206" s="4">
        <f>IF('True_Odds_Calculator_3-way'!C207="","",'True_Odds_Calculator_3-way'!C207)</f>
        <v>2.86</v>
      </c>
      <c r="D206" s="4">
        <f t="shared" si="15"/>
        <v>2.6736045789713447E-2</v>
      </c>
      <c r="E206" s="4">
        <f t="shared" si="16"/>
        <v>2.7455758860639867</v>
      </c>
      <c r="F206" s="4">
        <f t="shared" si="17"/>
        <v>3.3893783709387444</v>
      </c>
      <c r="G206" s="4">
        <f t="shared" si="18"/>
        <v>2.9348033346430076</v>
      </c>
      <c r="I206" s="4">
        <f t="shared" si="19"/>
        <v>1.0267360457897134</v>
      </c>
    </row>
    <row r="207" spans="1:9" x14ac:dyDescent="0.2">
      <c r="A207" s="4">
        <f>IF('True_Odds_Calculator_3-way'!A208="","",'True_Odds_Calculator_3-way'!A208)</f>
        <v>1.59</v>
      </c>
      <c r="B207" s="4">
        <f>IF('True_Odds_Calculator_3-way'!B208="","",'True_Odds_Calculator_3-way'!B208)</f>
        <v>4.09</v>
      </c>
      <c r="C207" s="4">
        <f>IF('True_Odds_Calculator_3-way'!C208="","",'True_Odds_Calculator_3-way'!C208)</f>
        <v>6.06</v>
      </c>
      <c r="D207" s="4">
        <f t="shared" si="15"/>
        <v>3.8446096766340254E-2</v>
      </c>
      <c r="E207" s="4">
        <f t="shared" si="16"/>
        <v>1.6230724237142757</v>
      </c>
      <c r="F207" s="4">
        <f t="shared" si="17"/>
        <v>4.3162347779858008</v>
      </c>
      <c r="G207" s="4">
        <f t="shared" si="18"/>
        <v>6.5702531917809432</v>
      </c>
      <c r="I207" s="4">
        <f t="shared" si="19"/>
        <v>1.0384460967663403</v>
      </c>
    </row>
    <row r="208" spans="1: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3.87</v>
      </c>
      <c r="C208" s="4">
        <f>IF('True_Odds_Calculator_3-way'!C209="","",'True_Odds_Calculator_3-way'!C209)</f>
        <v>3.7</v>
      </c>
      <c r="D208" s="4">
        <f t="shared" si="15"/>
        <v>3.3718708137312703E-2</v>
      </c>
      <c r="E208" s="4">
        <f t="shared" si="16"/>
        <v>2.0250665340984573</v>
      </c>
      <c r="F208" s="4">
        <f t="shared" si="17"/>
        <v>4.0459889201894006</v>
      </c>
      <c r="G208" s="4">
        <f t="shared" si="18"/>
        <v>3.8605462462928624</v>
      </c>
      <c r="I208" s="4">
        <f t="shared" si="19"/>
        <v>1.0337187081373127</v>
      </c>
    </row>
    <row r="209" spans="1:9" x14ac:dyDescent="0.2">
      <c r="A209" s="4">
        <f>IF('True_Odds_Calculator_3-way'!A210="","",'True_Odds_Calculator_3-way'!A210)</f>
        <v>2.1800000000000002</v>
      </c>
      <c r="B209" s="4">
        <f>IF('True_Odds_Calculator_3-way'!B210="","",'True_Odds_Calculator_3-way'!B210)</f>
        <v>3.62</v>
      </c>
      <c r="C209" s="4">
        <f>IF('True_Odds_Calculator_3-way'!C210="","",'True_Odds_Calculator_3-way'!C210)</f>
        <v>3.34</v>
      </c>
      <c r="D209" s="4">
        <f t="shared" si="15"/>
        <v>3.4359887857717597E-2</v>
      </c>
      <c r="E209" s="4">
        <f t="shared" si="16"/>
        <v>2.2358244796297906</v>
      </c>
      <c r="F209" s="4">
        <f t="shared" si="17"/>
        <v>3.7765805467814793</v>
      </c>
      <c r="G209" s="4">
        <f t="shared" si="18"/>
        <v>3.4728504505922575</v>
      </c>
      <c r="I209" s="4">
        <f t="shared" si="19"/>
        <v>1.0343598878577176</v>
      </c>
    </row>
    <row r="210" spans="1:9" x14ac:dyDescent="0.2">
      <c r="A210" s="4">
        <f>IF('True_Odds_Calculator_3-way'!A211="","",'True_Odds_Calculator_3-way'!A211)</f>
        <v>1.99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4.12</v>
      </c>
      <c r="D210" s="4">
        <f t="shared" si="15"/>
        <v>3.4248350456474341E-2</v>
      </c>
      <c r="E210" s="4">
        <f t="shared" si="16"/>
        <v>2.0362598999742736</v>
      </c>
      <c r="F210" s="4">
        <f t="shared" si="17"/>
        <v>3.6022895893340761</v>
      </c>
      <c r="G210" s="4">
        <f t="shared" si="18"/>
        <v>4.3233459902356381</v>
      </c>
      <c r="I210" s="4">
        <f t="shared" si="19"/>
        <v>1.0342483504564743</v>
      </c>
    </row>
    <row r="211" spans="1:9" x14ac:dyDescent="0.2">
      <c r="A211" s="4">
        <f>IF('True_Odds_Calculator_3-way'!A212="","",'True_Odds_Calculator_3-way'!A212)</f>
        <v>1.74</v>
      </c>
      <c r="B211" s="4">
        <f>IF('True_Odds_Calculator_3-way'!B212="","",'True_Odds_Calculator_3-way'!B212)</f>
        <v>3.96</v>
      </c>
      <c r="C211" s="4">
        <f>IF('True_Odds_Calculator_3-way'!C212="","",'True_Odds_Calculator_3-way'!C212)</f>
        <v>4.78</v>
      </c>
      <c r="D211" s="4">
        <f t="shared" si="15"/>
        <v>3.6442917123915564E-2</v>
      </c>
      <c r="E211" s="4">
        <f t="shared" si="16"/>
        <v>1.7775723547637221</v>
      </c>
      <c r="F211" s="4">
        <f t="shared" si="17"/>
        <v>4.1601211756217928</v>
      </c>
      <c r="G211" s="4">
        <f t="shared" si="18"/>
        <v>5.0746639910857798</v>
      </c>
      <c r="I211" s="4">
        <f t="shared" si="19"/>
        <v>1.0364429171239156</v>
      </c>
    </row>
    <row r="212" spans="1:9" x14ac:dyDescent="0.2">
      <c r="A212" s="4">
        <f>IF('True_Odds_Calculator_3-way'!A213="","",'True_Odds_Calculator_3-way'!A213)</f>
        <v>1.82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4.6900000000000004</v>
      </c>
      <c r="D212" s="4">
        <f t="shared" si="15"/>
        <v>3.5894209371087227E-2</v>
      </c>
      <c r="E212" s="4">
        <f t="shared" si="16"/>
        <v>1.8605142234927332</v>
      </c>
      <c r="F212" s="4">
        <f t="shared" si="17"/>
        <v>3.8276148340596521</v>
      </c>
      <c r="G212" s="4">
        <f t="shared" si="18"/>
        <v>4.96882361935186</v>
      </c>
      <c r="I212" s="4">
        <f t="shared" si="19"/>
        <v>1.0358942093710872</v>
      </c>
    </row>
    <row r="213" spans="1:9" x14ac:dyDescent="0.2">
      <c r="A213" s="4">
        <f>IF('True_Odds_Calculator_3-way'!A214="","",'True_Odds_Calculator_3-way'!A214)</f>
        <v>1.81</v>
      </c>
      <c r="B213" s="4">
        <f>IF('True_Odds_Calculator_3-way'!B214="","",'True_Odds_Calculator_3-way'!B214)</f>
        <v>4.03</v>
      </c>
      <c r="C213" s="4">
        <f>IF('True_Odds_Calculator_3-way'!C214="","",'True_Odds_Calculator_3-way'!C214)</f>
        <v>4.22</v>
      </c>
      <c r="D213" s="4">
        <f t="shared" si="15"/>
        <v>3.7591970306230849E-2</v>
      </c>
      <c r="E213" s="4">
        <f t="shared" si="16"/>
        <v>1.8520043641486654</v>
      </c>
      <c r="F213" s="4">
        <f t="shared" si="17"/>
        <v>4.2443326298500299</v>
      </c>
      <c r="G213" s="4">
        <f t="shared" si="18"/>
        <v>4.4556098487359641</v>
      </c>
      <c r="I213" s="4">
        <f t="shared" si="19"/>
        <v>1.0375919703062308</v>
      </c>
    </row>
    <row r="214" spans="1:9" x14ac:dyDescent="0.2">
      <c r="A214" s="4">
        <f>IF('True_Odds_Calculator_3-way'!A215="","",'True_Odds_Calculator_3-way'!A215)</f>
        <v>3.26</v>
      </c>
      <c r="B214" s="4">
        <f>IF('True_Odds_Calculator_3-way'!B215="","",'True_Odds_Calculator_3-way'!B215)</f>
        <v>3.44</v>
      </c>
      <c r="C214" s="4">
        <f>IF('True_Odds_Calculator_3-way'!C215="","",'True_Odds_Calculator_3-way'!C215)</f>
        <v>2.29</v>
      </c>
      <c r="D214" s="4">
        <f t="shared" si="15"/>
        <v>3.4127363383697151E-2</v>
      </c>
      <c r="E214" s="4">
        <f t="shared" si="16"/>
        <v>3.3855534818021997</v>
      </c>
      <c r="F214" s="4">
        <f t="shared" si="17"/>
        <v>3.5800989750079193</v>
      </c>
      <c r="G214" s="4">
        <f t="shared" si="18"/>
        <v>2.3512514017247232</v>
      </c>
      <c r="I214" s="4">
        <f t="shared" si="19"/>
        <v>1.0341273633836972</v>
      </c>
    </row>
    <row r="215" spans="1:9" x14ac:dyDescent="0.2">
      <c r="A215" s="4">
        <f>IF('True_Odds_Calculator_3-way'!A216="","",'True_Odds_Calculator_3-way'!A216)</f>
        <v>2.36</v>
      </c>
      <c r="B215" s="4">
        <f>IF('True_Odds_Calculator_3-way'!B216="","",'True_Odds_Calculator_3-way'!B216)</f>
        <v>3.34</v>
      </c>
      <c r="C215" s="4">
        <f>IF('True_Odds_Calculator_3-way'!C216="","",'True_Odds_Calculator_3-way'!C216)</f>
        <v>3.22</v>
      </c>
      <c r="D215" s="4">
        <f t="shared" si="15"/>
        <v>3.3689017375292618E-2</v>
      </c>
      <c r="E215" s="4">
        <f t="shared" si="16"/>
        <v>2.4242474719611957</v>
      </c>
      <c r="F215" s="4">
        <f t="shared" si="17"/>
        <v>3.4701554898323477</v>
      </c>
      <c r="G215" s="4">
        <f t="shared" si="18"/>
        <v>3.3408018768585368</v>
      </c>
      <c r="I215" s="4">
        <f t="shared" si="19"/>
        <v>1.0336890173752926</v>
      </c>
    </row>
    <row r="216" spans="1:9" x14ac:dyDescent="0.2">
      <c r="A216" s="4">
        <f>IF('True_Odds_Calculator_3-way'!A217="","",'True_Odds_Calculator_3-way'!A217)</f>
        <v>2.46</v>
      </c>
      <c r="B216" s="4">
        <f>IF('True_Odds_Calculator_3-way'!B217="","",'True_Odds_Calculator_3-way'!B217)</f>
        <v>3.32</v>
      </c>
      <c r="C216" s="4">
        <f>IF('True_Odds_Calculator_3-way'!C217="","",'True_Odds_Calculator_3-way'!C217)</f>
        <v>3.07</v>
      </c>
      <c r="D216" s="4">
        <f t="shared" si="15"/>
        <v>3.3441783340560249E-2</v>
      </c>
      <c r="E216" s="4">
        <f t="shared" si="16"/>
        <v>2.5293607952787722</v>
      </c>
      <c r="F216" s="4">
        <f t="shared" si="17"/>
        <v>3.4475915964100272</v>
      </c>
      <c r="G216" s="4">
        <f t="shared" si="18"/>
        <v>3.1787846598654173</v>
      </c>
      <c r="I216" s="4">
        <f t="shared" si="19"/>
        <v>1.0334417833405602</v>
      </c>
    </row>
    <row r="217" spans="1:9" x14ac:dyDescent="0.2">
      <c r="A217" s="4">
        <f>IF('True_Odds_Calculator_3-way'!A218="","",'True_Odds_Calculator_3-way'!A218)</f>
        <v>2.9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2.63</v>
      </c>
      <c r="D217" s="4">
        <f t="shared" si="15"/>
        <v>3.2748030781333703E-2</v>
      </c>
      <c r="E217" s="4">
        <f t="shared" si="16"/>
        <v>2.9948048286902331</v>
      </c>
      <c r="F217" s="4">
        <f t="shared" si="17"/>
        <v>3.3695413301312924</v>
      </c>
      <c r="G217" s="4">
        <f t="shared" si="18"/>
        <v>2.707736702684497</v>
      </c>
      <c r="I217" s="4">
        <f t="shared" si="19"/>
        <v>1.0327480307813337</v>
      </c>
    </row>
    <row r="218" spans="1:9" x14ac:dyDescent="0.2">
      <c r="A218" s="4">
        <f>IF('True_Odds_Calculator_3-way'!A219="","",'True_Odds_Calculator_3-way'!A219)</f>
        <v>2.66</v>
      </c>
      <c r="B218" s="4">
        <f>IF('True_Odds_Calculator_3-way'!B219="","",'True_Odds_Calculator_3-way'!B219)</f>
        <v>3.46</v>
      </c>
      <c r="C218" s="4">
        <f>IF('True_Odds_Calculator_3-way'!C219="","",'True_Odds_Calculator_3-way'!C219)</f>
        <v>2.71</v>
      </c>
      <c r="D218" s="4">
        <f t="shared" si="15"/>
        <v>3.3960880701422891E-2</v>
      </c>
      <c r="E218" s="4">
        <f t="shared" si="16"/>
        <v>2.7425846567700125</v>
      </c>
      <c r="F218" s="4">
        <f t="shared" si="17"/>
        <v>3.6010465689091293</v>
      </c>
      <c r="G218" s="4">
        <f t="shared" si="18"/>
        <v>2.7957685759801421</v>
      </c>
      <c r="I218" s="4">
        <f t="shared" si="19"/>
        <v>1.0339608807014229</v>
      </c>
    </row>
    <row r="219" spans="1: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4</v>
      </c>
      <c r="C219" s="4">
        <f>IF('True_Odds_Calculator_3-way'!C220="","",'True_Odds_Calculator_3-way'!C220)</f>
        <v>5.01</v>
      </c>
      <c r="D219" s="4">
        <f t="shared" si="15"/>
        <v>3.7836092520840747E-2</v>
      </c>
      <c r="E219" s="4">
        <f t="shared" si="16"/>
        <v>1.7372473695840629</v>
      </c>
      <c r="F219" s="4">
        <f t="shared" si="17"/>
        <v>4.2125133954331879</v>
      </c>
      <c r="G219" s="4">
        <f t="shared" si="18"/>
        <v>5.3479148134582184</v>
      </c>
      <c r="I219" s="4">
        <f t="shared" si="19"/>
        <v>1.0378360925208407</v>
      </c>
    </row>
    <row r="220" spans="1:9" x14ac:dyDescent="0.2">
      <c r="A220" s="4">
        <f>IF('True_Odds_Calculator_3-way'!A221="","",'True_Odds_Calculator_3-way'!A221)</f>
        <v>1.54</v>
      </c>
      <c r="B220" s="4">
        <f>IF('True_Odds_Calculator_3-way'!B221="","",'True_Odds_Calculator_3-way'!B221)</f>
        <v>4.1500000000000004</v>
      </c>
      <c r="C220" s="4">
        <f>IF('True_Odds_Calculator_3-way'!C221="","",'True_Odds_Calculator_3-way'!C221)</f>
        <v>6.75</v>
      </c>
      <c r="D220" s="4">
        <f t="shared" si="15"/>
        <v>3.8462652920484341E-2</v>
      </c>
      <c r="E220" s="4">
        <f t="shared" si="16"/>
        <v>1.5710184423679796</v>
      </c>
      <c r="F220" s="4">
        <f t="shared" si="17"/>
        <v>4.3832163450547412</v>
      </c>
      <c r="G220" s="4">
        <f t="shared" si="18"/>
        <v>7.3894939690243397</v>
      </c>
      <c r="I220" s="4">
        <f t="shared" si="19"/>
        <v>1.0384626529204843</v>
      </c>
    </row>
    <row r="221" spans="1:9" x14ac:dyDescent="0.2">
      <c r="A221" s="4">
        <f>IF('True_Odds_Calculator_3-way'!A222="","",'True_Odds_Calculator_3-way'!A222)</f>
        <v>2.9</v>
      </c>
      <c r="B221" s="4">
        <f>IF('True_Odds_Calculator_3-way'!B222="","",'True_Odds_Calculator_3-way'!B222)</f>
        <v>3.5</v>
      </c>
      <c r="C221" s="4">
        <f>IF('True_Odds_Calculator_3-way'!C222="","",'True_Odds_Calculator_3-way'!C222)</f>
        <v>2.48</v>
      </c>
      <c r="D221" s="4">
        <f t="shared" si="15"/>
        <v>3.3767678372795151E-2</v>
      </c>
      <c r="E221" s="4">
        <f t="shared" si="16"/>
        <v>2.9978562921794358</v>
      </c>
      <c r="F221" s="4">
        <f t="shared" si="17"/>
        <v>3.64353951558429</v>
      </c>
      <c r="G221" s="4">
        <f t="shared" si="18"/>
        <v>2.5512162162162162</v>
      </c>
      <c r="I221" s="4">
        <f t="shared" si="19"/>
        <v>1.0337676783727952</v>
      </c>
    </row>
    <row r="222" spans="1:9" x14ac:dyDescent="0.2">
      <c r="A222" s="4">
        <f>IF('True_Odds_Calculator_3-way'!A223="","",'True_Odds_Calculator_3-way'!A223)</f>
        <v>1.87</v>
      </c>
      <c r="B222" s="4">
        <f>IF('True_Odds_Calculator_3-way'!B223="","",'True_Odds_Calculator_3-way'!B223)</f>
        <v>3.92</v>
      </c>
      <c r="C222" s="4">
        <f>IF('True_Odds_Calculator_3-way'!C223="","",'True_Odds_Calculator_3-way'!C223)</f>
        <v>4.08</v>
      </c>
      <c r="D222" s="4">
        <f t="shared" si="15"/>
        <v>3.4959438320782743E-2</v>
      </c>
      <c r="E222" s="4">
        <f t="shared" si="16"/>
        <v>1.9116576647581076</v>
      </c>
      <c r="F222" s="4">
        <f t="shared" si="17"/>
        <v>4.107638283565362</v>
      </c>
      <c r="G222" s="4">
        <f t="shared" si="18"/>
        <v>4.2836662078279604</v>
      </c>
      <c r="I222" s="4">
        <f t="shared" si="19"/>
        <v>1.0349594383207827</v>
      </c>
    </row>
    <row r="223" spans="1:9" x14ac:dyDescent="0.2">
      <c r="A223" s="4">
        <f>IF('True_Odds_Calculator_3-way'!A224="","",'True_Odds_Calculator_3-way'!A224)</f>
        <v>2.17</v>
      </c>
      <c r="B223" s="4">
        <f>IF('True_Odds_Calculator_3-way'!B224="","",'True_Odds_Calculator_3-way'!B224)</f>
        <v>3.64</v>
      </c>
      <c r="C223" s="4">
        <f>IF('True_Odds_Calculator_3-way'!C224="","",'True_Odds_Calculator_3-way'!C224)</f>
        <v>3.35</v>
      </c>
      <c r="D223" s="4">
        <f t="shared" si="15"/>
        <v>3.4062230499399382E-2</v>
      </c>
      <c r="E223" s="4">
        <f t="shared" si="16"/>
        <v>2.2248157826588506</v>
      </c>
      <c r="F223" s="4">
        <f t="shared" si="17"/>
        <v>3.7969223969947157</v>
      </c>
      <c r="G223" s="4">
        <f t="shared" si="18"/>
        <v>3.4824593728120279</v>
      </c>
      <c r="I223" s="4">
        <f t="shared" si="19"/>
        <v>1.0340622304993994</v>
      </c>
    </row>
    <row r="224" spans="1:9" x14ac:dyDescent="0.2">
      <c r="A224" s="4">
        <f>IF('True_Odds_Calculator_3-way'!A225="","",'True_Odds_Calculator_3-way'!A225)</f>
        <v>2.27</v>
      </c>
      <c r="B224" s="4">
        <f>IF('True_Odds_Calculator_3-way'!B225="","",'True_Odds_Calculator_3-way'!B225)</f>
        <v>3.46</v>
      </c>
      <c r="C224" s="4">
        <f>IF('True_Odds_Calculator_3-way'!C225="","",'True_Odds_Calculator_3-way'!C225)</f>
        <v>3.29</v>
      </c>
      <c r="D224" s="4">
        <f t="shared" si="15"/>
        <v>3.3497343182850914E-2</v>
      </c>
      <c r="E224" s="4">
        <f t="shared" si="16"/>
        <v>2.3290324077025613</v>
      </c>
      <c r="F224" s="4">
        <f t="shared" si="17"/>
        <v>3.5990440365846306</v>
      </c>
      <c r="G224" s="4">
        <f t="shared" si="18"/>
        <v>3.4154686752242083</v>
      </c>
      <c r="I224" s="4">
        <f t="shared" si="19"/>
        <v>1.0334973431828509</v>
      </c>
    </row>
    <row r="225" spans="1:9" x14ac:dyDescent="0.2">
      <c r="A225" s="4">
        <f>IF('True_Odds_Calculator_3-way'!A226="","",'True_Odds_Calculator_3-way'!A226)</f>
        <v>2.36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3.1</v>
      </c>
      <c r="D225" s="4">
        <f t="shared" si="15"/>
        <v>3.3665780559692715E-2</v>
      </c>
      <c r="E225" s="4">
        <f t="shared" si="16"/>
        <v>2.4242019520815767</v>
      </c>
      <c r="F225" s="4">
        <f t="shared" si="17"/>
        <v>3.6214249950689581</v>
      </c>
      <c r="G225" s="4">
        <f t="shared" si="18"/>
        <v>3.2117295620757167</v>
      </c>
      <c r="I225" s="4">
        <f t="shared" si="19"/>
        <v>1.0336657805596927</v>
      </c>
    </row>
    <row r="226" spans="1:9" x14ac:dyDescent="0.2">
      <c r="A226" s="4">
        <f>IF('True_Odds_Calculator_3-way'!A227="","",'True_Odds_Calculator_3-way'!A227)</f>
        <v>2.37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3.07</v>
      </c>
      <c r="D226" s="4">
        <f t="shared" si="15"/>
        <v>3.4206778582241748E-2</v>
      </c>
      <c r="E226" s="4">
        <f t="shared" si="16"/>
        <v>2.435824140665571</v>
      </c>
      <c r="F226" s="4">
        <f t="shared" si="17"/>
        <v>3.6346363017365593</v>
      </c>
      <c r="G226" s="4">
        <f t="shared" si="18"/>
        <v>3.1813634254852023</v>
      </c>
      <c r="I226" s="4">
        <f t="shared" si="19"/>
        <v>1.0342067785822417</v>
      </c>
    </row>
    <row r="227" spans="1:9" x14ac:dyDescent="0.2">
      <c r="A227" s="4">
        <f>IF('True_Odds_Calculator_3-way'!A228="","",'True_Odds_Calculator_3-way'!A228)</f>
        <v>2.64</v>
      </c>
      <c r="B227" s="4">
        <f>IF('True_Odds_Calculator_3-way'!B228="","",'True_Odds_Calculator_3-way'!B228)</f>
        <v>3.45</v>
      </c>
      <c r="C227" s="4">
        <f>IF('True_Odds_Calculator_3-way'!C228="","",'True_Odds_Calculator_3-way'!C228)</f>
        <v>2.7</v>
      </c>
      <c r="D227" s="4">
        <f t="shared" si="15"/>
        <v>3.9013321622017205E-2</v>
      </c>
      <c r="E227" s="4">
        <f t="shared" si="16"/>
        <v>2.7338580576307363</v>
      </c>
      <c r="F227" s="4">
        <f t="shared" si="17"/>
        <v>3.612056050057284</v>
      </c>
      <c r="G227" s="4">
        <f t="shared" si="18"/>
        <v>2.798252201816072</v>
      </c>
      <c r="I227" s="4">
        <f t="shared" si="19"/>
        <v>1.0390133216220172</v>
      </c>
    </row>
    <row r="228" spans="1:9" x14ac:dyDescent="0.2">
      <c r="A228" s="4">
        <f>IF('True_Odds_Calculator_3-way'!A229="","",'True_Odds_Calculator_3-way'!A229)</f>
        <v>3.81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1.96</v>
      </c>
      <c r="D228" s="4">
        <f t="shared" si="15"/>
        <v>4.076778797901115E-2</v>
      </c>
      <c r="E228" s="4">
        <f t="shared" si="16"/>
        <v>4.0180340790104347</v>
      </c>
      <c r="F228" s="4">
        <f t="shared" si="17"/>
        <v>3.9291611213637041</v>
      </c>
      <c r="G228" s="4">
        <f t="shared" si="18"/>
        <v>2.0136330246206424</v>
      </c>
      <c r="I228" s="4">
        <f t="shared" si="19"/>
        <v>1.0407677879790111</v>
      </c>
    </row>
    <row r="229" spans="1:9" x14ac:dyDescent="0.2">
      <c r="A229" s="4">
        <f>IF('True_Odds_Calculator_3-way'!A230="","",'True_Odds_Calculator_3-way'!A230)</f>
        <v>1.83</v>
      </c>
      <c r="B229" s="4">
        <f>IF('True_Odds_Calculator_3-way'!B230="","",'True_Odds_Calculator_3-way'!B230)</f>
        <v>3.47</v>
      </c>
      <c r="C229" s="4">
        <f>IF('True_Odds_Calculator_3-way'!C230="","",'True_Odds_Calculator_3-way'!C230)</f>
        <v>4.83</v>
      </c>
      <c r="D229" s="4">
        <f t="shared" si="15"/>
        <v>4.1671862946159877E-2</v>
      </c>
      <c r="E229" s="4">
        <f t="shared" si="16"/>
        <v>1.8777316308540783</v>
      </c>
      <c r="F229" s="4">
        <f t="shared" si="17"/>
        <v>3.6457256336459145</v>
      </c>
      <c r="G229" s="4">
        <f t="shared" si="18"/>
        <v>5.1773577280855143</v>
      </c>
      <c r="I229" s="4">
        <f t="shared" si="19"/>
        <v>1.0416718629461599</v>
      </c>
    </row>
    <row r="230" spans="1:9" x14ac:dyDescent="0.2">
      <c r="A230" s="4">
        <f>IF('True_Odds_Calculator_3-way'!A231="","",'True_Odds_Calculator_3-way'!A231)</f>
        <v>2.13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3.41</v>
      </c>
      <c r="D230" s="4">
        <f t="shared" si="15"/>
        <v>4.051647781770451E-2</v>
      </c>
      <c r="E230" s="4">
        <f t="shared" si="16"/>
        <v>2.1930879000508265</v>
      </c>
      <c r="F230" s="4">
        <f t="shared" si="17"/>
        <v>3.7839760584414832</v>
      </c>
      <c r="G230" s="4">
        <f t="shared" si="18"/>
        <v>3.5746248048493068</v>
      </c>
      <c r="I230" s="4">
        <f t="shared" si="19"/>
        <v>1.0405164778177045</v>
      </c>
    </row>
    <row r="231" spans="1:9" x14ac:dyDescent="0.2">
      <c r="A231" s="4">
        <f>IF('True_Odds_Calculator_3-way'!A232="","",'True_Odds_Calculator_3-way'!A232)</f>
        <v>3.75</v>
      </c>
      <c r="B231" s="4">
        <f>IF('True_Odds_Calculator_3-way'!B232="","",'True_Odds_Calculator_3-way'!B232)</f>
        <v>4.2</v>
      </c>
      <c r="C231" s="4">
        <f>IF('True_Odds_Calculator_3-way'!C232="","",'True_Odds_Calculator_3-way'!C232)</f>
        <v>1.86</v>
      </c>
      <c r="D231" s="4">
        <f t="shared" si="15"/>
        <v>4.2396313364055249E-2</v>
      </c>
      <c r="E231" s="4">
        <f t="shared" si="16"/>
        <v>3.9598540145985401</v>
      </c>
      <c r="F231" s="4">
        <f t="shared" si="17"/>
        <v>4.4650205761316872</v>
      </c>
      <c r="G231" s="4">
        <f t="shared" si="18"/>
        <v>1.9102112676056338</v>
      </c>
      <c r="I231" s="4">
        <f t="shared" si="19"/>
        <v>1.0423963133640552</v>
      </c>
    </row>
    <row r="232" spans="1:9" x14ac:dyDescent="0.2">
      <c r="A232" s="4">
        <f>IF('True_Odds_Calculator_3-way'!A233="","",'True_Odds_Calculator_3-way'!A233)</f>
        <v>2.48</v>
      </c>
      <c r="B232" s="4">
        <f>IF('True_Odds_Calculator_3-way'!B233="","",'True_Odds_Calculator_3-way'!B233)</f>
        <v>3.83</v>
      </c>
      <c r="C232" s="4">
        <f>IF('True_Odds_Calculator_3-way'!C233="","",'True_Odds_Calculator_3-way'!C233)</f>
        <v>2.67</v>
      </c>
      <c r="D232" s="4">
        <f t="shared" si="15"/>
        <v>3.8854247401730824E-2</v>
      </c>
      <c r="E232" s="4">
        <f t="shared" si="16"/>
        <v>2.5622998176535505</v>
      </c>
      <c r="F232" s="4">
        <f t="shared" si="17"/>
        <v>4.0298987871878325</v>
      </c>
      <c r="G232" s="4">
        <f t="shared" si="18"/>
        <v>2.7656364845320009</v>
      </c>
      <c r="I232" s="4">
        <f t="shared" si="19"/>
        <v>1.0388542474017308</v>
      </c>
    </row>
    <row r="233" spans="1:9" x14ac:dyDescent="0.2">
      <c r="A233" s="4">
        <f>IF('True_Odds_Calculator_3-way'!A234="","",'True_Odds_Calculator_3-way'!A234)</f>
        <v>1.83</v>
      </c>
      <c r="B233" s="4">
        <f>IF('True_Odds_Calculator_3-way'!B234="","",'True_Odds_Calculator_3-way'!B234)</f>
        <v>4.05</v>
      </c>
      <c r="C233" s="4">
        <f>IF('True_Odds_Calculator_3-way'!C234="","",'True_Odds_Calculator_3-way'!C234)</f>
        <v>4.04</v>
      </c>
      <c r="D233" s="4">
        <f t="shared" si="15"/>
        <v>4.0886420153855019E-2</v>
      </c>
      <c r="E233" s="4">
        <f t="shared" si="16"/>
        <v>1.8768089598042363</v>
      </c>
      <c r="F233" s="4">
        <f t="shared" si="17"/>
        <v>4.2866063861465502</v>
      </c>
      <c r="G233" s="4">
        <f t="shared" si="18"/>
        <v>4.2754054447684124</v>
      </c>
      <c r="I233" s="4">
        <f t="shared" si="19"/>
        <v>1.040886420153855</v>
      </c>
    </row>
    <row r="234" spans="1:9" x14ac:dyDescent="0.2">
      <c r="A234" s="4">
        <f>IF('True_Odds_Calculator_3-way'!A235="","",'True_Odds_Calculator_3-way'!A235)</f>
        <v>3.97</v>
      </c>
      <c r="B234" s="4">
        <f>IF('True_Odds_Calculator_3-way'!B235="","",'True_Odds_Calculator_3-way'!B235)</f>
        <v>3.55</v>
      </c>
      <c r="C234" s="4">
        <f>IF('True_Odds_Calculator_3-way'!C235="","",'True_Odds_Calculator_3-way'!C235)</f>
        <v>1.97</v>
      </c>
      <c r="D234" s="4">
        <f t="shared" si="15"/>
        <v>4.1193522808782967E-2</v>
      </c>
      <c r="E234" s="4">
        <f t="shared" si="16"/>
        <v>4.1988932687966978</v>
      </c>
      <c r="F234" s="4">
        <f t="shared" si="17"/>
        <v>3.7319146762656645</v>
      </c>
      <c r="G234" s="4">
        <f t="shared" si="18"/>
        <v>2.024770889419071</v>
      </c>
      <c r="I234" s="4">
        <f t="shared" si="19"/>
        <v>1.041193522808783</v>
      </c>
    </row>
    <row r="235" spans="1:9" x14ac:dyDescent="0.2">
      <c r="A235" s="4">
        <f>IF('True_Odds_Calculator_3-way'!A236="","",'True_Odds_Calculator_3-way'!A236)</f>
        <v>1.26</v>
      </c>
      <c r="B235" s="4">
        <f>IF('True_Odds_Calculator_3-way'!B236="","",'True_Odds_Calculator_3-way'!B236)</f>
        <v>6.44</v>
      </c>
      <c r="C235" s="4">
        <f>IF('True_Odds_Calculator_3-way'!C236="","",'True_Odds_Calculator_3-way'!C236)</f>
        <v>11.43</v>
      </c>
      <c r="D235" s="4">
        <f t="shared" si="15"/>
        <v>3.6419360623400232E-2</v>
      </c>
      <c r="E235" s="4">
        <f t="shared" si="16"/>
        <v>1.2795725093174612</v>
      </c>
      <c r="F235" s="4">
        <f t="shared" si="17"/>
        <v>6.9861812383736366</v>
      </c>
      <c r="G235" s="4">
        <f t="shared" si="18"/>
        <v>13.271527477282556</v>
      </c>
      <c r="I235" s="4">
        <f t="shared" si="19"/>
        <v>1.0364193606234002</v>
      </c>
    </row>
    <row r="236" spans="1:9" x14ac:dyDescent="0.2">
      <c r="A236" s="4">
        <f>IF('True_Odds_Calculator_3-way'!A237="","",'True_Odds_Calculator_3-way'!A237)</f>
        <v>1.98</v>
      </c>
      <c r="B236" s="4">
        <f>IF('True_Odds_Calculator_3-way'!B237="","",'True_Odds_Calculator_3-way'!B237)</f>
        <v>3.6</v>
      </c>
      <c r="C236" s="4">
        <f>IF('True_Odds_Calculator_3-way'!C237="","",'True_Odds_Calculator_3-way'!C237)</f>
        <v>4.07</v>
      </c>
      <c r="D236" s="4">
        <f t="shared" si="15"/>
        <v>2.8528528528528607E-2</v>
      </c>
      <c r="E236" s="4">
        <f t="shared" si="16"/>
        <v>2.0179965108805433</v>
      </c>
      <c r="F236" s="4">
        <f t="shared" si="17"/>
        <v>3.727611940298508</v>
      </c>
      <c r="G236" s="4">
        <f t="shared" si="18"/>
        <v>4.2338663070699294</v>
      </c>
      <c r="I236" s="4">
        <f t="shared" si="19"/>
        <v>1.0285285285285286</v>
      </c>
    </row>
    <row r="237" spans="1:9" x14ac:dyDescent="0.2">
      <c r="A237" s="4">
        <f>IF('True_Odds_Calculator_3-way'!A238="","",'True_Odds_Calculator_3-way'!A238)</f>
        <v>2.98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2.42</v>
      </c>
      <c r="D237" s="4">
        <f t="shared" si="15"/>
        <v>3.3693895194810475E-2</v>
      </c>
      <c r="E237" s="4">
        <f t="shared" si="16"/>
        <v>3.0831921894673897</v>
      </c>
      <c r="F237" s="4">
        <f t="shared" si="17"/>
        <v>3.6540494148855189</v>
      </c>
      <c r="G237" s="4">
        <f t="shared" si="18"/>
        <v>2.4876126708989656</v>
      </c>
      <c r="I237" s="4">
        <f t="shared" si="19"/>
        <v>1.0336938951948105</v>
      </c>
    </row>
    <row r="238" spans="1:9" x14ac:dyDescent="0.2">
      <c r="A238" s="4">
        <f>IF('True_Odds_Calculator_3-way'!A239="","",'True_Odds_Calculator_3-way'!A239)</f>
        <v>20.98</v>
      </c>
      <c r="B238" s="4">
        <f>IF('True_Odds_Calculator_3-way'!B239="","",'True_Odds_Calculator_3-way'!B239)</f>
        <v>8.5500000000000007</v>
      </c>
      <c r="C238" s="4">
        <f>IF('True_Odds_Calculator_3-way'!C239="","",'True_Odds_Calculator_3-way'!C239)</f>
        <v>1.1499999999999999</v>
      </c>
      <c r="D238" s="4">
        <f t="shared" si="15"/>
        <v>3.4188724044814656E-2</v>
      </c>
      <c r="E238" s="4">
        <f t="shared" si="16"/>
        <v>27.572362925125397</v>
      </c>
      <c r="F238" s="4">
        <f t="shared" si="17"/>
        <v>9.4730319991244283</v>
      </c>
      <c r="G238" s="4">
        <f t="shared" si="18"/>
        <v>1.165271674829055</v>
      </c>
      <c r="I238" s="4">
        <f t="shared" si="19"/>
        <v>1.0341887240448147</v>
      </c>
    </row>
    <row r="239" spans="1:9" x14ac:dyDescent="0.2">
      <c r="A239" s="4">
        <f>IF('True_Odds_Calculator_3-way'!A240="","",'True_Odds_Calculator_3-way'!A240)</f>
        <v>2.75</v>
      </c>
      <c r="B239" s="4">
        <f>IF('True_Odds_Calculator_3-way'!B240="","",'True_Odds_Calculator_3-way'!B240)</f>
        <v>3.37</v>
      </c>
      <c r="C239" s="4">
        <f>IF('True_Odds_Calculator_3-way'!C240="","",'True_Odds_Calculator_3-way'!C240)</f>
        <v>2.72</v>
      </c>
      <c r="D239" s="4">
        <f t="shared" si="15"/>
        <v>2.8019327504403391E-2</v>
      </c>
      <c r="E239" s="4">
        <f t="shared" si="16"/>
        <v>2.8224940189378529</v>
      </c>
      <c r="F239" s="4">
        <f t="shared" si="17"/>
        <v>3.4795179835923009</v>
      </c>
      <c r="G239" s="4">
        <f t="shared" si="18"/>
        <v>2.7909005690834876</v>
      </c>
      <c r="I239" s="4">
        <f t="shared" si="19"/>
        <v>1.0280193275044034</v>
      </c>
    </row>
    <row r="240" spans="1:9" x14ac:dyDescent="0.2">
      <c r="A240" s="4">
        <f>IF('True_Odds_Calculator_3-way'!A241="","",'True_Odds_Calculator_3-way'!A241)</f>
        <v>3.09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2.35</v>
      </c>
      <c r="D240" s="4">
        <f t="shared" si="15"/>
        <v>2.7708042396298982E-2</v>
      </c>
      <c r="E240" s="4">
        <f t="shared" si="16"/>
        <v>3.1807770999404772</v>
      </c>
      <c r="F240" s="4">
        <f t="shared" si="17"/>
        <v>3.7131168964663455</v>
      </c>
      <c r="G240" s="4">
        <f t="shared" si="18"/>
        <v>2.4021375136549041</v>
      </c>
      <c r="I240" s="4">
        <f t="shared" si="19"/>
        <v>1.027708042396299</v>
      </c>
    </row>
    <row r="241" spans="1:9" x14ac:dyDescent="0.2">
      <c r="A241" s="4">
        <f>IF('True_Odds_Calculator_3-way'!A242="","",'True_Odds_Calculator_3-way'!A242)</f>
        <v>3.38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2.12</v>
      </c>
      <c r="D241" s="4">
        <f t="shared" si="15"/>
        <v>3.8558811400327908E-2</v>
      </c>
      <c r="E241" s="4">
        <f t="shared" si="16"/>
        <v>3.5335058379791509</v>
      </c>
      <c r="F241" s="4">
        <f t="shared" si="17"/>
        <v>3.873720239188204</v>
      </c>
      <c r="G241" s="4">
        <f t="shared" si="18"/>
        <v>2.1793843591340227</v>
      </c>
      <c r="I241" s="4">
        <f t="shared" si="19"/>
        <v>1.0385588114003279</v>
      </c>
    </row>
    <row r="242" spans="1:9" x14ac:dyDescent="0.2">
      <c r="A242" s="4">
        <f>IF('True_Odds_Calculator_3-way'!A243="","",'True_Odds_Calculator_3-way'!A243)</f>
        <v>1.76</v>
      </c>
      <c r="B242" s="4">
        <f>IF('True_Odds_Calculator_3-way'!B243="","",'True_Odds_Calculator_3-way'!B243)</f>
        <v>3.92</v>
      </c>
      <c r="C242" s="4">
        <f>IF('True_Odds_Calculator_3-way'!C243="","",'True_Odds_Calculator_3-way'!C243)</f>
        <v>4.55</v>
      </c>
      <c r="D242" s="4">
        <f t="shared" si="15"/>
        <v>4.306407877836449E-2</v>
      </c>
      <c r="E242" s="4">
        <f t="shared" si="16"/>
        <v>1.8056175914791273</v>
      </c>
      <c r="F242" s="4">
        <f t="shared" si="17"/>
        <v>4.1537321543249517</v>
      </c>
      <c r="G242" s="4">
        <f t="shared" si="18"/>
        <v>4.8679441903548879</v>
      </c>
      <c r="I242" s="4">
        <f t="shared" si="19"/>
        <v>1.0430640787783645</v>
      </c>
    </row>
    <row r="243" spans="1: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4.91</v>
      </c>
      <c r="C243" s="4">
        <f>IF('True_Odds_Calculator_3-way'!C244="","",'True_Odds_Calculator_3-way'!C244)</f>
        <v>7.15</v>
      </c>
      <c r="D243" s="4">
        <f t="shared" si="15"/>
        <v>4.2826826940880025E-2</v>
      </c>
      <c r="E243" s="4">
        <f t="shared" si="16"/>
        <v>1.4598005447249696</v>
      </c>
      <c r="F243" s="4">
        <f t="shared" si="17"/>
        <v>5.2800992655353083</v>
      </c>
      <c r="G243" s="4">
        <f t="shared" si="18"/>
        <v>7.9627641477337203</v>
      </c>
      <c r="I243" s="4">
        <f t="shared" si="19"/>
        <v>1.04282682694088</v>
      </c>
    </row>
    <row r="244" spans="1:9" x14ac:dyDescent="0.2">
      <c r="A244" s="4">
        <f>IF('True_Odds_Calculator_3-way'!A245="","",'True_Odds_Calculator_3-way'!A245)</f>
        <v>3.06</v>
      </c>
      <c r="B244" s="4">
        <f>IF('True_Odds_Calculator_3-way'!B245="","",'True_Odds_Calculator_3-way'!B245)</f>
        <v>3.59</v>
      </c>
      <c r="C244" s="4">
        <f>IF('True_Odds_Calculator_3-way'!C245="","",'True_Odds_Calculator_3-way'!C245)</f>
        <v>2.31</v>
      </c>
      <c r="D244" s="4">
        <f t="shared" si="15"/>
        <v>3.8249350554774075E-2</v>
      </c>
      <c r="E244" s="4">
        <f t="shared" si="16"/>
        <v>3.1842306494450363</v>
      </c>
      <c r="F244" s="4">
        <f t="shared" si="17"/>
        <v>3.7622024895857082</v>
      </c>
      <c r="G244" s="4">
        <f t="shared" si="18"/>
        <v>2.380098665729744</v>
      </c>
      <c r="I244" s="4">
        <f t="shared" si="19"/>
        <v>1.0382493505547741</v>
      </c>
    </row>
    <row r="245" spans="1:9" x14ac:dyDescent="0.2">
      <c r="A245" s="4">
        <f>IF('True_Odds_Calculator_3-way'!A246="","",'True_Odds_Calculator_3-way'!A246)</f>
        <v>3.48</v>
      </c>
      <c r="B245" s="4">
        <f>IF('True_Odds_Calculator_3-way'!B246="","",'True_Odds_Calculator_3-way'!B246)</f>
        <v>3.59</v>
      </c>
      <c r="C245" s="4">
        <f>IF('True_Odds_Calculator_3-way'!C246="","",'True_Odds_Calculator_3-way'!C246)</f>
        <v>2.11</v>
      </c>
      <c r="D245" s="4">
        <f t="shared" si="15"/>
        <v>3.9841503161606173E-2</v>
      </c>
      <c r="E245" s="4">
        <f t="shared" si="16"/>
        <v>3.6486253954655923</v>
      </c>
      <c r="F245" s="4">
        <f t="shared" si="17"/>
        <v>3.7697293832173586</v>
      </c>
      <c r="G245" s="4">
        <f t="shared" si="18"/>
        <v>2.170830708160826</v>
      </c>
      <c r="I245" s="4">
        <f t="shared" si="19"/>
        <v>1.0398415031616062</v>
      </c>
    </row>
    <row r="246" spans="1:9" x14ac:dyDescent="0.2">
      <c r="A246" s="4">
        <f>IF('True_Odds_Calculator_3-way'!A247="","",'True_Odds_Calculator_3-way'!A247)</f>
        <v>1.93</v>
      </c>
      <c r="B246" s="4">
        <f>IF('True_Odds_Calculator_3-way'!B247="","",'True_Odds_Calculator_3-way'!B247)</f>
        <v>3.71</v>
      </c>
      <c r="C246" s="4">
        <f>IF('True_Odds_Calculator_3-way'!C247="","",'True_Odds_Calculator_3-way'!C247)</f>
        <v>3.8</v>
      </c>
      <c r="D246" s="4">
        <f t="shared" si="15"/>
        <v>5.0834388738490111E-2</v>
      </c>
      <c r="E246" s="4">
        <f t="shared" si="16"/>
        <v>1.9952516252416233</v>
      </c>
      <c r="F246" s="4">
        <f t="shared" si="17"/>
        <v>3.9588754750509727</v>
      </c>
      <c r="G246" s="4">
        <f t="shared" si="18"/>
        <v>4.061522340322842</v>
      </c>
      <c r="I246" s="4">
        <f t="shared" si="19"/>
        <v>1.0508343887384901</v>
      </c>
    </row>
    <row r="247" spans="1:9" x14ac:dyDescent="0.2">
      <c r="A247" s="4">
        <f>IF('True_Odds_Calculator_3-way'!A248="","",'True_Odds_Calculator_3-way'!A248)</f>
        <v>2.85</v>
      </c>
      <c r="B247" s="4">
        <f>IF('True_Odds_Calculator_3-way'!B248="","",'True_Odds_Calculator_3-way'!B248)</f>
        <v>4.4000000000000004</v>
      </c>
      <c r="C247" s="4">
        <f>IF('True_Odds_Calculator_3-way'!C248="","",'True_Odds_Calculator_3-way'!C248)</f>
        <v>2.12</v>
      </c>
      <c r="D247" s="4">
        <f t="shared" si="15"/>
        <v>4.9848033462730479E-2</v>
      </c>
      <c r="E247" s="4">
        <f t="shared" si="16"/>
        <v>2.9916725434003033</v>
      </c>
      <c r="F247" s="4">
        <f t="shared" si="17"/>
        <v>4.7470596638255316</v>
      </c>
      <c r="G247" s="4">
        <f t="shared" si="18"/>
        <v>2.1974056889692184</v>
      </c>
      <c r="I247" s="4">
        <f t="shared" si="19"/>
        <v>1.0498480334627305</v>
      </c>
    </row>
    <row r="248" spans="1:9" x14ac:dyDescent="0.2">
      <c r="A248" s="4">
        <f>IF('True_Odds_Calculator_3-way'!A249="","",'True_Odds_Calculator_3-way'!A249)</f>
        <v>2.9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2.34</v>
      </c>
      <c r="D248" s="4">
        <f t="shared" si="15"/>
        <v>4.918632380663146E-2</v>
      </c>
      <c r="E248" s="4">
        <f t="shared" si="16"/>
        <v>3.0447689588627709</v>
      </c>
      <c r="F248" s="4">
        <f t="shared" si="17"/>
        <v>3.8371090572472495</v>
      </c>
      <c r="G248" s="4">
        <f t="shared" si="18"/>
        <v>2.4333565326338666</v>
      </c>
      <c r="I248" s="4">
        <f t="shared" si="19"/>
        <v>1.0491863238066315</v>
      </c>
    </row>
    <row r="249" spans="1:9" x14ac:dyDescent="0.2">
      <c r="A249" s="4">
        <f>IF('True_Odds_Calculator_3-way'!A250="","",'True_Odds_Calculator_3-way'!A250)</f>
        <v>6.79</v>
      </c>
      <c r="B249" s="4">
        <f>IF('True_Odds_Calculator_3-way'!B250="","",'True_Odds_Calculator_3-way'!B250)</f>
        <v>4.97</v>
      </c>
      <c r="C249" s="4">
        <f>IF('True_Odds_Calculator_3-way'!C250="","",'True_Odds_Calculator_3-way'!C250)</f>
        <v>1.41</v>
      </c>
      <c r="D249" s="4">
        <f t="shared" si="15"/>
        <v>5.7702506624156769E-2</v>
      </c>
      <c r="E249" s="4">
        <f t="shared" si="16"/>
        <v>7.8099839567625384</v>
      </c>
      <c r="F249" s="4">
        <f t="shared" si="17"/>
        <v>5.4953184820051586</v>
      </c>
      <c r="G249" s="4">
        <f t="shared" si="18"/>
        <v>1.4493054211625782</v>
      </c>
      <c r="I249" s="4">
        <f t="shared" si="19"/>
        <v>1.0577025066241568</v>
      </c>
    </row>
    <row r="250" spans="1:9" x14ac:dyDescent="0.2">
      <c r="A250" s="4">
        <f>IF('True_Odds_Calculator_3-way'!A251="","",'True_Odds_Calculator_3-way'!A251)</f>
        <v>2.2000000000000002</v>
      </c>
      <c r="B250" s="4">
        <f>IF('True_Odds_Calculator_3-way'!B251="","",'True_Odds_Calculator_3-way'!B251)</f>
        <v>3.42</v>
      </c>
      <c r="C250" s="4">
        <f>IF('True_Odds_Calculator_3-way'!C251="","",'True_Odds_Calculator_3-way'!C251)</f>
        <v>3.41</v>
      </c>
      <c r="D250" s="4">
        <f t="shared" si="15"/>
        <v>4.0198247328977255E-2</v>
      </c>
      <c r="E250" s="4">
        <f t="shared" si="16"/>
        <v>2.2668230293763201</v>
      </c>
      <c r="F250" s="4">
        <f t="shared" si="17"/>
        <v>3.5842519362373473</v>
      </c>
      <c r="G250" s="4">
        <f t="shared" si="18"/>
        <v>3.5732698749897862</v>
      </c>
      <c r="I250" s="4">
        <f t="shared" si="19"/>
        <v>1.0401982473289773</v>
      </c>
    </row>
    <row r="251" spans="1:9" x14ac:dyDescent="0.2">
      <c r="A251" s="4">
        <f>IF('True_Odds_Calculator_3-way'!A252="","",'True_Odds_Calculator_3-way'!A252)</f>
        <v>3.16</v>
      </c>
      <c r="B251" s="4">
        <f>IF('True_Odds_Calculator_3-way'!B252="","",'True_Odds_Calculator_3-way'!B252)</f>
        <v>3.7</v>
      </c>
      <c r="C251" s="4">
        <f>IF('True_Odds_Calculator_3-way'!C252="","",'True_Odds_Calculator_3-way'!C252)</f>
        <v>2.21</v>
      </c>
      <c r="D251" s="4">
        <f t="shared" si="15"/>
        <v>3.9214654255607329E-2</v>
      </c>
      <c r="E251" s="4">
        <f t="shared" si="16"/>
        <v>3.2961511575101667</v>
      </c>
      <c r="F251" s="4">
        <f t="shared" si="17"/>
        <v>3.8880442502377432</v>
      </c>
      <c r="G251" s="4">
        <f t="shared" si="18"/>
        <v>2.2757419254833438</v>
      </c>
      <c r="I251" s="4">
        <f t="shared" si="19"/>
        <v>1.0392146542556073</v>
      </c>
    </row>
    <row r="252" spans="1:9" x14ac:dyDescent="0.2">
      <c r="A252" s="4">
        <f>IF('True_Odds_Calculator_3-way'!A253="","",'True_Odds_Calculator_3-way'!A253)</f>
        <v>2.04</v>
      </c>
      <c r="B252" s="4">
        <f>IF('True_Odds_Calculator_3-way'!B253="","",'True_Odds_Calculator_3-way'!B253)</f>
        <v>3.58</v>
      </c>
      <c r="C252" s="4">
        <f>IF('True_Odds_Calculator_3-way'!C253="","",'True_Odds_Calculator_3-way'!C253)</f>
        <v>3.7</v>
      </c>
      <c r="D252" s="4">
        <f t="shared" si="15"/>
        <v>3.9795957640190283E-2</v>
      </c>
      <c r="E252" s="4">
        <f t="shared" si="16"/>
        <v>2.0967404191746866</v>
      </c>
      <c r="F252" s="4">
        <f t="shared" si="17"/>
        <v>3.7584901041512118</v>
      </c>
      <c r="G252" s="4">
        <f t="shared" si="18"/>
        <v>3.8909756247408116</v>
      </c>
      <c r="I252" s="4">
        <f t="shared" si="19"/>
        <v>1.0397959576401903</v>
      </c>
    </row>
    <row r="253" spans="1:9" x14ac:dyDescent="0.2">
      <c r="A253" s="4">
        <f>IF('True_Odds_Calculator_3-way'!A254="","",'True_Odds_Calculator_3-way'!A254)</f>
        <v>1.29</v>
      </c>
      <c r="B253" s="4">
        <f>IF('True_Odds_Calculator_3-way'!B254="","",'True_Odds_Calculator_3-way'!B254)</f>
        <v>5.88</v>
      </c>
      <c r="C253" s="4">
        <f>IF('True_Odds_Calculator_3-way'!C254="","",'True_Odds_Calculator_3-way'!C254)</f>
        <v>10.36</v>
      </c>
      <c r="D253" s="4">
        <f t="shared" si="15"/>
        <v>4.1786922185593101E-2</v>
      </c>
      <c r="E253" s="4">
        <f t="shared" si="16"/>
        <v>1.3136033190608225</v>
      </c>
      <c r="F253" s="4">
        <f t="shared" si="17"/>
        <v>6.4045476120928848</v>
      </c>
      <c r="G253" s="4">
        <f t="shared" si="18"/>
        <v>12.107105880728868</v>
      </c>
      <c r="I253" s="4">
        <f t="shared" si="19"/>
        <v>1.0417869221855931</v>
      </c>
    </row>
    <row r="254" spans="1:9" x14ac:dyDescent="0.2">
      <c r="A254" s="4">
        <f>IF('True_Odds_Calculator_3-way'!A255="","",'True_Odds_Calculator_3-way'!A255)</f>
        <v>1.75</v>
      </c>
      <c r="B254" s="4">
        <f>IF('True_Odds_Calculator_3-way'!B255="","",'True_Odds_Calculator_3-way'!B255)</f>
        <v>4.3499999999999996</v>
      </c>
      <c r="C254" s="4">
        <f>IF('True_Odds_Calculator_3-way'!C255="","",'True_Odds_Calculator_3-way'!C255)</f>
        <v>4.13</v>
      </c>
      <c r="D254" s="4">
        <f t="shared" si="15"/>
        <v>4.3444379505162667E-2</v>
      </c>
      <c r="E254" s="4">
        <f t="shared" si="16"/>
        <v>1.7955026234696427</v>
      </c>
      <c r="F254" s="4">
        <f t="shared" si="17"/>
        <v>4.6424479951763642</v>
      </c>
      <c r="G254" s="4">
        <f t="shared" si="18"/>
        <v>4.3927217898039856</v>
      </c>
      <c r="I254" s="4">
        <f t="shared" si="19"/>
        <v>1.0434443795051627</v>
      </c>
    </row>
    <row r="255" spans="1:9" x14ac:dyDescent="0.2">
      <c r="A255" s="4">
        <f>IF('True_Odds_Calculator_3-way'!A256="","",'True_Odds_Calculator_3-way'!A256)</f>
        <v>1.59</v>
      </c>
      <c r="B255" s="4">
        <f>IF('True_Odds_Calculator_3-way'!B256="","",'True_Odds_Calculator_3-way'!B256)</f>
        <v>4.24</v>
      </c>
      <c r="C255" s="4">
        <f>IF('True_Odds_Calculator_3-way'!C256="","",'True_Odds_Calculator_3-way'!C256)</f>
        <v>5.59</v>
      </c>
      <c r="D255" s="4">
        <f t="shared" si="15"/>
        <v>4.3670750779131629E-2</v>
      </c>
      <c r="E255" s="4">
        <f t="shared" si="16"/>
        <v>1.6276733091805871</v>
      </c>
      <c r="F255" s="4">
        <f t="shared" si="17"/>
        <v>4.5189133308477105</v>
      </c>
      <c r="G255" s="4">
        <f t="shared" si="18"/>
        <v>6.0851695060305575</v>
      </c>
      <c r="I255" s="4">
        <f t="shared" si="19"/>
        <v>1.0436707507791316</v>
      </c>
    </row>
    <row r="256" spans="1:9" x14ac:dyDescent="0.2">
      <c r="A256" s="4">
        <f>IF('True_Odds_Calculator_3-way'!A257="","",'True_Odds_Calculator_3-way'!A257)</f>
        <v>1.76</v>
      </c>
      <c r="B256" s="4">
        <f>IF('True_Odds_Calculator_3-way'!B257="","",'True_Odds_Calculator_3-way'!B257)</f>
        <v>4.09</v>
      </c>
      <c r="C256" s="4">
        <f>IF('True_Odds_Calculator_3-way'!C257="","",'True_Odds_Calculator_3-way'!C257)</f>
        <v>4.71</v>
      </c>
      <c r="D256" s="4">
        <f t="shared" si="15"/>
        <v>2.4994820741009338E-2</v>
      </c>
      <c r="E256" s="4">
        <f t="shared" si="16"/>
        <v>1.7861920561480962</v>
      </c>
      <c r="F256" s="4">
        <f t="shared" si="17"/>
        <v>4.2342887772734308</v>
      </c>
      <c r="G256" s="4">
        <f t="shared" si="18"/>
        <v>4.9023784924486327</v>
      </c>
      <c r="I256" s="4">
        <f t="shared" si="19"/>
        <v>1.0249948207410093</v>
      </c>
    </row>
    <row r="257" spans="1:9" x14ac:dyDescent="0.2">
      <c r="A257" s="4">
        <f>IF('True_Odds_Calculator_3-way'!A258="","",'True_Odds_Calculator_3-way'!A258)</f>
        <v>2.42</v>
      </c>
      <c r="B257" s="4">
        <f>IF('True_Odds_Calculator_3-way'!B258="","",'True_Odds_Calculator_3-way'!B258)</f>
        <v>3.38</v>
      </c>
      <c r="C257" s="4">
        <f>IF('True_Odds_Calculator_3-way'!C258="","",'True_Odds_Calculator_3-way'!C258)</f>
        <v>3.19</v>
      </c>
      <c r="D257" s="4">
        <f t="shared" si="15"/>
        <v>2.2560752485999647E-2</v>
      </c>
      <c r="E257" s="4">
        <f t="shared" si="16"/>
        <v>2.4648579674162581</v>
      </c>
      <c r="F257" s="4">
        <f t="shared" si="17"/>
        <v>3.4681551198800715</v>
      </c>
      <c r="G257" s="4">
        <f t="shared" si="18"/>
        <v>3.2684077961350013</v>
      </c>
      <c r="I257" s="4">
        <f t="shared" si="19"/>
        <v>1.0225607524859996</v>
      </c>
    </row>
    <row r="258" spans="1:9" x14ac:dyDescent="0.2">
      <c r="A258" s="4">
        <f>IF('True_Odds_Calculator_3-way'!A259="","",'True_Odds_Calculator_3-way'!A259)</f>
        <v>1.1399999999999999</v>
      </c>
      <c r="B258" s="4">
        <f>IF('True_Odds_Calculator_3-way'!B259="","",'True_Odds_Calculator_3-way'!B259)</f>
        <v>9.42</v>
      </c>
      <c r="C258" s="4">
        <f>IF('True_Odds_Calculator_3-way'!C259="","",'True_Odds_Calculator_3-way'!C259)</f>
        <v>22.43</v>
      </c>
      <c r="D258" s="4">
        <f t="shared" si="15"/>
        <v>2.7933242552898196E-2</v>
      </c>
      <c r="E258" s="4">
        <f t="shared" si="16"/>
        <v>1.1522305029641351</v>
      </c>
      <c r="F258" s="4">
        <f t="shared" si="17"/>
        <v>10.325668307710565</v>
      </c>
      <c r="G258" s="4">
        <f t="shared" si="18"/>
        <v>28.351046394856542</v>
      </c>
      <c r="I258" s="4">
        <f t="shared" si="19"/>
        <v>1.0279332425528982</v>
      </c>
    </row>
    <row r="259" spans="1:9" x14ac:dyDescent="0.2">
      <c r="A259" s="4">
        <f>IF('True_Odds_Calculator_3-way'!A260="","",'True_Odds_Calculator_3-way'!A260)</f>
        <v>3.76</v>
      </c>
      <c r="B259" s="4">
        <f>IF('True_Odds_Calculator_3-way'!B260="","",'True_Odds_Calculator_3-way'!B260)</f>
        <v>3.37</v>
      </c>
      <c r="C259" s="4">
        <f>IF('True_Odds_Calculator_3-way'!C260="","",'True_Odds_Calculator_3-way'!C260)</f>
        <v>2.17</v>
      </c>
      <c r="D259" s="4">
        <f t="shared" ref="D259:D322" si="20">IF(A259="","",((1/A259)+(1/B259)+(1/C259))-1)</f>
        <v>2.3522844940578658E-2</v>
      </c>
      <c r="E259" s="4">
        <f t="shared" ref="E259:E322" si="21">IF(A259="","",(3*A259)/(3-($D259*A259)))</f>
        <v>3.8742196094816133</v>
      </c>
      <c r="F259" s="4">
        <f t="shared" ref="F259:F322" si="22">IF(B259="","",(3*B259)/(3-($D259*B259)))</f>
        <v>3.4614657566735896</v>
      </c>
      <c r="G259" s="4">
        <f t="shared" ref="G259:G322" si="23">IF(C259="","",(3*C259)/(3-($D259*C259)))</f>
        <v>2.2075613424150484</v>
      </c>
      <c r="I259" s="4">
        <f t="shared" ref="I259:I322" si="24">IF(A259="","",D259+1)</f>
        <v>1.0235228449405787</v>
      </c>
    </row>
    <row r="260" spans="1:9" x14ac:dyDescent="0.2">
      <c r="A260" s="4">
        <f>IF('True_Odds_Calculator_3-way'!A261="","",'True_Odds_Calculator_3-way'!A261)</f>
        <v>2.76</v>
      </c>
      <c r="B260" s="4">
        <f>IF('True_Odds_Calculator_3-way'!B261="","",'True_Odds_Calculator_3-way'!B261)</f>
        <v>2.99</v>
      </c>
      <c r="C260" s="4">
        <f>IF('True_Odds_Calculator_3-way'!C261="","",'True_Odds_Calculator_3-way'!C261)</f>
        <v>2.97</v>
      </c>
      <c r="D260" s="4">
        <f t="shared" si="20"/>
        <v>3.3467337815163978E-2</v>
      </c>
      <c r="E260" s="4">
        <f t="shared" si="21"/>
        <v>2.8476799247485385</v>
      </c>
      <c r="F260" s="4">
        <f t="shared" si="22"/>
        <v>3.093175274010775</v>
      </c>
      <c r="G260" s="4">
        <f t="shared" si="23"/>
        <v>3.0717761276635001</v>
      </c>
      <c r="I260" s="4">
        <f t="shared" si="24"/>
        <v>1.033467337815164</v>
      </c>
    </row>
    <row r="261" spans="1:9" x14ac:dyDescent="0.2">
      <c r="A261" s="4">
        <f>IF('True_Odds_Calculator_3-way'!A262="","",'True_Odds_Calculator_3-way'!A262)</f>
        <v>4.5999999999999996</v>
      </c>
      <c r="B261" s="4">
        <f>IF('True_Odds_Calculator_3-way'!B262="","",'True_Odds_Calculator_3-way'!B262)</f>
        <v>3.51</v>
      </c>
      <c r="C261" s="4">
        <f>IF('True_Odds_Calculator_3-way'!C262="","",'True_Odds_Calculator_3-way'!C262)</f>
        <v>1.9</v>
      </c>
      <c r="D261" s="4">
        <f t="shared" si="20"/>
        <v>2.8607378721795307E-2</v>
      </c>
      <c r="E261" s="4">
        <f t="shared" si="21"/>
        <v>4.8110343241293512</v>
      </c>
      <c r="F261" s="4">
        <f t="shared" si="22"/>
        <v>3.6315502872656107</v>
      </c>
      <c r="G261" s="4">
        <f t="shared" si="23"/>
        <v>1.9350594191806629</v>
      </c>
      <c r="I261" s="4">
        <f t="shared" si="24"/>
        <v>1.0286073787217953</v>
      </c>
    </row>
    <row r="262" spans="1:9" x14ac:dyDescent="0.2">
      <c r="A262" s="4">
        <f>IF('True_Odds_Calculator_3-way'!A263="","",'True_Odds_Calculator_3-way'!A263)</f>
        <v>1.92</v>
      </c>
      <c r="B262" s="4">
        <f>IF('True_Odds_Calculator_3-way'!B263="","",'True_Odds_Calculator_3-way'!B263)</f>
        <v>3.48</v>
      </c>
      <c r="C262" s="4">
        <f>IF('True_Odds_Calculator_3-way'!C263="","",'True_Odds_Calculator_3-way'!C263)</f>
        <v>4.41</v>
      </c>
      <c r="D262" s="4">
        <f t="shared" si="20"/>
        <v>3.4947024786926351E-2</v>
      </c>
      <c r="E262" s="4">
        <f t="shared" si="21"/>
        <v>1.9639253424789012</v>
      </c>
      <c r="F262" s="4">
        <f t="shared" si="22"/>
        <v>3.6270347239865526</v>
      </c>
      <c r="G262" s="4">
        <f t="shared" si="23"/>
        <v>4.6488197563025855</v>
      </c>
      <c r="I262" s="4">
        <f t="shared" si="24"/>
        <v>1.0349470247869264</v>
      </c>
    </row>
    <row r="263" spans="1:9" x14ac:dyDescent="0.2">
      <c r="A263" s="4">
        <f>IF('True_Odds_Calculator_3-way'!A264="","",'True_Odds_Calculator_3-way'!A264)</f>
        <v>1.97</v>
      </c>
      <c r="B263" s="4">
        <f>IF('True_Odds_Calculator_3-way'!B264="","",'True_Odds_Calculator_3-way'!B264)</f>
        <v>3.3</v>
      </c>
      <c r="C263" s="4">
        <f>IF('True_Odds_Calculator_3-way'!C264="","",'True_Odds_Calculator_3-way'!C264)</f>
        <v>4.16</v>
      </c>
      <c r="D263" s="4">
        <f t="shared" si="20"/>
        <v>5.1029131612887912E-2</v>
      </c>
      <c r="E263" s="4">
        <f t="shared" si="21"/>
        <v>2.0383017167136135</v>
      </c>
      <c r="F263" s="4">
        <f t="shared" si="22"/>
        <v>3.4962517603539833</v>
      </c>
      <c r="G263" s="4">
        <f t="shared" si="23"/>
        <v>4.4767786277738288</v>
      </c>
      <c r="I263" s="4">
        <f t="shared" si="24"/>
        <v>1.0510291316128879</v>
      </c>
    </row>
    <row r="264" spans="1:9" x14ac:dyDescent="0.2">
      <c r="A264" s="4">
        <f>IF('True_Odds_Calculator_3-way'!A265="","",'True_Odds_Calculator_3-way'!A265)</f>
        <v>2.19</v>
      </c>
      <c r="B264" s="4">
        <f>IF('True_Odds_Calculator_3-way'!B265="","",'True_Odds_Calculator_3-way'!B265)</f>
        <v>3.11</v>
      </c>
      <c r="C264" s="4">
        <f>IF('True_Odds_Calculator_3-way'!C265="","",'True_Odds_Calculator_3-way'!C265)</f>
        <v>3.89</v>
      </c>
      <c r="D264" s="4">
        <f t="shared" si="20"/>
        <v>3.5233821666698528E-2</v>
      </c>
      <c r="E264" s="4">
        <f t="shared" si="21"/>
        <v>2.2478153616830401</v>
      </c>
      <c r="F264" s="4">
        <f t="shared" si="22"/>
        <v>3.2279014519326239</v>
      </c>
      <c r="G264" s="4">
        <f t="shared" si="23"/>
        <v>4.0762287131662474</v>
      </c>
      <c r="I264" s="4">
        <f t="shared" si="24"/>
        <v>1.0352338216666985</v>
      </c>
    </row>
    <row r="265" spans="1:9" x14ac:dyDescent="0.2">
      <c r="A265" s="4">
        <f>IF('True_Odds_Calculator_3-way'!A266="","",'True_Odds_Calculator_3-way'!A266)</f>
        <v>1.67</v>
      </c>
      <c r="B265" s="4">
        <f>IF('True_Odds_Calculator_3-way'!B266="","",'True_Odds_Calculator_3-way'!B266)</f>
        <v>3.98</v>
      </c>
      <c r="C265" s="4">
        <f>IF('True_Odds_Calculator_3-way'!C266="","",'True_Odds_Calculator_3-way'!C266)</f>
        <v>5.32</v>
      </c>
      <c r="D265" s="4">
        <f t="shared" si="20"/>
        <v>3.8028601428646169E-2</v>
      </c>
      <c r="E265" s="4">
        <f t="shared" si="21"/>
        <v>1.70611723036011</v>
      </c>
      <c r="F265" s="4">
        <f t="shared" si="22"/>
        <v>4.1914647530443512</v>
      </c>
      <c r="G265" s="4">
        <f t="shared" si="23"/>
        <v>5.7047107863614928</v>
      </c>
      <c r="I265" s="4">
        <f t="shared" si="24"/>
        <v>1.0380286014286462</v>
      </c>
    </row>
    <row r="266" spans="1:9" x14ac:dyDescent="0.2">
      <c r="A266" s="4">
        <f>IF('True_Odds_Calculator_3-way'!A267="","",'True_Odds_Calculator_3-way'!A267)</f>
        <v>2.08</v>
      </c>
      <c r="B266" s="4">
        <f>IF('True_Odds_Calculator_3-way'!B267="","",'True_Odds_Calculator_3-way'!B267)</f>
        <v>3.25</v>
      </c>
      <c r="C266" s="4">
        <f>IF('True_Odds_Calculator_3-way'!C267="","",'True_Odds_Calculator_3-way'!C267)</f>
        <v>4.07</v>
      </c>
      <c r="D266" s="4">
        <f t="shared" si="20"/>
        <v>3.4161784161784059E-2</v>
      </c>
      <c r="E266" s="4">
        <f t="shared" si="21"/>
        <v>2.1304610428830277</v>
      </c>
      <c r="F266" s="4">
        <f t="shared" si="22"/>
        <v>3.3749003348748201</v>
      </c>
      <c r="G266" s="4">
        <f t="shared" si="23"/>
        <v>4.2677959265981036</v>
      </c>
      <c r="I266" s="4">
        <f t="shared" si="24"/>
        <v>1.0341617841617841</v>
      </c>
    </row>
    <row r="267" spans="1:9" x14ac:dyDescent="0.2">
      <c r="A267" s="4">
        <f>IF('True_Odds_Calculator_3-way'!A268="","",'True_Odds_Calculator_3-way'!A268)</f>
        <v>2.85</v>
      </c>
      <c r="B267" s="4">
        <f>IF('True_Odds_Calculator_3-way'!B268="","",'True_Odds_Calculator_3-way'!B268)</f>
        <v>2.96</v>
      </c>
      <c r="C267" s="4">
        <f>IF('True_Odds_Calculator_3-way'!C268="","",'True_Odds_Calculator_3-way'!C268)</f>
        <v>2.91</v>
      </c>
      <c r="D267" s="4">
        <f t="shared" si="20"/>
        <v>3.2357642504142747E-2</v>
      </c>
      <c r="E267" s="4">
        <f t="shared" si="21"/>
        <v>2.9403867851983874</v>
      </c>
      <c r="F267" s="4">
        <f t="shared" si="22"/>
        <v>3.0576181508384894</v>
      </c>
      <c r="G267" s="4">
        <f t="shared" si="23"/>
        <v>3.0042955641874776</v>
      </c>
      <c r="I267" s="4">
        <f t="shared" si="24"/>
        <v>1.0323576425041427</v>
      </c>
    </row>
    <row r="268" spans="1: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3.29</v>
      </c>
      <c r="C268" s="4">
        <f>IF('True_Odds_Calculator_3-way'!C269="","",'True_Odds_Calculator_3-way'!C269)</f>
        <v>2.97</v>
      </c>
      <c r="D268" s="4">
        <f t="shared" si="20"/>
        <v>2.6752090581877885E-2</v>
      </c>
      <c r="E268" s="4">
        <f t="shared" si="21"/>
        <v>2.6512327972190532</v>
      </c>
      <c r="F268" s="4">
        <f t="shared" si="22"/>
        <v>3.3894398122988862</v>
      </c>
      <c r="G268" s="4">
        <f t="shared" si="23"/>
        <v>3.0507991013678351</v>
      </c>
      <c r="I268" s="4">
        <f t="shared" si="24"/>
        <v>1.0267520905818779</v>
      </c>
    </row>
    <row r="269" spans="1:9" x14ac:dyDescent="0.2">
      <c r="A269" s="4">
        <f>IF('True_Odds_Calculator_3-way'!A270="","",'True_Odds_Calculator_3-way'!A270)</f>
        <v>3.56</v>
      </c>
      <c r="B269" s="4">
        <f>IF('True_Odds_Calculator_3-way'!B270="","",'True_Odds_Calculator_3-way'!B270)</f>
        <v>2.96</v>
      </c>
      <c r="C269" s="4">
        <f>IF('True_Odds_Calculator_3-way'!C270="","",'True_Odds_Calculator_3-way'!C270)</f>
        <v>2.41</v>
      </c>
      <c r="D269" s="4">
        <f t="shared" si="20"/>
        <v>3.3674473578431785E-2</v>
      </c>
      <c r="E269" s="4">
        <f t="shared" si="21"/>
        <v>3.7081802755390734</v>
      </c>
      <c r="F269" s="4">
        <f t="shared" si="22"/>
        <v>3.0617273630970669</v>
      </c>
      <c r="G269" s="4">
        <f t="shared" si="23"/>
        <v>2.4770075808216085</v>
      </c>
      <c r="I269" s="4">
        <f t="shared" si="24"/>
        <v>1.0336744735784318</v>
      </c>
    </row>
    <row r="270" spans="1:9" x14ac:dyDescent="0.2">
      <c r="A270" s="4">
        <f>IF('True_Odds_Calculator_3-way'!A271="","",'True_Odds_Calculator_3-way'!A271)</f>
        <v>2.88</v>
      </c>
      <c r="B270" s="4">
        <f>IF('True_Odds_Calculator_3-way'!B271="","",'True_Odds_Calculator_3-way'!B271)</f>
        <v>3.71</v>
      </c>
      <c r="C270" s="4">
        <f>IF('True_Odds_Calculator_3-way'!C271="","",'True_Odds_Calculator_3-way'!C271)</f>
        <v>2.4300000000000002</v>
      </c>
      <c r="D270" s="4">
        <f t="shared" si="20"/>
        <v>2.8286634942819244E-2</v>
      </c>
      <c r="E270" s="4">
        <f t="shared" si="21"/>
        <v>2.9603898893653349</v>
      </c>
      <c r="F270" s="4">
        <f t="shared" si="22"/>
        <v>3.8444844429361091</v>
      </c>
      <c r="G270" s="4">
        <f t="shared" si="23"/>
        <v>2.4869821689450218</v>
      </c>
      <c r="I270" s="4">
        <f t="shared" si="24"/>
        <v>1.0282866349428192</v>
      </c>
    </row>
    <row r="271" spans="1:9" x14ac:dyDescent="0.2">
      <c r="A271" s="4">
        <f>IF('True_Odds_Calculator_3-way'!A272="","",'True_Odds_Calculator_3-way'!A272)</f>
        <v>2.5499999999999998</v>
      </c>
      <c r="B271" s="4">
        <f>IF('True_Odds_Calculator_3-way'!B272="","",'True_Odds_Calculator_3-way'!B272)</f>
        <v>3.03</v>
      </c>
      <c r="C271" s="4">
        <f>IF('True_Odds_Calculator_3-way'!C272="","",'True_Odds_Calculator_3-way'!C272)</f>
        <v>3.22</v>
      </c>
      <c r="D271" s="4">
        <f t="shared" si="20"/>
        <v>3.2748872256608275E-2</v>
      </c>
      <c r="E271" s="4">
        <f t="shared" si="21"/>
        <v>2.6230156847488826</v>
      </c>
      <c r="F271" s="4">
        <f t="shared" si="22"/>
        <v>3.1336497296398598</v>
      </c>
      <c r="G271" s="4">
        <f t="shared" si="23"/>
        <v>3.3373078950651323</v>
      </c>
      <c r="I271" s="4">
        <f t="shared" si="24"/>
        <v>1.0327488722566083</v>
      </c>
    </row>
    <row r="272" spans="1:9" x14ac:dyDescent="0.2">
      <c r="A272" s="4">
        <f>IF('True_Odds_Calculator_3-way'!A273="","",'True_Odds_Calculator_3-way'!A273)</f>
        <v>2.1</v>
      </c>
      <c r="B272" s="4">
        <f>IF('True_Odds_Calculator_3-way'!B273="","",'True_Odds_Calculator_3-way'!B273)</f>
        <v>3.33</v>
      </c>
      <c r="C272" s="4">
        <f>IF('True_Odds_Calculator_3-way'!C273="","",'True_Odds_Calculator_3-way'!C273)</f>
        <v>3.89</v>
      </c>
      <c r="D272" s="4">
        <f t="shared" si="20"/>
        <v>3.3560185231136241E-2</v>
      </c>
      <c r="E272" s="4">
        <f t="shared" si="21"/>
        <v>2.1505203017694927</v>
      </c>
      <c r="F272" s="4">
        <f t="shared" si="22"/>
        <v>3.4588483462158073</v>
      </c>
      <c r="G272" s="4">
        <f t="shared" si="23"/>
        <v>4.066980230807526</v>
      </c>
      <c r="I272" s="4">
        <f t="shared" si="24"/>
        <v>1.0335601852311362</v>
      </c>
    </row>
    <row r="273" spans="1:9" x14ac:dyDescent="0.2">
      <c r="A273" s="4">
        <f>IF('True_Odds_Calculator_3-way'!A274="","",'True_Odds_Calculator_3-way'!A274)</f>
        <v>2.87</v>
      </c>
      <c r="B273" s="4">
        <f>IF('True_Odds_Calculator_3-way'!B274="","",'True_Odds_Calculator_3-way'!B274)</f>
        <v>3.31</v>
      </c>
      <c r="C273" s="4">
        <f>IF('True_Odds_Calculator_3-way'!C274="","",'True_Odds_Calculator_3-way'!C274)</f>
        <v>2.62</v>
      </c>
      <c r="D273" s="4">
        <f t="shared" si="20"/>
        <v>3.2226248687483583E-2</v>
      </c>
      <c r="E273" s="4">
        <f t="shared" si="21"/>
        <v>2.9612961011265178</v>
      </c>
      <c r="F273" s="4">
        <f t="shared" si="22"/>
        <v>3.4320302789367623</v>
      </c>
      <c r="G273" s="4">
        <f t="shared" si="23"/>
        <v>2.695873352990326</v>
      </c>
      <c r="I273" s="4">
        <f t="shared" si="24"/>
        <v>1.0322262486874836</v>
      </c>
    </row>
    <row r="274" spans="1:9" x14ac:dyDescent="0.2">
      <c r="A274" s="4">
        <f>IF('True_Odds_Calculator_3-way'!A275="","",'True_Odds_Calculator_3-way'!A275)</f>
        <v>7.4</v>
      </c>
      <c r="B274" s="4">
        <f>IF('True_Odds_Calculator_3-way'!B275="","",'True_Odds_Calculator_3-way'!B275)</f>
        <v>4.3499999999999996</v>
      </c>
      <c r="C274" s="4">
        <f>IF('True_Odds_Calculator_3-way'!C275="","",'True_Odds_Calculator_3-way'!C275)</f>
        <v>1.49</v>
      </c>
      <c r="D274" s="4">
        <f t="shared" si="20"/>
        <v>3.6161132203714974E-2</v>
      </c>
      <c r="E274" s="4">
        <f t="shared" si="21"/>
        <v>8.1247028531741794</v>
      </c>
      <c r="F274" s="4">
        <f t="shared" si="22"/>
        <v>4.590707512857489</v>
      </c>
      <c r="G274" s="4">
        <f t="shared" si="23"/>
        <v>1.5172498513216557</v>
      </c>
      <c r="I274" s="4">
        <f t="shared" si="24"/>
        <v>1.036161132203715</v>
      </c>
    </row>
    <row r="275" spans="1:9" x14ac:dyDescent="0.2">
      <c r="A275" s="4">
        <f>IF('True_Odds_Calculator_3-way'!A276="","",'True_Odds_Calculator_3-way'!A276)</f>
        <v>2.99</v>
      </c>
      <c r="B275" s="4">
        <f>IF('True_Odds_Calculator_3-way'!B276="","",'True_Odds_Calculator_3-way'!B276)</f>
        <v>3.66</v>
      </c>
      <c r="C275" s="4">
        <f>IF('True_Odds_Calculator_3-way'!C276="","",'True_Odds_Calculator_3-way'!C276)</f>
        <v>2.3199999999999998</v>
      </c>
      <c r="D275" s="4">
        <f t="shared" si="20"/>
        <v>3.8706687009584684E-2</v>
      </c>
      <c r="E275" s="4">
        <f t="shared" si="21"/>
        <v>3.1099755958215969</v>
      </c>
      <c r="F275" s="4">
        <f t="shared" si="22"/>
        <v>3.8413991585907543</v>
      </c>
      <c r="G275" s="4">
        <f t="shared" si="23"/>
        <v>2.3915878074904993</v>
      </c>
      <c r="I275" s="4">
        <f t="shared" si="24"/>
        <v>1.0387066870095847</v>
      </c>
    </row>
    <row r="276" spans="1:9" x14ac:dyDescent="0.2">
      <c r="A276" s="4">
        <f>IF('True_Odds_Calculator_3-way'!A277="","",'True_Odds_Calculator_3-way'!A277)</f>
        <v>2.2400000000000002</v>
      </c>
      <c r="B276" s="4">
        <f>IF('True_Odds_Calculator_3-way'!B277="","",'True_Odds_Calculator_3-way'!B277)</f>
        <v>3.09</v>
      </c>
      <c r="C276" s="4">
        <f>IF('True_Odds_Calculator_3-way'!C277="","",'True_Odds_Calculator_3-way'!C277)</f>
        <v>3.44</v>
      </c>
      <c r="D276" s="4">
        <f t="shared" si="20"/>
        <v>6.0750841316431714E-2</v>
      </c>
      <c r="E276" s="4">
        <f t="shared" si="21"/>
        <v>2.3464358019682088</v>
      </c>
      <c r="F276" s="4">
        <f t="shared" si="22"/>
        <v>3.2962579574333613</v>
      </c>
      <c r="G276" s="4">
        <f t="shared" si="23"/>
        <v>3.6975767645027227</v>
      </c>
      <c r="I276" s="4">
        <f t="shared" si="24"/>
        <v>1.0607508413164317</v>
      </c>
    </row>
    <row r="277" spans="1:9" x14ac:dyDescent="0.2">
      <c r="A277" s="4">
        <f>IF('True_Odds_Calculator_3-way'!A278="","",'True_Odds_Calculator_3-way'!A278)</f>
        <v>1.83</v>
      </c>
      <c r="B277" s="4">
        <f>IF('True_Odds_Calculator_3-way'!B278="","",'True_Odds_Calculator_3-way'!B278)</f>
        <v>3.69</v>
      </c>
      <c r="C277" s="4">
        <f>IF('True_Odds_Calculator_3-way'!C278="","",'True_Odds_Calculator_3-way'!C278)</f>
        <v>4.4400000000000004</v>
      </c>
      <c r="D277" s="4">
        <f t="shared" si="20"/>
        <v>4.2676022684019488E-2</v>
      </c>
      <c r="E277" s="4">
        <f t="shared" si="21"/>
        <v>1.8789125540135876</v>
      </c>
      <c r="F277" s="4">
        <f t="shared" si="22"/>
        <v>3.8944241985915538</v>
      </c>
      <c r="G277" s="4">
        <f t="shared" si="23"/>
        <v>4.7393390909797928</v>
      </c>
      <c r="I277" s="4">
        <f t="shared" si="24"/>
        <v>1.0426760226840195</v>
      </c>
    </row>
    <row r="278" spans="1:9" x14ac:dyDescent="0.2">
      <c r="A278" s="4">
        <f>IF('True_Odds_Calculator_3-way'!A279="","",'True_Odds_Calculator_3-way'!A279)</f>
        <v>1.59</v>
      </c>
      <c r="B278" s="4">
        <f>IF('True_Odds_Calculator_3-way'!B279="","",'True_Odds_Calculator_3-way'!B279)</f>
        <v>4.13</v>
      </c>
      <c r="C278" s="4">
        <f>IF('True_Odds_Calculator_3-way'!C279="","",'True_Odds_Calculator_3-way'!C279)</f>
        <v>5.0599999999999996</v>
      </c>
      <c r="D278" s="4">
        <f t="shared" si="20"/>
        <v>6.8690026713413399E-2</v>
      </c>
      <c r="E278" s="4">
        <f t="shared" si="21"/>
        <v>1.6500720514451988</v>
      </c>
      <c r="F278" s="4">
        <f t="shared" si="22"/>
        <v>4.5613347279342973</v>
      </c>
      <c r="G278" s="4">
        <f t="shared" si="23"/>
        <v>5.7230572666819066</v>
      </c>
      <c r="I278" s="4">
        <f t="shared" si="24"/>
        <v>1.0686900267134134</v>
      </c>
    </row>
    <row r="279" spans="1:9" x14ac:dyDescent="0.2">
      <c r="A279" s="4">
        <f>IF('True_Odds_Calculator_3-way'!A280="","",'True_Odds_Calculator_3-way'!A280)</f>
        <v>1.9</v>
      </c>
      <c r="B279" s="4">
        <f>IF('True_Odds_Calculator_3-way'!B280="","",'True_Odds_Calculator_3-way'!B280)</f>
        <v>3.45</v>
      </c>
      <c r="C279" s="4">
        <f>IF('True_Odds_Calculator_3-way'!C280="","",'True_Odds_Calculator_3-way'!C280)</f>
        <v>4.5599999999999996</v>
      </c>
      <c r="D279" s="4">
        <f t="shared" si="20"/>
        <v>3.5469107551487467E-2</v>
      </c>
      <c r="E279" s="4">
        <f t="shared" si="21"/>
        <v>1.9436619718309858</v>
      </c>
      <c r="F279" s="4">
        <f t="shared" si="22"/>
        <v>3.5967078189300419</v>
      </c>
      <c r="G279" s="4">
        <f t="shared" si="23"/>
        <v>4.819852941176471</v>
      </c>
      <c r="I279" s="4">
        <f t="shared" si="24"/>
        <v>1.0354691075514875</v>
      </c>
    </row>
    <row r="280" spans="1:9" x14ac:dyDescent="0.2">
      <c r="A280" s="4">
        <f>IF('True_Odds_Calculator_3-way'!A281="","",'True_Odds_Calculator_3-way'!A281)</f>
        <v>4.6399999999999997</v>
      </c>
      <c r="B280" s="4">
        <f>IF('True_Odds_Calculator_3-way'!B281="","",'True_Odds_Calculator_3-way'!B281)</f>
        <v>3.72</v>
      </c>
      <c r="C280" s="4">
        <f>IF('True_Odds_Calculator_3-way'!C281="","",'True_Odds_Calculator_3-way'!C281)</f>
        <v>1.81</v>
      </c>
      <c r="D280" s="4">
        <f t="shared" si="20"/>
        <v>3.6820633525689539E-2</v>
      </c>
      <c r="E280" s="4">
        <f t="shared" si="21"/>
        <v>4.9202017843434023</v>
      </c>
      <c r="F280" s="4">
        <f t="shared" si="22"/>
        <v>3.8979719896752938</v>
      </c>
      <c r="G280" s="4">
        <f t="shared" si="23"/>
        <v>1.8511229093478501</v>
      </c>
      <c r="I280" s="4">
        <f t="shared" si="24"/>
        <v>1.0368206335256895</v>
      </c>
    </row>
    <row r="281" spans="1: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3.13</v>
      </c>
      <c r="C281" s="4">
        <f>IF('True_Odds_Calculator_3-way'!C282="","",'True_Odds_Calculator_3-way'!C282)</f>
        <v>3.35</v>
      </c>
      <c r="D281" s="4">
        <f t="shared" si="20"/>
        <v>3.8164347804831689E-2</v>
      </c>
      <c r="E281" s="4">
        <f t="shared" si="21"/>
        <v>2.4543092418098689</v>
      </c>
      <c r="F281" s="4">
        <f t="shared" si="22"/>
        <v>3.2597991255994034</v>
      </c>
      <c r="G281" s="4">
        <f t="shared" si="23"/>
        <v>3.4991215561566085</v>
      </c>
      <c r="I281" s="4">
        <f t="shared" si="24"/>
        <v>1.0381643478048317</v>
      </c>
    </row>
    <row r="282" spans="1:9" x14ac:dyDescent="0.2">
      <c r="A282" s="4">
        <f>IF('True_Odds_Calculator_3-way'!A283="","",'True_Odds_Calculator_3-way'!A283)</f>
        <v>2.1</v>
      </c>
      <c r="B282" s="4">
        <f>IF('True_Odds_Calculator_3-way'!B283="","",'True_Odds_Calculator_3-way'!B283)</f>
        <v>3.43</v>
      </c>
      <c r="C282" s="4">
        <f>IF('True_Odds_Calculator_3-way'!C283="","",'True_Odds_Calculator_3-way'!C283)</f>
        <v>3.68</v>
      </c>
      <c r="D282" s="4">
        <f t="shared" si="20"/>
        <v>3.9474796129631784E-2</v>
      </c>
      <c r="E282" s="4">
        <f t="shared" si="21"/>
        <v>2.1596769655445125</v>
      </c>
      <c r="F282" s="4">
        <f t="shared" si="22"/>
        <v>3.5921227375637144</v>
      </c>
      <c r="G282" s="4">
        <f t="shared" si="23"/>
        <v>3.8672621803426011</v>
      </c>
      <c r="I282" s="4">
        <f t="shared" si="24"/>
        <v>1.0394747961296318</v>
      </c>
    </row>
    <row r="283" spans="1:9" x14ac:dyDescent="0.2">
      <c r="A283" s="4">
        <f>IF('True_Odds_Calculator_3-way'!A284="","",'True_Odds_Calculator_3-way'!A284)</f>
        <v>2.4300000000000002</v>
      </c>
      <c r="B283" s="4">
        <f>IF('True_Odds_Calculator_3-way'!B284="","",'True_Odds_Calculator_3-way'!B284)</f>
        <v>3.21</v>
      </c>
      <c r="C283" s="4">
        <f>IF('True_Odds_Calculator_3-way'!C284="","",'True_Odds_Calculator_3-way'!C284)</f>
        <v>3.17</v>
      </c>
      <c r="D283" s="4">
        <f t="shared" si="20"/>
        <v>3.8506526744846115E-2</v>
      </c>
      <c r="E283" s="4">
        <f t="shared" si="21"/>
        <v>2.5082324903936448</v>
      </c>
      <c r="F283" s="4">
        <f t="shared" si="22"/>
        <v>3.3479418450503853</v>
      </c>
      <c r="G283" s="4">
        <f t="shared" si="23"/>
        <v>3.3044534638029526</v>
      </c>
      <c r="I283" s="4">
        <f t="shared" si="24"/>
        <v>1.0385065267448461</v>
      </c>
    </row>
    <row r="284" spans="1:9" x14ac:dyDescent="0.2">
      <c r="A284" s="4">
        <f>IF('True_Odds_Calculator_3-way'!A285="","",'True_Odds_Calculator_3-way'!A285)</f>
        <v>1.83</v>
      </c>
      <c r="B284" s="4">
        <f>IF('True_Odds_Calculator_3-way'!B285="","",'True_Odds_Calculator_3-way'!B285)</f>
        <v>3.88</v>
      </c>
      <c r="C284" s="4">
        <f>IF('True_Odds_Calculator_3-way'!C285="","",'True_Odds_Calculator_3-way'!C285)</f>
        <v>4.24</v>
      </c>
      <c r="D284" s="4">
        <f t="shared" si="20"/>
        <v>4.0029102798354144E-2</v>
      </c>
      <c r="E284" s="4">
        <f t="shared" si="21"/>
        <v>1.8758028911224973</v>
      </c>
      <c r="F284" s="4">
        <f t="shared" si="22"/>
        <v>4.0918384581426581</v>
      </c>
      <c r="G284" s="4">
        <f t="shared" si="23"/>
        <v>4.4942603777370493</v>
      </c>
      <c r="I284" s="4">
        <f t="shared" si="24"/>
        <v>1.0400291027983541</v>
      </c>
    </row>
    <row r="285" spans="1:9" x14ac:dyDescent="0.2">
      <c r="A285" s="4">
        <f>IF('True_Odds_Calculator_3-way'!A286="","",'True_Odds_Calculator_3-way'!A286)</f>
        <v>1.22</v>
      </c>
      <c r="B285" s="4">
        <f>IF('True_Odds_Calculator_3-way'!B286="","",'True_Odds_Calculator_3-way'!B286)</f>
        <v>6.8</v>
      </c>
      <c r="C285" s="4">
        <f>IF('True_Odds_Calculator_3-way'!C286="","",'True_Odds_Calculator_3-way'!C286)</f>
        <v>13.19</v>
      </c>
      <c r="D285" s="4">
        <f t="shared" si="20"/>
        <v>4.2545966049204464E-2</v>
      </c>
      <c r="E285" s="4">
        <f t="shared" si="21"/>
        <v>1.2414801215821289</v>
      </c>
      <c r="F285" s="4">
        <f t="shared" si="22"/>
        <v>7.5257662568225827</v>
      </c>
      <c r="G285" s="4">
        <f t="shared" si="23"/>
        <v>16.225068256720395</v>
      </c>
      <c r="I285" s="4">
        <f t="shared" si="24"/>
        <v>1.0425459660492045</v>
      </c>
    </row>
    <row r="286" spans="1:9" x14ac:dyDescent="0.2">
      <c r="A286" s="4">
        <f>IF('True_Odds_Calculator_3-way'!A287="","",'True_Odds_Calculator_3-way'!A287)</f>
        <v>2.81</v>
      </c>
      <c r="B286" s="4">
        <f>IF('True_Odds_Calculator_3-way'!B287="","",'True_Odds_Calculator_3-way'!B287)</f>
        <v>3.02</v>
      </c>
      <c r="C286" s="4">
        <f>IF('True_Odds_Calculator_3-way'!C287="","",'True_Odds_Calculator_3-way'!C287)</f>
        <v>2.89</v>
      </c>
      <c r="D286" s="4">
        <f t="shared" si="20"/>
        <v>3.3018475181240792E-2</v>
      </c>
      <c r="E286" s="4">
        <f t="shared" si="21"/>
        <v>2.8996792652904291</v>
      </c>
      <c r="F286" s="4">
        <f t="shared" si="22"/>
        <v>3.1238317901841297</v>
      </c>
      <c r="G286" s="4">
        <f t="shared" si="23"/>
        <v>2.9849445113351885</v>
      </c>
      <c r="I286" s="4">
        <f t="shared" si="24"/>
        <v>1.0330184751812408</v>
      </c>
    </row>
    <row r="287" spans="1:9" x14ac:dyDescent="0.2">
      <c r="A287" s="4">
        <f>IF('True_Odds_Calculator_3-way'!A288="","",'True_Odds_Calculator_3-way'!A288)</f>
        <v>4.8600000000000003</v>
      </c>
      <c r="B287" s="4">
        <f>IF('True_Odds_Calculator_3-way'!B288="","",'True_Odds_Calculator_3-way'!B288)</f>
        <v>3.84</v>
      </c>
      <c r="C287" s="4">
        <f>IF('True_Odds_Calculator_3-way'!C288="","",'True_Odds_Calculator_3-way'!C288)</f>
        <v>1.75</v>
      </c>
      <c r="D287" s="4">
        <f t="shared" si="20"/>
        <v>3.7606554967666073E-2</v>
      </c>
      <c r="E287" s="4">
        <f t="shared" si="21"/>
        <v>5.1752923652267624</v>
      </c>
      <c r="F287" s="4">
        <f t="shared" si="22"/>
        <v>4.0341914126192</v>
      </c>
      <c r="G287" s="4">
        <f t="shared" si="23"/>
        <v>1.7892510820139154</v>
      </c>
      <c r="I287" s="4">
        <f t="shared" si="24"/>
        <v>1.0376065549676661</v>
      </c>
    </row>
    <row r="288" spans="1:9" x14ac:dyDescent="0.2">
      <c r="A288" s="4">
        <f>IF('True_Odds_Calculator_3-way'!A289="","",'True_Odds_Calculator_3-way'!A289)</f>
        <v>3.95</v>
      </c>
      <c r="B288" s="4">
        <f>IF('True_Odds_Calculator_3-way'!B289="","",'True_Odds_Calculator_3-way'!B289)</f>
        <v>3.58</v>
      </c>
      <c r="C288" s="4">
        <f>IF('True_Odds_Calculator_3-way'!C289="","",'True_Odds_Calculator_3-way'!C289)</f>
        <v>2.04</v>
      </c>
      <c r="D288" s="4">
        <f t="shared" si="20"/>
        <v>2.269024433194522E-2</v>
      </c>
      <c r="E288" s="4">
        <f t="shared" si="21"/>
        <v>4.0716423022492547</v>
      </c>
      <c r="F288" s="4">
        <f t="shared" si="22"/>
        <v>3.6796335286894579</v>
      </c>
      <c r="G288" s="4">
        <f t="shared" si="23"/>
        <v>2.0719691709817267</v>
      </c>
      <c r="I288" s="4">
        <f t="shared" si="24"/>
        <v>1.0226902443319452</v>
      </c>
    </row>
    <row r="289" spans="1:9" x14ac:dyDescent="0.2">
      <c r="A289" s="4">
        <f>IF('True_Odds_Calculator_3-way'!A290="","",'True_Odds_Calculator_3-way'!A290)</f>
        <v>1.71</v>
      </c>
      <c r="B289" s="4">
        <f>IF('True_Odds_Calculator_3-way'!B290="","",'True_Odds_Calculator_3-way'!B290)</f>
        <v>4.25</v>
      </c>
      <c r="C289" s="4">
        <f>IF('True_Odds_Calculator_3-way'!C290="","",'True_Odds_Calculator_3-way'!C290)</f>
        <v>4.8899999999999997</v>
      </c>
      <c r="D289" s="4">
        <f t="shared" si="20"/>
        <v>2.4588416789598222E-2</v>
      </c>
      <c r="E289" s="4">
        <f t="shared" si="21"/>
        <v>1.7343070021436007</v>
      </c>
      <c r="F289" s="4">
        <f t="shared" si="22"/>
        <v>4.4033857353055064</v>
      </c>
      <c r="G289" s="4">
        <f t="shared" si="23"/>
        <v>5.0941698411390108</v>
      </c>
      <c r="I289" s="4">
        <f t="shared" si="24"/>
        <v>1.0245884167895982</v>
      </c>
    </row>
    <row r="290" spans="1:9" x14ac:dyDescent="0.2">
      <c r="A290" s="4">
        <f>IF('True_Odds_Calculator_3-way'!A291="","",'True_Odds_Calculator_3-way'!A291)</f>
        <v>6.3</v>
      </c>
      <c r="B290" s="4">
        <f>IF('True_Odds_Calculator_3-way'!B291="","",'True_Odds_Calculator_3-way'!B291)</f>
        <v>4.75</v>
      </c>
      <c r="C290" s="4">
        <f>IF('True_Odds_Calculator_3-way'!C291="","",'True_Odds_Calculator_3-way'!C291)</f>
        <v>1.52</v>
      </c>
      <c r="D290" s="4">
        <f t="shared" si="20"/>
        <v>2.7151211361737815E-2</v>
      </c>
      <c r="E290" s="4">
        <f t="shared" si="21"/>
        <v>6.6809302325581408</v>
      </c>
      <c r="F290" s="4">
        <f t="shared" si="22"/>
        <v>4.9633724948168636</v>
      </c>
      <c r="G290" s="4">
        <f t="shared" si="23"/>
        <v>1.5412017167381977</v>
      </c>
      <c r="I290" s="4">
        <f t="shared" si="24"/>
        <v>1.0271512113617378</v>
      </c>
    </row>
    <row r="291" spans="1: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3.54</v>
      </c>
      <c r="C291" s="4">
        <f>IF('True_Odds_Calculator_3-way'!C292="","",'True_Odds_Calculator_3-way'!C292)</f>
        <v>2.78</v>
      </c>
      <c r="D291" s="4">
        <f t="shared" si="20"/>
        <v>3.9023502747438821E-2</v>
      </c>
      <c r="E291" s="4">
        <f t="shared" si="21"/>
        <v>2.6054044877150107</v>
      </c>
      <c r="F291" s="4">
        <f t="shared" si="22"/>
        <v>3.71087749707916</v>
      </c>
      <c r="G291" s="4">
        <f t="shared" si="23"/>
        <v>2.8843014730511287</v>
      </c>
      <c r="I291" s="4">
        <f t="shared" si="24"/>
        <v>1.0390235027474388</v>
      </c>
    </row>
    <row r="292" spans="1:9" x14ac:dyDescent="0.2">
      <c r="A292" s="4">
        <f>IF('True_Odds_Calculator_3-way'!A293="","",'True_Odds_Calculator_3-way'!A293)</f>
        <v>1.98</v>
      </c>
      <c r="B292" s="4">
        <f>IF('True_Odds_Calculator_3-way'!B293="","",'True_Odds_Calculator_3-way'!B293)</f>
        <v>3.74</v>
      </c>
      <c r="C292" s="4">
        <f>IF('True_Odds_Calculator_3-way'!C293="","",'True_Odds_Calculator_3-way'!C293)</f>
        <v>3.74</v>
      </c>
      <c r="D292" s="4">
        <f t="shared" si="20"/>
        <v>3.9809863339275164E-2</v>
      </c>
      <c r="E292" s="4">
        <f t="shared" si="21"/>
        <v>2.0334273056786145</v>
      </c>
      <c r="F292" s="4">
        <f t="shared" si="22"/>
        <v>3.9353078721745911</v>
      </c>
      <c r="G292" s="4">
        <f t="shared" si="23"/>
        <v>3.9353078721745911</v>
      </c>
      <c r="I292" s="4">
        <f t="shared" si="24"/>
        <v>1.0398098633392752</v>
      </c>
    </row>
    <row r="293" spans="1:9" x14ac:dyDescent="0.2">
      <c r="A293" s="4">
        <f>IF('True_Odds_Calculator_3-way'!A294="","",'True_Odds_Calculator_3-way'!A294)</f>
        <v>2.17</v>
      </c>
      <c r="B293" s="4">
        <f>IF('True_Odds_Calculator_3-way'!B294="","",'True_Odds_Calculator_3-way'!B294)</f>
        <v>3.83</v>
      </c>
      <c r="C293" s="4">
        <f>IF('True_Odds_Calculator_3-way'!C294="","",'True_Odds_Calculator_3-way'!C294)</f>
        <v>3.14</v>
      </c>
      <c r="D293" s="4">
        <f t="shared" si="20"/>
        <v>4.0397436411300669E-2</v>
      </c>
      <c r="E293" s="4">
        <f t="shared" si="21"/>
        <v>2.2353178020071405</v>
      </c>
      <c r="F293" s="4">
        <f t="shared" si="22"/>
        <v>4.038269980214733</v>
      </c>
      <c r="G293" s="4">
        <f t="shared" si="23"/>
        <v>3.2786291282728368</v>
      </c>
      <c r="I293" s="4">
        <f t="shared" si="24"/>
        <v>1.0403974364113007</v>
      </c>
    </row>
    <row r="294" spans="1:9" x14ac:dyDescent="0.2">
      <c r="A294" s="4">
        <f>IF('True_Odds_Calculator_3-way'!A295="","",'True_Odds_Calculator_3-way'!A295)</f>
        <v>2.0699999999999998</v>
      </c>
      <c r="B294" s="4">
        <f>IF('True_Odds_Calculator_3-way'!B295="","",'True_Odds_Calculator_3-way'!B295)</f>
        <v>3.53</v>
      </c>
      <c r="C294" s="4">
        <f>IF('True_Odds_Calculator_3-way'!C295="","",'True_Odds_Calculator_3-way'!C295)</f>
        <v>3.66</v>
      </c>
      <c r="D294" s="4">
        <f t="shared" si="20"/>
        <v>3.9601950135630393E-2</v>
      </c>
      <c r="E294" s="4">
        <f t="shared" si="21"/>
        <v>2.1281525026096615</v>
      </c>
      <c r="F294" s="4">
        <f t="shared" si="22"/>
        <v>3.7025316613416668</v>
      </c>
      <c r="G294" s="4">
        <f t="shared" si="23"/>
        <v>3.8458078170715182</v>
      </c>
      <c r="I294" s="4">
        <f t="shared" si="24"/>
        <v>1.0396019501356304</v>
      </c>
    </row>
    <row r="295" spans="1:9" x14ac:dyDescent="0.2">
      <c r="A295" s="4">
        <f>IF('True_Odds_Calculator_3-way'!A296="","",'True_Odds_Calculator_3-way'!A296)</f>
        <v>4.62</v>
      </c>
      <c r="B295" s="4">
        <f>IF('True_Odds_Calculator_3-way'!B296="","",'True_Odds_Calculator_3-way'!B296)</f>
        <v>4.09</v>
      </c>
      <c r="C295" s="4">
        <f>IF('True_Odds_Calculator_3-way'!C296="","",'True_Odds_Calculator_3-way'!C296)</f>
        <v>1.72</v>
      </c>
      <c r="D295" s="4">
        <f t="shared" si="20"/>
        <v>4.2344342793538381E-2</v>
      </c>
      <c r="E295" s="4">
        <f t="shared" si="21"/>
        <v>4.9422880250054551</v>
      </c>
      <c r="F295" s="4">
        <f t="shared" si="22"/>
        <v>4.3405792714197808</v>
      </c>
      <c r="G295" s="4">
        <f t="shared" si="23"/>
        <v>1.7627961481057646</v>
      </c>
      <c r="I295" s="4">
        <f t="shared" si="24"/>
        <v>1.0423443427935384</v>
      </c>
    </row>
    <row r="296" spans="1:9" x14ac:dyDescent="0.2">
      <c r="A296" s="4">
        <f>IF('True_Odds_Calculator_3-way'!A297="","",'True_Odds_Calculator_3-way'!A297)</f>
        <v>2.06</v>
      </c>
      <c r="B296" s="4">
        <f>IF('True_Odds_Calculator_3-way'!B297="","",'True_Odds_Calculator_3-way'!B297)</f>
        <v>3.56</v>
      </c>
      <c r="C296" s="4">
        <f>IF('True_Odds_Calculator_3-way'!C297="","",'True_Odds_Calculator_3-way'!C297)</f>
        <v>3.67</v>
      </c>
      <c r="D296" s="4">
        <f t="shared" si="20"/>
        <v>3.8815333641075478E-2</v>
      </c>
      <c r="E296" s="4">
        <f t="shared" si="21"/>
        <v>2.1164090651358478</v>
      </c>
      <c r="F296" s="4">
        <f t="shared" si="22"/>
        <v>3.7318942691207102</v>
      </c>
      <c r="G296" s="4">
        <f t="shared" si="23"/>
        <v>3.852954021242109</v>
      </c>
      <c r="I296" s="4">
        <f t="shared" si="24"/>
        <v>1.0388153336410755</v>
      </c>
    </row>
    <row r="297" spans="1:9" x14ac:dyDescent="0.2">
      <c r="A297" s="4" t="e">
        <f>IF('True_Odds_Calculator_3-way'!#REF!="","",'True_Odds_Calculator_3-way'!#REF!)</f>
        <v>#REF!</v>
      </c>
      <c r="B297" s="4" t="e">
        <f>IF('True_Odds_Calculator_3-way'!#REF!="","",'True_Odds_Calculator_3-way'!#REF!)</f>
        <v>#REF!</v>
      </c>
      <c r="C297" s="4" t="e">
        <f>IF('True_Odds_Calculator_3-way'!#REF!="","",'True_Odds_Calculator_3-way'!#REF!)</f>
        <v>#REF!</v>
      </c>
      <c r="D297" s="4" t="e">
        <f t="shared" si="20"/>
        <v>#REF!</v>
      </c>
      <c r="E297" s="4" t="e">
        <f t="shared" si="21"/>
        <v>#REF!</v>
      </c>
      <c r="F297" s="4" t="e">
        <f t="shared" si="22"/>
        <v>#REF!</v>
      </c>
      <c r="G297" s="4" t="e">
        <f t="shared" si="23"/>
        <v>#REF!</v>
      </c>
      <c r="I297" s="4" t="e">
        <f t="shared" si="24"/>
        <v>#REF!</v>
      </c>
    </row>
    <row r="298" spans="1:9" x14ac:dyDescent="0.2">
      <c r="A298" s="4" t="e">
        <f>IF('True_Odds_Calculator_3-way'!#REF!="","",'True_Odds_Calculator_3-way'!#REF!)</f>
        <v>#REF!</v>
      </c>
      <c r="B298" s="4" t="e">
        <f>IF('True_Odds_Calculator_3-way'!#REF!="","",'True_Odds_Calculator_3-way'!#REF!)</f>
        <v>#REF!</v>
      </c>
      <c r="C298" s="4" t="e">
        <f>IF('True_Odds_Calculator_3-way'!#REF!="","",'True_Odds_Calculator_3-way'!#REF!)</f>
        <v>#REF!</v>
      </c>
      <c r="D298" s="4" t="e">
        <f t="shared" si="20"/>
        <v>#REF!</v>
      </c>
      <c r="E298" s="4" t="e">
        <f t="shared" si="21"/>
        <v>#REF!</v>
      </c>
      <c r="F298" s="4" t="e">
        <f t="shared" si="22"/>
        <v>#REF!</v>
      </c>
      <c r="G298" s="4" t="e">
        <f t="shared" si="23"/>
        <v>#REF!</v>
      </c>
      <c r="I298" s="4" t="e">
        <f t="shared" si="24"/>
        <v>#REF!</v>
      </c>
    </row>
    <row r="299" spans="1:9" x14ac:dyDescent="0.2">
      <c r="A299" s="4" t="e">
        <f>IF('True_Odds_Calculator_3-way'!#REF!="","",'True_Odds_Calculator_3-way'!#REF!)</f>
        <v>#REF!</v>
      </c>
      <c r="B299" s="4" t="e">
        <f>IF('True_Odds_Calculator_3-way'!#REF!="","",'True_Odds_Calculator_3-way'!#REF!)</f>
        <v>#REF!</v>
      </c>
      <c r="C299" s="4" t="e">
        <f>IF('True_Odds_Calculator_3-way'!#REF!="","",'True_Odds_Calculator_3-way'!#REF!)</f>
        <v>#REF!</v>
      </c>
      <c r="D299" s="4" t="e">
        <f t="shared" si="20"/>
        <v>#REF!</v>
      </c>
      <c r="E299" s="4" t="e">
        <f t="shared" si="21"/>
        <v>#REF!</v>
      </c>
      <c r="F299" s="4" t="e">
        <f t="shared" si="22"/>
        <v>#REF!</v>
      </c>
      <c r="G299" s="4" t="e">
        <f t="shared" si="23"/>
        <v>#REF!</v>
      </c>
      <c r="I299" s="4" t="e">
        <f t="shared" si="24"/>
        <v>#REF!</v>
      </c>
    </row>
    <row r="300" spans="1:9" x14ac:dyDescent="0.2">
      <c r="A300" s="4" t="e">
        <f>IF('True_Odds_Calculator_3-way'!#REF!="","",'True_Odds_Calculator_3-way'!#REF!)</f>
        <v>#REF!</v>
      </c>
      <c r="B300" s="4" t="e">
        <f>IF('True_Odds_Calculator_3-way'!#REF!="","",'True_Odds_Calculator_3-way'!#REF!)</f>
        <v>#REF!</v>
      </c>
      <c r="C300" s="4" t="e">
        <f>IF('True_Odds_Calculator_3-way'!#REF!="","",'True_Odds_Calculator_3-way'!#REF!)</f>
        <v>#REF!</v>
      </c>
      <c r="D300" s="4" t="e">
        <f t="shared" si="20"/>
        <v>#REF!</v>
      </c>
      <c r="E300" s="4" t="e">
        <f t="shared" si="21"/>
        <v>#REF!</v>
      </c>
      <c r="F300" s="4" t="e">
        <f t="shared" si="22"/>
        <v>#REF!</v>
      </c>
      <c r="G300" s="4" t="e">
        <f t="shared" si="23"/>
        <v>#REF!</v>
      </c>
      <c r="I300" s="4" t="e">
        <f t="shared" si="24"/>
        <v>#REF!</v>
      </c>
    </row>
    <row r="301" spans="1:9" x14ac:dyDescent="0.2">
      <c r="A301" s="4" t="e">
        <f>IF('True_Odds_Calculator_3-way'!#REF!="","",'True_Odds_Calculator_3-way'!#REF!)</f>
        <v>#REF!</v>
      </c>
      <c r="B301" s="4" t="e">
        <f>IF('True_Odds_Calculator_3-way'!#REF!="","",'True_Odds_Calculator_3-way'!#REF!)</f>
        <v>#REF!</v>
      </c>
      <c r="C301" s="4" t="e">
        <f>IF('True_Odds_Calculator_3-way'!#REF!="","",'True_Odds_Calculator_3-way'!#REF!)</f>
        <v>#REF!</v>
      </c>
      <c r="D301" s="4" t="e">
        <f t="shared" si="20"/>
        <v>#REF!</v>
      </c>
      <c r="E301" s="4" t="e">
        <f t="shared" si="21"/>
        <v>#REF!</v>
      </c>
      <c r="F301" s="4" t="e">
        <f t="shared" si="22"/>
        <v>#REF!</v>
      </c>
      <c r="G301" s="4" t="e">
        <f t="shared" si="23"/>
        <v>#REF!</v>
      </c>
      <c r="I301" s="4" t="e">
        <f t="shared" si="24"/>
        <v>#REF!</v>
      </c>
    </row>
    <row r="302" spans="1:9" x14ac:dyDescent="0.2">
      <c r="A302" s="4" t="e">
        <f>IF('True_Odds_Calculator_3-way'!#REF!="","",'True_Odds_Calculator_3-way'!#REF!)</f>
        <v>#REF!</v>
      </c>
      <c r="B302" s="4" t="e">
        <f>IF('True_Odds_Calculator_3-way'!#REF!="","",'True_Odds_Calculator_3-way'!#REF!)</f>
        <v>#REF!</v>
      </c>
      <c r="C302" s="4" t="e">
        <f>IF('True_Odds_Calculator_3-way'!#REF!="","",'True_Odds_Calculator_3-way'!#REF!)</f>
        <v>#REF!</v>
      </c>
      <c r="D302" s="4" t="e">
        <f t="shared" si="20"/>
        <v>#REF!</v>
      </c>
      <c r="E302" s="4" t="e">
        <f t="shared" si="21"/>
        <v>#REF!</v>
      </c>
      <c r="F302" s="4" t="e">
        <f t="shared" si="22"/>
        <v>#REF!</v>
      </c>
      <c r="G302" s="4" t="e">
        <f t="shared" si="23"/>
        <v>#REF!</v>
      </c>
      <c r="I302" s="4" t="e">
        <f t="shared" si="24"/>
        <v>#REF!</v>
      </c>
    </row>
    <row r="303" spans="1:9" x14ac:dyDescent="0.2">
      <c r="A303" s="4">
        <f>IF('True_Odds_Calculator_3-way'!A298="","",'True_Odds_Calculator_3-way'!A298)</f>
        <v>3.27</v>
      </c>
      <c r="B303" s="4">
        <f>IF('True_Odds_Calculator_3-way'!B298="","",'True_Odds_Calculator_3-way'!B298)</f>
        <v>3.43</v>
      </c>
      <c r="C303" s="4">
        <f>IF('True_Odds_Calculator_3-way'!C298="","",'True_Odds_Calculator_3-way'!C298)</f>
        <v>2.35</v>
      </c>
      <c r="D303" s="4">
        <f t="shared" si="20"/>
        <v>2.2887501951506906E-2</v>
      </c>
      <c r="E303" s="4">
        <f t="shared" si="21"/>
        <v>3.3536651492361487</v>
      </c>
      <c r="F303" s="4">
        <f t="shared" si="22"/>
        <v>3.5221682534726249</v>
      </c>
      <c r="G303" s="4">
        <f t="shared" si="23"/>
        <v>2.3929012331201949</v>
      </c>
      <c r="I303" s="4">
        <f t="shared" si="24"/>
        <v>1.0228875019515069</v>
      </c>
    </row>
    <row r="304" spans="1:9" x14ac:dyDescent="0.2">
      <c r="A304" s="4">
        <f>IF('True_Odds_Calculator_3-way'!A299="","",'True_Odds_Calculator_3-way'!A299)</f>
        <v>2.4500000000000002</v>
      </c>
      <c r="B304" s="4">
        <f>IF('True_Odds_Calculator_3-way'!B299="","",'True_Odds_Calculator_3-way'!B299)</f>
        <v>3.2</v>
      </c>
      <c r="C304" s="4">
        <f>IF('True_Odds_Calculator_3-way'!C299="","",'True_Odds_Calculator_3-way'!C299)</f>
        <v>3.31</v>
      </c>
      <c r="D304" s="4">
        <f t="shared" si="20"/>
        <v>2.2778068931500028E-2</v>
      </c>
      <c r="E304" s="4">
        <f t="shared" si="21"/>
        <v>2.4964389816866497</v>
      </c>
      <c r="F304" s="4">
        <f t="shared" si="22"/>
        <v>3.2796852224759245</v>
      </c>
      <c r="G304" s="4">
        <f t="shared" si="23"/>
        <v>3.395330783421795</v>
      </c>
      <c r="I304" s="4">
        <f t="shared" si="24"/>
        <v>1.0227780689315</v>
      </c>
    </row>
    <row r="305" spans="1:9" x14ac:dyDescent="0.2">
      <c r="A305" s="4">
        <f>IF('True_Odds_Calculator_3-way'!A300="","",'True_Odds_Calculator_3-way'!A300)</f>
        <v>2.23</v>
      </c>
      <c r="B305" s="4">
        <f>IF('True_Odds_Calculator_3-way'!B300="","",'True_Odds_Calculator_3-way'!B300)</f>
        <v>3.57</v>
      </c>
      <c r="C305" s="4">
        <f>IF('True_Odds_Calculator_3-way'!C300="","",'True_Odds_Calculator_3-way'!C300)</f>
        <v>3.4</v>
      </c>
      <c r="D305" s="4">
        <f t="shared" si="20"/>
        <v>2.2660185150293444E-2</v>
      </c>
      <c r="E305" s="4">
        <f t="shared" si="21"/>
        <v>2.2682058197842276</v>
      </c>
      <c r="F305" s="4">
        <f t="shared" si="22"/>
        <v>3.6689351112203514</v>
      </c>
      <c r="G305" s="4">
        <f t="shared" si="23"/>
        <v>3.4896187957510856</v>
      </c>
      <c r="I305" s="4">
        <f t="shared" si="24"/>
        <v>1.0226601851502934</v>
      </c>
    </row>
    <row r="306" spans="1:9" x14ac:dyDescent="0.2">
      <c r="A306" s="4">
        <f>IF('True_Odds_Calculator_3-way'!A301="","",'True_Odds_Calculator_3-way'!A301)</f>
        <v>3.72</v>
      </c>
      <c r="B306" s="4">
        <f>IF('True_Odds_Calculator_3-way'!B301="","",'True_Odds_Calculator_3-way'!B301)</f>
        <v>3.71</v>
      </c>
      <c r="C306" s="4">
        <f>IF('True_Odds_Calculator_3-way'!C301="","",'True_Odds_Calculator_3-way'!C301)</f>
        <v>2.06</v>
      </c>
      <c r="D306" s="4">
        <f t="shared" si="20"/>
        <v>2.3795876480700029E-2</v>
      </c>
      <c r="E306" s="4">
        <f t="shared" si="21"/>
        <v>3.8331029345198782</v>
      </c>
      <c r="F306" s="4">
        <f t="shared" si="22"/>
        <v>3.822486477881665</v>
      </c>
      <c r="G306" s="4">
        <f t="shared" si="23"/>
        <v>2.094219196508897</v>
      </c>
      <c r="I306" s="4">
        <f t="shared" si="24"/>
        <v>1.0237958764807</v>
      </c>
    </row>
    <row r="307" spans="1:9" x14ac:dyDescent="0.2">
      <c r="A307" s="4">
        <f>IF('True_Odds_Calculator_3-way'!A302="","",'True_Odds_Calculator_3-way'!A302)</f>
        <v>1.53</v>
      </c>
      <c r="B307" s="4">
        <f>IF('True_Odds_Calculator_3-way'!B302="","",'True_Odds_Calculator_3-way'!B302)</f>
        <v>4.3499999999999996</v>
      </c>
      <c r="C307" s="4">
        <f>IF('True_Odds_Calculator_3-way'!C302="","",'True_Odds_Calculator_3-way'!C302)</f>
        <v>5.94</v>
      </c>
      <c r="D307" s="4">
        <f t="shared" si="20"/>
        <v>5.1829997063262745E-2</v>
      </c>
      <c r="E307" s="4">
        <f t="shared" si="21"/>
        <v>1.5715410126971747</v>
      </c>
      <c r="F307" s="4">
        <f t="shared" si="22"/>
        <v>4.7034832050197553</v>
      </c>
      <c r="G307" s="4">
        <f t="shared" si="23"/>
        <v>6.6192944651225867</v>
      </c>
      <c r="I307" s="4">
        <f t="shared" si="24"/>
        <v>1.0518299970632627</v>
      </c>
    </row>
    <row r="308" spans="1:9" x14ac:dyDescent="0.2">
      <c r="A308" s="4" t="e">
        <f>IF('True_Odds_Calculator_3-way'!#REF!="","",'True_Odds_Calculator_3-way'!#REF!)</f>
        <v>#REF!</v>
      </c>
      <c r="B308" s="4" t="e">
        <f>IF('True_Odds_Calculator_3-way'!#REF!="","",'True_Odds_Calculator_3-way'!#REF!)</f>
        <v>#REF!</v>
      </c>
      <c r="C308" s="4" t="e">
        <f>IF('True_Odds_Calculator_3-way'!#REF!="","",'True_Odds_Calculator_3-way'!#REF!)</f>
        <v>#REF!</v>
      </c>
      <c r="D308" s="4" t="e">
        <f t="shared" si="20"/>
        <v>#REF!</v>
      </c>
      <c r="E308" s="4" t="e">
        <f t="shared" si="21"/>
        <v>#REF!</v>
      </c>
      <c r="F308" s="4" t="e">
        <f t="shared" si="22"/>
        <v>#REF!</v>
      </c>
      <c r="G308" s="4" t="e">
        <f t="shared" si="23"/>
        <v>#REF!</v>
      </c>
      <c r="I308" s="4" t="e">
        <f t="shared" si="24"/>
        <v>#REF!</v>
      </c>
    </row>
    <row r="309" spans="1:9" x14ac:dyDescent="0.2">
      <c r="A309" s="4" t="e">
        <f>IF('True_Odds_Calculator_3-way'!#REF!="","",'True_Odds_Calculator_3-way'!#REF!)</f>
        <v>#REF!</v>
      </c>
      <c r="B309" s="4" t="e">
        <f>IF('True_Odds_Calculator_3-way'!#REF!="","",'True_Odds_Calculator_3-way'!#REF!)</f>
        <v>#REF!</v>
      </c>
      <c r="C309" s="4" t="e">
        <f>IF('True_Odds_Calculator_3-way'!#REF!="","",'True_Odds_Calculator_3-way'!#REF!)</f>
        <v>#REF!</v>
      </c>
      <c r="D309" s="4" t="e">
        <f t="shared" si="20"/>
        <v>#REF!</v>
      </c>
      <c r="E309" s="4" t="e">
        <f t="shared" si="21"/>
        <v>#REF!</v>
      </c>
      <c r="F309" s="4" t="e">
        <f t="shared" si="22"/>
        <v>#REF!</v>
      </c>
      <c r="G309" s="4" t="e">
        <f t="shared" si="23"/>
        <v>#REF!</v>
      </c>
      <c r="I309" s="4" t="e">
        <f t="shared" si="24"/>
        <v>#REF!</v>
      </c>
    </row>
    <row r="310" spans="1:9" x14ac:dyDescent="0.2">
      <c r="A310" s="4" t="e">
        <f>IF('True_Odds_Calculator_3-way'!#REF!="","",'True_Odds_Calculator_3-way'!#REF!)</f>
        <v>#REF!</v>
      </c>
      <c r="B310" s="4" t="e">
        <f>IF('True_Odds_Calculator_3-way'!#REF!="","",'True_Odds_Calculator_3-way'!#REF!)</f>
        <v>#REF!</v>
      </c>
      <c r="C310" s="4" t="e">
        <f>IF('True_Odds_Calculator_3-way'!#REF!="","",'True_Odds_Calculator_3-way'!#REF!)</f>
        <v>#REF!</v>
      </c>
      <c r="D310" s="4" t="e">
        <f t="shared" si="20"/>
        <v>#REF!</v>
      </c>
      <c r="E310" s="4" t="e">
        <f t="shared" si="21"/>
        <v>#REF!</v>
      </c>
      <c r="F310" s="4" t="e">
        <f t="shared" si="22"/>
        <v>#REF!</v>
      </c>
      <c r="G310" s="4" t="e">
        <f t="shared" si="23"/>
        <v>#REF!</v>
      </c>
      <c r="I310" s="4" t="e">
        <f t="shared" si="24"/>
        <v>#REF!</v>
      </c>
    </row>
    <row r="311" spans="1:9" x14ac:dyDescent="0.2">
      <c r="A311" s="4">
        <f>IF('True_Odds_Calculator_3-way'!A303="","",'True_Odds_Calculator_3-way'!A303)</f>
        <v>1.54</v>
      </c>
      <c r="B311" s="4">
        <f>IF('True_Odds_Calculator_3-way'!B303="","",'True_Odds_Calculator_3-way'!B303)</f>
        <v>4.13</v>
      </c>
      <c r="C311" s="4">
        <f>IF('True_Odds_Calculator_3-way'!C303="","",'True_Odds_Calculator_3-way'!C303)</f>
        <v>6.25</v>
      </c>
      <c r="D311" s="4">
        <f t="shared" si="20"/>
        <v>5.1481399955976226E-2</v>
      </c>
      <c r="E311" s="4">
        <f t="shared" si="21"/>
        <v>1.5818024818595842</v>
      </c>
      <c r="F311" s="4">
        <f t="shared" si="22"/>
        <v>4.4450315056162184</v>
      </c>
      <c r="G311" s="4">
        <f t="shared" si="23"/>
        <v>7.0008629723232447</v>
      </c>
      <c r="I311" s="4">
        <f t="shared" si="24"/>
        <v>1.0514813999559762</v>
      </c>
    </row>
    <row r="312" spans="1:9" x14ac:dyDescent="0.2">
      <c r="A312" s="4">
        <f>IF('True_Odds_Calculator_3-way'!A304="","",'True_Odds_Calculator_3-way'!A304)</f>
        <v>9.61</v>
      </c>
      <c r="B312" s="4">
        <f>IF('True_Odds_Calculator_3-way'!B304="","",'True_Odds_Calculator_3-way'!B304)</f>
        <v>6.09</v>
      </c>
      <c r="C312" s="4">
        <f>IF('True_Odds_Calculator_3-way'!C304="","",'True_Odds_Calculator_3-way'!C304)</f>
        <v>1.32</v>
      </c>
      <c r="D312" s="4">
        <f t="shared" si="20"/>
        <v>2.5837642687906559E-2</v>
      </c>
      <c r="E312" s="4">
        <f t="shared" si="21"/>
        <v>10.477158607849566</v>
      </c>
      <c r="F312" s="4">
        <f t="shared" si="22"/>
        <v>6.4271042847767905</v>
      </c>
      <c r="G312" s="4">
        <f t="shared" si="23"/>
        <v>1.3351790670498751</v>
      </c>
      <c r="I312" s="4">
        <f t="shared" si="24"/>
        <v>1.0258376426879066</v>
      </c>
    </row>
    <row r="313" spans="1:9" x14ac:dyDescent="0.2">
      <c r="A313" s="4">
        <f>IF('True_Odds_Calculator_3-way'!A305="","",'True_Odds_Calculator_3-way'!A305)</f>
        <v>2.19</v>
      </c>
      <c r="B313" s="4">
        <f>IF('True_Odds_Calculator_3-way'!B305="","",'True_Odds_Calculator_3-way'!B305)</f>
        <v>3.52</v>
      </c>
      <c r="C313" s="4">
        <f>IF('True_Odds_Calculator_3-way'!C305="","",'True_Odds_Calculator_3-way'!C305)</f>
        <v>3.55</v>
      </c>
      <c r="D313" s="4">
        <f t="shared" si="20"/>
        <v>2.2402054502189683E-2</v>
      </c>
      <c r="E313" s="4">
        <f t="shared" si="21"/>
        <v>2.2264095887342465</v>
      </c>
      <c r="F313" s="4">
        <f t="shared" si="22"/>
        <v>3.6150211092343438</v>
      </c>
      <c r="G313" s="4">
        <f t="shared" si="23"/>
        <v>3.646669929917107</v>
      </c>
      <c r="I313" s="4">
        <f t="shared" si="24"/>
        <v>1.0224020545021897</v>
      </c>
    </row>
    <row r="314" spans="1:9" x14ac:dyDescent="0.2">
      <c r="A314" s="4">
        <f>IF('True_Odds_Calculator_3-way'!A306="","",'True_Odds_Calculator_3-way'!A306)</f>
        <v>1.78</v>
      </c>
      <c r="B314" s="4">
        <f>IF('True_Odds_Calculator_3-way'!B306="","",'True_Odds_Calculator_3-way'!B306)</f>
        <v>4.1399999999999997</v>
      </c>
      <c r="C314" s="4">
        <f>IF('True_Odds_Calculator_3-way'!C306="","",'True_Odds_Calculator_3-way'!C306)</f>
        <v>4.5199999999999996</v>
      </c>
      <c r="D314" s="4">
        <f t="shared" si="20"/>
        <v>2.4582584581892775E-2</v>
      </c>
      <c r="E314" s="4">
        <f t="shared" si="21"/>
        <v>1.8063467722389233</v>
      </c>
      <c r="F314" s="4">
        <f t="shared" si="22"/>
        <v>4.2853769862780577</v>
      </c>
      <c r="G314" s="4">
        <f t="shared" si="23"/>
        <v>4.6938496815975945</v>
      </c>
      <c r="I314" s="4">
        <f t="shared" si="24"/>
        <v>1.0245825845818928</v>
      </c>
    </row>
    <row r="315" spans="1:9" x14ac:dyDescent="0.2">
      <c r="A315" s="4">
        <f>IF('True_Odds_Calculator_3-way'!A307="","",'True_Odds_Calculator_3-way'!A307)</f>
        <v>3.45</v>
      </c>
      <c r="B315" s="4">
        <f>IF('True_Odds_Calculator_3-way'!B307="","",'True_Odds_Calculator_3-way'!B307)</f>
        <v>3.18</v>
      </c>
      <c r="C315" s="4">
        <f>IF('True_Odds_Calculator_3-way'!C307="","",'True_Odds_Calculator_3-way'!C307)</f>
        <v>2.36</v>
      </c>
      <c r="D315" s="4">
        <f t="shared" si="20"/>
        <v>2.8049294828121685E-2</v>
      </c>
      <c r="E315" s="4">
        <f t="shared" si="21"/>
        <v>3.564994933027847</v>
      </c>
      <c r="F315" s="4">
        <f t="shared" si="22"/>
        <v>3.2774458475528871</v>
      </c>
      <c r="G315" s="4">
        <f t="shared" si="23"/>
        <v>2.413249423054697</v>
      </c>
      <c r="I315" s="4">
        <f t="shared" si="24"/>
        <v>1.0280492948281217</v>
      </c>
    </row>
    <row r="316" spans="1:9" x14ac:dyDescent="0.2">
      <c r="A316" s="4">
        <f>IF('True_Odds_Calculator_3-way'!A308="","",'True_Odds_Calculator_3-way'!A308)</f>
        <v>5.95</v>
      </c>
      <c r="B316" s="4">
        <f>IF('True_Odds_Calculator_3-way'!B308="","",'True_Odds_Calculator_3-way'!B308)</f>
        <v>4.25</v>
      </c>
      <c r="C316" s="4">
        <f>IF('True_Odds_Calculator_3-way'!C308="","",'True_Odds_Calculator_3-way'!C308)</f>
        <v>1.61</v>
      </c>
      <c r="D316" s="4">
        <f t="shared" si="20"/>
        <v>2.4479356960175336E-2</v>
      </c>
      <c r="E316" s="4">
        <f t="shared" si="21"/>
        <v>6.2536176694592536</v>
      </c>
      <c r="F316" s="4">
        <f t="shared" si="22"/>
        <v>4.4026809651474528</v>
      </c>
      <c r="G316" s="4">
        <f t="shared" si="23"/>
        <v>1.6314325452016691</v>
      </c>
      <c r="I316" s="4">
        <f t="shared" si="24"/>
        <v>1.0244793569601753</v>
      </c>
    </row>
    <row r="317" spans="1:9" x14ac:dyDescent="0.2">
      <c r="A317" s="4">
        <f>IF('True_Odds_Calculator_3-way'!A309="","",'True_Odds_Calculator_3-way'!A309)</f>
        <v>3.39</v>
      </c>
      <c r="B317" s="4">
        <f>IF('True_Odds_Calculator_3-way'!B309="","",'True_Odds_Calculator_3-way'!B309)</f>
        <v>3.88</v>
      </c>
      <c r="C317" s="4">
        <f>IF('True_Odds_Calculator_3-way'!C309="","",'True_Odds_Calculator_3-way'!C309)</f>
        <v>2.13</v>
      </c>
      <c r="D317" s="4">
        <f t="shared" si="20"/>
        <v>2.2200777575467123E-2</v>
      </c>
      <c r="E317" s="4">
        <f t="shared" si="21"/>
        <v>3.4772329203462498</v>
      </c>
      <c r="F317" s="4">
        <f t="shared" si="22"/>
        <v>3.9946998391073509</v>
      </c>
      <c r="G317" s="4">
        <f t="shared" si="23"/>
        <v>2.1641119269524678</v>
      </c>
      <c r="I317" s="4">
        <f t="shared" si="24"/>
        <v>1.0222007775754671</v>
      </c>
    </row>
    <row r="318" spans="1:9" x14ac:dyDescent="0.2">
      <c r="A318" s="4">
        <f>IF('True_Odds_Calculator_3-way'!A310="","",'True_Odds_Calculator_3-way'!A310)</f>
        <v>2.4300000000000002</v>
      </c>
      <c r="B318" s="4">
        <f>IF('True_Odds_Calculator_3-way'!B310="","",'True_Odds_Calculator_3-way'!B310)</f>
        <v>3.36</v>
      </c>
      <c r="C318" s="4">
        <f>IF('True_Odds_Calculator_3-way'!C310="","",'True_Odds_Calculator_3-way'!C310)</f>
        <v>3.2</v>
      </c>
      <c r="D318" s="4">
        <f t="shared" si="20"/>
        <v>2.1641681363903542E-2</v>
      </c>
      <c r="E318" s="4">
        <f t="shared" si="21"/>
        <v>2.4733573657265762</v>
      </c>
      <c r="F318" s="4">
        <f t="shared" si="22"/>
        <v>3.4434650584117077</v>
      </c>
      <c r="G318" s="4">
        <f t="shared" si="23"/>
        <v>3.2756158228355936</v>
      </c>
      <c r="I318" s="4">
        <f t="shared" si="24"/>
        <v>1.0216416813639035</v>
      </c>
    </row>
    <row r="319" spans="1:9" x14ac:dyDescent="0.2">
      <c r="A319" s="4">
        <f>IF('True_Odds_Calculator_3-way'!A311="","",'True_Odds_Calculator_3-way'!A311)</f>
        <v>2.1</v>
      </c>
      <c r="B319" s="4">
        <f>IF('True_Odds_Calculator_3-way'!B311="","",'True_Odds_Calculator_3-way'!B311)</f>
        <v>3.83</v>
      </c>
      <c r="C319" s="4">
        <f>IF('True_Odds_Calculator_3-way'!C311="","",'True_Odds_Calculator_3-way'!C311)</f>
        <v>3.5</v>
      </c>
      <c r="D319" s="4">
        <f t="shared" si="20"/>
        <v>2.3001367648887161E-2</v>
      </c>
      <c r="E319" s="4">
        <f t="shared" si="21"/>
        <v>2.1343653250773995</v>
      </c>
      <c r="F319" s="4">
        <f t="shared" si="22"/>
        <v>3.9458708094848731</v>
      </c>
      <c r="G319" s="4">
        <f t="shared" si="23"/>
        <v>3.5965121478610818</v>
      </c>
      <c r="I319" s="4">
        <f t="shared" si="24"/>
        <v>1.0230013676488872</v>
      </c>
    </row>
    <row r="320" spans="1:9" x14ac:dyDescent="0.2">
      <c r="A320" s="4">
        <f>IF('True_Odds_Calculator_3-way'!A312="","",'True_Odds_Calculator_3-way'!A312)</f>
        <v>2.97</v>
      </c>
      <c r="B320" s="4">
        <f>IF('True_Odds_Calculator_3-way'!B312="","",'True_Odds_Calculator_3-way'!B312)</f>
        <v>3.4</v>
      </c>
      <c r="C320" s="4">
        <f>IF('True_Odds_Calculator_3-way'!C312="","",'True_Odds_Calculator_3-way'!C312)</f>
        <v>2.56</v>
      </c>
      <c r="D320" s="4">
        <f t="shared" si="20"/>
        <v>2.1442983759160317E-2</v>
      </c>
      <c r="E320" s="4">
        <f t="shared" si="21"/>
        <v>3.0344162693953445</v>
      </c>
      <c r="F320" s="4">
        <f t="shared" si="22"/>
        <v>3.4846849826198545</v>
      </c>
      <c r="G320" s="4">
        <f t="shared" si="23"/>
        <v>2.607716021154229</v>
      </c>
      <c r="I320" s="4">
        <f t="shared" si="24"/>
        <v>1.0214429837591603</v>
      </c>
    </row>
    <row r="321" spans="1:9" x14ac:dyDescent="0.2">
      <c r="A321" s="4">
        <f>IF('True_Odds_Calculator_3-way'!A313="","",'True_Odds_Calculator_3-way'!A313)</f>
        <v>1.77</v>
      </c>
      <c r="B321" s="4">
        <f>IF('True_Odds_Calculator_3-way'!B313="","",'True_Odds_Calculator_3-way'!B313)</f>
        <v>3.98</v>
      </c>
      <c r="C321" s="4">
        <f>IF('True_Odds_Calculator_3-way'!C313="","",'True_Odds_Calculator_3-way'!C313)</f>
        <v>4.83</v>
      </c>
      <c r="D321" s="4">
        <f t="shared" si="20"/>
        <v>2.3267370293584611E-2</v>
      </c>
      <c r="E321" s="4">
        <f t="shared" si="21"/>
        <v>1.7946363159462069</v>
      </c>
      <c r="F321" s="4">
        <f t="shared" si="22"/>
        <v>4.1067678944856647</v>
      </c>
      <c r="G321" s="4">
        <f t="shared" si="23"/>
        <v>5.0179757093140447</v>
      </c>
      <c r="I321" s="4">
        <f t="shared" si="24"/>
        <v>1.0232673702935846</v>
      </c>
    </row>
    <row r="322" spans="1:9" x14ac:dyDescent="0.2">
      <c r="A322" s="4">
        <f>IF('True_Odds_Calculator_3-way'!A314="","",'True_Odds_Calculator_3-way'!A314)</f>
        <v>4.03</v>
      </c>
      <c r="B322" s="4">
        <f>IF('True_Odds_Calculator_3-way'!B314="","",'True_Odds_Calculator_3-way'!B314)</f>
        <v>4.17</v>
      </c>
      <c r="C322" s="4">
        <f>IF('True_Odds_Calculator_3-way'!C314="","",'True_Odds_Calculator_3-way'!C314)</f>
        <v>1.87</v>
      </c>
      <c r="D322" s="4">
        <f t="shared" si="20"/>
        <v>2.270646958236533E-2</v>
      </c>
      <c r="E322" s="4">
        <f t="shared" si="21"/>
        <v>4.1567919541226752</v>
      </c>
      <c r="F322" s="4">
        <f t="shared" si="22"/>
        <v>4.3059028751978143</v>
      </c>
      <c r="G322" s="4">
        <f t="shared" si="23"/>
        <v>1.8968474079688602</v>
      </c>
      <c r="I322" s="4">
        <f t="shared" si="24"/>
        <v>1.0227064695823653</v>
      </c>
    </row>
    <row r="323" spans="1:9" x14ac:dyDescent="0.2">
      <c r="A323" s="4">
        <f>IF('True_Odds_Calculator_3-way'!A315="","",'True_Odds_Calculator_3-way'!A315)</f>
        <v>2.2200000000000002</v>
      </c>
      <c r="B323" s="4">
        <f>IF('True_Odds_Calculator_3-way'!B315="","",'True_Odds_Calculator_3-way'!B315)</f>
        <v>3.4</v>
      </c>
      <c r="C323" s="4">
        <f>IF('True_Odds_Calculator_3-way'!C315="","",'True_Odds_Calculator_3-way'!C315)</f>
        <v>3.53</v>
      </c>
      <c r="D323" s="4">
        <f t="shared" ref="D323:D386" si="25">IF(A323="","",((1/A323)+(1/B323)+(1/C323))-1)</f>
        <v>2.7854216489443751E-2</v>
      </c>
      <c r="E323" s="4">
        <f t="shared" ref="E323:E386" si="26">IF(A323="","",(3*A323)/(3-($D323*A323)))</f>
        <v>2.2667219451993881</v>
      </c>
      <c r="F323" s="4">
        <f t="shared" ref="F323:F386" si="27">IF(B323="","",(3*B323)/(3-($D323*B323)))</f>
        <v>3.5108302836833318</v>
      </c>
      <c r="G323" s="4">
        <f t="shared" ref="G323:G386" si="28">IF(C323="","",(3*C323)/(3-($D323*C323)))</f>
        <v>3.6496166532126968</v>
      </c>
      <c r="I323" s="4">
        <f t="shared" ref="I323:I386" si="29">IF(A323="","",D323+1)</f>
        <v>1.0278542164894438</v>
      </c>
    </row>
    <row r="324" spans="1:9" x14ac:dyDescent="0.2">
      <c r="A324" s="4">
        <f>IF('True_Odds_Calculator_3-way'!A316="","",'True_Odds_Calculator_3-way'!A316)</f>
        <v>2.25</v>
      </c>
      <c r="B324" s="4">
        <f>IF('True_Odds_Calculator_3-way'!B316="","",'True_Odds_Calculator_3-way'!B316)</f>
        <v>3.35</v>
      </c>
      <c r="C324" s="4">
        <f>IF('True_Odds_Calculator_3-way'!C316="","",'True_Odds_Calculator_3-way'!C316)</f>
        <v>3.5</v>
      </c>
      <c r="D324" s="4">
        <f t="shared" si="25"/>
        <v>2.8666192845297367E-2</v>
      </c>
      <c r="E324" s="4">
        <f t="shared" si="26"/>
        <v>2.299437080079898</v>
      </c>
      <c r="F324" s="4">
        <f t="shared" si="27"/>
        <v>3.4607816343263189</v>
      </c>
      <c r="G324" s="4">
        <f t="shared" si="28"/>
        <v>3.6211038032599374</v>
      </c>
      <c r="I324" s="4">
        <f t="shared" si="29"/>
        <v>1.0286661928452974</v>
      </c>
    </row>
    <row r="325" spans="1:9" x14ac:dyDescent="0.2">
      <c r="A325" s="4">
        <f>IF('True_Odds_Calculator_3-way'!A317="","",'True_Odds_Calculator_3-way'!A317)</f>
        <v>4.05</v>
      </c>
      <c r="B325" s="4">
        <f>IF('True_Odds_Calculator_3-way'!B317="","",'True_Odds_Calculator_3-way'!B317)</f>
        <v>3.72</v>
      </c>
      <c r="C325" s="4">
        <f>IF('True_Odds_Calculator_3-way'!C317="","",'True_Odds_Calculator_3-way'!C317)</f>
        <v>1.94</v>
      </c>
      <c r="D325" s="4">
        <f t="shared" si="25"/>
        <v>3.119470207376196E-2</v>
      </c>
      <c r="E325" s="4">
        <f t="shared" si="26"/>
        <v>4.228055455902604</v>
      </c>
      <c r="F325" s="4">
        <f t="shared" si="27"/>
        <v>3.869684949715877</v>
      </c>
      <c r="G325" s="4">
        <f t="shared" si="28"/>
        <v>1.9799404961902387</v>
      </c>
      <c r="I325" s="4">
        <f t="shared" si="29"/>
        <v>1.031194702073762</v>
      </c>
    </row>
    <row r="326" spans="1:9" x14ac:dyDescent="0.2">
      <c r="A326" s="4">
        <f>IF('True_Odds_Calculator_3-way'!A318="","",'True_Odds_Calculator_3-way'!A318)</f>
        <v>1.81</v>
      </c>
      <c r="B326" s="4">
        <f>IF('True_Odds_Calculator_3-way'!B318="","",'True_Odds_Calculator_3-way'!B318)</f>
        <v>4.13</v>
      </c>
      <c r="C326" s="4">
        <f>IF('True_Odds_Calculator_3-way'!C318="","",'True_Odds_Calculator_3-way'!C318)</f>
        <v>4.34</v>
      </c>
      <c r="D326" s="4">
        <f t="shared" si="25"/>
        <v>2.5031684994409442E-2</v>
      </c>
      <c r="E326" s="4">
        <f t="shared" si="26"/>
        <v>1.8377545968125453</v>
      </c>
      <c r="F326" s="4">
        <f t="shared" si="27"/>
        <v>4.277400444104539</v>
      </c>
      <c r="G326" s="4">
        <f t="shared" si="28"/>
        <v>4.5030673455785326</v>
      </c>
      <c r="I326" s="4">
        <f t="shared" si="29"/>
        <v>1.0250316849944094</v>
      </c>
    </row>
    <row r="327" spans="1:9" x14ac:dyDescent="0.2">
      <c r="A327" s="4">
        <f>IF('True_Odds_Calculator_3-way'!A319="","",'True_Odds_Calculator_3-way'!A319)</f>
        <v>2.02</v>
      </c>
      <c r="B327" s="4">
        <f>IF('True_Odds_Calculator_3-way'!B319="","",'True_Odds_Calculator_3-way'!B319)</f>
        <v>3.45</v>
      </c>
      <c r="C327" s="4">
        <f>IF('True_Odds_Calculator_3-way'!C319="","",'True_Odds_Calculator_3-way'!C319)</f>
        <v>3.84</v>
      </c>
      <c r="D327" s="4">
        <f t="shared" si="25"/>
        <v>4.5321244080929857E-2</v>
      </c>
      <c r="E327" s="4">
        <f t="shared" si="26"/>
        <v>2.0835832609244052</v>
      </c>
      <c r="F327" s="4">
        <f t="shared" si="27"/>
        <v>3.6396990419611241</v>
      </c>
      <c r="G327" s="4">
        <f t="shared" si="28"/>
        <v>4.0764815559536434</v>
      </c>
      <c r="I327" s="4">
        <f t="shared" si="29"/>
        <v>1.0453212440809299</v>
      </c>
    </row>
    <row r="328" spans="1:9" x14ac:dyDescent="0.2">
      <c r="A328" s="4">
        <f>IF('True_Odds_Calculator_3-way'!A320="","",'True_Odds_Calculator_3-way'!A320)</f>
        <v>2.68</v>
      </c>
      <c r="B328" s="4">
        <f>IF('True_Odds_Calculator_3-way'!B320="","",'True_Odds_Calculator_3-way'!B320)</f>
        <v>3.28</v>
      </c>
      <c r="C328" s="4">
        <f>IF('True_Odds_Calculator_3-way'!C320="","",'True_Odds_Calculator_3-way'!C320)</f>
        <v>2.91</v>
      </c>
      <c r="D328" s="4">
        <f t="shared" si="25"/>
        <v>2.1654988822545462E-2</v>
      </c>
      <c r="E328" s="4">
        <f t="shared" si="26"/>
        <v>2.7328676620158414</v>
      </c>
      <c r="F328" s="4">
        <f t="shared" si="27"/>
        <v>3.3595408971641585</v>
      </c>
      <c r="G328" s="4">
        <f t="shared" si="28"/>
        <v>2.9724370483254923</v>
      </c>
      <c r="I328" s="4">
        <f t="shared" si="29"/>
        <v>1.0216549888225455</v>
      </c>
    </row>
    <row r="329" spans="1:9" x14ac:dyDescent="0.2">
      <c r="A329" s="4">
        <f>IF('True_Odds_Calculator_3-way'!A321="","",'True_Odds_Calculator_3-way'!A321)</f>
        <v>5.98</v>
      </c>
      <c r="B329" s="4">
        <f>IF('True_Odds_Calculator_3-way'!B321="","",'True_Odds_Calculator_3-way'!B321)</f>
        <v>4.09</v>
      </c>
      <c r="C329" s="4">
        <f>IF('True_Odds_Calculator_3-way'!C321="","",'True_Odds_Calculator_3-way'!C321)</f>
        <v>1.63</v>
      </c>
      <c r="D329" s="4">
        <f t="shared" si="25"/>
        <v>2.5219790289008337E-2</v>
      </c>
      <c r="E329" s="4">
        <f t="shared" si="26"/>
        <v>6.2965359854182221</v>
      </c>
      <c r="F329" s="4">
        <f t="shared" si="27"/>
        <v>4.2356337124442645</v>
      </c>
      <c r="G329" s="4">
        <f t="shared" si="28"/>
        <v>1.6526457966919224</v>
      </c>
      <c r="I329" s="4">
        <f t="shared" si="29"/>
        <v>1.0252197902890083</v>
      </c>
    </row>
    <row r="330" spans="1:9" x14ac:dyDescent="0.2">
      <c r="A330" s="4">
        <f>IF('True_Odds_Calculator_3-way'!A322="","",'True_Odds_Calculator_3-way'!A322)</f>
        <v>3.64</v>
      </c>
      <c r="B330" s="4">
        <f>IF('True_Odds_Calculator_3-way'!B322="","",'True_Odds_Calculator_3-way'!B322)</f>
        <v>3.47</v>
      </c>
      <c r="C330" s="4">
        <f>IF('True_Odds_Calculator_3-way'!C322="","",'True_Odds_Calculator_3-way'!C322)</f>
        <v>2.15</v>
      </c>
      <c r="D330" s="4">
        <f t="shared" si="25"/>
        <v>2.8025991835388009E-2</v>
      </c>
      <c r="E330" s="4">
        <f t="shared" si="26"/>
        <v>3.7681349390992405</v>
      </c>
      <c r="F330" s="4">
        <f t="shared" si="27"/>
        <v>3.5862546507184954</v>
      </c>
      <c r="G330" s="4">
        <f t="shared" si="28"/>
        <v>2.1940685114345517</v>
      </c>
      <c r="I330" s="4">
        <f t="shared" si="29"/>
        <v>1.028025991835388</v>
      </c>
    </row>
    <row r="331" spans="1:9" x14ac:dyDescent="0.2">
      <c r="A331" s="4">
        <f>IF('True_Odds_Calculator_3-way'!A323="","",'True_Odds_Calculator_3-way'!A323)</f>
        <v>1.65</v>
      </c>
      <c r="B331" s="4">
        <f>IF('True_Odds_Calculator_3-way'!B323="","",'True_Odds_Calculator_3-way'!B323)</f>
        <v>3.85</v>
      </c>
      <c r="C331" s="4">
        <f>IF('True_Odds_Calculator_3-way'!C323="","",'True_Odds_Calculator_3-way'!C323)</f>
        <v>5.99</v>
      </c>
      <c r="D331" s="4">
        <f t="shared" si="25"/>
        <v>3.2745773981166293E-2</v>
      </c>
      <c r="E331" s="4">
        <f t="shared" si="26"/>
        <v>1.6802618104100804</v>
      </c>
      <c r="F331" s="4">
        <f t="shared" si="27"/>
        <v>4.0188887490439456</v>
      </c>
      <c r="G331" s="4">
        <f t="shared" si="28"/>
        <v>6.4090382744831622</v>
      </c>
      <c r="I331" s="4">
        <f t="shared" si="29"/>
        <v>1.0327457739811663</v>
      </c>
    </row>
    <row r="332" spans="1:9" x14ac:dyDescent="0.2">
      <c r="A332" s="4">
        <f>IF('True_Odds_Calculator_3-way'!A324="","",'True_Odds_Calculator_3-way'!A324)</f>
        <v>2.67</v>
      </c>
      <c r="B332" s="4">
        <f>IF('True_Odds_Calculator_3-way'!B324="","",'True_Odds_Calculator_3-way'!B324)</f>
        <v>3.24</v>
      </c>
      <c r="C332" s="4">
        <f>IF('True_Odds_Calculator_3-way'!C324="","",'True_Odds_Calculator_3-way'!C324)</f>
        <v>2.9</v>
      </c>
      <c r="D332" s="4">
        <f t="shared" si="25"/>
        <v>2.8001396721531124E-2</v>
      </c>
      <c r="E332" s="4">
        <f t="shared" si="26"/>
        <v>2.7382403534661162</v>
      </c>
      <c r="F332" s="4">
        <f t="shared" si="27"/>
        <v>3.3410380298421596</v>
      </c>
      <c r="G332" s="4">
        <f t="shared" si="28"/>
        <v>2.9806811269105009</v>
      </c>
      <c r="I332" s="4">
        <f t="shared" si="29"/>
        <v>1.0280013967215311</v>
      </c>
    </row>
    <row r="333" spans="1:9" x14ac:dyDescent="0.2">
      <c r="A333" s="4">
        <f>IF('True_Odds_Calculator_3-way'!A325="","",'True_Odds_Calculator_3-way'!A325)</f>
        <v>2.35</v>
      </c>
      <c r="B333" s="4">
        <f>IF('True_Odds_Calculator_3-way'!B325="","",'True_Odds_Calculator_3-way'!B325)</f>
        <v>3.39</v>
      </c>
      <c r="C333" s="4">
        <f>IF('True_Odds_Calculator_3-way'!C325="","",'True_Odds_Calculator_3-way'!C325)</f>
        <v>3.26</v>
      </c>
      <c r="D333" s="4">
        <f t="shared" si="25"/>
        <v>2.7265631888748754E-2</v>
      </c>
      <c r="E333" s="4">
        <f t="shared" si="26"/>
        <v>2.4012868730870189</v>
      </c>
      <c r="F333" s="4">
        <f t="shared" si="27"/>
        <v>3.4977667678718047</v>
      </c>
      <c r="G333" s="4">
        <f t="shared" si="28"/>
        <v>3.3595386046287001</v>
      </c>
      <c r="I333" s="4">
        <f t="shared" si="29"/>
        <v>1.0272656318887488</v>
      </c>
    </row>
    <row r="334" spans="1:9" x14ac:dyDescent="0.2">
      <c r="A334" s="4">
        <f>IF('True_Odds_Calculator_3-way'!A326="","",'True_Odds_Calculator_3-way'!A326)</f>
        <v>2.09</v>
      </c>
      <c r="B334" s="4">
        <f>IF('True_Odds_Calculator_3-way'!B326="","",'True_Odds_Calculator_3-way'!B326)</f>
        <v>3.13</v>
      </c>
      <c r="C334" s="4">
        <f>IF('True_Odds_Calculator_3-way'!C326="","",'True_Odds_Calculator_3-way'!C326)</f>
        <v>4.34</v>
      </c>
      <c r="D334" s="4">
        <f t="shared" si="25"/>
        <v>2.8372463956683802E-2</v>
      </c>
      <c r="E334" s="4">
        <f t="shared" si="26"/>
        <v>2.1321442834942772</v>
      </c>
      <c r="F334" s="4">
        <f t="shared" si="27"/>
        <v>3.2254804709698206</v>
      </c>
      <c r="G334" s="4">
        <f t="shared" si="28"/>
        <v>4.5257621610856535</v>
      </c>
      <c r="I334" s="4">
        <f t="shared" si="29"/>
        <v>1.0283724639566838</v>
      </c>
    </row>
    <row r="335" spans="1:9" x14ac:dyDescent="0.2">
      <c r="A335" s="4">
        <f>IF('True_Odds_Calculator_3-way'!A327="","",'True_Odds_Calculator_3-way'!A327)</f>
        <v>1.77</v>
      </c>
      <c r="B335" s="4">
        <f>IF('True_Odds_Calculator_3-way'!B327="","",'True_Odds_Calculator_3-way'!B327)</f>
        <v>3.9</v>
      </c>
      <c r="C335" s="4">
        <f>IF('True_Odds_Calculator_3-way'!C327="","",'True_Odds_Calculator_3-way'!C327)</f>
        <v>4.8099999999999996</v>
      </c>
      <c r="D335" s="4">
        <f t="shared" si="25"/>
        <v>2.9282215722893801E-2</v>
      </c>
      <c r="E335" s="4">
        <f t="shared" si="26"/>
        <v>1.8011170111489563</v>
      </c>
      <c r="F335" s="4">
        <f t="shared" si="27"/>
        <v>4.054335920758132</v>
      </c>
      <c r="G335" s="4">
        <f t="shared" si="28"/>
        <v>5.0469500266761527</v>
      </c>
      <c r="I335" s="4">
        <f t="shared" si="29"/>
        <v>1.0292822157228938</v>
      </c>
    </row>
    <row r="336" spans="1:9" x14ac:dyDescent="0.2">
      <c r="A336" s="4">
        <f>IF('True_Odds_Calculator_3-way'!A328="","",'True_Odds_Calculator_3-way'!A328)</f>
        <v>2.54</v>
      </c>
      <c r="B336" s="4">
        <f>IF('True_Odds_Calculator_3-way'!B328="","",'True_Odds_Calculator_3-way'!B328)</f>
        <v>3.21</v>
      </c>
      <c r="C336" s="4">
        <f>IF('True_Odds_Calculator_3-way'!C328="","",'True_Odds_Calculator_3-way'!C328)</f>
        <v>3.1</v>
      </c>
      <c r="D336" s="4">
        <f t="shared" si="25"/>
        <v>2.7807912313643879E-2</v>
      </c>
      <c r="E336" s="4">
        <f t="shared" si="26"/>
        <v>2.6012437676114075</v>
      </c>
      <c r="F336" s="4">
        <f t="shared" si="27"/>
        <v>3.3084408926338416</v>
      </c>
      <c r="G336" s="4">
        <f t="shared" si="28"/>
        <v>3.1917133820537149</v>
      </c>
      <c r="I336" s="4">
        <f t="shared" si="29"/>
        <v>1.0278079123136439</v>
      </c>
    </row>
    <row r="337" spans="1:9" x14ac:dyDescent="0.2">
      <c r="A337" s="4">
        <f>IF('True_Odds_Calculator_3-way'!A329="","",'True_Odds_Calculator_3-way'!A329)</f>
        <v>3.35</v>
      </c>
      <c r="B337" s="4">
        <f>IF('True_Odds_Calculator_3-way'!B329="","",'True_Odds_Calculator_3-way'!B329)</f>
        <v>3.38</v>
      </c>
      <c r="C337" s="4">
        <f>IF('True_Odds_Calculator_3-way'!C329="","",'True_Odds_Calculator_3-way'!C329)</f>
        <v>2.2999999999999998</v>
      </c>
      <c r="D337" s="4">
        <f t="shared" si="25"/>
        <v>2.9148059547899674E-2</v>
      </c>
      <c r="E337" s="4">
        <f t="shared" si="26"/>
        <v>3.4627064783339017</v>
      </c>
      <c r="F337" s="4">
        <f t="shared" si="27"/>
        <v>3.4947687187722254</v>
      </c>
      <c r="G337" s="4">
        <f t="shared" si="28"/>
        <v>2.3525725762498526</v>
      </c>
      <c r="I337" s="4">
        <f t="shared" si="29"/>
        <v>1.0291480595478997</v>
      </c>
    </row>
    <row r="338" spans="1:9" x14ac:dyDescent="0.2">
      <c r="A338" s="4">
        <f>IF('True_Odds_Calculator_3-way'!A330="","",'True_Odds_Calculator_3-way'!A330)</f>
        <v>2.89</v>
      </c>
      <c r="B338" s="4">
        <f>IF('True_Odds_Calculator_3-way'!B330="","",'True_Odds_Calculator_3-way'!B330)</f>
        <v>3.15</v>
      </c>
      <c r="C338" s="4">
        <f>IF('True_Odds_Calculator_3-way'!C330="","",'True_Odds_Calculator_3-way'!C330)</f>
        <v>2.75</v>
      </c>
      <c r="D338" s="4">
        <f t="shared" si="25"/>
        <v>2.7117442342355691E-2</v>
      </c>
      <c r="E338" s="4">
        <f t="shared" si="26"/>
        <v>2.9675209538250296</v>
      </c>
      <c r="F338" s="4">
        <f t="shared" si="27"/>
        <v>3.2423195851253848</v>
      </c>
      <c r="G338" s="4">
        <f t="shared" si="28"/>
        <v>2.820101101603826</v>
      </c>
      <c r="I338" s="4">
        <f t="shared" si="29"/>
        <v>1.0271174423423557</v>
      </c>
    </row>
    <row r="339" spans="1:9" x14ac:dyDescent="0.2">
      <c r="A339" s="4">
        <f>IF('True_Odds_Calculator_3-way'!A331="","",'True_Odds_Calculator_3-way'!A331)</f>
        <v>4.21</v>
      </c>
      <c r="B339" s="4">
        <f>IF('True_Odds_Calculator_3-way'!B331="","",'True_Odds_Calculator_3-way'!B331)</f>
        <v>3.43</v>
      </c>
      <c r="C339" s="4">
        <f>IF('True_Odds_Calculator_3-way'!C331="","",'True_Odds_Calculator_3-way'!C331)</f>
        <v>2</v>
      </c>
      <c r="D339" s="4">
        <f t="shared" si="25"/>
        <v>2.9074880715774576E-2</v>
      </c>
      <c r="E339" s="4">
        <f t="shared" si="26"/>
        <v>4.3890822327928136</v>
      </c>
      <c r="F339" s="4">
        <f t="shared" si="27"/>
        <v>3.5479416714782377</v>
      </c>
      <c r="G339" s="4">
        <f t="shared" si="28"/>
        <v>2.039532781559843</v>
      </c>
      <c r="I339" s="4">
        <f t="shared" si="29"/>
        <v>1.0290748807157746</v>
      </c>
    </row>
    <row r="340" spans="1:9" x14ac:dyDescent="0.2">
      <c r="A340" s="4">
        <f>IF('True_Odds_Calculator_3-way'!A332="","",'True_Odds_Calculator_3-way'!A332)</f>
        <v>3.68</v>
      </c>
      <c r="B340" s="4">
        <f>IF('True_Odds_Calculator_3-way'!B332="","",'True_Odds_Calculator_3-way'!B332)</f>
        <v>3.47</v>
      </c>
      <c r="C340" s="4">
        <f>IF('True_Odds_Calculator_3-way'!C332="","",'True_Odds_Calculator_3-way'!C332)</f>
        <v>2.14</v>
      </c>
      <c r="D340" s="4">
        <f t="shared" si="25"/>
        <v>2.7213288101296751E-2</v>
      </c>
      <c r="E340" s="4">
        <f t="shared" si="26"/>
        <v>3.8070867750633619</v>
      </c>
      <c r="F340" s="4">
        <f t="shared" si="27"/>
        <v>3.5827739111676884</v>
      </c>
      <c r="G340" s="4">
        <f t="shared" si="28"/>
        <v>2.182364374804473</v>
      </c>
      <c r="I340" s="4">
        <f t="shared" si="29"/>
        <v>1.0272132881012968</v>
      </c>
    </row>
    <row r="341" spans="1:9" x14ac:dyDescent="0.2">
      <c r="A341" s="4">
        <f>IF('True_Odds_Calculator_3-way'!A333="","",'True_Odds_Calculator_3-way'!A333)</f>
        <v>3.56</v>
      </c>
      <c r="B341" s="4">
        <f>IF('True_Odds_Calculator_3-way'!B333="","",'True_Odds_Calculator_3-way'!B333)</f>
        <v>3.35</v>
      </c>
      <c r="C341" s="4">
        <f>IF('True_Odds_Calculator_3-way'!C333="","",'True_Odds_Calculator_3-way'!C333)</f>
        <v>2.2000000000000002</v>
      </c>
      <c r="D341" s="4">
        <f t="shared" si="25"/>
        <v>3.3951793636516125E-2</v>
      </c>
      <c r="E341" s="4">
        <f t="shared" si="26"/>
        <v>3.7094518172221385</v>
      </c>
      <c r="F341" s="4">
        <f t="shared" si="27"/>
        <v>3.4820129881620159</v>
      </c>
      <c r="G341" s="4">
        <f t="shared" si="28"/>
        <v>2.2561741842280263</v>
      </c>
      <c r="I341" s="4">
        <f t="shared" si="29"/>
        <v>1.0339517936365161</v>
      </c>
    </row>
    <row r="342" spans="1:9" x14ac:dyDescent="0.2">
      <c r="A342" s="4">
        <f>IF('True_Odds_Calculator_3-way'!A334="","",'True_Odds_Calculator_3-way'!A334)</f>
        <v>4.13</v>
      </c>
      <c r="B342" s="4">
        <f>IF('True_Odds_Calculator_3-way'!B334="","",'True_Odds_Calculator_3-way'!B334)</f>
        <v>3.77</v>
      </c>
      <c r="C342" s="4">
        <f>IF('True_Odds_Calculator_3-way'!C334="","",'True_Odds_Calculator_3-way'!C334)</f>
        <v>1.89</v>
      </c>
      <c r="D342" s="4">
        <f t="shared" si="25"/>
        <v>3.6483269095776372E-2</v>
      </c>
      <c r="E342" s="4">
        <f t="shared" si="26"/>
        <v>4.3483996804498251</v>
      </c>
      <c r="F342" s="4">
        <f t="shared" si="27"/>
        <v>3.9511495720296859</v>
      </c>
      <c r="G342" s="4">
        <f t="shared" si="28"/>
        <v>1.9344625768096366</v>
      </c>
      <c r="I342" s="4">
        <f t="shared" si="29"/>
        <v>1.0364832690957764</v>
      </c>
    </row>
    <row r="343" spans="1:9" x14ac:dyDescent="0.2">
      <c r="A343" s="4">
        <f>IF('True_Odds_Calculator_3-way'!A335="","",'True_Odds_Calculator_3-way'!A335)</f>
        <v>3.58</v>
      </c>
      <c r="B343" s="4">
        <f>IF('True_Odds_Calculator_3-way'!B335="","",'True_Odds_Calculator_3-way'!B335)</f>
        <v>3.31</v>
      </c>
      <c r="C343" s="4">
        <f>IF('True_Odds_Calculator_3-way'!C335="","",'True_Odds_Calculator_3-way'!C335)</f>
        <v>2.21</v>
      </c>
      <c r="D343" s="4">
        <f t="shared" si="25"/>
        <v>3.3933100346730471E-2</v>
      </c>
      <c r="E343" s="4">
        <f t="shared" si="26"/>
        <v>3.7310846764002146</v>
      </c>
      <c r="F343" s="4">
        <f t="shared" si="27"/>
        <v>3.4387449632897584</v>
      </c>
      <c r="G343" s="4">
        <f t="shared" si="28"/>
        <v>2.2666605848608388</v>
      </c>
      <c r="I343" s="4">
        <f t="shared" si="29"/>
        <v>1.0339331003467305</v>
      </c>
    </row>
    <row r="344" spans="1:9" x14ac:dyDescent="0.2">
      <c r="A344" s="4">
        <f>IF('True_Odds_Calculator_3-way'!A336="","",'True_Odds_Calculator_3-way'!A336)</f>
        <v>3.74</v>
      </c>
      <c r="B344" s="4">
        <f>IF('True_Odds_Calculator_3-way'!B336="","",'True_Odds_Calculator_3-way'!B336)</f>
        <v>3.95</v>
      </c>
      <c r="C344" s="4">
        <f>IF('True_Odds_Calculator_3-way'!C336="","",'True_Odds_Calculator_3-way'!C336)</f>
        <v>1.94</v>
      </c>
      <c r="D344" s="4">
        <f t="shared" si="25"/>
        <v>3.6008153632183681E-2</v>
      </c>
      <c r="E344" s="4">
        <f t="shared" si="26"/>
        <v>3.9157800102199674</v>
      </c>
      <c r="F344" s="4">
        <f t="shared" si="27"/>
        <v>4.146593025644786</v>
      </c>
      <c r="G344" s="4">
        <f t="shared" si="28"/>
        <v>1.9862503817541612</v>
      </c>
      <c r="I344" s="4">
        <f t="shared" si="29"/>
        <v>1.0360081536321837</v>
      </c>
    </row>
    <row r="345" spans="1:9" x14ac:dyDescent="0.2">
      <c r="A345" s="4">
        <f>IF('True_Odds_Calculator_3-way'!A337="","",'True_Odds_Calculator_3-way'!A337)</f>
        <v>2.27</v>
      </c>
      <c r="B345" s="4">
        <f>IF('True_Odds_Calculator_3-way'!B337="","",'True_Odds_Calculator_3-way'!B337)</f>
        <v>3.57</v>
      </c>
      <c r="C345" s="4">
        <f>IF('True_Odds_Calculator_3-way'!C337="","",'True_Odds_Calculator_3-way'!C337)</f>
        <v>3.2</v>
      </c>
      <c r="D345" s="4">
        <f t="shared" si="25"/>
        <v>3.3140679179160637E-2</v>
      </c>
      <c r="E345" s="4">
        <f t="shared" si="26"/>
        <v>2.3283876911031713</v>
      </c>
      <c r="F345" s="4">
        <f t="shared" si="27"/>
        <v>3.7165719658064122</v>
      </c>
      <c r="G345" s="4">
        <f t="shared" si="28"/>
        <v>3.3172655281277561</v>
      </c>
      <c r="I345" s="4">
        <f t="shared" si="29"/>
        <v>1.0331406791791606</v>
      </c>
    </row>
    <row r="346" spans="1:9" x14ac:dyDescent="0.2">
      <c r="A346" s="4">
        <f>IF('True_Odds_Calculator_3-way'!A338="","",'True_Odds_Calculator_3-way'!A338)</f>
        <v>5.44</v>
      </c>
      <c r="B346" s="4">
        <f>IF('True_Odds_Calculator_3-way'!B338="","",'True_Odds_Calculator_3-way'!B338)</f>
        <v>4.1500000000000004</v>
      </c>
      <c r="C346" s="4">
        <f>IF('True_Odds_Calculator_3-way'!C338="","",'True_Odds_Calculator_3-way'!C338)</f>
        <v>1.63</v>
      </c>
      <c r="D346" s="4">
        <f t="shared" si="25"/>
        <v>3.8284317348788788E-2</v>
      </c>
      <c r="E346" s="4">
        <f t="shared" si="26"/>
        <v>5.8458305886040947</v>
      </c>
      <c r="F346" s="4">
        <f t="shared" si="27"/>
        <v>4.3820745467550619</v>
      </c>
      <c r="G346" s="4">
        <f t="shared" si="28"/>
        <v>1.664626130781472</v>
      </c>
      <c r="I346" s="4">
        <f t="shared" si="29"/>
        <v>1.0382843173487888</v>
      </c>
    </row>
    <row r="347" spans="1:9" x14ac:dyDescent="0.2">
      <c r="A347" s="4">
        <f>IF('True_Odds_Calculator_3-way'!A339="","",'True_Odds_Calculator_3-way'!A339)</f>
        <v>2.31</v>
      </c>
      <c r="B347" s="4">
        <f>IF('True_Odds_Calculator_3-way'!B339="","",'True_Odds_Calculator_3-way'!B339)</f>
        <v>3.24</v>
      </c>
      <c r="C347" s="4">
        <f>IF('True_Odds_Calculator_3-way'!C339="","",'True_Odds_Calculator_3-way'!C339)</f>
        <v>3.42</v>
      </c>
      <c r="D347" s="4">
        <f t="shared" si="25"/>
        <v>3.3940069027788233E-2</v>
      </c>
      <c r="E347" s="4">
        <f t="shared" si="26"/>
        <v>2.3719892178972231</v>
      </c>
      <c r="F347" s="4">
        <f t="shared" si="27"/>
        <v>3.3632820260541325</v>
      </c>
      <c r="G347" s="4">
        <f t="shared" si="28"/>
        <v>3.5576515090865417</v>
      </c>
      <c r="I347" s="4">
        <f t="shared" si="29"/>
        <v>1.0339400690277882</v>
      </c>
    </row>
    <row r="348" spans="1:9" x14ac:dyDescent="0.2">
      <c r="A348" s="4">
        <f>IF('True_Odds_Calculator_3-way'!A340="","",'True_Odds_Calculator_3-way'!A340)</f>
        <v>2.33</v>
      </c>
      <c r="B348" s="4">
        <f>IF('True_Odds_Calculator_3-way'!B340="","",'True_Odds_Calculator_3-way'!B340)</f>
        <v>3.48</v>
      </c>
      <c r="C348" s="4">
        <f>IF('True_Odds_Calculator_3-way'!C340="","",'True_Odds_Calculator_3-way'!C340)</f>
        <v>3.15</v>
      </c>
      <c r="D348" s="4">
        <f t="shared" si="25"/>
        <v>3.4001188655621073E-2</v>
      </c>
      <c r="E348" s="4">
        <f t="shared" si="26"/>
        <v>2.3931986072642637</v>
      </c>
      <c r="F348" s="4">
        <f t="shared" si="27"/>
        <v>3.6228918499521985</v>
      </c>
      <c r="G348" s="4">
        <f t="shared" si="28"/>
        <v>3.266622500294158</v>
      </c>
      <c r="I348" s="4">
        <f t="shared" si="29"/>
        <v>1.0340011886556211</v>
      </c>
    </row>
    <row r="349" spans="1:9" x14ac:dyDescent="0.2">
      <c r="A349" s="4">
        <f>IF('True_Odds_Calculator_3-way'!A341="","",'True_Odds_Calculator_3-way'!A341)</f>
        <v>3.29</v>
      </c>
      <c r="B349" s="4">
        <f>IF('True_Odds_Calculator_3-way'!B341="","",'True_Odds_Calculator_3-way'!B341)</f>
        <v>3.53</v>
      </c>
      <c r="C349" s="4">
        <f>IF('True_Odds_Calculator_3-way'!C341="","",'True_Odds_Calculator_3-way'!C341)</f>
        <v>2.2400000000000002</v>
      </c>
      <c r="D349" s="4">
        <f t="shared" si="25"/>
        <v>3.3666058189896431E-2</v>
      </c>
      <c r="E349" s="4">
        <f t="shared" si="26"/>
        <v>3.4161248454200841</v>
      </c>
      <c r="F349" s="4">
        <f t="shared" si="27"/>
        <v>3.6756043944450965</v>
      </c>
      <c r="G349" s="4">
        <f t="shared" si="28"/>
        <v>2.2977595243708815</v>
      </c>
      <c r="I349" s="4">
        <f t="shared" si="29"/>
        <v>1.0336660581898964</v>
      </c>
    </row>
    <row r="350" spans="1:9" x14ac:dyDescent="0.2">
      <c r="A350" s="4">
        <f>IF('True_Odds_Calculator_3-way'!A342="","",'True_Odds_Calculator_3-way'!A342)</f>
        <v>2.59</v>
      </c>
      <c r="B350" s="4">
        <f>IF('True_Odds_Calculator_3-way'!B342="","",'True_Odds_Calculator_3-way'!B342)</f>
        <v>3.6</v>
      </c>
      <c r="C350" s="4">
        <f>IF('True_Odds_Calculator_3-way'!C342="","",'True_Odds_Calculator_3-way'!C342)</f>
        <v>2.71</v>
      </c>
      <c r="D350" s="4">
        <f t="shared" si="25"/>
        <v>3.2881853915064152E-2</v>
      </c>
      <c r="E350" s="4">
        <f t="shared" si="26"/>
        <v>2.665673130279627</v>
      </c>
      <c r="F350" s="4">
        <f t="shared" si="27"/>
        <v>3.7478848838911012</v>
      </c>
      <c r="G350" s="4">
        <f t="shared" si="28"/>
        <v>2.7929600598943152</v>
      </c>
      <c r="I350" s="4">
        <f t="shared" si="29"/>
        <v>1.0328818539150642</v>
      </c>
    </row>
    <row r="351" spans="1:9" x14ac:dyDescent="0.2">
      <c r="A351" s="4">
        <f>IF('True_Odds_Calculator_3-way'!A343="","",'True_Odds_Calculator_3-way'!A343)</f>
        <v>2.86</v>
      </c>
      <c r="B351" s="4">
        <f>IF('True_Odds_Calculator_3-way'!B343="","",'True_Odds_Calculator_3-way'!B343)</f>
        <v>3.68</v>
      </c>
      <c r="C351" s="4">
        <f>IF('True_Odds_Calculator_3-way'!C343="","",'True_Odds_Calculator_3-way'!C343)</f>
        <v>2.42</v>
      </c>
      <c r="D351" s="4">
        <f t="shared" si="25"/>
        <v>3.4612620581000009E-2</v>
      </c>
      <c r="E351" s="4">
        <f t="shared" si="26"/>
        <v>2.9575927679489884</v>
      </c>
      <c r="F351" s="4">
        <f t="shared" si="27"/>
        <v>3.84317405236974</v>
      </c>
      <c r="G351" s="4">
        <f t="shared" si="28"/>
        <v>2.4895092063237207</v>
      </c>
      <c r="I351" s="4">
        <f t="shared" si="29"/>
        <v>1.034612620581</v>
      </c>
    </row>
    <row r="352" spans="1:9" x14ac:dyDescent="0.2">
      <c r="A352" s="4">
        <f>IF('True_Odds_Calculator_3-way'!A344="","",'True_Odds_Calculator_3-way'!A344)</f>
        <v>1.86</v>
      </c>
      <c r="B352" s="4">
        <f>IF('True_Odds_Calculator_3-way'!B344="","",'True_Odds_Calculator_3-way'!B344)</f>
        <v>3.93</v>
      </c>
      <c r="C352" s="4">
        <f>IF('True_Odds_Calculator_3-way'!C344="","",'True_Odds_Calculator_3-way'!C344)</f>
        <v>4.09</v>
      </c>
      <c r="D352" s="4">
        <f t="shared" si="25"/>
        <v>3.6586112316914443E-2</v>
      </c>
      <c r="E352" s="4">
        <f t="shared" si="26"/>
        <v>1.9031703547002776</v>
      </c>
      <c r="F352" s="4">
        <f t="shared" si="27"/>
        <v>4.1278382348027574</v>
      </c>
      <c r="G352" s="4">
        <f t="shared" si="28"/>
        <v>4.3047151742629515</v>
      </c>
      <c r="I352" s="4">
        <f t="shared" si="29"/>
        <v>1.0365861123169144</v>
      </c>
    </row>
    <row r="353" spans="1:9" x14ac:dyDescent="0.2">
      <c r="A353" s="4">
        <f>IF('True_Odds_Calculator_3-way'!A345="","",'True_Odds_Calculator_3-way'!A345)</f>
        <v>3.09</v>
      </c>
      <c r="B353" s="4">
        <f>IF('True_Odds_Calculator_3-way'!B345="","",'True_Odds_Calculator_3-way'!B345)</f>
        <v>3.57</v>
      </c>
      <c r="C353" s="4">
        <f>IF('True_Odds_Calculator_3-way'!C345="","",'True_Odds_Calculator_3-way'!C345)</f>
        <v>2.3199999999999998</v>
      </c>
      <c r="D353" s="4">
        <f t="shared" si="25"/>
        <v>3.4771123045803654E-2</v>
      </c>
      <c r="E353" s="4">
        <f t="shared" si="26"/>
        <v>3.2047766953526851</v>
      </c>
      <c r="F353" s="4">
        <f t="shared" si="27"/>
        <v>3.7240942165009843</v>
      </c>
      <c r="G353" s="4">
        <f t="shared" si="28"/>
        <v>2.3841078702730742</v>
      </c>
      <c r="I353" s="4">
        <f t="shared" si="29"/>
        <v>1.0347711230458037</v>
      </c>
    </row>
    <row r="354" spans="1:9" x14ac:dyDescent="0.2">
      <c r="A354" s="4">
        <f>IF('True_Odds_Calculator_3-way'!A346="","",'True_Odds_Calculator_3-way'!A346)</f>
        <v>3.14</v>
      </c>
      <c r="B354" s="4">
        <f>IF('True_Odds_Calculator_3-way'!B346="","",'True_Odds_Calculator_3-way'!B346)</f>
        <v>3.63</v>
      </c>
      <c r="C354" s="4">
        <f>IF('True_Odds_Calculator_3-way'!C346="","",'True_Odds_Calculator_3-way'!C346)</f>
        <v>2.27</v>
      </c>
      <c r="D354" s="4">
        <f t="shared" si="25"/>
        <v>3.4482065604763079E-2</v>
      </c>
      <c r="E354" s="4">
        <f t="shared" si="26"/>
        <v>3.2575696926747955</v>
      </c>
      <c r="F354" s="4">
        <f t="shared" si="27"/>
        <v>3.7880499417945659</v>
      </c>
      <c r="G354" s="4">
        <f t="shared" si="28"/>
        <v>2.3308142767067879</v>
      </c>
      <c r="I354" s="4">
        <f t="shared" si="29"/>
        <v>1.0344820656047631</v>
      </c>
    </row>
    <row r="355" spans="1:9" x14ac:dyDescent="0.2">
      <c r="A355" s="4">
        <f>IF('True_Odds_Calculator_3-way'!A347="","",'True_Odds_Calculator_3-way'!A347)</f>
        <v>2.89</v>
      </c>
      <c r="B355" s="4">
        <f>IF('True_Odds_Calculator_3-way'!B347="","",'True_Odds_Calculator_3-way'!B347)</f>
        <v>3.32</v>
      </c>
      <c r="C355" s="4">
        <f>IF('True_Odds_Calculator_3-way'!C347="","",'True_Odds_Calculator_3-way'!C347)</f>
        <v>2.59</v>
      </c>
      <c r="D355" s="4">
        <f t="shared" si="25"/>
        <v>3.3325966623169112E-2</v>
      </c>
      <c r="E355" s="4">
        <f t="shared" si="26"/>
        <v>2.9858580295152648</v>
      </c>
      <c r="F355" s="4">
        <f t="shared" si="27"/>
        <v>3.4471327959712821</v>
      </c>
      <c r="G355" s="4">
        <f t="shared" si="28"/>
        <v>2.6667254728748846</v>
      </c>
      <c r="I355" s="4">
        <f t="shared" si="29"/>
        <v>1.0333259666231691</v>
      </c>
    </row>
    <row r="356" spans="1:9" x14ac:dyDescent="0.2">
      <c r="A356" s="4">
        <f>IF('True_Odds_Calculator_3-way'!A348="","",'True_Odds_Calculator_3-way'!A348)</f>
        <v>2.35</v>
      </c>
      <c r="B356" s="4">
        <f>IF('True_Odds_Calculator_3-way'!B348="","",'True_Odds_Calculator_3-way'!B348)</f>
        <v>3.34</v>
      </c>
      <c r="C356" s="4">
        <f>IF('True_Odds_Calculator_3-way'!C348="","",'True_Odds_Calculator_3-way'!C348)</f>
        <v>3.24</v>
      </c>
      <c r="D356" s="4">
        <f t="shared" si="25"/>
        <v>3.3575087807049542E-2</v>
      </c>
      <c r="E356" s="4">
        <f t="shared" si="26"/>
        <v>2.4134755793560214</v>
      </c>
      <c r="F356" s="4">
        <f t="shared" si="27"/>
        <v>3.4696982375969614</v>
      </c>
      <c r="G356" s="4">
        <f t="shared" si="28"/>
        <v>3.3619064070407125</v>
      </c>
      <c r="I356" s="4">
        <f t="shared" si="29"/>
        <v>1.0335750878070495</v>
      </c>
    </row>
    <row r="357" spans="1:9" x14ac:dyDescent="0.2">
      <c r="A357" s="4">
        <f>IF('True_Odds_Calculator_3-way'!A349="","",'True_Odds_Calculator_3-way'!A349)</f>
        <v>1.51</v>
      </c>
      <c r="B357" s="4">
        <f>IF('True_Odds_Calculator_3-way'!B349="","",'True_Odds_Calculator_3-way'!B349)</f>
        <v>4.46</v>
      </c>
      <c r="C357" s="4">
        <f>IF('True_Odds_Calculator_3-way'!C349="","",'True_Odds_Calculator_3-way'!C349)</f>
        <v>6.52</v>
      </c>
      <c r="D357" s="4">
        <f t="shared" si="25"/>
        <v>3.9841135394744764E-2</v>
      </c>
      <c r="E357" s="4">
        <f t="shared" si="26"/>
        <v>1.5409002450303313</v>
      </c>
      <c r="F357" s="4">
        <f t="shared" si="27"/>
        <v>4.740799890823471</v>
      </c>
      <c r="G357" s="4">
        <f t="shared" si="28"/>
        <v>7.1380718476122107</v>
      </c>
      <c r="I357" s="4">
        <f t="shared" si="29"/>
        <v>1.0398411353947448</v>
      </c>
    </row>
    <row r="358" spans="1:9" x14ac:dyDescent="0.2">
      <c r="A358" s="4">
        <f>IF('True_Odds_Calculator_3-way'!A350="","",'True_Odds_Calculator_3-way'!A350)</f>
        <v>2.65</v>
      </c>
      <c r="B358" s="4">
        <f>IF('True_Odds_Calculator_3-way'!B350="","",'True_Odds_Calculator_3-way'!B350)</f>
        <v>3.34</v>
      </c>
      <c r="C358" s="4">
        <f>IF('True_Odds_Calculator_3-way'!C350="","",'True_Odds_Calculator_3-way'!C350)</f>
        <v>2.81</v>
      </c>
      <c r="D358" s="4">
        <f t="shared" si="25"/>
        <v>3.2631574291824617E-2</v>
      </c>
      <c r="E358" s="4">
        <f t="shared" si="26"/>
        <v>2.7286521914190769</v>
      </c>
      <c r="F358" s="4">
        <f t="shared" si="27"/>
        <v>3.4659161061152708</v>
      </c>
      <c r="G358" s="4">
        <f t="shared" si="28"/>
        <v>2.898595298392745</v>
      </c>
      <c r="I358" s="4">
        <f t="shared" si="29"/>
        <v>1.0326315742918246</v>
      </c>
    </row>
    <row r="359" spans="1:9" x14ac:dyDescent="0.2">
      <c r="A359" s="4">
        <f>IF('True_Odds_Calculator_3-way'!A351="","",'True_Odds_Calculator_3-way'!A351)</f>
        <v>3.03</v>
      </c>
      <c r="B359" s="4">
        <f>IF('True_Odds_Calculator_3-way'!B351="","",'True_Odds_Calculator_3-way'!B351)</f>
        <v>3.54</v>
      </c>
      <c r="C359" s="4">
        <f>IF('True_Odds_Calculator_3-way'!C351="","",'True_Odds_Calculator_3-way'!C351)</f>
        <v>2.38</v>
      </c>
      <c r="D359" s="4">
        <f t="shared" si="25"/>
        <v>3.2686946233435599E-2</v>
      </c>
      <c r="E359" s="4">
        <f t="shared" si="26"/>
        <v>3.1334470431758632</v>
      </c>
      <c r="F359" s="4">
        <f t="shared" si="27"/>
        <v>3.6820176159758806</v>
      </c>
      <c r="G359" s="4">
        <f t="shared" si="28"/>
        <v>2.4433603508098924</v>
      </c>
      <c r="I359" s="4">
        <f t="shared" si="29"/>
        <v>1.0326869462334356</v>
      </c>
    </row>
    <row r="360" spans="1:9" x14ac:dyDescent="0.2">
      <c r="A360" s="4">
        <f>IF('True_Odds_Calculator_3-way'!A352="","",'True_Odds_Calculator_3-way'!A352)</f>
        <v>2.5299999999999998</v>
      </c>
      <c r="B360" s="4">
        <f>IF('True_Odds_Calculator_3-way'!B352="","",'True_Odds_Calculator_3-way'!B352)</f>
        <v>3.69</v>
      </c>
      <c r="C360" s="4">
        <f>IF('True_Odds_Calculator_3-way'!C352="","",'True_Odds_Calculator_3-way'!C352)</f>
        <v>2.68</v>
      </c>
      <c r="D360" s="4">
        <f t="shared" si="25"/>
        <v>3.9393955381356704E-2</v>
      </c>
      <c r="E360" s="4">
        <f t="shared" si="26"/>
        <v>2.6169406180383108</v>
      </c>
      <c r="F360" s="4">
        <f t="shared" si="27"/>
        <v>3.8779020577842789</v>
      </c>
      <c r="G360" s="4">
        <f t="shared" si="28"/>
        <v>2.7777545534522252</v>
      </c>
      <c r="I360" s="4">
        <f t="shared" si="29"/>
        <v>1.0393939553813567</v>
      </c>
    </row>
    <row r="361" spans="1:9" x14ac:dyDescent="0.2">
      <c r="A361" s="4">
        <f>IF('True_Odds_Calculator_3-way'!A353="","",'True_Odds_Calculator_3-way'!A353)</f>
        <v>1.76</v>
      </c>
      <c r="B361" s="4">
        <f>IF('True_Odds_Calculator_3-way'!B353="","",'True_Odds_Calculator_3-way'!B353)</f>
        <v>3.98</v>
      </c>
      <c r="C361" s="4">
        <f>IF('True_Odds_Calculator_3-way'!C353="","",'True_Odds_Calculator_3-way'!C353)</f>
        <v>4.51</v>
      </c>
      <c r="D361" s="4">
        <f t="shared" si="25"/>
        <v>4.1167589611026401E-2</v>
      </c>
      <c r="E361" s="4">
        <f t="shared" si="26"/>
        <v>1.803558928637218</v>
      </c>
      <c r="F361" s="4">
        <f t="shared" si="27"/>
        <v>4.2099280356186553</v>
      </c>
      <c r="G361" s="4">
        <f t="shared" si="28"/>
        <v>4.8075314367849451</v>
      </c>
      <c r="I361" s="4">
        <f t="shared" si="29"/>
        <v>1.0411675896110264</v>
      </c>
    </row>
    <row r="362" spans="1:9" x14ac:dyDescent="0.2">
      <c r="A362" s="4">
        <f>IF('True_Odds_Calculator_3-way'!A354="","",'True_Odds_Calculator_3-way'!A354)</f>
        <v>2.59</v>
      </c>
      <c r="B362" s="4">
        <f>IF('True_Odds_Calculator_3-way'!B354="","",'True_Odds_Calculator_3-way'!B354)</f>
        <v>3.46</v>
      </c>
      <c r="C362" s="4">
        <f>IF('True_Odds_Calculator_3-way'!C354="","",'True_Odds_Calculator_3-way'!C354)</f>
        <v>2.75</v>
      </c>
      <c r="D362" s="4">
        <f t="shared" si="25"/>
        <v>3.8754090777212369E-2</v>
      </c>
      <c r="E362" s="4">
        <f t="shared" si="26"/>
        <v>2.6796550917997317</v>
      </c>
      <c r="F362" s="4">
        <f t="shared" si="27"/>
        <v>3.6218851730194075</v>
      </c>
      <c r="G362" s="4">
        <f t="shared" si="28"/>
        <v>2.8512909216075348</v>
      </c>
      <c r="I362" s="4">
        <f t="shared" si="29"/>
        <v>1.0387540907772124</v>
      </c>
    </row>
    <row r="363" spans="1:9" x14ac:dyDescent="0.2">
      <c r="A363" s="4">
        <f>IF('True_Odds_Calculator_3-way'!A355="","",'True_Odds_Calculator_3-way'!A355)</f>
        <v>1.56</v>
      </c>
      <c r="B363" s="4">
        <f>IF('True_Odds_Calculator_3-way'!B355="","",'True_Odds_Calculator_3-way'!B355)</f>
        <v>4.33</v>
      </c>
      <c r="C363" s="4">
        <f>IF('True_Odds_Calculator_3-way'!C355="","",'True_Odds_Calculator_3-way'!C355)</f>
        <v>5.76</v>
      </c>
      <c r="D363" s="4">
        <f t="shared" si="25"/>
        <v>4.5583634353842051E-2</v>
      </c>
      <c r="E363" s="4">
        <f t="shared" si="26"/>
        <v>1.5978752190588958</v>
      </c>
      <c r="F363" s="4">
        <f t="shared" si="27"/>
        <v>4.6349439913390036</v>
      </c>
      <c r="G363" s="4">
        <f t="shared" si="28"/>
        <v>6.3124711208485387</v>
      </c>
      <c r="I363" s="4">
        <f t="shared" si="29"/>
        <v>1.0455836343538421</v>
      </c>
    </row>
    <row r="364" spans="1:9" x14ac:dyDescent="0.2">
      <c r="A364" s="4">
        <f>IF('True_Odds_Calculator_3-way'!A356="","",'True_Odds_Calculator_3-way'!A356)</f>
        <v>3.52</v>
      </c>
      <c r="B364" s="4">
        <f>IF('True_Odds_Calculator_3-way'!B356="","",'True_Odds_Calculator_3-way'!B356)</f>
        <v>3.88</v>
      </c>
      <c r="C364" s="4">
        <f>IF('True_Odds_Calculator_3-way'!C356="","",'True_Odds_Calculator_3-way'!C356)</f>
        <v>2.0099999999999998</v>
      </c>
      <c r="D364" s="4">
        <f t="shared" si="25"/>
        <v>3.9335305664740972E-2</v>
      </c>
      <c r="E364" s="4">
        <f t="shared" si="26"/>
        <v>3.6903209524615246</v>
      </c>
      <c r="F364" s="4">
        <f t="shared" si="27"/>
        <v>4.0879700042331457</v>
      </c>
      <c r="G364" s="4">
        <f t="shared" si="28"/>
        <v>2.0644067266377917</v>
      </c>
      <c r="I364" s="4">
        <f t="shared" si="29"/>
        <v>1.039335305664741</v>
      </c>
    </row>
    <row r="365" spans="1:9" x14ac:dyDescent="0.2">
      <c r="A365" s="4">
        <f>IF('True_Odds_Calculator_3-way'!A357="","",'True_Odds_Calculator_3-way'!A357)</f>
        <v>2.11</v>
      </c>
      <c r="B365" s="4">
        <f>IF('True_Odds_Calculator_3-way'!B357="","",'True_Odds_Calculator_3-way'!B357)</f>
        <v>3.6</v>
      </c>
      <c r="C365" s="4">
        <f>IF('True_Odds_Calculator_3-way'!C357="","",'True_Odds_Calculator_3-way'!C357)</f>
        <v>3.47</v>
      </c>
      <c r="D365" s="4">
        <f t="shared" si="25"/>
        <v>3.9895865107223205E-2</v>
      </c>
      <c r="E365" s="4">
        <f t="shared" si="26"/>
        <v>2.1709161051843791</v>
      </c>
      <c r="F365" s="4">
        <f t="shared" si="27"/>
        <v>3.7810162995038623</v>
      </c>
      <c r="G365" s="4">
        <f t="shared" si="28"/>
        <v>3.6378741301465474</v>
      </c>
      <c r="I365" s="4">
        <f t="shared" si="29"/>
        <v>1.0398958651072232</v>
      </c>
    </row>
    <row r="366" spans="1:9" x14ac:dyDescent="0.2">
      <c r="A366" s="4">
        <f>IF('True_Odds_Calculator_3-way'!A358="","",'True_Odds_Calculator_3-way'!A358)</f>
        <v>3.43</v>
      </c>
      <c r="B366" s="4">
        <f>IF('True_Odds_Calculator_3-way'!B358="","",'True_Odds_Calculator_3-way'!B358)</f>
        <v>3.68</v>
      </c>
      <c r="C366" s="4">
        <f>IF('True_Odds_Calculator_3-way'!C358="","",'True_Odds_Calculator_3-way'!C358)</f>
        <v>2.1</v>
      </c>
      <c r="D366" s="4">
        <f t="shared" si="25"/>
        <v>3.9474796129631784E-2</v>
      </c>
      <c r="E366" s="4">
        <f t="shared" si="26"/>
        <v>3.5921227375637144</v>
      </c>
      <c r="F366" s="4">
        <f t="shared" si="27"/>
        <v>3.8672621803426011</v>
      </c>
      <c r="G366" s="4">
        <f t="shared" si="28"/>
        <v>2.1596769655445125</v>
      </c>
      <c r="I366" s="4">
        <f t="shared" si="29"/>
        <v>1.0394747961296318</v>
      </c>
    </row>
    <row r="367" spans="1:9" x14ac:dyDescent="0.2">
      <c r="A367" s="4">
        <f>IF('True_Odds_Calculator_3-way'!A359="","",'True_Odds_Calculator_3-way'!A359)</f>
        <v>3.88</v>
      </c>
      <c r="B367" s="4">
        <f>IF('True_Odds_Calculator_3-way'!B359="","",'True_Odds_Calculator_3-way'!B359)</f>
        <v>3.66</v>
      </c>
      <c r="C367" s="4">
        <f>IF('True_Odds_Calculator_3-way'!C359="","",'True_Odds_Calculator_3-way'!C359)</f>
        <v>1.96</v>
      </c>
      <c r="D367" s="4">
        <f t="shared" si="25"/>
        <v>4.116008411138683E-2</v>
      </c>
      <c r="E367" s="4">
        <f t="shared" si="26"/>
        <v>4.098160270384029</v>
      </c>
      <c r="F367" s="4">
        <f t="shared" si="27"/>
        <v>3.853504915461738</v>
      </c>
      <c r="G367" s="4">
        <f t="shared" si="28"/>
        <v>2.0141633809948716</v>
      </c>
      <c r="I367" s="4">
        <f t="shared" si="29"/>
        <v>1.0411600841113868</v>
      </c>
    </row>
    <row r="368" spans="1:9" x14ac:dyDescent="0.2">
      <c r="A368" s="4">
        <f>IF('True_Odds_Calculator_3-way'!A360="","",'True_Odds_Calculator_3-way'!A360)</f>
        <v>2.0699999999999998</v>
      </c>
      <c r="B368" s="4">
        <f>IF('True_Odds_Calculator_3-way'!B360="","",'True_Odds_Calculator_3-way'!B360)</f>
        <v>3.66</v>
      </c>
      <c r="C368" s="4">
        <f>IF('True_Odds_Calculator_3-way'!C360="","",'True_Odds_Calculator_3-way'!C360)</f>
        <v>3.68</v>
      </c>
      <c r="D368" s="4">
        <f t="shared" si="25"/>
        <v>2.8054961590243011E-2</v>
      </c>
      <c r="E368" s="4">
        <f t="shared" si="26"/>
        <v>2.1108619032361418</v>
      </c>
      <c r="F368" s="4">
        <f t="shared" si="27"/>
        <v>3.7897106270164818</v>
      </c>
      <c r="G368" s="4">
        <f t="shared" si="28"/>
        <v>3.8111575028924993</v>
      </c>
      <c r="I368" s="4">
        <f t="shared" si="29"/>
        <v>1.028054961590243</v>
      </c>
    </row>
    <row r="369" spans="1:9" x14ac:dyDescent="0.2">
      <c r="A369" s="4">
        <f>IF('True_Odds_Calculator_3-way'!A361="","",'True_Odds_Calculator_3-way'!A361)</f>
        <v>2.15</v>
      </c>
      <c r="B369" s="4">
        <f>IF('True_Odds_Calculator_3-way'!B361="","",'True_Odds_Calculator_3-way'!B361)</f>
        <v>3.66</v>
      </c>
      <c r="C369" s="4">
        <f>IF('True_Odds_Calculator_3-way'!C361="","",'True_Odds_Calculator_3-way'!C361)</f>
        <v>3.45</v>
      </c>
      <c r="D369" s="4">
        <f t="shared" si="25"/>
        <v>2.8195395249382527E-2</v>
      </c>
      <c r="E369" s="4">
        <f t="shared" si="26"/>
        <v>2.1943403775506489</v>
      </c>
      <c r="F369" s="4">
        <f t="shared" si="27"/>
        <v>3.7903830446710929</v>
      </c>
      <c r="G369" s="4">
        <f t="shared" si="28"/>
        <v>3.565613979786836</v>
      </c>
      <c r="I369" s="4">
        <f t="shared" si="29"/>
        <v>1.0281953952493825</v>
      </c>
    </row>
    <row r="370" spans="1:9" x14ac:dyDescent="0.2">
      <c r="A370" s="4">
        <f>IF('True_Odds_Calculator_3-way'!A362="","",'True_Odds_Calculator_3-way'!A362)</f>
        <v>1.68</v>
      </c>
      <c r="B370" s="4">
        <f>IF('True_Odds_Calculator_3-way'!B362="","",'True_Odds_Calculator_3-way'!B362)</f>
        <v>4.05</v>
      </c>
      <c r="C370" s="4">
        <f>IF('True_Odds_Calculator_3-way'!C362="","",'True_Odds_Calculator_3-way'!C362)</f>
        <v>5.31</v>
      </c>
      <c r="D370" s="4">
        <f t="shared" si="25"/>
        <v>3.0475592622485337E-2</v>
      </c>
      <c r="E370" s="4">
        <f t="shared" si="26"/>
        <v>1.7091692496338433</v>
      </c>
      <c r="F370" s="4">
        <f t="shared" si="27"/>
        <v>4.2237747522148101</v>
      </c>
      <c r="G370" s="4">
        <f t="shared" si="28"/>
        <v>5.6127625066413138</v>
      </c>
      <c r="I370" s="4">
        <f t="shared" si="29"/>
        <v>1.0304755926224853</v>
      </c>
    </row>
    <row r="371" spans="1:9" x14ac:dyDescent="0.2">
      <c r="A371" s="4">
        <f>IF('True_Odds_Calculator_3-way'!A363="","",'True_Odds_Calculator_3-way'!A363)</f>
        <v>4.4800000000000004</v>
      </c>
      <c r="B371" s="4">
        <f>IF('True_Odds_Calculator_3-way'!B363="","",'True_Odds_Calculator_3-way'!B363)</f>
        <v>4.04</v>
      </c>
      <c r="C371" s="4">
        <f>IF('True_Odds_Calculator_3-way'!C363="","",'True_Odds_Calculator_3-way'!C363)</f>
        <v>1.79</v>
      </c>
      <c r="D371" s="4">
        <f t="shared" si="25"/>
        <v>2.9398256066628159E-2</v>
      </c>
      <c r="E371" s="4">
        <f t="shared" si="26"/>
        <v>4.6857091726460549</v>
      </c>
      <c r="F371" s="4">
        <f t="shared" si="27"/>
        <v>4.2065352651839625</v>
      </c>
      <c r="G371" s="4">
        <f t="shared" si="28"/>
        <v>1.8219589073184661</v>
      </c>
      <c r="I371" s="4">
        <f t="shared" si="29"/>
        <v>1.0293982560666282</v>
      </c>
    </row>
    <row r="372" spans="1:9" x14ac:dyDescent="0.2">
      <c r="A372" s="4">
        <f>IF('True_Odds_Calculator_3-way'!A364="","",'True_Odds_Calculator_3-way'!A364)</f>
        <v>2.2999999999999998</v>
      </c>
      <c r="B372" s="4">
        <f>IF('True_Odds_Calculator_3-way'!B364="","",'True_Odds_Calculator_3-way'!B364)</f>
        <v>3.44</v>
      </c>
      <c r="C372" s="4">
        <f>IF('True_Odds_Calculator_3-way'!C364="","",'True_Odds_Calculator_3-way'!C364)</f>
        <v>3.31</v>
      </c>
      <c r="D372" s="4">
        <f t="shared" si="25"/>
        <v>2.75950867396344E-2</v>
      </c>
      <c r="E372" s="4">
        <f t="shared" si="26"/>
        <v>2.3497110345215346</v>
      </c>
      <c r="F372" s="4">
        <f t="shared" si="27"/>
        <v>3.5524065486482379</v>
      </c>
      <c r="G372" s="4">
        <f t="shared" si="28"/>
        <v>3.4139428817745543</v>
      </c>
      <c r="I372" s="4">
        <f t="shared" si="29"/>
        <v>1.0275950867396344</v>
      </c>
    </row>
    <row r="373" spans="1:9" x14ac:dyDescent="0.2">
      <c r="A373" s="4">
        <f>IF('True_Odds_Calculator_3-way'!A365="","",'True_Odds_Calculator_3-way'!A365)</f>
        <v>2.68</v>
      </c>
      <c r="B373" s="4">
        <f>IF('True_Odds_Calculator_3-way'!B365="","",'True_Odds_Calculator_3-way'!B365)</f>
        <v>3.13</v>
      </c>
      <c r="C373" s="4">
        <f>IF('True_Odds_Calculator_3-way'!C365="","",'True_Odds_Calculator_3-way'!C365)</f>
        <v>2.99</v>
      </c>
      <c r="D373" s="4">
        <f t="shared" si="25"/>
        <v>2.7071306784699711E-2</v>
      </c>
      <c r="E373" s="4">
        <f t="shared" si="26"/>
        <v>2.7464185646401615</v>
      </c>
      <c r="F373" s="4">
        <f t="shared" si="27"/>
        <v>3.2209744811523802</v>
      </c>
      <c r="G373" s="4">
        <f t="shared" si="28"/>
        <v>3.0729104080434477</v>
      </c>
      <c r="I373" s="4">
        <f t="shared" si="29"/>
        <v>1.0270713067846997</v>
      </c>
    </row>
    <row r="374" spans="1:9" x14ac:dyDescent="0.2">
      <c r="A374" s="4">
        <f>IF('True_Odds_Calculator_3-way'!A366="","",'True_Odds_Calculator_3-way'!A366)</f>
        <v>3.54</v>
      </c>
      <c r="B374" s="4">
        <f>IF('True_Odds_Calculator_3-way'!B366="","",'True_Odds_Calculator_3-way'!B366)</f>
        <v>3.29</v>
      </c>
      <c r="C374" s="4">
        <f>IF('True_Odds_Calculator_3-way'!C366="","",'True_Odds_Calculator_3-way'!C366)</f>
        <v>2.2599999999999998</v>
      </c>
      <c r="D374" s="4">
        <f t="shared" si="25"/>
        <v>2.8915119593564409E-2</v>
      </c>
      <c r="E374" s="4">
        <f t="shared" si="26"/>
        <v>3.6650509563281077</v>
      </c>
      <c r="F374" s="4">
        <f t="shared" si="27"/>
        <v>3.3977432814879243</v>
      </c>
      <c r="G374" s="4">
        <f t="shared" si="28"/>
        <v>2.3103251742985313</v>
      </c>
      <c r="I374" s="4">
        <f t="shared" si="29"/>
        <v>1.0289151195935644</v>
      </c>
    </row>
    <row r="375" spans="1:9" x14ac:dyDescent="0.2">
      <c r="A375" s="4">
        <f>IF('True_Odds_Calculator_3-way'!A367="","",'True_Odds_Calculator_3-way'!A367)</f>
        <v>2.92</v>
      </c>
      <c r="B375" s="4">
        <f>IF('True_Odds_Calculator_3-way'!B367="","",'True_Odds_Calculator_3-way'!B367)</f>
        <v>3.52</v>
      </c>
      <c r="C375" s="4">
        <f>IF('True_Odds_Calculator_3-way'!C367="","",'True_Odds_Calculator_3-way'!C367)</f>
        <v>2.42</v>
      </c>
      <c r="D375" s="4">
        <f t="shared" si="25"/>
        <v>3.9779803011434467E-2</v>
      </c>
      <c r="E375" s="4">
        <f t="shared" si="26"/>
        <v>3.037613377466363</v>
      </c>
      <c r="F375" s="4">
        <f t="shared" si="27"/>
        <v>3.6923398474239741</v>
      </c>
      <c r="G375" s="4">
        <f t="shared" si="28"/>
        <v>2.5002299826628454</v>
      </c>
      <c r="I375" s="4">
        <f t="shared" si="29"/>
        <v>1.0397798030114345</v>
      </c>
    </row>
    <row r="376" spans="1:9" x14ac:dyDescent="0.2">
      <c r="A376" s="4">
        <f>IF('True_Odds_Calculator_3-way'!A368="","",'True_Odds_Calculator_3-way'!A368)</f>
        <v>3.21</v>
      </c>
      <c r="B376" s="4">
        <f>IF('True_Odds_Calculator_3-way'!B368="","",'True_Odds_Calculator_3-way'!B368)</f>
        <v>3.45</v>
      </c>
      <c r="C376" s="4">
        <f>IF('True_Odds_Calculator_3-way'!C368="","",'True_Odds_Calculator_3-way'!C368)</f>
        <v>2.2799999999999998</v>
      </c>
      <c r="D376" s="4">
        <f t="shared" si="25"/>
        <v>3.9978043442617128E-2</v>
      </c>
      <c r="E376" s="4">
        <f t="shared" si="26"/>
        <v>3.353448825423134</v>
      </c>
      <c r="F376" s="4">
        <f t="shared" si="27"/>
        <v>3.616256487814939</v>
      </c>
      <c r="G376" s="4">
        <f t="shared" si="28"/>
        <v>2.3514446797454278</v>
      </c>
      <c r="I376" s="4">
        <f t="shared" si="29"/>
        <v>1.0399780434426171</v>
      </c>
    </row>
    <row r="377" spans="1:9" x14ac:dyDescent="0.2">
      <c r="A377" s="4">
        <f>IF('True_Odds_Calculator_3-way'!A369="","",'True_Odds_Calculator_3-way'!A369)</f>
        <v>2.15</v>
      </c>
      <c r="B377" s="4">
        <f>IF('True_Odds_Calculator_3-way'!B369="","",'True_Odds_Calculator_3-way'!B369)</f>
        <v>3.7</v>
      </c>
      <c r="C377" s="4">
        <f>IF('True_Odds_Calculator_3-way'!C369="","",'True_Odds_Calculator_3-way'!C369)</f>
        <v>3.29</v>
      </c>
      <c r="D377" s="4">
        <f t="shared" si="25"/>
        <v>3.9337917121192723E-2</v>
      </c>
      <c r="E377" s="4">
        <f t="shared" si="26"/>
        <v>2.2123715639436505</v>
      </c>
      <c r="F377" s="4">
        <f t="shared" si="27"/>
        <v>3.8886654664589835</v>
      </c>
      <c r="G377" s="4">
        <f t="shared" si="28"/>
        <v>3.4383316291117541</v>
      </c>
      <c r="I377" s="4">
        <f t="shared" si="29"/>
        <v>1.0393379171211927</v>
      </c>
    </row>
    <row r="378" spans="1:9" x14ac:dyDescent="0.2">
      <c r="A378" s="4">
        <f>IF('True_Odds_Calculator_3-way'!A370="","",'True_Odds_Calculator_3-way'!A370)</f>
        <v>2.93</v>
      </c>
      <c r="B378" s="4">
        <f>IF('True_Odds_Calculator_3-way'!B370="","",'True_Odds_Calculator_3-way'!B370)</f>
        <v>3.77</v>
      </c>
      <c r="C378" s="4">
        <f>IF('True_Odds_Calculator_3-way'!C370="","",'True_Odds_Calculator_3-way'!C370)</f>
        <v>2.3199999999999998</v>
      </c>
      <c r="D378" s="4">
        <f t="shared" si="25"/>
        <v>3.7583400476186135E-2</v>
      </c>
      <c r="E378" s="4">
        <f t="shared" si="26"/>
        <v>3.0416481181475654</v>
      </c>
      <c r="F378" s="4">
        <f t="shared" si="27"/>
        <v>3.9568828098413702</v>
      </c>
      <c r="G378" s="4">
        <f t="shared" si="28"/>
        <v>2.3894481057929422</v>
      </c>
      <c r="I378" s="4">
        <f t="shared" si="29"/>
        <v>1.0375834004761861</v>
      </c>
    </row>
    <row r="379" spans="1:9" x14ac:dyDescent="0.2">
      <c r="A379" s="4">
        <f>IF('True_Odds_Calculator_3-way'!A371="","",'True_Odds_Calculator_3-way'!A371)</f>
        <v>4.72</v>
      </c>
      <c r="B379" s="4">
        <f>IF('True_Odds_Calculator_3-way'!B371="","",'True_Odds_Calculator_3-way'!B371)</f>
        <v>3.9</v>
      </c>
      <c r="C379" s="4">
        <f>IF('True_Odds_Calculator_3-way'!C371="","",'True_Odds_Calculator_3-way'!C371)</f>
        <v>1.74</v>
      </c>
      <c r="D379" s="4">
        <f t="shared" si="25"/>
        <v>4.298730686807839E-2</v>
      </c>
      <c r="E379" s="4">
        <f t="shared" si="26"/>
        <v>5.062386202710905</v>
      </c>
      <c r="F379" s="4">
        <f t="shared" si="27"/>
        <v>4.1308461355921713</v>
      </c>
      <c r="G379" s="4">
        <f t="shared" si="28"/>
        <v>1.784492095398974</v>
      </c>
      <c r="I379" s="4">
        <f t="shared" si="29"/>
        <v>1.0429873068680784</v>
      </c>
    </row>
    <row r="380" spans="1:9" x14ac:dyDescent="0.2">
      <c r="A380" s="4" t="str">
        <f>IF('True_Odds_Calculator_3-way'!A372="","",'True_Odds_Calculator_3-way'!A372)</f>
        <v/>
      </c>
      <c r="B380" s="4" t="str">
        <f>IF('True_Odds_Calculator_3-way'!B372="","",'True_Odds_Calculator_3-way'!B372)</f>
        <v/>
      </c>
      <c r="C380" s="4" t="str">
        <f>IF('True_Odds_Calculator_3-way'!C372="","",'True_Odds_Calculator_3-way'!C372)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>
        <f>IF('True_Odds_Calculator_3-way'!A373="","",'True_Odds_Calculator_3-way'!A373)</f>
        <v>1.53</v>
      </c>
      <c r="B381" s="4">
        <f>IF('True_Odds_Calculator_3-way'!B373="","",'True_Odds_Calculator_3-way'!B373)</f>
        <v>4.71</v>
      </c>
      <c r="C381" s="4">
        <f>IF('True_Odds_Calculator_3-way'!C373="","",'True_Odds_Calculator_3-way'!C373)</f>
        <v>5.28</v>
      </c>
      <c r="D381" s="4">
        <f t="shared" si="25"/>
        <v>5.5302935688848143E-2</v>
      </c>
      <c r="E381" s="4">
        <f t="shared" si="26"/>
        <v>1.5744053101642594</v>
      </c>
      <c r="F381" s="4">
        <f t="shared" si="27"/>
        <v>5.1578318956191884</v>
      </c>
      <c r="G381" s="4">
        <f t="shared" si="28"/>
        <v>5.8493342237406711</v>
      </c>
      <c r="I381" s="4">
        <f t="shared" si="29"/>
        <v>1.0553029356888481</v>
      </c>
    </row>
    <row r="382" spans="1:9" x14ac:dyDescent="0.2">
      <c r="A382" s="4">
        <f>IF('True_Odds_Calculator_3-way'!A374="","",'True_Odds_Calculator_3-way'!A374)</f>
        <v>4.33</v>
      </c>
      <c r="B382" s="4">
        <f>IF('True_Odds_Calculator_3-way'!B374="","",'True_Odds_Calculator_3-way'!B374)</f>
        <v>3.85</v>
      </c>
      <c r="C382" s="4">
        <f>IF('True_Odds_Calculator_3-way'!C374="","",'True_Odds_Calculator_3-way'!C374)</f>
        <v>1.78</v>
      </c>
      <c r="D382" s="4">
        <f t="shared" si="25"/>
        <v>5.2484894766338552E-2</v>
      </c>
      <c r="E382" s="4">
        <f t="shared" si="26"/>
        <v>4.6848958429268288</v>
      </c>
      <c r="F382" s="4">
        <f t="shared" si="27"/>
        <v>4.1280471546442143</v>
      </c>
      <c r="G382" s="4">
        <f t="shared" si="28"/>
        <v>1.8372127100106512</v>
      </c>
      <c r="I382" s="4">
        <f t="shared" si="29"/>
        <v>1.0524848947663386</v>
      </c>
    </row>
    <row r="383" spans="1:9" x14ac:dyDescent="0.2">
      <c r="A383" s="4">
        <f>IF('True_Odds_Calculator_3-way'!A375="","",'True_Odds_Calculator_3-way'!A375)</f>
        <v>1.43</v>
      </c>
      <c r="B383" s="4">
        <f>IF('True_Odds_Calculator_3-way'!B375="","",'True_Odds_Calculator_3-way'!B375)</f>
        <v>5.1100000000000003</v>
      </c>
      <c r="C383" s="4">
        <f>IF('True_Odds_Calculator_3-way'!C375="","",'True_Odds_Calculator_3-way'!C375)</f>
        <v>6.11</v>
      </c>
      <c r="D383" s="4">
        <f t="shared" si="25"/>
        <v>5.866153665629037E-2</v>
      </c>
      <c r="E383" s="4">
        <f t="shared" si="26"/>
        <v>1.4711359007920322</v>
      </c>
      <c r="F383" s="4">
        <f t="shared" si="27"/>
        <v>5.6772740822699204</v>
      </c>
      <c r="G383" s="4">
        <f t="shared" si="28"/>
        <v>6.9390341392387427</v>
      </c>
      <c r="I383" s="4">
        <f t="shared" si="29"/>
        <v>1.0586615366562904</v>
      </c>
    </row>
    <row r="384" spans="1:9" x14ac:dyDescent="0.2">
      <c r="A384" s="4">
        <f>IF('True_Odds_Calculator_3-way'!A376="","",'True_Odds_Calculator_3-way'!A376)</f>
        <v>1.39</v>
      </c>
      <c r="B384" s="4">
        <f>IF('True_Odds_Calculator_3-way'!B376="","",'True_Odds_Calculator_3-way'!B376)</f>
        <v>4.78</v>
      </c>
      <c r="C384" s="4">
        <f>IF('True_Odds_Calculator_3-way'!C376="","",'True_Odds_Calculator_3-way'!C376)</f>
        <v>7.73</v>
      </c>
      <c r="D384" s="4">
        <f t="shared" si="25"/>
        <v>5.7995587432363882E-2</v>
      </c>
      <c r="E384" s="4">
        <f t="shared" si="26"/>
        <v>1.4283824781495831</v>
      </c>
      <c r="F384" s="4">
        <f t="shared" si="27"/>
        <v>5.2666738584851132</v>
      </c>
      <c r="G384" s="4">
        <f t="shared" si="28"/>
        <v>9.0880799218306834</v>
      </c>
      <c r="I384" s="4">
        <f t="shared" si="29"/>
        <v>1.0579955874323639</v>
      </c>
    </row>
    <row r="385" spans="1:9" x14ac:dyDescent="0.2">
      <c r="A385" s="4">
        <f>IF('True_Odds_Calculator_3-way'!A377="","",'True_Odds_Calculator_3-way'!A377)</f>
        <v>11.15</v>
      </c>
      <c r="B385" s="4">
        <f>IF('True_Odds_Calculator_3-way'!B377="","",'True_Odds_Calculator_3-way'!B377)</f>
        <v>5.32</v>
      </c>
      <c r="C385" s="4">
        <f>IF('True_Odds_Calculator_3-way'!C377="","",'True_Odds_Calculator_3-way'!C377)</f>
        <v>1.28</v>
      </c>
      <c r="D385" s="4">
        <f t="shared" si="25"/>
        <v>5.8906023466738677E-2</v>
      </c>
      <c r="E385" s="4">
        <f t="shared" si="26"/>
        <v>14.275363118128087</v>
      </c>
      <c r="F385" s="4">
        <f t="shared" si="27"/>
        <v>5.9405499350084403</v>
      </c>
      <c r="G385" s="4">
        <f t="shared" si="28"/>
        <v>1.3129999382066462</v>
      </c>
      <c r="I385" s="4">
        <f t="shared" si="29"/>
        <v>1.0589060234667387</v>
      </c>
    </row>
    <row r="386" spans="1:9" x14ac:dyDescent="0.2">
      <c r="A386" s="4">
        <f>IF('True_Odds_Calculator_3-way'!A378="","",'True_Odds_Calculator_3-way'!A378)</f>
        <v>9.52</v>
      </c>
      <c r="B386" s="4">
        <f>IF('True_Odds_Calculator_3-way'!B378="","",'True_Odds_Calculator_3-way'!B378)</f>
        <v>5.82</v>
      </c>
      <c r="C386" s="4">
        <f>IF('True_Odds_Calculator_3-way'!C378="","",'True_Odds_Calculator_3-way'!C378)</f>
        <v>1.27</v>
      </c>
      <c r="D386" s="4">
        <f t="shared" si="25"/>
        <v>6.4264897451796532E-2</v>
      </c>
      <c r="E386" s="4">
        <f t="shared" si="26"/>
        <v>11.958806552954966</v>
      </c>
      <c r="F386" s="4">
        <f t="shared" si="27"/>
        <v>6.6489506105490506</v>
      </c>
      <c r="G386" s="4">
        <f t="shared" si="28"/>
        <v>1.3055172136390696</v>
      </c>
      <c r="I386" s="4">
        <f t="shared" si="29"/>
        <v>1.0642648974517965</v>
      </c>
    </row>
    <row r="387" spans="1:9" x14ac:dyDescent="0.2">
      <c r="A387" s="4">
        <f>IF('True_Odds_Calculator_3-way'!A379="","",'True_Odds_Calculator_3-way'!A379)</f>
        <v>4.17</v>
      </c>
      <c r="B387" s="4">
        <f>IF('True_Odds_Calculator_3-way'!B379="","",'True_Odds_Calculator_3-way'!B379)</f>
        <v>4.09</v>
      </c>
      <c r="C387" s="4">
        <f>IF('True_Odds_Calculator_3-way'!C379="","",'True_Odds_Calculator_3-way'!C379)</f>
        <v>1.76</v>
      </c>
      <c r="D387" s="4">
        <f t="shared" ref="D387:D450" si="30">IF(A387="","",((1/A387)+(1/B387)+(1/C387))-1)</f>
        <v>5.2488749165148896E-2</v>
      </c>
      <c r="E387" s="4">
        <f t="shared" ref="E387:E450" si="31">IF(A387="","",(3*A387)/(3-($D387*A387)))</f>
        <v>4.4981846815535231</v>
      </c>
      <c r="F387" s="4">
        <f t="shared" ref="F387:F450" si="32">IF(B387="","",(3*B387)/(3-($D387*B387)))</f>
        <v>4.4052372885899578</v>
      </c>
      <c r="G387" s="4">
        <f t="shared" ref="G387:G450" si="33">IF(C387="","",(3*C387)/(3-($D387*C387)))</f>
        <v>1.8159182976164223</v>
      </c>
      <c r="I387" s="4">
        <f t="shared" ref="I387:I450" si="34">IF(A387="","",D387+1)</f>
        <v>1.0524887491651489</v>
      </c>
    </row>
    <row r="388" spans="1:9" x14ac:dyDescent="0.2">
      <c r="A388" s="4">
        <f>IF('True_Odds_Calculator_3-way'!A380="","",'True_Odds_Calculator_3-way'!A380)</f>
        <v>3.18</v>
      </c>
      <c r="B388" s="4">
        <f>IF('True_Odds_Calculator_3-way'!B380="","",'True_Odds_Calculator_3-way'!B380)</f>
        <v>3.84</v>
      </c>
      <c r="C388" s="4">
        <f>IF('True_Odds_Calculator_3-way'!C380="","",'True_Odds_Calculator_3-way'!C380)</f>
        <v>2.1</v>
      </c>
      <c r="D388" s="4">
        <f t="shared" si="30"/>
        <v>5.107255166217417E-2</v>
      </c>
      <c r="E388" s="4">
        <f t="shared" si="31"/>
        <v>3.3620087473647779</v>
      </c>
      <c r="F388" s="4">
        <f t="shared" si="32"/>
        <v>4.1085903253095433</v>
      </c>
      <c r="G388" s="4">
        <f t="shared" si="33"/>
        <v>2.1778602148345936</v>
      </c>
      <c r="I388" s="4">
        <f t="shared" si="34"/>
        <v>1.0510725516621742</v>
      </c>
    </row>
    <row r="389" spans="1:9" x14ac:dyDescent="0.2">
      <c r="A389" s="4">
        <f>IF('True_Odds_Calculator_3-way'!A381="","",'True_Odds_Calculator_3-way'!A381)</f>
        <v>1.61</v>
      </c>
      <c r="B389" s="4">
        <f>IF('True_Odds_Calculator_3-way'!B381="","",'True_Odds_Calculator_3-way'!B381)</f>
        <v>4.32</v>
      </c>
      <c r="C389" s="4">
        <f>IF('True_Odds_Calculator_3-way'!C381="","",'True_Odds_Calculator_3-way'!C381)</f>
        <v>4.96</v>
      </c>
      <c r="D389" s="4">
        <f t="shared" si="30"/>
        <v>5.4212397129648204E-2</v>
      </c>
      <c r="E389" s="4">
        <f t="shared" si="31"/>
        <v>1.6582449563054131</v>
      </c>
      <c r="F389" s="4">
        <f t="shared" si="32"/>
        <v>4.6858010507008059</v>
      </c>
      <c r="G389" s="4">
        <f t="shared" si="33"/>
        <v>5.4483411555813115</v>
      </c>
      <c r="I389" s="4">
        <f t="shared" si="34"/>
        <v>1.0542123971296482</v>
      </c>
    </row>
    <row r="390" spans="1:9" x14ac:dyDescent="0.2">
      <c r="A390" s="4">
        <f>IF('True_Odds_Calculator_3-way'!A382="","",'True_Odds_Calculator_3-way'!A382)</f>
        <v>1.65</v>
      </c>
      <c r="B390" s="4">
        <f>IF('True_Odds_Calculator_3-way'!B382="","",'True_Odds_Calculator_3-way'!B382)</f>
        <v>3.98</v>
      </c>
      <c r="C390" s="4">
        <f>IF('True_Odds_Calculator_3-way'!C382="","",'True_Odds_Calculator_3-way'!C382)</f>
        <v>6.06</v>
      </c>
      <c r="D390" s="4">
        <f t="shared" si="30"/>
        <v>2.2333389117806135E-2</v>
      </c>
      <c r="E390" s="4">
        <f t="shared" si="31"/>
        <v>1.670519600344883</v>
      </c>
      <c r="F390" s="4">
        <f t="shared" si="32"/>
        <v>4.1015238994345919</v>
      </c>
      <c r="G390" s="4">
        <f t="shared" si="33"/>
        <v>6.3463036260473231</v>
      </c>
      <c r="I390" s="4">
        <f t="shared" si="34"/>
        <v>1.0223333891178061</v>
      </c>
    </row>
    <row r="391" spans="1:9" x14ac:dyDescent="0.2">
      <c r="A391" s="4">
        <f>IF('True_Odds_Calculator_3-way'!A383="","",'True_Odds_Calculator_3-way'!A383)</f>
        <v>3.98</v>
      </c>
      <c r="B391" s="4">
        <f>IF('True_Odds_Calculator_3-way'!B383="","",'True_Odds_Calculator_3-way'!B383)</f>
        <v>3.62</v>
      </c>
      <c r="C391" s="4">
        <f>IF('True_Odds_Calculator_3-way'!C383="","",'True_Odds_Calculator_3-way'!C383)</f>
        <v>2.02</v>
      </c>
      <c r="D391" s="4">
        <f t="shared" si="30"/>
        <v>2.2548880280182093E-2</v>
      </c>
      <c r="E391" s="4">
        <f t="shared" si="31"/>
        <v>4.1027326221120184</v>
      </c>
      <c r="F391" s="4">
        <f t="shared" si="32"/>
        <v>3.7212514648875357</v>
      </c>
      <c r="G391" s="4">
        <f t="shared" si="33"/>
        <v>2.0511423147451548</v>
      </c>
      <c r="I391" s="4">
        <f t="shared" si="34"/>
        <v>1.0225488802801821</v>
      </c>
    </row>
    <row r="392" spans="1:9" x14ac:dyDescent="0.2">
      <c r="A392" s="4">
        <f>IF('True_Odds_Calculator_3-way'!A384="","",'True_Odds_Calculator_3-way'!A384)</f>
        <v>2.04</v>
      </c>
      <c r="B392" s="4">
        <f>IF('True_Odds_Calculator_3-way'!B384="","",'True_Odds_Calculator_3-way'!B384)</f>
        <v>3.23</v>
      </c>
      <c r="C392" s="4">
        <f>IF('True_Odds_Calculator_3-way'!C384="","",'True_Odds_Calculator_3-way'!C384)</f>
        <v>4.5</v>
      </c>
      <c r="D392" s="4">
        <f t="shared" si="30"/>
        <v>2.2015823873409168E-2</v>
      </c>
      <c r="E392" s="4">
        <f t="shared" si="31"/>
        <v>2.0710045119924012</v>
      </c>
      <c r="F392" s="4">
        <f t="shared" si="32"/>
        <v>3.3084218512898333</v>
      </c>
      <c r="G392" s="4">
        <f t="shared" si="33"/>
        <v>4.6536819637139821</v>
      </c>
      <c r="I392" s="4">
        <f t="shared" si="34"/>
        <v>1.0220158238734092</v>
      </c>
    </row>
    <row r="393" spans="1:9" x14ac:dyDescent="0.2">
      <c r="A393" s="4">
        <f>IF('True_Odds_Calculator_3-way'!A385="","",'True_Odds_Calculator_3-way'!A385)</f>
        <v>1.5</v>
      </c>
      <c r="B393" s="4">
        <f>IF('True_Odds_Calculator_3-way'!B385="","",'True_Odds_Calculator_3-way'!B385)</f>
        <v>4.92</v>
      </c>
      <c r="C393" s="4">
        <f>IF('True_Odds_Calculator_3-way'!C385="","",'True_Odds_Calculator_3-way'!C385)</f>
        <v>6.36</v>
      </c>
      <c r="D393" s="4">
        <f t="shared" si="30"/>
        <v>2.7151403589507517E-2</v>
      </c>
      <c r="E393" s="4">
        <f t="shared" si="31"/>
        <v>1.5206438068579426</v>
      </c>
      <c r="F393" s="4">
        <f t="shared" si="32"/>
        <v>5.1492890995260652</v>
      </c>
      <c r="G393" s="4">
        <f t="shared" si="33"/>
        <v>6.7484472049689437</v>
      </c>
      <c r="I393" s="4">
        <f t="shared" si="34"/>
        <v>1.0271514035895075</v>
      </c>
    </row>
    <row r="394" spans="1:9" x14ac:dyDescent="0.2">
      <c r="A394" s="4">
        <f>IF('True_Odds_Calculator_3-way'!A386="","",'True_Odds_Calculator_3-way'!A386)</f>
        <v>3.13</v>
      </c>
      <c r="B394" s="4">
        <f>IF('True_Odds_Calculator_3-way'!B386="","",'True_Odds_Calculator_3-way'!B386)</f>
        <v>2.9</v>
      </c>
      <c r="C394" s="4">
        <f>IF('True_Odds_Calculator_3-way'!C386="","",'True_Odds_Calculator_3-way'!C386)</f>
        <v>2.71</v>
      </c>
      <c r="D394" s="4">
        <f t="shared" si="30"/>
        <v>3.3320094135170564E-2</v>
      </c>
      <c r="E394" s="4">
        <f t="shared" si="31"/>
        <v>3.2427301573072809</v>
      </c>
      <c r="F394" s="4">
        <f t="shared" si="32"/>
        <v>2.9965160572000058</v>
      </c>
      <c r="G394" s="4">
        <f t="shared" si="33"/>
        <v>2.7941000410050663</v>
      </c>
      <c r="I394" s="4">
        <f t="shared" si="34"/>
        <v>1.0333200941351706</v>
      </c>
    </row>
    <row r="395" spans="1:9" x14ac:dyDescent="0.2">
      <c r="A395" s="4">
        <f>IF('True_Odds_Calculator_3-way'!A387="","",'True_Odds_Calculator_3-way'!A387)</f>
        <v>1.73</v>
      </c>
      <c r="B395" s="4">
        <f>IF('True_Odds_Calculator_3-way'!B387="","",'True_Odds_Calculator_3-way'!B387)</f>
        <v>3.54</v>
      </c>
      <c r="C395" s="4">
        <f>IF('True_Odds_Calculator_3-way'!C387="","",'True_Odds_Calculator_3-way'!C387)</f>
        <v>5.68</v>
      </c>
      <c r="D395" s="4">
        <f t="shared" si="30"/>
        <v>3.6576895815308541E-2</v>
      </c>
      <c r="E395" s="4">
        <f t="shared" si="31"/>
        <v>1.7672765936288848</v>
      </c>
      <c r="F395" s="4">
        <f t="shared" si="32"/>
        <v>3.6996809569985403</v>
      </c>
      <c r="G395" s="4">
        <f t="shared" si="33"/>
        <v>6.1026202180832838</v>
      </c>
      <c r="I395" s="4">
        <f t="shared" si="34"/>
        <v>1.0365768958153085</v>
      </c>
    </row>
    <row r="396" spans="1:9" x14ac:dyDescent="0.2">
      <c r="A396" s="4">
        <f>IF('True_Odds_Calculator_3-way'!A388="","",'True_Odds_Calculator_3-way'!A388)</f>
        <v>2.86</v>
      </c>
      <c r="B396" s="4">
        <f>IF('True_Odds_Calculator_3-way'!B388="","",'True_Odds_Calculator_3-way'!B388)</f>
        <v>2.9</v>
      </c>
      <c r="C396" s="4">
        <f>IF('True_Odds_Calculator_3-way'!C388="","",'True_Odds_Calculator_3-way'!C388)</f>
        <v>2.95</v>
      </c>
      <c r="D396" s="4">
        <f t="shared" si="30"/>
        <v>3.3460986704703988E-2</v>
      </c>
      <c r="E396" s="4">
        <f t="shared" si="31"/>
        <v>2.9542386592772369</v>
      </c>
      <c r="F396" s="4">
        <f t="shared" si="32"/>
        <v>2.9969378131086097</v>
      </c>
      <c r="G396" s="4">
        <f t="shared" si="33"/>
        <v>3.0503671566244042</v>
      </c>
      <c r="I396" s="4">
        <f t="shared" si="34"/>
        <v>1.033460986704704</v>
      </c>
    </row>
    <row r="397" spans="1:9" x14ac:dyDescent="0.2">
      <c r="A397" s="4">
        <f>IF('True_Odds_Calculator_3-way'!A389="","",'True_Odds_Calculator_3-way'!A389)</f>
        <v>2.67</v>
      </c>
      <c r="B397" s="4">
        <f>IF('True_Odds_Calculator_3-way'!B389="","",'True_Odds_Calculator_3-way'!B389)</f>
        <v>2.98</v>
      </c>
      <c r="C397" s="4">
        <f>IF('True_Odds_Calculator_3-way'!C389="","",'True_Odds_Calculator_3-way'!C389)</f>
        <v>3.1</v>
      </c>
      <c r="D397" s="4">
        <f t="shared" si="30"/>
        <v>3.2682950165940472E-2</v>
      </c>
      <c r="E397" s="4">
        <f t="shared" si="31"/>
        <v>2.7499912664923927</v>
      </c>
      <c r="F397" s="4">
        <f t="shared" si="32"/>
        <v>3.0799921414734568</v>
      </c>
      <c r="G397" s="4">
        <f t="shared" si="33"/>
        <v>3.208353747844011</v>
      </c>
      <c r="I397" s="4">
        <f t="shared" si="34"/>
        <v>1.0326829501659405</v>
      </c>
    </row>
    <row r="398" spans="1:9" x14ac:dyDescent="0.2">
      <c r="A398" s="4">
        <f>IF('True_Odds_Calculator_3-way'!A390="","",'True_Odds_Calculator_3-way'!A390)</f>
        <v>3.49</v>
      </c>
      <c r="B398" s="4">
        <f>IF('True_Odds_Calculator_3-way'!B390="","",'True_Odds_Calculator_3-way'!B390)</f>
        <v>3.21</v>
      </c>
      <c r="C398" s="4">
        <f>IF('True_Odds_Calculator_3-way'!C390="","",'True_Odds_Calculator_3-way'!C390)</f>
        <v>2.27</v>
      </c>
      <c r="D398" s="4">
        <f t="shared" si="30"/>
        <v>3.8588065401410354E-2</v>
      </c>
      <c r="E398" s="4">
        <f t="shared" si="31"/>
        <v>3.6540323734386235</v>
      </c>
      <c r="F398" s="4">
        <f t="shared" si="32"/>
        <v>3.3482465206178826</v>
      </c>
      <c r="G398" s="4">
        <f t="shared" si="33"/>
        <v>2.3382736212708202</v>
      </c>
      <c r="I398" s="4">
        <f t="shared" si="34"/>
        <v>1.0385880654014104</v>
      </c>
    </row>
    <row r="399" spans="1:9" x14ac:dyDescent="0.2">
      <c r="A399" s="4">
        <f>IF('True_Odds_Calculator_3-way'!A391="","",'True_Odds_Calculator_3-way'!A391)</f>
        <v>1.81</v>
      </c>
      <c r="B399" s="4">
        <f>IF('True_Odds_Calculator_3-way'!B391="","",'True_Odds_Calculator_3-way'!B391)</f>
        <v>3.59</v>
      </c>
      <c r="C399" s="4">
        <f>IF('True_Odds_Calculator_3-way'!C391="","",'True_Odds_Calculator_3-way'!C391)</f>
        <v>4.7699999999999996</v>
      </c>
      <c r="D399" s="4">
        <f t="shared" si="30"/>
        <v>4.0681325748751052E-2</v>
      </c>
      <c r="E399" s="4">
        <f t="shared" si="31"/>
        <v>1.8555431941298353</v>
      </c>
      <c r="F399" s="4">
        <f t="shared" si="32"/>
        <v>3.7737117861502893</v>
      </c>
      <c r="G399" s="4">
        <f t="shared" si="33"/>
        <v>5.0998769085333819</v>
      </c>
      <c r="I399" s="4">
        <f t="shared" si="34"/>
        <v>1.0406813257487511</v>
      </c>
    </row>
    <row r="400" spans="1:9" x14ac:dyDescent="0.2">
      <c r="A400" s="4">
        <f>IF('True_Odds_Calculator_3-way'!A392="","",'True_Odds_Calculator_3-way'!A392)</f>
        <v>2.35</v>
      </c>
      <c r="B400" s="4">
        <f>IF('True_Odds_Calculator_3-way'!B392="","",'True_Odds_Calculator_3-way'!B392)</f>
        <v>3.67</v>
      </c>
      <c r="C400" s="4">
        <f>IF('True_Odds_Calculator_3-way'!C392="","",'True_Odds_Calculator_3-way'!C392)</f>
        <v>2.93</v>
      </c>
      <c r="D400" s="4">
        <f t="shared" si="30"/>
        <v>3.9308407253959565E-2</v>
      </c>
      <c r="E400" s="4">
        <f t="shared" si="31"/>
        <v>2.4246590983779979</v>
      </c>
      <c r="F400" s="4">
        <f t="shared" si="32"/>
        <v>3.8553955017968855</v>
      </c>
      <c r="G400" s="4">
        <f t="shared" si="33"/>
        <v>3.046977142653883</v>
      </c>
      <c r="I400" s="4">
        <f t="shared" si="34"/>
        <v>1.0393084072539596</v>
      </c>
    </row>
    <row r="401" spans="1:9" x14ac:dyDescent="0.2">
      <c r="A401" s="4">
        <f>IF('True_Odds_Calculator_3-way'!A393="","",'True_Odds_Calculator_3-way'!A393)</f>
        <v>2.6</v>
      </c>
      <c r="B401" s="4">
        <f>IF('True_Odds_Calculator_3-way'!B393="","",'True_Odds_Calculator_3-way'!B393)</f>
        <v>3.18</v>
      </c>
      <c r="C401" s="4">
        <f>IF('True_Odds_Calculator_3-way'!C393="","",'True_Odds_Calculator_3-way'!C393)</f>
        <v>2.95</v>
      </c>
      <c r="D401" s="4">
        <f t="shared" si="30"/>
        <v>3.806384426787357E-2</v>
      </c>
      <c r="E401" s="4">
        <f t="shared" si="31"/>
        <v>2.6886965084917653</v>
      </c>
      <c r="F401" s="4">
        <f t="shared" si="32"/>
        <v>3.313700094196073</v>
      </c>
      <c r="G401" s="4">
        <f t="shared" si="33"/>
        <v>3.064710415654476</v>
      </c>
      <c r="I401" s="4">
        <f t="shared" si="34"/>
        <v>1.0380638442678736</v>
      </c>
    </row>
    <row r="402" spans="1:9" x14ac:dyDescent="0.2">
      <c r="A402" s="4">
        <f>IF('True_Odds_Calculator_3-way'!A394="","",'True_Odds_Calculator_3-way'!A394)</f>
        <v>1.42</v>
      </c>
      <c r="B402" s="4">
        <f>IF('True_Odds_Calculator_3-way'!B394="","",'True_Odds_Calculator_3-way'!B394)</f>
        <v>4.8099999999999996</v>
      </c>
      <c r="C402" s="4">
        <f>IF('True_Odds_Calculator_3-way'!C394="","",'True_Odds_Calculator_3-way'!C394)</f>
        <v>7.51</v>
      </c>
      <c r="D402" s="4">
        <f t="shared" si="30"/>
        <v>4.5281352289848087E-2</v>
      </c>
      <c r="E402" s="4">
        <f t="shared" si="31"/>
        <v>1.4511017146970913</v>
      </c>
      <c r="F402" s="4">
        <f t="shared" si="32"/>
        <v>5.1865491837485687</v>
      </c>
      <c r="G402" s="4">
        <f t="shared" si="33"/>
        <v>8.4701252791874388</v>
      </c>
      <c r="I402" s="4">
        <f t="shared" si="34"/>
        <v>1.0452813522898481</v>
      </c>
    </row>
    <row r="403" spans="1:9" x14ac:dyDescent="0.2">
      <c r="A403" s="4">
        <f>IF('True_Odds_Calculator_3-way'!A395="","",'True_Odds_Calculator_3-way'!A395)</f>
        <v>2.3199999999999998</v>
      </c>
      <c r="B403" s="4">
        <f>IF('True_Odds_Calculator_3-way'!B395="","",'True_Odds_Calculator_3-way'!B395)</f>
        <v>3.17</v>
      </c>
      <c r="C403" s="4">
        <f>IF('True_Odds_Calculator_3-way'!C395="","",'True_Odds_Calculator_3-way'!C395)</f>
        <v>3.42</v>
      </c>
      <c r="D403" s="4">
        <f t="shared" si="30"/>
        <v>3.8889556826545491E-2</v>
      </c>
      <c r="E403" s="4">
        <f t="shared" si="31"/>
        <v>2.3919365113500106</v>
      </c>
      <c r="F403" s="4">
        <f t="shared" si="32"/>
        <v>3.3058482067595212</v>
      </c>
      <c r="G403" s="4">
        <f t="shared" si="33"/>
        <v>3.5786564963001268</v>
      </c>
      <c r="I403" s="4">
        <f t="shared" si="34"/>
        <v>1.0388895568265455</v>
      </c>
    </row>
    <row r="404" spans="1:9" x14ac:dyDescent="0.2">
      <c r="A404" s="4">
        <f>IF('True_Odds_Calculator_3-way'!A396="","",'True_Odds_Calculator_3-way'!A396)</f>
        <v>1.61</v>
      </c>
      <c r="B404" s="4">
        <f>IF('True_Odds_Calculator_3-way'!B396="","",'True_Odds_Calculator_3-way'!B396)</f>
        <v>4.42</v>
      </c>
      <c r="C404" s="4">
        <f>IF('True_Odds_Calculator_3-way'!C396="","",'True_Odds_Calculator_3-way'!C396)</f>
        <v>5.64</v>
      </c>
      <c r="D404" s="4">
        <f t="shared" si="30"/>
        <v>2.4667320852769903E-2</v>
      </c>
      <c r="E404" s="4">
        <f t="shared" si="31"/>
        <v>1.6315993220696172</v>
      </c>
      <c r="F404" s="4">
        <f t="shared" si="32"/>
        <v>4.586695113908835</v>
      </c>
      <c r="G404" s="4">
        <f t="shared" si="33"/>
        <v>5.9142717699987521</v>
      </c>
      <c r="I404" s="4">
        <f t="shared" si="34"/>
        <v>1.0246673208527699</v>
      </c>
    </row>
    <row r="405" spans="1:9" x14ac:dyDescent="0.2">
      <c r="A405" s="4">
        <f>IF('True_Odds_Calculator_3-way'!A397="","",'True_Odds_Calculator_3-way'!A397)</f>
        <v>1.1100000000000001</v>
      </c>
      <c r="B405" s="4">
        <f>IF('True_Odds_Calculator_3-way'!B397="","",'True_Odds_Calculator_3-way'!B397)</f>
        <v>10.66</v>
      </c>
      <c r="C405" s="4">
        <f>IF('True_Odds_Calculator_3-way'!C397="","",'True_Odds_Calculator_3-way'!C397)</f>
        <v>26.31</v>
      </c>
      <c r="D405" s="4">
        <f t="shared" si="30"/>
        <v>3.2717893134501796E-2</v>
      </c>
      <c r="E405" s="4">
        <f t="shared" si="31"/>
        <v>1.1236018981265929</v>
      </c>
      <c r="F405" s="4">
        <f t="shared" si="32"/>
        <v>12.062338258326523</v>
      </c>
      <c r="G405" s="4">
        <f t="shared" si="33"/>
        <v>36.897104819706321</v>
      </c>
      <c r="I405" s="4">
        <f t="shared" si="34"/>
        <v>1.0327178931345018</v>
      </c>
    </row>
    <row r="406" spans="1:9" x14ac:dyDescent="0.2">
      <c r="A406" s="4">
        <f>IF('True_Odds_Calculator_3-way'!A398="","",'True_Odds_Calculator_3-way'!A398)</f>
        <v>1.92</v>
      </c>
      <c r="B406" s="4">
        <f>IF('True_Odds_Calculator_3-way'!B398="","",'True_Odds_Calculator_3-way'!B398)</f>
        <v>3.8</v>
      </c>
      <c r="C406" s="4">
        <f>IF('True_Odds_Calculator_3-way'!C398="","",'True_Odds_Calculator_3-way'!C398)</f>
        <v>4.09</v>
      </c>
      <c r="D406" s="4">
        <f t="shared" si="30"/>
        <v>2.8490005576288002E-2</v>
      </c>
      <c r="E406" s="4">
        <f t="shared" si="31"/>
        <v>1.9556587055529731</v>
      </c>
      <c r="F406" s="4">
        <f t="shared" si="32"/>
        <v>3.942265891147883</v>
      </c>
      <c r="G406" s="4">
        <f t="shared" si="33"/>
        <v>4.2552809604027795</v>
      </c>
      <c r="I406" s="4">
        <f t="shared" si="34"/>
        <v>1.028490005576288</v>
      </c>
    </row>
    <row r="407" spans="1:9" x14ac:dyDescent="0.2">
      <c r="A407" s="4">
        <f>IF('True_Odds_Calculator_3-way'!A399="","",'True_Odds_Calculator_3-way'!A399)</f>
        <v>1.79</v>
      </c>
      <c r="B407" s="4">
        <f>IF('True_Odds_Calculator_3-way'!B399="","",'True_Odds_Calculator_3-way'!B399)</f>
        <v>3.91</v>
      </c>
      <c r="C407" s="4">
        <f>IF('True_Odds_Calculator_3-way'!C399="","",'True_Odds_Calculator_3-way'!C399)</f>
        <v>4.6500000000000004</v>
      </c>
      <c r="D407" s="4">
        <f t="shared" si="30"/>
        <v>2.9467457021280064E-2</v>
      </c>
      <c r="E407" s="4">
        <f t="shared" si="31"/>
        <v>1.8220354821832818</v>
      </c>
      <c r="F407" s="4">
        <f t="shared" si="32"/>
        <v>4.066164795721714</v>
      </c>
      <c r="G407" s="4">
        <f t="shared" si="33"/>
        <v>4.8725516445637318</v>
      </c>
      <c r="I407" s="4">
        <f t="shared" si="34"/>
        <v>1.0294674570212801</v>
      </c>
    </row>
    <row r="408" spans="1:9" x14ac:dyDescent="0.2">
      <c r="A408" s="4">
        <f>IF('True_Odds_Calculator_3-way'!A400="","",'True_Odds_Calculator_3-way'!A400)</f>
        <v>1.63</v>
      </c>
      <c r="B408" s="4">
        <f>IF('True_Odds_Calculator_3-way'!B400="","",'True_Odds_Calculator_3-way'!B400)</f>
        <v>3.96</v>
      </c>
      <c r="C408" s="4">
        <f>IF('True_Odds_Calculator_3-way'!C400="","",'True_Odds_Calculator_3-way'!C400)</f>
        <v>6.1</v>
      </c>
      <c r="D408" s="4">
        <f t="shared" si="30"/>
        <v>2.9956611270098188E-2</v>
      </c>
      <c r="E408" s="4">
        <f t="shared" si="31"/>
        <v>1.6569695412218075</v>
      </c>
      <c r="F408" s="4">
        <f t="shared" si="32"/>
        <v>4.1230360900093128</v>
      </c>
      <c r="G408" s="4">
        <f t="shared" si="33"/>
        <v>6.4956623304635492</v>
      </c>
      <c r="I408" s="4">
        <f t="shared" si="34"/>
        <v>1.0299566112700982</v>
      </c>
    </row>
    <row r="409" spans="1:9" x14ac:dyDescent="0.2">
      <c r="A409" s="4">
        <f>IF('True_Odds_Calculator_3-way'!A401="","",'True_Odds_Calculator_3-way'!A401)</f>
        <v>1.81</v>
      </c>
      <c r="B409" s="4">
        <f>IF('True_Odds_Calculator_3-way'!B401="","",'True_Odds_Calculator_3-way'!B401)</f>
        <v>3.78</v>
      </c>
      <c r="C409" s="4">
        <f>IF('True_Odds_Calculator_3-way'!C401="","",'True_Odds_Calculator_3-way'!C401)</f>
        <v>4.7</v>
      </c>
      <c r="D409" s="4">
        <f t="shared" si="30"/>
        <v>2.9802409842377031E-2</v>
      </c>
      <c r="E409" s="4">
        <f t="shared" si="31"/>
        <v>1.8431411285438231</v>
      </c>
      <c r="F409" s="4">
        <f t="shared" si="32"/>
        <v>3.9274809812943716</v>
      </c>
      <c r="G409" s="4">
        <f t="shared" si="33"/>
        <v>4.9301928853900394</v>
      </c>
      <c r="I409" s="4">
        <f t="shared" si="34"/>
        <v>1.029802409842377</v>
      </c>
    </row>
    <row r="410" spans="1:9" x14ac:dyDescent="0.2">
      <c r="A410" s="4">
        <f>IF('True_Odds_Calculator_3-way'!A402="","",'True_Odds_Calculator_3-way'!A402)</f>
        <v>1.79</v>
      </c>
      <c r="B410" s="4">
        <f>IF('True_Odds_Calculator_3-way'!B402="","",'True_Odds_Calculator_3-way'!B402)</f>
        <v>3.82</v>
      </c>
      <c r="C410" s="4">
        <f>IF('True_Odds_Calculator_3-way'!C402="","",'True_Odds_Calculator_3-way'!C402)</f>
        <v>4.8</v>
      </c>
      <c r="D410" s="4">
        <f t="shared" si="30"/>
        <v>2.8772655922470136E-2</v>
      </c>
      <c r="E410" s="4">
        <f t="shared" si="31"/>
        <v>1.8212669365214773</v>
      </c>
      <c r="F410" s="4">
        <f t="shared" si="32"/>
        <v>3.9652765584552605</v>
      </c>
      <c r="G410" s="4">
        <f t="shared" si="33"/>
        <v>5.0316377298017674</v>
      </c>
      <c r="I410" s="4">
        <f t="shared" si="34"/>
        <v>1.0287726559224701</v>
      </c>
    </row>
    <row r="411" spans="1:9" x14ac:dyDescent="0.2">
      <c r="A411" s="4">
        <f>IF('True_Odds_Calculator_3-way'!A403="","",'True_Odds_Calculator_3-way'!A403)</f>
        <v>2.2000000000000002</v>
      </c>
      <c r="B411" s="4">
        <f>IF('True_Odds_Calculator_3-way'!B403="","",'True_Odds_Calculator_3-way'!B403)</f>
        <v>3.39</v>
      </c>
      <c r="C411" s="4">
        <f>IF('True_Odds_Calculator_3-way'!C403="","",'True_Odds_Calculator_3-way'!C403)</f>
        <v>3.38</v>
      </c>
      <c r="D411" s="4">
        <f t="shared" si="30"/>
        <v>4.5388693448598083E-2</v>
      </c>
      <c r="E411" s="4">
        <f t="shared" si="31"/>
        <v>2.2757483800996918</v>
      </c>
      <c r="F411" s="4">
        <f t="shared" si="32"/>
        <v>3.5732702571934012</v>
      </c>
      <c r="G411" s="4">
        <f t="shared" si="33"/>
        <v>3.5621615612741313</v>
      </c>
      <c r="I411" s="4">
        <f t="shared" si="34"/>
        <v>1.0453886934485981</v>
      </c>
    </row>
    <row r="412" spans="1:9" x14ac:dyDescent="0.2">
      <c r="A412" s="4">
        <f>IF('True_Odds_Calculator_3-way'!A404="","",'True_Odds_Calculator_3-way'!A404)</f>
        <v>5.35</v>
      </c>
      <c r="B412" s="4">
        <f>IF('True_Odds_Calculator_3-way'!B404="","",'True_Odds_Calculator_3-way'!B404)</f>
        <v>3.99</v>
      </c>
      <c r="C412" s="4">
        <f>IF('True_Odds_Calculator_3-way'!C404="","",'True_Odds_Calculator_3-way'!C404)</f>
        <v>1.7</v>
      </c>
      <c r="D412" s="4">
        <f t="shared" si="30"/>
        <v>2.5777748384154364E-2</v>
      </c>
      <c r="E412" s="4">
        <f t="shared" si="31"/>
        <v>5.6077919803436238</v>
      </c>
      <c r="F412" s="4">
        <f t="shared" si="32"/>
        <v>4.1316512046695291</v>
      </c>
      <c r="G412" s="4">
        <f t="shared" si="33"/>
        <v>1.7252006804634565</v>
      </c>
      <c r="I412" s="4">
        <f t="shared" si="34"/>
        <v>1.0257777483841544</v>
      </c>
    </row>
    <row r="413" spans="1:9" x14ac:dyDescent="0.2">
      <c r="A413" s="4">
        <f>IF('True_Odds_Calculator_3-way'!A405="","",'True_Odds_Calculator_3-way'!A405)</f>
        <v>2.95</v>
      </c>
      <c r="B413" s="4">
        <f>IF('True_Odds_Calculator_3-way'!B405="","",'True_Odds_Calculator_3-way'!B405)</f>
        <v>3.67</v>
      </c>
      <c r="C413" s="4">
        <f>IF('True_Odds_Calculator_3-way'!C405="","",'True_Odds_Calculator_3-way'!C405)</f>
        <v>2.4</v>
      </c>
      <c r="D413" s="4">
        <f t="shared" si="30"/>
        <v>2.8129281546821927E-2</v>
      </c>
      <c r="E413" s="4">
        <f t="shared" si="31"/>
        <v>3.0339196126586523</v>
      </c>
      <c r="F413" s="4">
        <f t="shared" si="32"/>
        <v>3.8007908684437646</v>
      </c>
      <c r="G413" s="4">
        <f t="shared" si="33"/>
        <v>2.4552515701479747</v>
      </c>
      <c r="I413" s="4">
        <f t="shared" si="34"/>
        <v>1.0281292815468219</v>
      </c>
    </row>
    <row r="414" spans="1:9" x14ac:dyDescent="0.2">
      <c r="A414" s="4">
        <f>IF('True_Odds_Calculator_3-way'!A406="","",'True_Odds_Calculator_3-way'!A406)</f>
        <v>1.85</v>
      </c>
      <c r="B414" s="4">
        <f>IF('True_Odds_Calculator_3-way'!B406="","",'True_Odds_Calculator_3-way'!B406)</f>
        <v>3.51</v>
      </c>
      <c r="C414" s="4">
        <f>IF('True_Odds_Calculator_3-way'!C406="","",'True_Odds_Calculator_3-way'!C406)</f>
        <v>4.4000000000000004</v>
      </c>
      <c r="D414" s="4">
        <f t="shared" si="30"/>
        <v>5.2713552713552714E-2</v>
      </c>
      <c r="E414" s="4">
        <f t="shared" si="31"/>
        <v>1.912157926555853</v>
      </c>
      <c r="F414" s="4">
        <f t="shared" si="32"/>
        <v>3.7407076054272732</v>
      </c>
      <c r="G414" s="4">
        <f t="shared" si="33"/>
        <v>4.7686821256898702</v>
      </c>
      <c r="I414" s="4">
        <f t="shared" si="34"/>
        <v>1.0527135527135527</v>
      </c>
    </row>
    <row r="415" spans="1:9" x14ac:dyDescent="0.2">
      <c r="A415" s="4">
        <f>IF('True_Odds_Calculator_3-way'!A407="","",'True_Odds_Calculator_3-way'!A407)</f>
        <v>2.98</v>
      </c>
      <c r="B415" s="4">
        <f>IF('True_Odds_Calculator_3-way'!B407="","",'True_Odds_Calculator_3-way'!B407)</f>
        <v>2.97</v>
      </c>
      <c r="C415" s="4">
        <f>IF('True_Odds_Calculator_3-way'!C407="","",'True_Odds_Calculator_3-way'!C407)</f>
        <v>2.65</v>
      </c>
      <c r="D415" s="4">
        <f t="shared" si="30"/>
        <v>4.9629297065032052E-2</v>
      </c>
      <c r="E415" s="4">
        <f t="shared" si="31"/>
        <v>3.1345272901335512</v>
      </c>
      <c r="F415" s="4">
        <f t="shared" si="32"/>
        <v>3.1234652299308516</v>
      </c>
      <c r="G415" s="4">
        <f t="shared" si="33"/>
        <v>2.7715003944809684</v>
      </c>
      <c r="I415" s="4">
        <f t="shared" si="34"/>
        <v>1.0496292970650321</v>
      </c>
    </row>
    <row r="416" spans="1:9" x14ac:dyDescent="0.2">
      <c r="A416" s="4">
        <f>IF('True_Odds_Calculator_3-way'!A408="","",'True_Odds_Calculator_3-way'!A408)</f>
        <v>2</v>
      </c>
      <c r="B416" s="4">
        <f>IF('True_Odds_Calculator_3-way'!B408="","",'True_Odds_Calculator_3-way'!B408)</f>
        <v>3.13</v>
      </c>
      <c r="C416" s="4">
        <f>IF('True_Odds_Calculator_3-way'!C408="","",'True_Odds_Calculator_3-way'!C408)</f>
        <v>4.33</v>
      </c>
      <c r="D416" s="4">
        <f t="shared" si="30"/>
        <v>5.0435700108463877E-2</v>
      </c>
      <c r="E416" s="4">
        <f t="shared" si="31"/>
        <v>2.0695873927251625</v>
      </c>
      <c r="F416" s="4">
        <f t="shared" si="32"/>
        <v>3.303852857647819</v>
      </c>
      <c r="G416" s="4">
        <f t="shared" si="33"/>
        <v>4.6699515876160778</v>
      </c>
      <c r="I416" s="4">
        <f t="shared" si="34"/>
        <v>1.0504357001084639</v>
      </c>
    </row>
    <row r="417" spans="1:9" x14ac:dyDescent="0.2">
      <c r="A417" s="4">
        <f>IF('True_Odds_Calculator_3-way'!A409="","",'True_Odds_Calculator_3-way'!A409)</f>
        <v>9.27</v>
      </c>
      <c r="B417" s="4">
        <f>IF('True_Odds_Calculator_3-way'!B409="","",'True_Odds_Calculator_3-way'!B409)</f>
        <v>4.16</v>
      </c>
      <c r="C417" s="4">
        <f>IF('True_Odds_Calculator_3-way'!C409="","",'True_Odds_Calculator_3-way'!C409)</f>
        <v>1.41</v>
      </c>
      <c r="D417" s="4">
        <f t="shared" si="30"/>
        <v>5.7479338697062232E-2</v>
      </c>
      <c r="E417" s="4">
        <f t="shared" si="31"/>
        <v>11.272040074596726</v>
      </c>
      <c r="F417" s="4">
        <f t="shared" si="32"/>
        <v>4.5202881326511539</v>
      </c>
      <c r="G417" s="4">
        <f t="shared" si="33"/>
        <v>1.4491491842895854</v>
      </c>
      <c r="I417" s="4">
        <f t="shared" si="34"/>
        <v>1.0574793386970622</v>
      </c>
    </row>
    <row r="418" spans="1:9" x14ac:dyDescent="0.2">
      <c r="A418" s="4">
        <f>IF('True_Odds_Calculator_3-way'!A410="","",'True_Odds_Calculator_3-way'!A410)</f>
        <v>1.55</v>
      </c>
      <c r="B418" s="4">
        <f>IF('True_Odds_Calculator_3-way'!B410="","",'True_Odds_Calculator_3-way'!B410)</f>
        <v>4.0599999999999996</v>
      </c>
      <c r="C418" s="4">
        <f>IF('True_Odds_Calculator_3-way'!C410="","",'True_Odds_Calculator_3-way'!C410)</f>
        <v>6.06</v>
      </c>
      <c r="D418" s="4">
        <f t="shared" si="30"/>
        <v>5.6483210691957497E-2</v>
      </c>
      <c r="E418" s="4">
        <f t="shared" si="31"/>
        <v>1.5965933719042358</v>
      </c>
      <c r="F418" s="4">
        <f t="shared" si="32"/>
        <v>4.3960356549745674</v>
      </c>
      <c r="G418" s="4">
        <f t="shared" si="33"/>
        <v>6.8404709602044376</v>
      </c>
      <c r="I418" s="4">
        <f t="shared" si="34"/>
        <v>1.0564832106919575</v>
      </c>
    </row>
    <row r="419" spans="1:9" x14ac:dyDescent="0.2">
      <c r="A419" s="4">
        <f>IF('True_Odds_Calculator_3-way'!A411="","",'True_Odds_Calculator_3-way'!A411)</f>
        <v>1.23</v>
      </c>
      <c r="B419" s="4">
        <f>IF('True_Odds_Calculator_3-way'!B411="","",'True_Odds_Calculator_3-way'!B411)</f>
        <v>7.08</v>
      </c>
      <c r="C419" s="4">
        <f>IF('True_Odds_Calculator_3-way'!C411="","",'True_Odds_Calculator_3-way'!C411)</f>
        <v>12.55</v>
      </c>
      <c r="D419" s="4">
        <f t="shared" si="30"/>
        <v>3.3932342834806617E-2</v>
      </c>
      <c r="E419" s="4">
        <f t="shared" si="31"/>
        <v>1.2473535070026833</v>
      </c>
      <c r="F419" s="4">
        <f t="shared" si="32"/>
        <v>7.6963241725198142</v>
      </c>
      <c r="G419" s="4">
        <f t="shared" si="33"/>
        <v>14.626192413519915</v>
      </c>
      <c r="I419" s="4">
        <f t="shared" si="34"/>
        <v>1.0339323428348066</v>
      </c>
    </row>
    <row r="420" spans="1:9" x14ac:dyDescent="0.2">
      <c r="A420" s="4">
        <f>IF('True_Odds_Calculator_3-way'!A412="","",'True_Odds_Calculator_3-way'!A412)</f>
        <v>1.58</v>
      </c>
      <c r="B420" s="4">
        <f>IF('True_Odds_Calculator_3-way'!B412="","",'True_Odds_Calculator_3-way'!B412)</f>
        <v>4.6399999999999997</v>
      </c>
      <c r="C420" s="4">
        <f>IF('True_Odds_Calculator_3-way'!C412="","",'True_Odds_Calculator_3-way'!C412)</f>
        <v>5.62</v>
      </c>
      <c r="D420" s="4">
        <f t="shared" si="30"/>
        <v>2.6364576844871923E-2</v>
      </c>
      <c r="E420" s="4">
        <f t="shared" si="31"/>
        <v>1.6022477610225347</v>
      </c>
      <c r="F420" s="4">
        <f t="shared" si="32"/>
        <v>4.8372495513558258</v>
      </c>
      <c r="G420" s="4">
        <f t="shared" si="33"/>
        <v>5.9119911166143346</v>
      </c>
      <c r="I420" s="4">
        <f t="shared" si="34"/>
        <v>1.0263645768448719</v>
      </c>
    </row>
    <row r="421" spans="1:9" x14ac:dyDescent="0.2">
      <c r="A421" s="4">
        <f>IF('True_Odds_Calculator_3-way'!A413="","",'True_Odds_Calculator_3-way'!A413)</f>
        <v>7.55</v>
      </c>
      <c r="B421" s="4">
        <f>IF('True_Odds_Calculator_3-way'!B413="","",'True_Odds_Calculator_3-way'!B413)</f>
        <v>4.46</v>
      </c>
      <c r="C421" s="4">
        <f>IF('True_Odds_Calculator_3-way'!C413="","",'True_Odds_Calculator_3-way'!C413)</f>
        <v>1.5</v>
      </c>
      <c r="D421" s="4">
        <f t="shared" si="30"/>
        <v>2.3332244429265625E-2</v>
      </c>
      <c r="E421" s="4">
        <f t="shared" si="31"/>
        <v>8.0209882751501951</v>
      </c>
      <c r="F421" s="4">
        <f t="shared" si="32"/>
        <v>4.6202643574771685</v>
      </c>
      <c r="G421" s="4">
        <f t="shared" si="33"/>
        <v>1.5177057406563466</v>
      </c>
      <c r="I421" s="4">
        <f t="shared" si="34"/>
        <v>1.0233322444292656</v>
      </c>
    </row>
    <row r="422" spans="1:9" x14ac:dyDescent="0.2">
      <c r="A422" s="4">
        <f>IF('True_Odds_Calculator_3-way'!A414="","",'True_Odds_Calculator_3-way'!A414)</f>
        <v>2.17</v>
      </c>
      <c r="B422" s="4">
        <f>IF('True_Odds_Calculator_3-way'!B414="","",'True_Odds_Calculator_3-way'!B414)</f>
        <v>3.68</v>
      </c>
      <c r="C422" s="4">
        <f>IF('True_Odds_Calculator_3-way'!C414="","",'True_Odds_Calculator_3-way'!C414)</f>
        <v>3.46</v>
      </c>
      <c r="D422" s="4">
        <f t="shared" si="30"/>
        <v>2.1585964562802706E-2</v>
      </c>
      <c r="E422" s="4">
        <f t="shared" si="31"/>
        <v>2.2044194698704134</v>
      </c>
      <c r="F422" s="4">
        <f t="shared" si="32"/>
        <v>3.7800922429663104</v>
      </c>
      <c r="G422" s="4">
        <f t="shared" si="33"/>
        <v>3.5483387767388677</v>
      </c>
      <c r="I422" s="4">
        <f t="shared" si="34"/>
        <v>1.0215859645628027</v>
      </c>
    </row>
    <row r="423" spans="1:9" x14ac:dyDescent="0.2">
      <c r="A423" s="4">
        <f>IF('True_Odds_Calculator_3-way'!A415="","",'True_Odds_Calculator_3-way'!A415)</f>
        <v>5.26</v>
      </c>
      <c r="B423" s="4">
        <f>IF('True_Odds_Calculator_3-way'!B415="","",'True_Odds_Calculator_3-way'!B415)</f>
        <v>3.99</v>
      </c>
      <c r="C423" s="4">
        <f>IF('True_Odds_Calculator_3-way'!C415="","",'True_Odds_Calculator_3-way'!C415)</f>
        <v>1.71</v>
      </c>
      <c r="D423" s="4">
        <f t="shared" si="30"/>
        <v>2.5535956494531664E-2</v>
      </c>
      <c r="E423" s="4">
        <f t="shared" si="31"/>
        <v>5.5065447697232246</v>
      </c>
      <c r="F423" s="4">
        <f t="shared" si="32"/>
        <v>4.1302758231617984</v>
      </c>
      <c r="G423" s="4">
        <f t="shared" si="33"/>
        <v>1.7352575326911168</v>
      </c>
      <c r="I423" s="4">
        <f t="shared" si="34"/>
        <v>1.0255359564945317</v>
      </c>
    </row>
    <row r="424" spans="1:9" x14ac:dyDescent="0.2">
      <c r="A424" s="4">
        <f>IF('True_Odds_Calculator_3-way'!A416="","",'True_Odds_Calculator_3-way'!A416)</f>
        <v>2.95</v>
      </c>
      <c r="B424" s="4">
        <f>IF('True_Odds_Calculator_3-way'!B416="","",'True_Odds_Calculator_3-way'!B416)</f>
        <v>3.24</v>
      </c>
      <c r="C424" s="4">
        <f>IF('True_Odds_Calculator_3-way'!C416="","",'True_Odds_Calculator_3-way'!C416)</f>
        <v>2.67</v>
      </c>
      <c r="D424" s="4">
        <f t="shared" si="30"/>
        <v>2.2156861362092162E-2</v>
      </c>
      <c r="E424" s="4">
        <f t="shared" si="31"/>
        <v>3.0157049130734843</v>
      </c>
      <c r="F424" s="4">
        <f t="shared" si="32"/>
        <v>3.3194320514254647</v>
      </c>
      <c r="G424" s="4">
        <f t="shared" si="33"/>
        <v>2.7237104995773529</v>
      </c>
      <c r="I424" s="4">
        <f t="shared" si="34"/>
        <v>1.0221568613620922</v>
      </c>
    </row>
    <row r="425" spans="1:9" x14ac:dyDescent="0.2">
      <c r="A425" s="4">
        <f>IF('True_Odds_Calculator_3-way'!A417="","",'True_Odds_Calculator_3-way'!A417)</f>
        <v>1.49</v>
      </c>
      <c r="B425" s="4">
        <f>IF('True_Odds_Calculator_3-way'!B417="","",'True_Odds_Calculator_3-way'!B417)</f>
        <v>4.91</v>
      </c>
      <c r="C425" s="4">
        <f>IF('True_Odds_Calculator_3-way'!C417="","",'True_Odds_Calculator_3-way'!C417)</f>
        <v>6.68</v>
      </c>
      <c r="D425" s="4">
        <f t="shared" si="30"/>
        <v>2.4507526179751382E-2</v>
      </c>
      <c r="E425" s="4">
        <f t="shared" si="31"/>
        <v>1.5083598638632165</v>
      </c>
      <c r="F425" s="4">
        <f t="shared" si="32"/>
        <v>5.1151729165870021</v>
      </c>
      <c r="G425" s="4">
        <f t="shared" si="33"/>
        <v>7.0655687331650689</v>
      </c>
      <c r="I425" s="4">
        <f t="shared" si="34"/>
        <v>1.0245075261797514</v>
      </c>
    </row>
    <row r="426" spans="1:9" x14ac:dyDescent="0.2">
      <c r="A426" s="4">
        <f>IF('True_Odds_Calculator_3-way'!A418="","",'True_Odds_Calculator_3-way'!A418)</f>
        <v>3.03</v>
      </c>
      <c r="B426" s="4">
        <f>IF('True_Odds_Calculator_3-way'!B418="","",'True_Odds_Calculator_3-way'!B418)</f>
        <v>3.51</v>
      </c>
      <c r="C426" s="4">
        <f>IF('True_Odds_Calculator_3-way'!C418="","",'True_Odds_Calculator_3-way'!C418)</f>
        <v>2.46</v>
      </c>
      <c r="D426" s="4">
        <f t="shared" si="30"/>
        <v>2.1437353241265278E-2</v>
      </c>
      <c r="E426" s="4">
        <f t="shared" si="31"/>
        <v>3.0970566238215946</v>
      </c>
      <c r="F426" s="4">
        <f t="shared" si="32"/>
        <v>3.6003016989764194</v>
      </c>
      <c r="G426" s="4">
        <f t="shared" si="33"/>
        <v>2.5040171908548969</v>
      </c>
      <c r="I426" s="4">
        <f t="shared" si="34"/>
        <v>1.0214373532412653</v>
      </c>
    </row>
    <row r="427" spans="1:9" x14ac:dyDescent="0.2">
      <c r="A427" s="4">
        <f>IF('True_Odds_Calculator_3-way'!A419="","",'True_Odds_Calculator_3-way'!A419)</f>
        <v>5.52</v>
      </c>
      <c r="B427" s="4">
        <f>IF('True_Odds_Calculator_3-way'!B419="","",'True_Odds_Calculator_3-way'!B419)</f>
        <v>4.21</v>
      </c>
      <c r="C427" s="4">
        <f>IF('True_Odds_Calculator_3-way'!C419="","",'True_Odds_Calculator_3-way'!C419)</f>
        <v>1.65</v>
      </c>
      <c r="D427" s="4">
        <f t="shared" si="30"/>
        <v>2.4749717561862727E-2</v>
      </c>
      <c r="E427" s="4">
        <f t="shared" si="31"/>
        <v>5.7833717436683294</v>
      </c>
      <c r="F427" s="4">
        <f t="shared" si="32"/>
        <v>4.3614834968595249</v>
      </c>
      <c r="G427" s="4">
        <f t="shared" si="33"/>
        <v>1.6727703262158384</v>
      </c>
      <c r="I427" s="4">
        <f t="shared" si="34"/>
        <v>1.0247497175618627</v>
      </c>
    </row>
    <row r="428" spans="1:9" x14ac:dyDescent="0.2">
      <c r="A428" s="4">
        <f>IF('True_Odds_Calculator_3-way'!A420="","",'True_Odds_Calculator_3-way'!A420)</f>
        <v>1.45</v>
      </c>
      <c r="B428" s="4">
        <f>IF('True_Odds_Calculator_3-way'!B420="","",'True_Odds_Calculator_3-way'!B420)</f>
        <v>4.71</v>
      </c>
      <c r="C428" s="4">
        <f>IF('True_Odds_Calculator_3-way'!C420="","",'True_Odds_Calculator_3-way'!C420)</f>
        <v>8.01</v>
      </c>
      <c r="D428" s="4">
        <f t="shared" si="30"/>
        <v>2.6813342535535911E-2</v>
      </c>
      <c r="E428" s="4">
        <f t="shared" si="31"/>
        <v>1.4690384179778997</v>
      </c>
      <c r="F428" s="4">
        <f t="shared" si="32"/>
        <v>4.9169902831901124</v>
      </c>
      <c r="G428" s="4">
        <f t="shared" si="33"/>
        <v>8.6276688276202531</v>
      </c>
      <c r="I428" s="4">
        <f t="shared" si="34"/>
        <v>1.0268133425355359</v>
      </c>
    </row>
    <row r="429" spans="1:9" x14ac:dyDescent="0.2">
      <c r="A429" s="4">
        <f>IF('True_Odds_Calculator_3-way'!A421="","",'True_Odds_Calculator_3-way'!A421)</f>
        <v>2.92</v>
      </c>
      <c r="B429" s="4">
        <f>IF('True_Odds_Calculator_3-way'!B421="","",'True_Odds_Calculator_3-way'!B421)</f>
        <v>3.17</v>
      </c>
      <c r="C429" s="4">
        <f>IF('True_Odds_Calculator_3-way'!C421="","",'True_Odds_Calculator_3-way'!C421)</f>
        <v>2.71</v>
      </c>
      <c r="D429" s="4">
        <f t="shared" si="30"/>
        <v>2.692685671076922E-2</v>
      </c>
      <c r="E429" s="4">
        <f t="shared" si="31"/>
        <v>2.9985894528368013</v>
      </c>
      <c r="F429" s="4">
        <f t="shared" si="32"/>
        <v>3.2628365483670234</v>
      </c>
      <c r="G429" s="4">
        <f t="shared" si="33"/>
        <v>2.7775611964149358</v>
      </c>
      <c r="I429" s="4">
        <f t="shared" si="34"/>
        <v>1.0269268567107692</v>
      </c>
    </row>
    <row r="430" spans="1:9" x14ac:dyDescent="0.2">
      <c r="A430" s="4">
        <f>IF('True_Odds_Calculator_3-way'!A422="","",'True_Odds_Calculator_3-way'!A422)</f>
        <v>1.75</v>
      </c>
      <c r="B430" s="4">
        <f>IF('True_Odds_Calculator_3-way'!B422="","",'True_Odds_Calculator_3-way'!B422)</f>
        <v>3.68</v>
      </c>
      <c r="C430" s="4">
        <f>IF('True_Odds_Calculator_3-way'!C422="","",'True_Odds_Calculator_3-way'!C422)</f>
        <v>5.32</v>
      </c>
      <c r="D430" s="4">
        <f t="shared" si="30"/>
        <v>3.1137626675384E-2</v>
      </c>
      <c r="E430" s="4">
        <f t="shared" si="31"/>
        <v>1.7823743627093953</v>
      </c>
      <c r="F430" s="4">
        <f t="shared" si="32"/>
        <v>3.82614133833646</v>
      </c>
      <c r="G430" s="4">
        <f t="shared" si="33"/>
        <v>5.6309249884951669</v>
      </c>
      <c r="I430" s="4">
        <f t="shared" si="34"/>
        <v>1.031137626675384</v>
      </c>
    </row>
    <row r="431" spans="1:9" x14ac:dyDescent="0.2">
      <c r="A431" s="4">
        <f>IF('True_Odds_Calculator_3-way'!A423="","",'True_Odds_Calculator_3-way'!A423)</f>
        <v>2.69</v>
      </c>
      <c r="B431" s="4">
        <f>IF('True_Odds_Calculator_3-way'!B423="","",'True_Odds_Calculator_3-way'!B423)</f>
        <v>3.13</v>
      </c>
      <c r="C431" s="4">
        <f>IF('True_Odds_Calculator_3-way'!C423="","",'True_Odds_Calculator_3-way'!C423)</f>
        <v>2.98</v>
      </c>
      <c r="D431" s="4">
        <f t="shared" si="30"/>
        <v>2.6806499585942278E-2</v>
      </c>
      <c r="E431" s="4">
        <f t="shared" si="31"/>
        <v>2.7562506028098683</v>
      </c>
      <c r="F431" s="4">
        <f t="shared" si="32"/>
        <v>3.2200589784242872</v>
      </c>
      <c r="G431" s="4">
        <f t="shared" si="33"/>
        <v>3.0615215516999443</v>
      </c>
      <c r="I431" s="4">
        <f t="shared" si="34"/>
        <v>1.0268064995859423</v>
      </c>
    </row>
    <row r="432" spans="1:9" x14ac:dyDescent="0.2">
      <c r="A432" s="4">
        <f>IF('True_Odds_Calculator_3-way'!A424="","",'True_Odds_Calculator_3-way'!A424)</f>
        <v>7.21</v>
      </c>
      <c r="B432" s="4">
        <f>IF('True_Odds_Calculator_3-way'!B424="","",'True_Odds_Calculator_3-way'!B424)</f>
        <v>4.4800000000000004</v>
      </c>
      <c r="C432" s="4">
        <f>IF('True_Odds_Calculator_3-way'!C424="","",'True_Odds_Calculator_3-way'!C424)</f>
        <v>1.49</v>
      </c>
      <c r="D432" s="4">
        <f t="shared" si="30"/>
        <v>3.3051480512710674E-2</v>
      </c>
      <c r="E432" s="4">
        <f t="shared" si="31"/>
        <v>7.8321357130814757</v>
      </c>
      <c r="F432" s="4">
        <f t="shared" si="32"/>
        <v>4.7125991807818215</v>
      </c>
      <c r="G432" s="4">
        <f t="shared" si="33"/>
        <v>1.5148674099710662</v>
      </c>
      <c r="I432" s="4">
        <f t="shared" si="34"/>
        <v>1.0330514805127107</v>
      </c>
    </row>
    <row r="433" spans="1:9" x14ac:dyDescent="0.2">
      <c r="A433" s="4">
        <f>IF('True_Odds_Calculator_3-way'!A425="","",'True_Odds_Calculator_3-way'!A425)</f>
        <v>2.4</v>
      </c>
      <c r="B433" s="4">
        <f>IF('True_Odds_Calculator_3-way'!B425="","",'True_Odds_Calculator_3-way'!B425)</f>
        <v>3.09</v>
      </c>
      <c r="C433" s="4">
        <f>IF('True_Odds_Calculator_3-way'!C425="","",'True_Odds_Calculator_3-way'!C425)</f>
        <v>3.48</v>
      </c>
      <c r="D433" s="4">
        <f t="shared" si="30"/>
        <v>2.7647583975002776E-2</v>
      </c>
      <c r="E433" s="4">
        <f t="shared" si="31"/>
        <v>2.4542840188067738</v>
      </c>
      <c r="F433" s="4">
        <f t="shared" si="32"/>
        <v>3.1805732201484811</v>
      </c>
      <c r="G433" s="4">
        <f t="shared" si="33"/>
        <v>3.5953057608077836</v>
      </c>
      <c r="I433" s="4">
        <f t="shared" si="34"/>
        <v>1.0276475839750028</v>
      </c>
    </row>
    <row r="434" spans="1:9" x14ac:dyDescent="0.2">
      <c r="A434" s="4">
        <f>IF('True_Odds_Calculator_3-way'!A426="","",'True_Odds_Calculator_3-way'!A426)</f>
        <v>1.2</v>
      </c>
      <c r="B434" s="4">
        <f>IF('True_Odds_Calculator_3-way'!B426="","",'True_Odds_Calculator_3-way'!B426)</f>
        <v>7.02</v>
      </c>
      <c r="C434" s="4">
        <f>IF('True_Odds_Calculator_3-way'!C426="","",'True_Odds_Calculator_3-way'!C426)</f>
        <v>16.23</v>
      </c>
      <c r="D434" s="4">
        <f t="shared" si="30"/>
        <v>3.7397770299803623E-2</v>
      </c>
      <c r="E434" s="4">
        <f t="shared" si="31"/>
        <v>1.2182235376133919</v>
      </c>
      <c r="F434" s="4">
        <f t="shared" si="32"/>
        <v>7.6932415916595209</v>
      </c>
      <c r="G434" s="4">
        <f t="shared" si="33"/>
        <v>20.34655427969356</v>
      </c>
      <c r="I434" s="4">
        <f t="shared" si="34"/>
        <v>1.0373977702998036</v>
      </c>
    </row>
    <row r="435" spans="1:9" x14ac:dyDescent="0.2">
      <c r="A435" s="4">
        <f>IF('True_Odds_Calculator_3-way'!A427="","",'True_Odds_Calculator_3-way'!A427)</f>
        <v>1.54</v>
      </c>
      <c r="B435" s="4">
        <f>IF('True_Odds_Calculator_3-way'!B427="","",'True_Odds_Calculator_3-way'!B427)</f>
        <v>4.01</v>
      </c>
      <c r="C435" s="4">
        <f>IF('True_Odds_Calculator_3-way'!C427="","",'True_Odds_Calculator_3-way'!C427)</f>
        <v>8</v>
      </c>
      <c r="D435" s="4">
        <f t="shared" si="30"/>
        <v>2.3727207954140628E-2</v>
      </c>
      <c r="E435" s="4">
        <f t="shared" si="31"/>
        <v>1.5589884272066883</v>
      </c>
      <c r="F435" s="4">
        <f t="shared" si="32"/>
        <v>4.1413442569814292</v>
      </c>
      <c r="G435" s="4">
        <f t="shared" si="33"/>
        <v>8.5403710960009214</v>
      </c>
      <c r="I435" s="4">
        <f t="shared" si="34"/>
        <v>1.0237272079541406</v>
      </c>
    </row>
    <row r="436" spans="1:9" x14ac:dyDescent="0.2">
      <c r="A436" s="4">
        <f>IF('True_Odds_Calculator_3-way'!A428="","",'True_Odds_Calculator_3-way'!A428)</f>
        <v>7.19</v>
      </c>
      <c r="B436" s="4">
        <f>IF('True_Odds_Calculator_3-way'!B428="","",'True_Odds_Calculator_3-way'!B428)</f>
        <v>3.81</v>
      </c>
      <c r="C436" s="4">
        <f>IF('True_Odds_Calculator_3-way'!C428="","",'True_Odds_Calculator_3-way'!C428)</f>
        <v>1.6</v>
      </c>
      <c r="D436" s="4">
        <f t="shared" si="30"/>
        <v>2.6549250015514447E-2</v>
      </c>
      <c r="E436" s="4">
        <f t="shared" si="31"/>
        <v>7.6785861528093937</v>
      </c>
      <c r="F436" s="4">
        <f t="shared" si="32"/>
        <v>3.9429464854922314</v>
      </c>
      <c r="G436" s="4">
        <f t="shared" si="33"/>
        <v>1.6229807583594966</v>
      </c>
      <c r="I436" s="4">
        <f t="shared" si="34"/>
        <v>1.0265492500155144</v>
      </c>
    </row>
    <row r="437" spans="1:9" x14ac:dyDescent="0.2">
      <c r="A437" s="4">
        <f>IF('True_Odds_Calculator_3-way'!A429="","",'True_Odds_Calculator_3-way'!A429)</f>
        <v>2.4500000000000002</v>
      </c>
      <c r="B437" s="4">
        <f>IF('True_Odds_Calculator_3-way'!B429="","",'True_Odds_Calculator_3-way'!B429)</f>
        <v>3.2</v>
      </c>
      <c r="C437" s="4">
        <f>IF('True_Odds_Calculator_3-way'!C429="","",'True_Odds_Calculator_3-way'!C429)</f>
        <v>3.31</v>
      </c>
      <c r="D437" s="4">
        <f t="shared" si="30"/>
        <v>2.2778068931500028E-2</v>
      </c>
      <c r="E437" s="4">
        <f t="shared" si="31"/>
        <v>2.4964389816866497</v>
      </c>
      <c r="F437" s="4">
        <f t="shared" si="32"/>
        <v>3.2796852224759245</v>
      </c>
      <c r="G437" s="4">
        <f t="shared" si="33"/>
        <v>3.395330783421795</v>
      </c>
      <c r="I437" s="4">
        <f t="shared" si="34"/>
        <v>1.0227780689315</v>
      </c>
    </row>
    <row r="438" spans="1:9" x14ac:dyDescent="0.2">
      <c r="A438" s="4">
        <f>IF('True_Odds_Calculator_3-way'!A430="","",'True_Odds_Calculator_3-way'!A430)</f>
        <v>1.57</v>
      </c>
      <c r="B438" s="4">
        <f>IF('True_Odds_Calculator_3-way'!B430="","",'True_Odds_Calculator_3-way'!B430)</f>
        <v>4.25</v>
      </c>
      <c r="C438" s="4">
        <f>IF('True_Odds_Calculator_3-way'!C430="","",'True_Odds_Calculator_3-way'!C430)</f>
        <v>6.55</v>
      </c>
      <c r="D438" s="4">
        <f t="shared" si="30"/>
        <v>2.4908548531485275E-2</v>
      </c>
      <c r="E438" s="4">
        <f t="shared" si="31"/>
        <v>1.5907359973066058</v>
      </c>
      <c r="F438" s="4">
        <f t="shared" si="32"/>
        <v>4.4054558054558051</v>
      </c>
      <c r="G438" s="4">
        <f t="shared" si="33"/>
        <v>6.9266992887849899</v>
      </c>
      <c r="I438" s="4">
        <f t="shared" si="34"/>
        <v>1.0249085485314853</v>
      </c>
    </row>
    <row r="439" spans="1:9" x14ac:dyDescent="0.2">
      <c r="A439" s="4">
        <f>IF('True_Odds_Calculator_3-way'!A431="","",'True_Odds_Calculator_3-way'!A431)</f>
        <v>6.52</v>
      </c>
      <c r="B439" s="4">
        <f>IF('True_Odds_Calculator_3-way'!B431="","",'True_Odds_Calculator_3-way'!B431)</f>
        <v>4.75</v>
      </c>
      <c r="C439" s="4">
        <f>IF('True_Odds_Calculator_3-way'!C431="","",'True_Odds_Calculator_3-way'!C431)</f>
        <v>1.51</v>
      </c>
      <c r="D439" s="4">
        <f t="shared" si="30"/>
        <v>2.6152204547447155E-2</v>
      </c>
      <c r="E439" s="4">
        <f t="shared" si="31"/>
        <v>6.9129123654192028</v>
      </c>
      <c r="F439" s="4">
        <f t="shared" si="32"/>
        <v>4.9551824982516619</v>
      </c>
      <c r="G439" s="4">
        <f t="shared" si="33"/>
        <v>1.5301416776642274</v>
      </c>
      <c r="I439" s="4">
        <f t="shared" si="34"/>
        <v>1.0261522045474472</v>
      </c>
    </row>
    <row r="440" spans="1:9" x14ac:dyDescent="0.2">
      <c r="A440" s="4">
        <f>IF('True_Odds_Calculator_3-way'!A432="","",'True_Odds_Calculator_3-way'!A432)</f>
        <v>3.04</v>
      </c>
      <c r="B440" s="4">
        <f>IF('True_Odds_Calculator_3-way'!B432="","",'True_Odds_Calculator_3-way'!B432)</f>
        <v>3.07</v>
      </c>
      <c r="C440" s="4">
        <f>IF('True_Odds_Calculator_3-way'!C432="","",'True_Odds_Calculator_3-way'!C432)</f>
        <v>2.65</v>
      </c>
      <c r="D440" s="4">
        <f t="shared" si="30"/>
        <v>3.2038758009891755E-2</v>
      </c>
      <c r="E440" s="4">
        <f t="shared" si="31"/>
        <v>3.1420082560772968</v>
      </c>
      <c r="F440" s="4">
        <f t="shared" si="32"/>
        <v>3.1740659712983015</v>
      </c>
      <c r="G440" s="4">
        <f t="shared" si="33"/>
        <v>2.7271817046374296</v>
      </c>
      <c r="I440" s="4">
        <f t="shared" si="34"/>
        <v>1.0320387580098918</v>
      </c>
    </row>
    <row r="441" spans="1:9" x14ac:dyDescent="0.2">
      <c r="A441" s="4">
        <f>IF('True_Odds_Calculator_3-way'!A433="","",'True_Odds_Calculator_3-way'!A433)</f>
        <v>5.01</v>
      </c>
      <c r="B441" s="4">
        <f>IF('True_Odds_Calculator_3-way'!B433="","",'True_Odds_Calculator_3-way'!B433)</f>
        <v>3.23</v>
      </c>
      <c r="C441" s="4">
        <f>IF('True_Odds_Calculator_3-way'!C433="","",'True_Odds_Calculator_3-way'!C433)</f>
        <v>1.9</v>
      </c>
      <c r="D441" s="4">
        <f t="shared" si="30"/>
        <v>3.5514111096691892E-2</v>
      </c>
      <c r="E441" s="4">
        <f t="shared" si="31"/>
        <v>5.3258696916173882</v>
      </c>
      <c r="F441" s="4">
        <f t="shared" si="32"/>
        <v>3.3584152525371307</v>
      </c>
      <c r="G441" s="4">
        <f t="shared" si="33"/>
        <v>1.9437186452757209</v>
      </c>
      <c r="I441" s="4">
        <f t="shared" si="34"/>
        <v>1.0355141110966919</v>
      </c>
    </row>
    <row r="442" spans="1:9" x14ac:dyDescent="0.2">
      <c r="A442" s="4">
        <f>IF('True_Odds_Calculator_3-way'!A434="","",'True_Odds_Calculator_3-way'!A434)</f>
        <v>2.77</v>
      </c>
      <c r="B442" s="4">
        <f>IF('True_Odds_Calculator_3-way'!B434="","",'True_Odds_Calculator_3-way'!B434)</f>
        <v>2.88</v>
      </c>
      <c r="C442" s="4">
        <f>IF('True_Odds_Calculator_3-way'!C434="","",'True_Odds_Calculator_3-way'!C434)</f>
        <v>3.08</v>
      </c>
      <c r="D442" s="4">
        <f t="shared" si="30"/>
        <v>3.2908377222456764E-2</v>
      </c>
      <c r="E442" s="4">
        <f t="shared" si="31"/>
        <v>2.8568051725624017</v>
      </c>
      <c r="F442" s="4">
        <f t="shared" si="32"/>
        <v>2.973953256585276</v>
      </c>
      <c r="G442" s="4">
        <f t="shared" si="33"/>
        <v>3.1876994014238242</v>
      </c>
      <c r="I442" s="4">
        <f t="shared" si="34"/>
        <v>1.0329083772224568</v>
      </c>
    </row>
    <row r="443" spans="1:9" x14ac:dyDescent="0.2">
      <c r="A443" s="4">
        <f>IF('True_Odds_Calculator_3-way'!A435="","",'True_Odds_Calculator_3-way'!A435)</f>
        <v>1.93</v>
      </c>
      <c r="B443" s="4">
        <f>IF('True_Odds_Calculator_3-way'!B435="","",'True_Odds_Calculator_3-way'!B435)</f>
        <v>3.13</v>
      </c>
      <c r="C443" s="4">
        <f>IF('True_Odds_Calculator_3-way'!C435="","",'True_Odds_Calculator_3-way'!C435)</f>
        <v>5.0999999999999996</v>
      </c>
      <c r="D443" s="4">
        <f t="shared" si="30"/>
        <v>3.3701964289829522E-2</v>
      </c>
      <c r="E443" s="4">
        <f t="shared" si="31"/>
        <v>1.9727728663121076</v>
      </c>
      <c r="F443" s="4">
        <f t="shared" si="32"/>
        <v>3.2440692029571765</v>
      </c>
      <c r="G443" s="4">
        <f t="shared" si="33"/>
        <v>5.4099543501406835</v>
      </c>
      <c r="I443" s="4">
        <f t="shared" si="34"/>
        <v>1.0337019642898295</v>
      </c>
    </row>
    <row r="444" spans="1:9" x14ac:dyDescent="0.2">
      <c r="A444" s="4">
        <f>IF('True_Odds_Calculator_3-way'!A436="","",'True_Odds_Calculator_3-way'!A436)</f>
        <v>3.17</v>
      </c>
      <c r="B444" s="4">
        <f>IF('True_Odds_Calculator_3-way'!B436="","",'True_Odds_Calculator_3-way'!B436)</f>
        <v>2.95</v>
      </c>
      <c r="C444" s="4">
        <f>IF('True_Odds_Calculator_3-way'!C436="","",'True_Odds_Calculator_3-way'!C436)</f>
        <v>2.64</v>
      </c>
      <c r="D444" s="4">
        <f t="shared" si="30"/>
        <v>3.3228342884547679E-2</v>
      </c>
      <c r="E444" s="4">
        <f t="shared" si="31"/>
        <v>3.2853529551102167</v>
      </c>
      <c r="F444" s="4">
        <f t="shared" si="32"/>
        <v>3.0496457638661849</v>
      </c>
      <c r="G444" s="4">
        <f t="shared" si="33"/>
        <v>2.7195213658141095</v>
      </c>
      <c r="I444" s="4">
        <f t="shared" si="34"/>
        <v>1.0332283428845477</v>
      </c>
    </row>
    <row r="445" spans="1:9" x14ac:dyDescent="0.2">
      <c r="A445" s="4">
        <f>IF('True_Odds_Calculator_3-way'!A437="","",'True_Odds_Calculator_3-way'!A437)</f>
        <v>2.13</v>
      </c>
      <c r="B445" s="4">
        <f>IF('True_Odds_Calculator_3-way'!B437="","",'True_Odds_Calculator_3-way'!B437)</f>
        <v>3.52</v>
      </c>
      <c r="C445" s="4">
        <f>IF('True_Odds_Calculator_3-way'!C437="","",'True_Odds_Calculator_3-way'!C437)</f>
        <v>3.5</v>
      </c>
      <c r="D445" s="4">
        <f t="shared" si="30"/>
        <v>3.9288762880312245E-2</v>
      </c>
      <c r="E445" s="4">
        <f t="shared" si="31"/>
        <v>2.1911213782738175</v>
      </c>
      <c r="F445" s="4">
        <f t="shared" si="32"/>
        <v>3.6901096840723735</v>
      </c>
      <c r="G445" s="4">
        <f t="shared" si="33"/>
        <v>3.6681359438630499</v>
      </c>
      <c r="I445" s="4">
        <f t="shared" si="34"/>
        <v>1.0392887628803122</v>
      </c>
    </row>
    <row r="446" spans="1:9" x14ac:dyDescent="0.2">
      <c r="A446" s="4">
        <f>IF('True_Odds_Calculator_3-way'!A438="","",'True_Odds_Calculator_3-way'!A438)</f>
        <v>2.4900000000000002</v>
      </c>
      <c r="B446" s="4">
        <f>IF('True_Odds_Calculator_3-way'!B438="","",'True_Odds_Calculator_3-way'!B438)</f>
        <v>3.5</v>
      </c>
      <c r="C446" s="4">
        <f>IF('True_Odds_Calculator_3-way'!C438="","",'True_Odds_Calculator_3-way'!C438)</f>
        <v>2.84</v>
      </c>
      <c r="D446" s="4">
        <f t="shared" si="30"/>
        <v>3.9433387473434944E-2</v>
      </c>
      <c r="E446" s="4">
        <f t="shared" si="31"/>
        <v>2.5742546110109554</v>
      </c>
      <c r="F446" s="4">
        <f t="shared" si="32"/>
        <v>3.6687847105559612</v>
      </c>
      <c r="G446" s="4">
        <f t="shared" si="33"/>
        <v>2.9501291271007983</v>
      </c>
      <c r="I446" s="4">
        <f t="shared" si="34"/>
        <v>1.0394333874734349</v>
      </c>
    </row>
    <row r="447" spans="1:9" x14ac:dyDescent="0.2">
      <c r="A447" s="4">
        <f>IF('True_Odds_Calculator_3-way'!A439="","",'True_Odds_Calculator_3-way'!A439)</f>
        <v>4.83</v>
      </c>
      <c r="B447" s="4">
        <f>IF('True_Odds_Calculator_3-way'!B439="","",'True_Odds_Calculator_3-way'!B439)</f>
        <v>4.38</v>
      </c>
      <c r="C447" s="4">
        <f>IF('True_Odds_Calculator_3-way'!C439="","",'True_Odds_Calculator_3-way'!C439)</f>
        <v>1.56</v>
      </c>
      <c r="D447" s="4">
        <f t="shared" si="30"/>
        <v>7.6375480782866045E-2</v>
      </c>
      <c r="E447" s="4">
        <f t="shared" si="31"/>
        <v>5.5071888566714184</v>
      </c>
      <c r="F447" s="4">
        <f t="shared" si="32"/>
        <v>4.9297022320052193</v>
      </c>
      <c r="G447" s="4">
        <f t="shared" si="33"/>
        <v>1.6245181442395271</v>
      </c>
      <c r="I447" s="4">
        <f t="shared" si="34"/>
        <v>1.076375480782866</v>
      </c>
    </row>
    <row r="448" spans="1:9" x14ac:dyDescent="0.2">
      <c r="A448" s="4">
        <f>IF('True_Odds_Calculator_3-way'!A440="","",'True_Odds_Calculator_3-way'!A440)</f>
        <v>2.4500000000000002</v>
      </c>
      <c r="B448" s="4">
        <f>IF('True_Odds_Calculator_3-way'!B440="","",'True_Odds_Calculator_3-way'!B440)</f>
        <v>3.45</v>
      </c>
      <c r="C448" s="4">
        <f>IF('True_Odds_Calculator_3-way'!C440="","",'True_Odds_Calculator_3-way'!C440)</f>
        <v>2.98</v>
      </c>
      <c r="D448" s="4">
        <f t="shared" si="30"/>
        <v>3.3588807568548207E-2</v>
      </c>
      <c r="E448" s="4">
        <f t="shared" si="31"/>
        <v>2.5191011086127091</v>
      </c>
      <c r="F448" s="4">
        <f t="shared" si="32"/>
        <v>3.5886180097307538</v>
      </c>
      <c r="G448" s="4">
        <f t="shared" si="33"/>
        <v>3.0828592351737654</v>
      </c>
      <c r="I448" s="4">
        <f t="shared" si="34"/>
        <v>1.0335888075685482</v>
      </c>
    </row>
    <row r="449" spans="1:9" x14ac:dyDescent="0.2">
      <c r="A449" s="4">
        <f>IF('True_Odds_Calculator_3-way'!A441="","",'True_Odds_Calculator_3-way'!A441)</f>
        <v>5.03</v>
      </c>
      <c r="B449" s="4">
        <f>IF('True_Odds_Calculator_3-way'!B441="","",'True_Odds_Calculator_3-way'!B441)</f>
        <v>4.4400000000000004</v>
      </c>
      <c r="C449" s="4">
        <f>IF('True_Odds_Calculator_3-way'!C441="","",'True_Odds_Calculator_3-way'!C441)</f>
        <v>1.67</v>
      </c>
      <c r="D449" s="4">
        <f t="shared" si="30"/>
        <v>2.2834777492460212E-2</v>
      </c>
      <c r="E449" s="4">
        <f t="shared" si="31"/>
        <v>5.2302468537930435</v>
      </c>
      <c r="F449" s="4">
        <f t="shared" si="32"/>
        <v>4.595300337875079</v>
      </c>
      <c r="G449" s="4">
        <f t="shared" si="33"/>
        <v>1.6915012808259013</v>
      </c>
      <c r="I449" s="4">
        <f t="shared" si="34"/>
        <v>1.0228347774924602</v>
      </c>
    </row>
    <row r="450" spans="1:9" x14ac:dyDescent="0.2">
      <c r="A450" s="4">
        <f>IF('True_Odds_Calculator_3-way'!A442="","",'True_Odds_Calculator_3-way'!A442)</f>
        <v>2.77</v>
      </c>
      <c r="B450" s="4">
        <f>IF('True_Odds_Calculator_3-way'!B442="","",'True_Odds_Calculator_3-way'!B442)</f>
        <v>2.98</v>
      </c>
      <c r="C450" s="4">
        <f>IF('True_Odds_Calculator_3-way'!C442="","",'True_Odds_Calculator_3-way'!C442)</f>
        <v>2.84</v>
      </c>
      <c r="D450" s="4">
        <f t="shared" si="30"/>
        <v>4.8693976179905452E-2</v>
      </c>
      <c r="E450" s="4">
        <f t="shared" si="31"/>
        <v>2.900404419915751</v>
      </c>
      <c r="F450" s="4">
        <f t="shared" si="32"/>
        <v>3.1314670234433937</v>
      </c>
      <c r="G450" s="4">
        <f t="shared" si="33"/>
        <v>2.9772418088291617</v>
      </c>
      <c r="I450" s="4">
        <f t="shared" si="34"/>
        <v>1.0486939761799055</v>
      </c>
    </row>
    <row r="451" spans="1:9" x14ac:dyDescent="0.2">
      <c r="A451" s="4">
        <f>IF('True_Odds_Calculator_3-way'!A443="","",'True_Odds_Calculator_3-way'!A443)</f>
        <v>5.47</v>
      </c>
      <c r="B451" s="4">
        <f>IF('True_Odds_Calculator_3-way'!B443="","",'True_Odds_Calculator_3-way'!B443)</f>
        <v>3.76</v>
      </c>
      <c r="C451" s="4">
        <f>IF('True_Odds_Calculator_3-way'!C443="","",'True_Odds_Calculator_3-way'!C443)</f>
        <v>1.65</v>
      </c>
      <c r="D451" s="4">
        <f t="shared" ref="D451:D514" si="35">IF(A451="","",((1/A451)+(1/B451)+(1/C451))-1)</f>
        <v>5.4833409359061891E-2</v>
      </c>
      <c r="E451" s="4">
        <f t="shared" ref="E451:E514" si="36">IF(A451="","",(3*A451)/(3-($D451*A451)))</f>
        <v>6.0776399035769426</v>
      </c>
      <c r="F451" s="4">
        <f t="shared" ref="F451:F514" si="37">IF(B451="","",(3*B451)/(3-($D451*B451)))</f>
        <v>4.0374735085470626</v>
      </c>
      <c r="G451" s="4">
        <f t="shared" ref="G451:G514" si="38">IF(C451="","",(3*C451)/(3-($D451*C451)))</f>
        <v>1.7013087062033614</v>
      </c>
      <c r="I451" s="4">
        <f t="shared" ref="I451:I514" si="39">IF(A451="","",D451+1)</f>
        <v>1.0548334093590619</v>
      </c>
    </row>
    <row r="452" spans="1:9" x14ac:dyDescent="0.2">
      <c r="A452" s="4">
        <f>IF('True_Odds_Calculator_3-way'!A444="","",'True_Odds_Calculator_3-way'!A444)</f>
        <v>3.53</v>
      </c>
      <c r="B452" s="4">
        <f>IF('True_Odds_Calculator_3-way'!B444="","",'True_Odds_Calculator_3-way'!B444)</f>
        <v>3.17</v>
      </c>
      <c r="C452" s="4">
        <f>IF('True_Odds_Calculator_3-way'!C444="","",'True_Odds_Calculator_3-way'!C444)</f>
        <v>2.2999999999999998</v>
      </c>
      <c r="D452" s="4">
        <f t="shared" si="35"/>
        <v>3.3526140925033587E-2</v>
      </c>
      <c r="E452" s="4">
        <f t="shared" si="36"/>
        <v>3.6749744052035851</v>
      </c>
      <c r="F452" s="4">
        <f t="shared" si="37"/>
        <v>3.2864247367321116</v>
      </c>
      <c r="G452" s="4">
        <f t="shared" si="38"/>
        <v>2.3606773751407557</v>
      </c>
      <c r="I452" s="4">
        <f t="shared" si="39"/>
        <v>1.0335261409250336</v>
      </c>
    </row>
    <row r="453" spans="1:9" x14ac:dyDescent="0.2">
      <c r="A453" s="4">
        <f>IF('True_Odds_Calculator_3-way'!A445="","",'True_Odds_Calculator_3-way'!A445)</f>
        <v>2</v>
      </c>
      <c r="B453" s="4">
        <f>IF('True_Odds_Calculator_3-way'!B445="","",'True_Odds_Calculator_3-way'!B445)</f>
        <v>3.29</v>
      </c>
      <c r="C453" s="4">
        <f>IF('True_Odds_Calculator_3-way'!C445="","",'True_Odds_Calculator_3-way'!C445)</f>
        <v>4.3499999999999996</v>
      </c>
      <c r="D453" s="4">
        <f t="shared" si="35"/>
        <v>3.3836425252419255E-2</v>
      </c>
      <c r="E453" s="4">
        <f t="shared" si="36"/>
        <v>2.0461564123337936</v>
      </c>
      <c r="F453" s="4">
        <f t="shared" si="37"/>
        <v>3.4167876967152777</v>
      </c>
      <c r="G453" s="4">
        <f t="shared" si="38"/>
        <v>4.5744346482699818</v>
      </c>
      <c r="I453" s="4">
        <f t="shared" si="39"/>
        <v>1.0338364252524193</v>
      </c>
    </row>
    <row r="454" spans="1:9" x14ac:dyDescent="0.2">
      <c r="A454" s="4">
        <f>IF('True_Odds_Calculator_3-way'!A446="","",'True_Odds_Calculator_3-way'!A446)</f>
        <v>2.4700000000000002</v>
      </c>
      <c r="B454" s="4">
        <f>IF('True_Odds_Calculator_3-way'!B446="","",'True_Odds_Calculator_3-way'!B446)</f>
        <v>3.55</v>
      </c>
      <c r="C454" s="4">
        <f>IF('True_Odds_Calculator_3-way'!C446="","",'True_Odds_Calculator_3-way'!C446)</f>
        <v>2.88</v>
      </c>
      <c r="D454" s="4">
        <f t="shared" si="35"/>
        <v>3.3770662662434336E-2</v>
      </c>
      <c r="E454" s="4">
        <f t="shared" si="36"/>
        <v>2.5406412919469954</v>
      </c>
      <c r="F454" s="4">
        <f t="shared" si="37"/>
        <v>3.6977701071555118</v>
      </c>
      <c r="G454" s="4">
        <f t="shared" si="38"/>
        <v>2.9764975633214261</v>
      </c>
      <c r="I454" s="4">
        <f t="shared" si="39"/>
        <v>1.0337706626624343</v>
      </c>
    </row>
    <row r="455" spans="1:9" x14ac:dyDescent="0.2">
      <c r="A455" s="4">
        <f>IF('True_Odds_Calculator_3-way'!A447="","",'True_Odds_Calculator_3-way'!A447)</f>
        <v>3.1</v>
      </c>
      <c r="B455" s="4">
        <f>IF('True_Odds_Calculator_3-way'!B447="","",'True_Odds_Calculator_3-way'!B447)</f>
        <v>3.03</v>
      </c>
      <c r="C455" s="4">
        <f>IF('True_Odds_Calculator_3-way'!C447="","",'True_Odds_Calculator_3-way'!C447)</f>
        <v>2.63</v>
      </c>
      <c r="D455" s="4">
        <f t="shared" si="35"/>
        <v>3.2841785343749486E-2</v>
      </c>
      <c r="E455" s="4">
        <f t="shared" si="36"/>
        <v>3.2088988321911862</v>
      </c>
      <c r="F455" s="4">
        <f t="shared" si="37"/>
        <v>3.13395388725072</v>
      </c>
      <c r="G455" s="4">
        <f t="shared" si="38"/>
        <v>2.7079658531648083</v>
      </c>
      <c r="I455" s="4">
        <f t="shared" si="39"/>
        <v>1.0328417853437495</v>
      </c>
    </row>
    <row r="456" spans="1:9" x14ac:dyDescent="0.2">
      <c r="A456" s="4">
        <f>IF('True_Odds_Calculator_3-way'!A448="","",'True_Odds_Calculator_3-way'!A448)</f>
        <v>3.2</v>
      </c>
      <c r="B456" s="4">
        <f>IF('True_Odds_Calculator_3-way'!B448="","",'True_Odds_Calculator_3-way'!B448)</f>
        <v>3.03</v>
      </c>
      <c r="C456" s="4">
        <f>IF('True_Odds_Calculator_3-way'!C448="","",'True_Odds_Calculator_3-way'!C448)</f>
        <v>2.56</v>
      </c>
      <c r="D456" s="4">
        <f t="shared" si="35"/>
        <v>3.315800330033003E-2</v>
      </c>
      <c r="E456" s="4">
        <f t="shared" si="36"/>
        <v>3.3173290756685869</v>
      </c>
      <c r="F456" s="4">
        <f t="shared" si="37"/>
        <v>3.1349894918359649</v>
      </c>
      <c r="G456" s="4">
        <f t="shared" si="38"/>
        <v>2.6345439724662616</v>
      </c>
      <c r="I456" s="4">
        <f t="shared" si="39"/>
        <v>1.03315800330033</v>
      </c>
    </row>
    <row r="457" spans="1:9" x14ac:dyDescent="0.2">
      <c r="A457" s="4">
        <f>IF('True_Odds_Calculator_3-way'!A449="","",'True_Odds_Calculator_3-way'!A449)</f>
        <v>2.39</v>
      </c>
      <c r="B457" s="4">
        <f>IF('True_Odds_Calculator_3-way'!B449="","",'True_Odds_Calculator_3-way'!B449)</f>
        <v>3.26</v>
      </c>
      <c r="C457" s="4">
        <f>IF('True_Odds_Calculator_3-way'!C449="","",'True_Odds_Calculator_3-way'!C449)</f>
        <v>3.24</v>
      </c>
      <c r="D457" s="4">
        <f t="shared" si="35"/>
        <v>3.3800483407314896E-2</v>
      </c>
      <c r="E457" s="4">
        <f t="shared" si="36"/>
        <v>2.4561381978609544</v>
      </c>
      <c r="F457" s="4">
        <f t="shared" si="37"/>
        <v>3.3843050459174768</v>
      </c>
      <c r="G457" s="4">
        <f t="shared" si="38"/>
        <v>3.3627557930984753</v>
      </c>
      <c r="I457" s="4">
        <f t="shared" si="39"/>
        <v>1.0338004834073149</v>
      </c>
    </row>
    <row r="458" spans="1:9" x14ac:dyDescent="0.2">
      <c r="A458" s="4">
        <f>IF('True_Odds_Calculator_3-way'!A450="","",'True_Odds_Calculator_3-way'!A450)</f>
        <v>2.54</v>
      </c>
      <c r="B458" s="4">
        <f>IF('True_Odds_Calculator_3-way'!B450="","",'True_Odds_Calculator_3-way'!B450)</f>
        <v>3.39</v>
      </c>
      <c r="C458" s="4">
        <f>IF('True_Odds_Calculator_3-way'!C450="","",'True_Odds_Calculator_3-way'!C450)</f>
        <v>2.91</v>
      </c>
      <c r="D458" s="4">
        <f t="shared" si="35"/>
        <v>3.2328649822886746E-2</v>
      </c>
      <c r="E458" s="4">
        <f t="shared" si="36"/>
        <v>2.6114803704725085</v>
      </c>
      <c r="F458" s="4">
        <f t="shared" si="37"/>
        <v>3.5185369918366969</v>
      </c>
      <c r="G458" s="4">
        <f t="shared" si="38"/>
        <v>3.004208339418041</v>
      </c>
      <c r="I458" s="4">
        <f t="shared" si="39"/>
        <v>1.0323286498228867</v>
      </c>
    </row>
    <row r="459" spans="1:9" x14ac:dyDescent="0.2">
      <c r="A459" s="4">
        <f>IF('True_Odds_Calculator_3-way'!A451="","",'True_Odds_Calculator_3-way'!A451)</f>
        <v>2.14</v>
      </c>
      <c r="B459" s="4">
        <f>IF('True_Odds_Calculator_3-way'!B451="","",'True_Odds_Calculator_3-way'!B451)</f>
        <v>3.26</v>
      </c>
      <c r="C459" s="4">
        <f>IF('True_Odds_Calculator_3-way'!C451="","",'True_Odds_Calculator_3-way'!C451)</f>
        <v>3.84</v>
      </c>
      <c r="D459" s="4">
        <f t="shared" si="35"/>
        <v>3.4454852550503734E-2</v>
      </c>
      <c r="E459" s="4">
        <f t="shared" si="36"/>
        <v>2.1939217588384596</v>
      </c>
      <c r="F459" s="4">
        <f t="shared" si="37"/>
        <v>3.38680516832523</v>
      </c>
      <c r="G459" s="4">
        <f t="shared" si="38"/>
        <v>4.0171658991703367</v>
      </c>
      <c r="I459" s="4">
        <f t="shared" si="39"/>
        <v>1.0344548525505037</v>
      </c>
    </row>
    <row r="460" spans="1:9" x14ac:dyDescent="0.2">
      <c r="A460" s="4">
        <f>IF('True_Odds_Calculator_3-way'!A452="","",'True_Odds_Calculator_3-way'!A452)</f>
        <v>2.23</v>
      </c>
      <c r="B460" s="4">
        <f>IF('True_Odds_Calculator_3-way'!B452="","",'True_Odds_Calculator_3-way'!B452)</f>
        <v>3.19</v>
      </c>
      <c r="C460" s="4">
        <f>IF('True_Odds_Calculator_3-way'!C452="","",'True_Odds_Calculator_3-way'!C452)</f>
        <v>3.69</v>
      </c>
      <c r="D460" s="4">
        <f t="shared" si="35"/>
        <v>3.2912827125094246E-2</v>
      </c>
      <c r="E460" s="4">
        <f t="shared" si="36"/>
        <v>2.2859256311722311</v>
      </c>
      <c r="F460" s="4">
        <f t="shared" si="37"/>
        <v>3.3056902539413628</v>
      </c>
      <c r="G460" s="4">
        <f t="shared" si="38"/>
        <v>3.8456839678836214</v>
      </c>
      <c r="I460" s="4">
        <f t="shared" si="39"/>
        <v>1.0329128271250942</v>
      </c>
    </row>
    <row r="461" spans="1:9" x14ac:dyDescent="0.2">
      <c r="A461" s="4">
        <f>IF('True_Odds_Calculator_3-way'!A453="","",'True_Odds_Calculator_3-way'!A453)</f>
        <v>2.3199999999999998</v>
      </c>
      <c r="B461" s="4">
        <f>IF('True_Odds_Calculator_3-way'!B453="","",'True_Odds_Calculator_3-way'!B453)</f>
        <v>3.33</v>
      </c>
      <c r="C461" s="4">
        <f>IF('True_Odds_Calculator_3-way'!C453="","",'True_Odds_Calculator_3-way'!C453)</f>
        <v>3.3</v>
      </c>
      <c r="D461" s="4">
        <f t="shared" si="35"/>
        <v>3.4365086089223951E-2</v>
      </c>
      <c r="E461" s="4">
        <f t="shared" si="36"/>
        <v>2.3833388177575681</v>
      </c>
      <c r="F461" s="4">
        <f t="shared" si="37"/>
        <v>3.4620611736076783</v>
      </c>
      <c r="G461" s="4">
        <f t="shared" si="38"/>
        <v>3.4296460915093165</v>
      </c>
      <c r="I461" s="4">
        <f t="shared" si="39"/>
        <v>1.034365086089224</v>
      </c>
    </row>
    <row r="462" spans="1:9" x14ac:dyDescent="0.2">
      <c r="A462" s="4">
        <f>IF('True_Odds_Calculator_3-way'!A454="","",'True_Odds_Calculator_3-way'!A454)</f>
        <v>2.02</v>
      </c>
      <c r="B462" s="4">
        <f>IF('True_Odds_Calculator_3-way'!B454="","",'True_Odds_Calculator_3-way'!B454)</f>
        <v>3.63</v>
      </c>
      <c r="C462" s="4">
        <f>IF('True_Odds_Calculator_3-way'!C454="","",'True_Odds_Calculator_3-way'!C454)</f>
        <v>3.97</v>
      </c>
      <c r="D462" s="4">
        <f t="shared" si="35"/>
        <v>2.2420767380149975E-2</v>
      </c>
      <c r="E462" s="4">
        <f t="shared" si="36"/>
        <v>2.0509626655993896</v>
      </c>
      <c r="F462" s="4">
        <f t="shared" si="37"/>
        <v>3.7312248793254859</v>
      </c>
      <c r="G462" s="4">
        <f t="shared" si="38"/>
        <v>4.0913922159826495</v>
      </c>
      <c r="I462" s="4">
        <f t="shared" si="39"/>
        <v>1.02242076738015</v>
      </c>
    </row>
    <row r="463" spans="1:9" x14ac:dyDescent="0.2">
      <c r="A463" s="4">
        <f>IF('True_Odds_Calculator_3-way'!A455="","",'True_Odds_Calculator_3-way'!A455)</f>
        <v>1.77</v>
      </c>
      <c r="B463" s="4">
        <f>IF('True_Odds_Calculator_3-way'!B455="","",'True_Odds_Calculator_3-way'!B455)</f>
        <v>3.48</v>
      </c>
      <c r="C463" s="4">
        <f>IF('True_Odds_Calculator_3-way'!C455="","",'True_Odds_Calculator_3-way'!C455)</f>
        <v>5.45</v>
      </c>
      <c r="D463" s="4">
        <f t="shared" si="35"/>
        <v>3.5814311783619823E-2</v>
      </c>
      <c r="E463" s="4">
        <f t="shared" si="36"/>
        <v>1.8082082429314137</v>
      </c>
      <c r="F463" s="4">
        <f t="shared" si="37"/>
        <v>3.6308418796115824</v>
      </c>
      <c r="G463" s="4">
        <f t="shared" si="38"/>
        <v>5.8292676997450874</v>
      </c>
      <c r="I463" s="4">
        <f t="shared" si="39"/>
        <v>1.0358143117836198</v>
      </c>
    </row>
    <row r="464" spans="1:9" x14ac:dyDescent="0.2">
      <c r="A464" s="4">
        <f>IF('True_Odds_Calculator_3-way'!A456="","",'True_Odds_Calculator_3-way'!A456)</f>
        <v>2.56</v>
      </c>
      <c r="B464" s="4">
        <f>IF('True_Odds_Calculator_3-way'!B456="","",'True_Odds_Calculator_3-way'!B456)</f>
        <v>2.93</v>
      </c>
      <c r="C464" s="4">
        <f>IF('True_Odds_Calculator_3-way'!C456="","",'True_Odds_Calculator_3-way'!C456)</f>
        <v>3.33</v>
      </c>
      <c r="D464" s="4">
        <f t="shared" si="35"/>
        <v>3.2222228627945437E-2</v>
      </c>
      <c r="E464" s="4">
        <f t="shared" si="36"/>
        <v>2.6323807350446136</v>
      </c>
      <c r="F464" s="4">
        <f t="shared" si="37"/>
        <v>3.0252043193008977</v>
      </c>
      <c r="G464" s="4">
        <f t="shared" si="38"/>
        <v>3.4535209574678523</v>
      </c>
      <c r="I464" s="4">
        <f t="shared" si="39"/>
        <v>1.0322222286279454</v>
      </c>
    </row>
    <row r="465" spans="1:9" x14ac:dyDescent="0.2">
      <c r="A465" s="4">
        <f>IF('True_Odds_Calculator_3-way'!A457="","",'True_Odds_Calculator_3-way'!A457)</f>
        <v>3.61</v>
      </c>
      <c r="B465" s="4">
        <f>IF('True_Odds_Calculator_3-way'!B457="","",'True_Odds_Calculator_3-way'!B457)</f>
        <v>3.88</v>
      </c>
      <c r="C465" s="4">
        <f>IF('True_Odds_Calculator_3-way'!C457="","",'True_Odds_Calculator_3-way'!C457)</f>
        <v>1.98</v>
      </c>
      <c r="D465" s="4">
        <f t="shared" si="35"/>
        <v>3.9790774062699263E-2</v>
      </c>
      <c r="E465" s="4">
        <f t="shared" si="36"/>
        <v>3.7915451129765758</v>
      </c>
      <c r="F465" s="4">
        <f t="shared" si="37"/>
        <v>4.0905087664302977</v>
      </c>
      <c r="G465" s="4">
        <f t="shared" si="38"/>
        <v>2.0334009957361343</v>
      </c>
      <c r="I465" s="4">
        <f t="shared" si="39"/>
        <v>1.0397907740626993</v>
      </c>
    </row>
    <row r="466" spans="1:9" x14ac:dyDescent="0.2">
      <c r="A466" s="4">
        <f>IF('True_Odds_Calculator_3-way'!A458="","",'True_Odds_Calculator_3-way'!A458)</f>
        <v>2.52</v>
      </c>
      <c r="B466" s="4">
        <f>IF('True_Odds_Calculator_3-way'!B458="","",'True_Odds_Calculator_3-way'!B458)</f>
        <v>3.3</v>
      </c>
      <c r="C466" s="4">
        <f>IF('True_Odds_Calculator_3-way'!C458="","",'True_Odds_Calculator_3-way'!C458)</f>
        <v>3.04</v>
      </c>
      <c r="D466" s="4">
        <f t="shared" si="35"/>
        <v>2.8803068276752608E-2</v>
      </c>
      <c r="E466" s="4">
        <f t="shared" si="36"/>
        <v>2.5824820620106896</v>
      </c>
      <c r="F466" s="4">
        <f t="shared" si="37"/>
        <v>3.4079761879084618</v>
      </c>
      <c r="G466" s="4">
        <f t="shared" si="38"/>
        <v>3.1313964088945268</v>
      </c>
      <c r="I466" s="4">
        <f t="shared" si="39"/>
        <v>1.0288030682767526</v>
      </c>
    </row>
    <row r="467" spans="1:9" x14ac:dyDescent="0.2">
      <c r="A467" s="4">
        <f>IF('True_Odds_Calculator_3-way'!A459="","",'True_Odds_Calculator_3-way'!A459)</f>
        <v>2.52</v>
      </c>
      <c r="B467" s="4">
        <f>IF('True_Odds_Calculator_3-way'!B459="","",'True_Odds_Calculator_3-way'!B459)</f>
        <v>3.52</v>
      </c>
      <c r="C467" s="4">
        <f>IF('True_Odds_Calculator_3-way'!C459="","",'True_Odds_Calculator_3-way'!C459)</f>
        <v>2.79</v>
      </c>
      <c r="D467" s="4">
        <f t="shared" si="35"/>
        <v>3.933924498440633E-2</v>
      </c>
      <c r="E467" s="4">
        <f t="shared" si="36"/>
        <v>2.6061191170598317</v>
      </c>
      <c r="F467" s="4">
        <f t="shared" si="37"/>
        <v>3.6903388350487432</v>
      </c>
      <c r="G467" s="4">
        <f t="shared" si="38"/>
        <v>2.8959497638157941</v>
      </c>
      <c r="I467" s="4">
        <f t="shared" si="39"/>
        <v>1.0393392449844063</v>
      </c>
    </row>
    <row r="468" spans="1:9" x14ac:dyDescent="0.2">
      <c r="A468" s="4">
        <f>IF('True_Odds_Calculator_3-way'!A460="","",'True_Odds_Calculator_3-way'!A460)</f>
        <v>1.71</v>
      </c>
      <c r="B468" s="4">
        <f>IF('True_Odds_Calculator_3-way'!B460="","",'True_Odds_Calculator_3-way'!B460)</f>
        <v>3.6</v>
      </c>
      <c r="C468" s="4">
        <f>IF('True_Odds_Calculator_3-way'!C460="","",'True_Odds_Calculator_3-way'!C460)</f>
        <v>5.5</v>
      </c>
      <c r="D468" s="4">
        <f t="shared" si="35"/>
        <v>4.4391281233386426E-2</v>
      </c>
      <c r="E468" s="4">
        <f t="shared" si="36"/>
        <v>1.7543914192445202</v>
      </c>
      <c r="F468" s="4">
        <f t="shared" si="37"/>
        <v>3.8025606469002691</v>
      </c>
      <c r="G468" s="4">
        <f t="shared" si="38"/>
        <v>5.9872679045092836</v>
      </c>
      <c r="I468" s="4">
        <f t="shared" si="39"/>
        <v>1.0443912812333864</v>
      </c>
    </row>
    <row r="469" spans="1:9" x14ac:dyDescent="0.2">
      <c r="A469" s="4">
        <f>IF('True_Odds_Calculator_3-way'!A461="","",'True_Odds_Calculator_3-way'!A461)</f>
        <v>3.97</v>
      </c>
      <c r="B469" s="4">
        <f>IF('True_Odds_Calculator_3-way'!B461="","",'True_Odds_Calculator_3-way'!B461)</f>
        <v>4.0999999999999996</v>
      </c>
      <c r="C469" s="4">
        <f>IF('True_Odds_Calculator_3-way'!C461="","",'True_Odds_Calculator_3-way'!C461)</f>
        <v>1.83</v>
      </c>
      <c r="D469" s="4">
        <f t="shared" si="35"/>
        <v>4.2239695221827134E-2</v>
      </c>
      <c r="E469" s="4">
        <f t="shared" si="36"/>
        <v>4.2050505368971809</v>
      </c>
      <c r="F469" s="4">
        <f t="shared" si="37"/>
        <v>4.3511832969682667</v>
      </c>
      <c r="G469" s="4">
        <f t="shared" si="38"/>
        <v>1.8783992368750133</v>
      </c>
      <c r="I469" s="4">
        <f t="shared" si="39"/>
        <v>1.0422396952218271</v>
      </c>
    </row>
    <row r="470" spans="1:9" x14ac:dyDescent="0.2">
      <c r="A470" s="4">
        <f>IF('True_Odds_Calculator_3-way'!A462="","",'True_Odds_Calculator_3-way'!A462)</f>
        <v>1.98</v>
      </c>
      <c r="B470" s="4">
        <f>IF('True_Odds_Calculator_3-way'!B462="","",'True_Odds_Calculator_3-way'!B462)</f>
        <v>3.17</v>
      </c>
      <c r="C470" s="4">
        <f>IF('True_Odds_Calculator_3-way'!C462="","",'True_Odds_Calculator_3-way'!C462)</f>
        <v>4.6399999999999997</v>
      </c>
      <c r="D470" s="4">
        <f t="shared" si="35"/>
        <v>3.6025159679026642E-2</v>
      </c>
      <c r="E470" s="4">
        <f t="shared" si="36"/>
        <v>2.0282242885474697</v>
      </c>
      <c r="F470" s="4">
        <f t="shared" si="37"/>
        <v>3.2954463914729182</v>
      </c>
      <c r="G470" s="4">
        <f t="shared" si="38"/>
        <v>4.913791102044561</v>
      </c>
      <c r="I470" s="4">
        <f t="shared" si="39"/>
        <v>1.0360251596790266</v>
      </c>
    </row>
    <row r="471" spans="1:9" x14ac:dyDescent="0.2">
      <c r="A471" s="4">
        <f>IF('True_Odds_Calculator_3-way'!A463="","",'True_Odds_Calculator_3-way'!A463)</f>
        <v>1.97</v>
      </c>
      <c r="B471" s="4">
        <f>IF('True_Odds_Calculator_3-way'!B463="","",'True_Odds_Calculator_3-way'!B463)</f>
        <v>3.34</v>
      </c>
      <c r="C471" s="4">
        <f>IF('True_Odds_Calculator_3-way'!C463="","",'True_Odds_Calculator_3-way'!C463)</f>
        <v>4.41</v>
      </c>
      <c r="D471" s="4">
        <f t="shared" si="35"/>
        <v>3.3772780417272497E-2</v>
      </c>
      <c r="E471" s="4">
        <f t="shared" si="36"/>
        <v>2.0146804943448493</v>
      </c>
      <c r="F471" s="4">
        <f t="shared" si="37"/>
        <v>3.4704917466799783</v>
      </c>
      <c r="G471" s="4">
        <f t="shared" si="38"/>
        <v>4.6403760500459024</v>
      </c>
      <c r="I471" s="4">
        <f t="shared" si="39"/>
        <v>1.0337727804172725</v>
      </c>
    </row>
    <row r="472" spans="1:9" x14ac:dyDescent="0.2">
      <c r="A472" s="4">
        <f>IF('True_Odds_Calculator_3-way'!A464="","",'True_Odds_Calculator_3-way'!A464)</f>
        <v>3.05</v>
      </c>
      <c r="B472" s="4">
        <f>IF('True_Odds_Calculator_3-way'!B464="","",'True_Odds_Calculator_3-way'!B464)</f>
        <v>2.94</v>
      </c>
      <c r="C472" s="4">
        <f>IF('True_Odds_Calculator_3-way'!C464="","",'True_Odds_Calculator_3-way'!C464)</f>
        <v>2.74</v>
      </c>
      <c r="D472" s="4">
        <f t="shared" si="35"/>
        <v>3.2968410530420211E-2</v>
      </c>
      <c r="E472" s="4">
        <f t="shared" si="36"/>
        <v>3.1557748970534463</v>
      </c>
      <c r="F472" s="4">
        <f t="shared" si="37"/>
        <v>3.0381600413503498</v>
      </c>
      <c r="G472" s="4">
        <f t="shared" si="38"/>
        <v>2.8250659806569169</v>
      </c>
      <c r="I472" s="4">
        <f t="shared" si="39"/>
        <v>1.0329684105304202</v>
      </c>
    </row>
    <row r="473" spans="1:9" x14ac:dyDescent="0.2">
      <c r="A473" s="4">
        <f>IF('True_Odds_Calculator_3-way'!A465="","",'True_Odds_Calculator_3-way'!A465)</f>
        <v>2.2799999999999998</v>
      </c>
      <c r="B473" s="4">
        <f>IF('True_Odds_Calculator_3-way'!B465="","",'True_Odds_Calculator_3-way'!B465)</f>
        <v>3.02</v>
      </c>
      <c r="C473" s="4">
        <f>IF('True_Odds_Calculator_3-way'!C465="","",'True_Odds_Calculator_3-way'!C465)</f>
        <v>3.8</v>
      </c>
      <c r="D473" s="4">
        <f t="shared" si="35"/>
        <v>3.2880213779481915E-2</v>
      </c>
      <c r="E473" s="4">
        <f t="shared" si="36"/>
        <v>2.3384350661112117</v>
      </c>
      <c r="F473" s="4">
        <f t="shared" si="37"/>
        <v>3.1233821216886422</v>
      </c>
      <c r="G473" s="4">
        <f t="shared" si="38"/>
        <v>3.9651412776412776</v>
      </c>
      <c r="I473" s="4">
        <f t="shared" si="39"/>
        <v>1.0328802137794819</v>
      </c>
    </row>
    <row r="474" spans="1:9" x14ac:dyDescent="0.2">
      <c r="A474" s="4">
        <f>IF('True_Odds_Calculator_3-way'!A466="","",'True_Odds_Calculator_3-way'!A466)</f>
        <v>2.91</v>
      </c>
      <c r="B474" s="4">
        <f>IF('True_Odds_Calculator_3-way'!B466="","",'True_Odds_Calculator_3-way'!B466)</f>
        <v>2.94</v>
      </c>
      <c r="C474" s="4">
        <f>IF('True_Odds_Calculator_3-way'!C466="","",'True_Odds_Calculator_3-way'!C466)</f>
        <v>2.87</v>
      </c>
      <c r="D474" s="4">
        <f t="shared" si="35"/>
        <v>3.2210721854746494E-2</v>
      </c>
      <c r="E474" s="4">
        <f t="shared" si="36"/>
        <v>3.0038536041475061</v>
      </c>
      <c r="F474" s="4">
        <f t="shared" si="37"/>
        <v>3.035830568148183</v>
      </c>
      <c r="G474" s="4">
        <f t="shared" si="38"/>
        <v>2.9612507154688155</v>
      </c>
      <c r="I474" s="4">
        <f t="shared" si="39"/>
        <v>1.0322107218547465</v>
      </c>
    </row>
    <row r="475" spans="1:9" x14ac:dyDescent="0.2">
      <c r="A475" s="4">
        <f>IF('True_Odds_Calculator_3-way'!A467="","",'True_Odds_Calculator_3-way'!A467)</f>
        <v>2.5099999999999998</v>
      </c>
      <c r="B475" s="4">
        <f>IF('True_Odds_Calculator_3-way'!B467="","",'True_Odds_Calculator_3-way'!B467)</f>
        <v>3.05</v>
      </c>
      <c r="C475" s="4">
        <f>IF('True_Odds_Calculator_3-way'!C467="","",'True_Odds_Calculator_3-way'!C467)</f>
        <v>3.26</v>
      </c>
      <c r="D475" s="4">
        <f t="shared" si="35"/>
        <v>3.3023693218677153E-2</v>
      </c>
      <c r="E475" s="4">
        <f t="shared" si="36"/>
        <v>2.5813214557713318</v>
      </c>
      <c r="F475" s="4">
        <f t="shared" si="37"/>
        <v>3.1559584262610736</v>
      </c>
      <c r="G475" s="4">
        <f t="shared" si="38"/>
        <v>3.3813419816252397</v>
      </c>
      <c r="I475" s="4">
        <f t="shared" si="39"/>
        <v>1.0330236932186772</v>
      </c>
    </row>
    <row r="476" spans="1:9" x14ac:dyDescent="0.2">
      <c r="A476" s="4">
        <f>IF('True_Odds_Calculator_3-way'!A468="","",'True_Odds_Calculator_3-way'!A468)</f>
        <v>1.96</v>
      </c>
      <c r="B476" s="4">
        <f>IF('True_Odds_Calculator_3-way'!B468="","",'True_Odds_Calculator_3-way'!B468)</f>
        <v>3.19</v>
      </c>
      <c r="C476" s="4">
        <f>IF('True_Odds_Calculator_3-way'!C468="","",'True_Odds_Calculator_3-way'!C468)</f>
        <v>4.72</v>
      </c>
      <c r="D476" s="4">
        <f t="shared" si="35"/>
        <v>3.5548112236765572E-2</v>
      </c>
      <c r="E476" s="4">
        <f t="shared" si="36"/>
        <v>2.0066028837572616</v>
      </c>
      <c r="F476" s="4">
        <f t="shared" si="37"/>
        <v>3.3153173124797415</v>
      </c>
      <c r="G476" s="4">
        <f t="shared" si="38"/>
        <v>4.9996241274063538</v>
      </c>
      <c r="I476" s="4">
        <f t="shared" si="39"/>
        <v>1.0355481122367656</v>
      </c>
    </row>
    <row r="477" spans="1:9" x14ac:dyDescent="0.2">
      <c r="A477" s="4">
        <f>IF('True_Odds_Calculator_3-way'!A469="","",'True_Odds_Calculator_3-way'!A469)</f>
        <v>2.34</v>
      </c>
      <c r="B477" s="4">
        <f>IF('True_Odds_Calculator_3-way'!B469="","",'True_Odds_Calculator_3-way'!B469)</f>
        <v>3.25</v>
      </c>
      <c r="C477" s="4">
        <f>IF('True_Odds_Calculator_3-way'!C469="","",'True_Odds_Calculator_3-way'!C469)</f>
        <v>3.35</v>
      </c>
      <c r="D477" s="4">
        <f t="shared" si="35"/>
        <v>3.3550197729302234E-2</v>
      </c>
      <c r="E477" s="4">
        <f t="shared" si="36"/>
        <v>2.4028813732502301</v>
      </c>
      <c r="F477" s="4">
        <f t="shared" si="37"/>
        <v>3.3725799512404988</v>
      </c>
      <c r="G477" s="4">
        <f t="shared" si="38"/>
        <v>3.4803907059345867</v>
      </c>
      <c r="I477" s="4">
        <f t="shared" si="39"/>
        <v>1.0335501977293022</v>
      </c>
    </row>
    <row r="478" spans="1:9" x14ac:dyDescent="0.2">
      <c r="A478" s="4">
        <f>IF('True_Odds_Calculator_3-way'!A470="","",'True_Odds_Calculator_3-way'!A470)</f>
        <v>1.39</v>
      </c>
      <c r="B478" s="4">
        <f>IF('True_Odds_Calculator_3-way'!B470="","",'True_Odds_Calculator_3-way'!B470)</f>
        <v>4.8099999999999996</v>
      </c>
      <c r="C478" s="4">
        <f>IF('True_Odds_Calculator_3-way'!C470="","",'True_Odds_Calculator_3-way'!C470)</f>
        <v>9.07</v>
      </c>
      <c r="D478" s="4">
        <f t="shared" si="35"/>
        <v>3.7578251573318067E-2</v>
      </c>
      <c r="E478" s="4">
        <f t="shared" si="36"/>
        <v>1.4146304944802548</v>
      </c>
      <c r="F478" s="4">
        <f t="shared" si="37"/>
        <v>5.1183850722360766</v>
      </c>
      <c r="G478" s="4">
        <f t="shared" si="38"/>
        <v>10.232534407474748</v>
      </c>
      <c r="I478" s="4">
        <f t="shared" si="39"/>
        <v>1.0375782515733181</v>
      </c>
    </row>
    <row r="479" spans="1:9" x14ac:dyDescent="0.2">
      <c r="A479" s="4">
        <f>IF('True_Odds_Calculator_3-way'!A471="","",'True_Odds_Calculator_3-way'!A471)</f>
        <v>2.83</v>
      </c>
      <c r="B479" s="4">
        <f>IF('True_Odds_Calculator_3-way'!B471="","",'True_Odds_Calculator_3-way'!B471)</f>
        <v>3</v>
      </c>
      <c r="C479" s="4">
        <f>IF('True_Odds_Calculator_3-way'!C471="","",'True_Odds_Calculator_3-way'!C471)</f>
        <v>2.89</v>
      </c>
      <c r="D479" s="4">
        <f t="shared" si="35"/>
        <v>3.2710985038371998E-2</v>
      </c>
      <c r="E479" s="4">
        <f t="shared" si="36"/>
        <v>2.9201067940366721</v>
      </c>
      <c r="F479" s="4">
        <f t="shared" si="37"/>
        <v>3.1014515347504581</v>
      </c>
      <c r="G479" s="4">
        <f t="shared" si="38"/>
        <v>2.984031555818611</v>
      </c>
      <c r="I479" s="4">
        <f t="shared" si="39"/>
        <v>1.032710985038372</v>
      </c>
    </row>
    <row r="480" spans="1:9" x14ac:dyDescent="0.2">
      <c r="A480" s="4">
        <f>IF('True_Odds_Calculator_3-way'!A472="","",'True_Odds_Calculator_3-way'!A472)</f>
        <v>1.96</v>
      </c>
      <c r="B480" s="4">
        <f>IF('True_Odds_Calculator_3-way'!B472="","",'True_Odds_Calculator_3-way'!B472)</f>
        <v>3.57</v>
      </c>
      <c r="C480" s="4">
        <f>IF('True_Odds_Calculator_3-way'!C472="","",'True_Odds_Calculator_3-way'!C472)</f>
        <v>4.07</v>
      </c>
      <c r="D480" s="4">
        <f t="shared" si="35"/>
        <v>3.6016372150825982E-2</v>
      </c>
      <c r="E480" s="4">
        <f t="shared" si="36"/>
        <v>2.0072315565048813</v>
      </c>
      <c r="F480" s="4">
        <f t="shared" si="37"/>
        <v>3.7298598649501016</v>
      </c>
      <c r="G480" s="4">
        <f t="shared" si="38"/>
        <v>4.2790855851054879</v>
      </c>
      <c r="I480" s="4">
        <f t="shared" si="39"/>
        <v>1.036016372150826</v>
      </c>
    </row>
    <row r="481" spans="1:9" x14ac:dyDescent="0.2">
      <c r="A481" s="4">
        <f>IF('True_Odds_Calculator_3-way'!A473="","",'True_Odds_Calculator_3-way'!A473)</f>
        <v>2.84</v>
      </c>
      <c r="B481" s="4">
        <f>IF('True_Odds_Calculator_3-way'!B473="","",'True_Odds_Calculator_3-way'!B473)</f>
        <v>3.17</v>
      </c>
      <c r="C481" s="4">
        <f>IF('True_Odds_Calculator_3-way'!C473="","",'True_Odds_Calculator_3-way'!C473)</f>
        <v>2.74</v>
      </c>
      <c r="D481" s="4">
        <f t="shared" si="35"/>
        <v>3.2533592955184432E-2</v>
      </c>
      <c r="E481" s="4">
        <f t="shared" si="36"/>
        <v>2.9302471222186357</v>
      </c>
      <c r="F481" s="4">
        <f t="shared" si="37"/>
        <v>3.2828552507928213</v>
      </c>
      <c r="G481" s="4">
        <f t="shared" si="38"/>
        <v>2.8239096947432243</v>
      </c>
      <c r="I481" s="4">
        <f t="shared" si="39"/>
        <v>1.0325335929551844</v>
      </c>
    </row>
    <row r="482" spans="1:9" x14ac:dyDescent="0.2">
      <c r="A482" s="4">
        <f>IF('True_Odds_Calculator_3-way'!A474="","",'True_Odds_Calculator_3-way'!A474)</f>
        <v>3.5</v>
      </c>
      <c r="B482" s="4">
        <f>IF('True_Odds_Calculator_3-way'!B474="","",'True_Odds_Calculator_3-way'!B474)</f>
        <v>3.46</v>
      </c>
      <c r="C482" s="4">
        <f>IF('True_Odds_Calculator_3-way'!C474="","",'True_Odds_Calculator_3-way'!C474)</f>
        <v>2.1800000000000002</v>
      </c>
      <c r="D482" s="4">
        <f t="shared" si="35"/>
        <v>3.3447223085023348E-2</v>
      </c>
      <c r="E482" s="4">
        <f t="shared" si="36"/>
        <v>3.6421220120117357</v>
      </c>
      <c r="F482" s="4">
        <f t="shared" si="37"/>
        <v>3.5988276457490795</v>
      </c>
      <c r="G482" s="4">
        <f t="shared" si="38"/>
        <v>2.234304736649082</v>
      </c>
      <c r="I482" s="4">
        <f t="shared" si="39"/>
        <v>1.0334472230850233</v>
      </c>
    </row>
    <row r="483" spans="1:9" x14ac:dyDescent="0.2">
      <c r="A483" s="4">
        <f>IF('True_Odds_Calculator_3-way'!A475="","",'True_Odds_Calculator_3-way'!A475)</f>
        <v>3.68</v>
      </c>
      <c r="B483" s="4">
        <f>IF('True_Odds_Calculator_3-way'!B475="","",'True_Odds_Calculator_3-way'!B475)</f>
        <v>3.76</v>
      </c>
      <c r="C483" s="4">
        <f>IF('True_Odds_Calculator_3-way'!C475="","",'True_Odds_Calculator_3-way'!C475)</f>
        <v>1.99</v>
      </c>
      <c r="D483" s="4">
        <f t="shared" si="35"/>
        <v>4.0209140057363424E-2</v>
      </c>
      <c r="E483" s="4">
        <f t="shared" si="36"/>
        <v>3.8709265290698713</v>
      </c>
      <c r="F483" s="4">
        <f t="shared" si="37"/>
        <v>3.9595429717877555</v>
      </c>
      <c r="G483" s="4">
        <f t="shared" si="38"/>
        <v>2.0445318829939145</v>
      </c>
      <c r="I483" s="4">
        <f t="shared" si="39"/>
        <v>1.0402091400573634</v>
      </c>
    </row>
    <row r="484" spans="1:9" x14ac:dyDescent="0.2">
      <c r="A484" s="4">
        <f>IF('True_Odds_Calculator_3-way'!A476="","",'True_Odds_Calculator_3-way'!A476)</f>
        <v>3.02</v>
      </c>
      <c r="B484" s="4">
        <f>IF('True_Odds_Calculator_3-way'!B476="","",'True_Odds_Calculator_3-way'!B476)</f>
        <v>3.7</v>
      </c>
      <c r="C484" s="4">
        <f>IF('True_Odds_Calculator_3-way'!C476="","",'True_Odds_Calculator_3-way'!C476)</f>
        <v>2.35</v>
      </c>
      <c r="D484" s="4">
        <f t="shared" si="35"/>
        <v>2.6928012978456817E-2</v>
      </c>
      <c r="E484" s="4">
        <f t="shared" si="36"/>
        <v>3.1041457330984836</v>
      </c>
      <c r="F484" s="4">
        <f t="shared" si="37"/>
        <v>3.8271027356331895</v>
      </c>
      <c r="G484" s="4">
        <f t="shared" si="38"/>
        <v>2.400638124754304</v>
      </c>
      <c r="I484" s="4">
        <f t="shared" si="39"/>
        <v>1.0269280129784568</v>
      </c>
    </row>
    <row r="485" spans="1:9" x14ac:dyDescent="0.2">
      <c r="A485" s="4">
        <f>IF('True_Odds_Calculator_3-way'!A477="","",'True_Odds_Calculator_3-way'!A477)</f>
        <v>2.2799999999999998</v>
      </c>
      <c r="B485" s="4">
        <f>IF('True_Odds_Calculator_3-way'!B477="","",'True_Odds_Calculator_3-way'!B477)</f>
        <v>3.76</v>
      </c>
      <c r="C485" s="4">
        <f>IF('True_Odds_Calculator_3-way'!C477="","",'True_Odds_Calculator_3-way'!C477)</f>
        <v>3.15</v>
      </c>
      <c r="D485" s="4">
        <f t="shared" si="35"/>
        <v>2.2014255496898283E-2</v>
      </c>
      <c r="E485" s="4">
        <f t="shared" si="36"/>
        <v>2.3187953810115887</v>
      </c>
      <c r="F485" s="4">
        <f t="shared" si="37"/>
        <v>3.866686522027996</v>
      </c>
      <c r="G485" s="4">
        <f t="shared" si="38"/>
        <v>3.2245350247891249</v>
      </c>
      <c r="I485" s="4">
        <f t="shared" si="39"/>
        <v>1.0220142554968983</v>
      </c>
    </row>
    <row r="486" spans="1:9" x14ac:dyDescent="0.2">
      <c r="A486" s="4">
        <f>IF('True_Odds_Calculator_3-way'!A478="","",'True_Odds_Calculator_3-way'!A478)</f>
        <v>4.51</v>
      </c>
      <c r="B486" s="4">
        <f>IF('True_Odds_Calculator_3-way'!B478="","",'True_Odds_Calculator_3-way'!B478)</f>
        <v>4.13</v>
      </c>
      <c r="C486" s="4">
        <f>IF('True_Odds_Calculator_3-way'!C478="","",'True_Odds_Calculator_3-way'!C478)</f>
        <v>1.79</v>
      </c>
      <c r="D486" s="4">
        <f t="shared" si="35"/>
        <v>2.2519458504594692E-2</v>
      </c>
      <c r="E486" s="4">
        <f t="shared" si="36"/>
        <v>4.6680327602989395</v>
      </c>
      <c r="F486" s="4">
        <f t="shared" si="37"/>
        <v>4.2621337669359693</v>
      </c>
      <c r="G486" s="4">
        <f t="shared" si="38"/>
        <v>1.8143791048615754</v>
      </c>
      <c r="I486" s="4">
        <f t="shared" si="39"/>
        <v>1.0225194585045947</v>
      </c>
    </row>
    <row r="487" spans="1:9" x14ac:dyDescent="0.2">
      <c r="A487" s="4">
        <f>IF('True_Odds_Calculator_3-way'!A479="","",'True_Odds_Calculator_3-way'!A479)</f>
        <v>2.73</v>
      </c>
      <c r="B487" s="4">
        <f>IF('True_Odds_Calculator_3-way'!B479="","",'True_Odds_Calculator_3-way'!B479)</f>
        <v>3.17</v>
      </c>
      <c r="C487" s="4">
        <f>IF('True_Odds_Calculator_3-way'!C479="","",'True_Odds_Calculator_3-way'!C479)</f>
        <v>2.94</v>
      </c>
      <c r="D487" s="4">
        <f t="shared" si="35"/>
        <v>2.1893833971346366E-2</v>
      </c>
      <c r="E487" s="4">
        <f t="shared" si="36"/>
        <v>2.7854965306995156</v>
      </c>
      <c r="F487" s="4">
        <f t="shared" si="37"/>
        <v>3.2450730933849012</v>
      </c>
      <c r="G487" s="4">
        <f t="shared" si="38"/>
        <v>3.0044636436226932</v>
      </c>
      <c r="I487" s="4">
        <f t="shared" si="39"/>
        <v>1.0218938339713464</v>
      </c>
    </row>
    <row r="488" spans="1:9" x14ac:dyDescent="0.2">
      <c r="A488" s="4">
        <f>IF('True_Odds_Calculator_3-way'!A480="","",'True_Odds_Calculator_3-way'!A480)</f>
        <v>3.68</v>
      </c>
      <c r="B488" s="4">
        <f>IF('True_Odds_Calculator_3-way'!B480="","",'True_Odds_Calculator_3-way'!B480)</f>
        <v>3.57</v>
      </c>
      <c r="C488" s="4">
        <f>IF('True_Odds_Calculator_3-way'!C480="","",'True_Odds_Calculator_3-way'!C480)</f>
        <v>2.12</v>
      </c>
      <c r="D488" s="4">
        <f t="shared" si="35"/>
        <v>2.3549288460256834E-2</v>
      </c>
      <c r="E488" s="4">
        <f t="shared" si="36"/>
        <v>3.7894668096673492</v>
      </c>
      <c r="F488" s="4">
        <f t="shared" si="37"/>
        <v>3.6729288855660434</v>
      </c>
      <c r="G488" s="4">
        <f t="shared" si="38"/>
        <v>2.1558770213684721</v>
      </c>
      <c r="I488" s="4">
        <f t="shared" si="39"/>
        <v>1.0235492884602568</v>
      </c>
    </row>
    <row r="489" spans="1:9" x14ac:dyDescent="0.2">
      <c r="A489" s="4">
        <f>IF('True_Odds_Calculator_3-way'!A481="","",'True_Odds_Calculator_3-way'!A481)</f>
        <v>1.58</v>
      </c>
      <c r="B489" s="4">
        <f>IF('True_Odds_Calculator_3-way'!B481="","",'True_Odds_Calculator_3-way'!B481)</f>
        <v>4.25</v>
      </c>
      <c r="C489" s="4">
        <f>IF('True_Odds_Calculator_3-way'!C481="","",'True_Odds_Calculator_3-way'!C481)</f>
        <v>6.3</v>
      </c>
      <c r="D489" s="4">
        <f t="shared" si="35"/>
        <v>2.6935668782280597E-2</v>
      </c>
      <c r="E489" s="4">
        <f t="shared" si="36"/>
        <v>1.6027366121322717</v>
      </c>
      <c r="F489" s="4">
        <f t="shared" si="37"/>
        <v>4.4186091043606917</v>
      </c>
      <c r="G489" s="4">
        <f t="shared" si="38"/>
        <v>6.6777248691168305</v>
      </c>
      <c r="I489" s="4">
        <f t="shared" si="39"/>
        <v>1.0269356687822806</v>
      </c>
    </row>
    <row r="490" spans="1:9" x14ac:dyDescent="0.2">
      <c r="A490" s="4">
        <f>IF('True_Odds_Calculator_3-way'!A482="","",'True_Odds_Calculator_3-way'!A482)</f>
        <v>1.6</v>
      </c>
      <c r="B490" s="4">
        <f>IF('True_Odds_Calculator_3-way'!B482="","",'True_Odds_Calculator_3-way'!B482)</f>
        <v>4.12</v>
      </c>
      <c r="C490" s="4">
        <f>IF('True_Odds_Calculator_3-way'!C482="","",'True_Odds_Calculator_3-way'!C482)</f>
        <v>6.34</v>
      </c>
      <c r="D490" s="4">
        <f t="shared" si="35"/>
        <v>2.5447153226547448E-2</v>
      </c>
      <c r="E490" s="4">
        <f t="shared" si="36"/>
        <v>1.622013669538291</v>
      </c>
      <c r="F490" s="4">
        <f t="shared" si="37"/>
        <v>4.269197452506905</v>
      </c>
      <c r="G490" s="4">
        <f t="shared" si="38"/>
        <v>6.700332612245945</v>
      </c>
      <c r="I490" s="4">
        <f t="shared" si="39"/>
        <v>1.0254471532265474</v>
      </c>
    </row>
    <row r="491" spans="1:9" x14ac:dyDescent="0.2">
      <c r="A491" s="4">
        <f>IF('True_Odds_Calculator_3-way'!A483="","",'True_Odds_Calculator_3-way'!A483)</f>
        <v>1.48</v>
      </c>
      <c r="B491" s="4">
        <f>IF('True_Odds_Calculator_3-way'!B483="","",'True_Odds_Calculator_3-way'!B483)</f>
        <v>4.99</v>
      </c>
      <c r="C491" s="4">
        <f>IF('True_Odds_Calculator_3-way'!C483="","",'True_Odds_Calculator_3-way'!C483)</f>
        <v>6.72</v>
      </c>
      <c r="D491" s="4">
        <f t="shared" si="35"/>
        <v>2.4886001088405774E-2</v>
      </c>
      <c r="E491" s="4">
        <f t="shared" si="36"/>
        <v>1.4983959477048194</v>
      </c>
      <c r="F491" s="4">
        <f t="shared" si="37"/>
        <v>5.2054739039689322</v>
      </c>
      <c r="G491" s="4">
        <f t="shared" si="38"/>
        <v>7.1167189533885908</v>
      </c>
      <c r="I491" s="4">
        <f t="shared" si="39"/>
        <v>1.0248860010884058</v>
      </c>
    </row>
    <row r="492" spans="1:9" x14ac:dyDescent="0.2">
      <c r="A492" s="4">
        <f>IF('True_Odds_Calculator_3-way'!A484="","",'True_Odds_Calculator_3-way'!A484)</f>
        <v>2.12</v>
      </c>
      <c r="B492" s="4">
        <f>IF('True_Odds_Calculator_3-way'!B484="","",'True_Odds_Calculator_3-way'!B484)</f>
        <v>3.57</v>
      </c>
      <c r="C492" s="4">
        <f>IF('True_Odds_Calculator_3-way'!C484="","",'True_Odds_Calculator_3-way'!C484)</f>
        <v>3.7</v>
      </c>
      <c r="D492" s="4">
        <f t="shared" si="35"/>
        <v>2.2080428295744525E-2</v>
      </c>
      <c r="E492" s="4">
        <f t="shared" si="36"/>
        <v>2.1536037620345012</v>
      </c>
      <c r="F492" s="4">
        <f t="shared" si="37"/>
        <v>3.6663355689701516</v>
      </c>
      <c r="G492" s="4">
        <f t="shared" si="38"/>
        <v>3.8035811305173031</v>
      </c>
      <c r="I492" s="4">
        <f t="shared" si="39"/>
        <v>1.0220804282957445</v>
      </c>
    </row>
    <row r="493" spans="1:9" x14ac:dyDescent="0.2">
      <c r="A493" s="4">
        <f>IF('True_Odds_Calculator_3-way'!A485="","",'True_Odds_Calculator_3-way'!A485)</f>
        <v>1.86</v>
      </c>
      <c r="B493" s="4">
        <f>IF('True_Odds_Calculator_3-way'!B485="","",'True_Odds_Calculator_3-way'!B485)</f>
        <v>3.77</v>
      </c>
      <c r="C493" s="4">
        <f>IF('True_Odds_Calculator_3-way'!C485="","",'True_Odds_Calculator_3-way'!C485)</f>
        <v>4.53</v>
      </c>
      <c r="D493" s="4">
        <f t="shared" si="35"/>
        <v>2.3636949868450552E-2</v>
      </c>
      <c r="E493" s="4">
        <f t="shared" si="36"/>
        <v>1.8876635372064192</v>
      </c>
      <c r="F493" s="4">
        <f t="shared" si="37"/>
        <v>3.8854113535502681</v>
      </c>
      <c r="G493" s="4">
        <f t="shared" si="38"/>
        <v>4.697668207352879</v>
      </c>
      <c r="I493" s="4">
        <f t="shared" si="39"/>
        <v>1.0236369498684506</v>
      </c>
    </row>
    <row r="494" spans="1:9" x14ac:dyDescent="0.2">
      <c r="A494" s="4">
        <f>IF('True_Odds_Calculator_3-way'!A486="","",'True_Odds_Calculator_3-way'!A486)</f>
        <v>8.02</v>
      </c>
      <c r="B494" s="4">
        <f>IF('True_Odds_Calculator_3-way'!B486="","",'True_Odds_Calculator_3-way'!B486)</f>
        <v>5.43</v>
      </c>
      <c r="C494" s="4">
        <f>IF('True_Odds_Calculator_3-way'!C486="","",'True_Odds_Calculator_3-way'!C486)</f>
        <v>1.39</v>
      </c>
      <c r="D494" s="4">
        <f t="shared" si="35"/>
        <v>2.8274802348501549E-2</v>
      </c>
      <c r="E494" s="4">
        <f t="shared" si="36"/>
        <v>8.6757849894948063</v>
      </c>
      <c r="F494" s="4">
        <f t="shared" si="37"/>
        <v>5.7228821864615904</v>
      </c>
      <c r="G494" s="4">
        <f t="shared" si="38"/>
        <v>1.408451643889761</v>
      </c>
      <c r="I494" s="4">
        <f t="shared" si="39"/>
        <v>1.0282748023485015</v>
      </c>
    </row>
    <row r="495" spans="1:9" x14ac:dyDescent="0.2">
      <c r="A495" s="4">
        <f>IF('True_Odds_Calculator_3-way'!A487="","",'True_Odds_Calculator_3-way'!A487)</f>
        <v>3.32</v>
      </c>
      <c r="B495" s="4">
        <f>IF('True_Odds_Calculator_3-way'!B487="","",'True_Odds_Calculator_3-way'!B487)</f>
        <v>3.47</v>
      </c>
      <c r="C495" s="4">
        <f>IF('True_Odds_Calculator_3-way'!C487="","",'True_Odds_Calculator_3-way'!C487)</f>
        <v>2.17</v>
      </c>
      <c r="D495" s="4">
        <f t="shared" si="35"/>
        <v>5.0218750405012003E-2</v>
      </c>
      <c r="E495" s="4">
        <f t="shared" si="36"/>
        <v>3.5153680454375098</v>
      </c>
      <c r="F495" s="4">
        <f t="shared" si="37"/>
        <v>3.683989521837562</v>
      </c>
      <c r="G495" s="4">
        <f t="shared" si="38"/>
        <v>2.2517962654396682</v>
      </c>
      <c r="I495" s="4">
        <f t="shared" si="39"/>
        <v>1.050218750405012</v>
      </c>
    </row>
    <row r="496" spans="1:9" x14ac:dyDescent="0.2">
      <c r="A496" s="4">
        <f>IF('True_Odds_Calculator_3-way'!A488="","",'True_Odds_Calculator_3-way'!A488)</f>
        <v>1.17</v>
      </c>
      <c r="B496" s="4">
        <f>IF('True_Odds_Calculator_3-way'!B488="","",'True_Odds_Calculator_3-way'!B488)</f>
        <v>6.9</v>
      </c>
      <c r="C496" s="4">
        <f>IF('True_Odds_Calculator_3-way'!C488="","",'True_Odds_Calculator_3-way'!C488)</f>
        <v>16.21</v>
      </c>
      <c r="D496" s="4">
        <f t="shared" si="35"/>
        <v>6.1318705553343289E-2</v>
      </c>
      <c r="E496" s="4">
        <f t="shared" si="36"/>
        <v>1.1986652342160296</v>
      </c>
      <c r="F496" s="4">
        <f t="shared" si="37"/>
        <v>8.0329048530745055</v>
      </c>
      <c r="G496" s="4">
        <f t="shared" si="38"/>
        <v>24.241985769356873</v>
      </c>
      <c r="I496" s="4">
        <f t="shared" si="39"/>
        <v>1.0613187055533433</v>
      </c>
    </row>
    <row r="497" spans="1:9" x14ac:dyDescent="0.2">
      <c r="A497" s="4">
        <f>IF('True_Odds_Calculator_3-way'!A489="","",'True_Odds_Calculator_3-way'!A489)</f>
        <v>2.56</v>
      </c>
      <c r="B497" s="4">
        <f>IF('True_Odds_Calculator_3-way'!B489="","",'True_Odds_Calculator_3-way'!B489)</f>
        <v>3.49</v>
      </c>
      <c r="C497" s="4">
        <f>IF('True_Odds_Calculator_3-way'!C489="","",'True_Odds_Calculator_3-way'!C489)</f>
        <v>2.69</v>
      </c>
      <c r="D497" s="4">
        <f t="shared" si="35"/>
        <v>4.890516318530902E-2</v>
      </c>
      <c r="E497" s="4">
        <f t="shared" si="36"/>
        <v>2.6714876051430849</v>
      </c>
      <c r="F497" s="4">
        <f t="shared" si="37"/>
        <v>3.7005345353964181</v>
      </c>
      <c r="G497" s="4">
        <f t="shared" si="38"/>
        <v>2.8133708987368267</v>
      </c>
      <c r="I497" s="4">
        <f t="shared" si="39"/>
        <v>1.048905163185309</v>
      </c>
    </row>
    <row r="498" spans="1:9" x14ac:dyDescent="0.2">
      <c r="A498" s="4">
        <f>IF('True_Odds_Calculator_3-way'!A490="","",'True_Odds_Calculator_3-way'!A490)</f>
        <v>7.04</v>
      </c>
      <c r="B498" s="4">
        <f>IF('True_Odds_Calculator_3-way'!B490="","",'True_Odds_Calculator_3-way'!B490)</f>
        <v>4.33</v>
      </c>
      <c r="C498" s="4">
        <f>IF('True_Odds_Calculator_3-way'!C490="","",'True_Odds_Calculator_3-way'!C490)</f>
        <v>1.46</v>
      </c>
      <c r="D498" s="4">
        <f t="shared" si="35"/>
        <v>5.7923843611859649E-2</v>
      </c>
      <c r="E498" s="4">
        <f t="shared" si="36"/>
        <v>8.1474687492982447</v>
      </c>
      <c r="F498" s="4">
        <f t="shared" si="37"/>
        <v>4.7250285165531896</v>
      </c>
      <c r="G498" s="4">
        <f t="shared" si="38"/>
        <v>1.5023506703013307</v>
      </c>
      <c r="I498" s="4">
        <f t="shared" si="39"/>
        <v>1.0579238436118596</v>
      </c>
    </row>
    <row r="499" spans="1:9" x14ac:dyDescent="0.2">
      <c r="A499" s="4">
        <f>IF('True_Odds_Calculator_3-way'!A491="","",'True_Odds_Calculator_3-way'!A491)</f>
        <v>2.4900000000000002</v>
      </c>
      <c r="B499" s="4">
        <f>IF('True_Odds_Calculator_3-way'!B491="","",'True_Odds_Calculator_3-way'!B491)</f>
        <v>3.42</v>
      </c>
      <c r="C499" s="4">
        <f>IF('True_Odds_Calculator_3-way'!C491="","",'True_Odds_Calculator_3-way'!C491)</f>
        <v>3.05</v>
      </c>
      <c r="D499" s="4">
        <f t="shared" si="35"/>
        <v>2.187293898054099E-2</v>
      </c>
      <c r="E499" s="4">
        <f t="shared" si="36"/>
        <v>2.5360406497793808</v>
      </c>
      <c r="F499" s="4">
        <f t="shared" si="37"/>
        <v>3.5074590182751684</v>
      </c>
      <c r="G499" s="4">
        <f t="shared" si="38"/>
        <v>3.1193668835263124</v>
      </c>
      <c r="I499" s="4">
        <f t="shared" si="39"/>
        <v>1.021872938980541</v>
      </c>
    </row>
    <row r="500" spans="1:9" x14ac:dyDescent="0.2">
      <c r="A500" s="4">
        <f>IF('True_Odds_Calculator_3-way'!A492="","",'True_Odds_Calculator_3-way'!A492)</f>
        <v>1.27</v>
      </c>
      <c r="B500" s="4">
        <f>IF('True_Odds_Calculator_3-way'!B492="","",'True_Odds_Calculator_3-way'!B492)</f>
        <v>6.52</v>
      </c>
      <c r="C500" s="4">
        <f>IF('True_Odds_Calculator_3-way'!C492="","",'True_Odds_Calculator_3-way'!C492)</f>
        <v>11.1</v>
      </c>
      <c r="D500" s="4">
        <f t="shared" si="35"/>
        <v>3.0865898022073956E-2</v>
      </c>
      <c r="E500" s="4">
        <f t="shared" si="36"/>
        <v>1.2868142399741944</v>
      </c>
      <c r="F500" s="4">
        <f t="shared" si="37"/>
        <v>6.988823451286609</v>
      </c>
      <c r="G500" s="4">
        <f t="shared" si="38"/>
        <v>12.531099460831179</v>
      </c>
      <c r="I500" s="4">
        <f t="shared" si="39"/>
        <v>1.030865898022074</v>
      </c>
    </row>
    <row r="501" spans="1:9" x14ac:dyDescent="0.2">
      <c r="A501" s="4">
        <f>IF('True_Odds_Calculator_3-way'!A493="","",'True_Odds_Calculator_3-way'!A493)</f>
        <v>2.79</v>
      </c>
      <c r="B501" s="4">
        <f>IF('True_Odds_Calculator_3-way'!B493="","",'True_Odds_Calculator_3-way'!B493)</f>
        <v>3.31</v>
      </c>
      <c r="C501" s="4">
        <f>IF('True_Odds_Calculator_3-way'!C493="","",'True_Odds_Calculator_3-way'!C493)</f>
        <v>2.77</v>
      </c>
      <c r="D501" s="4">
        <f t="shared" si="35"/>
        <v>2.1548573018387751E-2</v>
      </c>
      <c r="E501" s="4">
        <f t="shared" si="36"/>
        <v>2.8470554841790578</v>
      </c>
      <c r="F501" s="4">
        <f t="shared" si="37"/>
        <v>3.3906126946342292</v>
      </c>
      <c r="G501" s="4">
        <f t="shared" si="38"/>
        <v>2.8262321729526092</v>
      </c>
      <c r="I501" s="4">
        <f t="shared" si="39"/>
        <v>1.0215485730183878</v>
      </c>
    </row>
    <row r="502" spans="1:9" x14ac:dyDescent="0.2">
      <c r="A502" s="4">
        <f>IF('True_Odds_Calculator_3-way'!A494="","",'True_Odds_Calculator_3-way'!A494)</f>
        <v>7.5</v>
      </c>
      <c r="B502" s="4">
        <f>IF('True_Odds_Calculator_3-way'!B494="","",'True_Odds_Calculator_3-way'!B494)</f>
        <v>5</v>
      </c>
      <c r="C502" s="4">
        <f>IF('True_Odds_Calculator_3-way'!C494="","",'True_Odds_Calculator_3-way'!C494)</f>
        <v>1.44</v>
      </c>
      <c r="D502" s="4">
        <f t="shared" si="35"/>
        <v>2.7777777777777679E-2</v>
      </c>
      <c r="E502" s="4">
        <f t="shared" si="36"/>
        <v>8.0597014925373109</v>
      </c>
      <c r="F502" s="4">
        <f t="shared" si="37"/>
        <v>5.2427184466019412</v>
      </c>
      <c r="G502" s="4">
        <f t="shared" si="38"/>
        <v>1.4594594594594597</v>
      </c>
      <c r="I502" s="4">
        <f t="shared" si="39"/>
        <v>1.0277777777777777</v>
      </c>
    </row>
    <row r="503" spans="1:9" x14ac:dyDescent="0.2">
      <c r="A503" s="4">
        <f>IF('True_Odds_Calculator_3-way'!A495="","",'True_Odds_Calculator_3-way'!A495)</f>
        <v>1.88</v>
      </c>
      <c r="B503" s="4">
        <f>IF('True_Odds_Calculator_3-way'!B495="","",'True_Odds_Calculator_3-way'!B495)</f>
        <v>3.87</v>
      </c>
      <c r="C503" s="4">
        <f>IF('True_Odds_Calculator_3-way'!C495="","",'True_Odds_Calculator_3-way'!C495)</f>
        <v>4.3</v>
      </c>
      <c r="D503" s="4">
        <f t="shared" si="35"/>
        <v>2.2870965968442514E-2</v>
      </c>
      <c r="E503" s="4">
        <f t="shared" si="36"/>
        <v>1.9073368520395679</v>
      </c>
      <c r="F503" s="4">
        <f t="shared" si="37"/>
        <v>3.9876498099970772</v>
      </c>
      <c r="G503" s="4">
        <f t="shared" si="38"/>
        <v>4.445738960404106</v>
      </c>
      <c r="I503" s="4">
        <f t="shared" si="39"/>
        <v>1.0228709659684425</v>
      </c>
    </row>
    <row r="504" spans="1:9" x14ac:dyDescent="0.2">
      <c r="A504" s="4">
        <f>IF('True_Odds_Calculator_3-way'!A496="","",'True_Odds_Calculator_3-way'!A496)</f>
        <v>6.03</v>
      </c>
      <c r="B504" s="4">
        <f>IF('True_Odds_Calculator_3-way'!B496="","",'True_Odds_Calculator_3-way'!B496)</f>
        <v>4.2</v>
      </c>
      <c r="C504" s="4">
        <f>IF('True_Odds_Calculator_3-way'!C496="","",'True_Odds_Calculator_3-way'!C496)</f>
        <v>1.61</v>
      </c>
      <c r="D504" s="4">
        <f t="shared" si="35"/>
        <v>2.5050729787913451E-2</v>
      </c>
      <c r="E504" s="4">
        <f t="shared" si="36"/>
        <v>6.3497209383448157</v>
      </c>
      <c r="F504" s="4">
        <f t="shared" si="37"/>
        <v>4.3526519510409045</v>
      </c>
      <c r="G504" s="4">
        <f t="shared" si="38"/>
        <v>1.6319396194275726</v>
      </c>
      <c r="I504" s="4">
        <f t="shared" si="39"/>
        <v>1.0250507297879135</v>
      </c>
    </row>
    <row r="505" spans="1:9" x14ac:dyDescent="0.2">
      <c r="A505" s="4">
        <f>IF('True_Odds_Calculator_3-way'!A497="","",'True_Odds_Calculator_3-way'!A497)</f>
        <v>1.82</v>
      </c>
      <c r="B505" s="4">
        <f>IF('True_Odds_Calculator_3-way'!B497="","",'True_Odds_Calculator_3-way'!B497)</f>
        <v>3.79</v>
      </c>
      <c r="C505" s="4">
        <f>IF('True_Odds_Calculator_3-way'!C497="","",'True_Odds_Calculator_3-way'!C497)</f>
        <v>4.75</v>
      </c>
      <c r="D505" s="4">
        <f t="shared" si="35"/>
        <v>2.3829107984086439E-2</v>
      </c>
      <c r="E505" s="4">
        <f t="shared" si="36"/>
        <v>1.8466964449266581</v>
      </c>
      <c r="F505" s="4">
        <f t="shared" si="37"/>
        <v>3.9076358865798029</v>
      </c>
      <c r="G505" s="4">
        <f t="shared" si="38"/>
        <v>4.9362415349036919</v>
      </c>
      <c r="I505" s="4">
        <f t="shared" si="39"/>
        <v>1.0238291079840864</v>
      </c>
    </row>
    <row r="506" spans="1:9" x14ac:dyDescent="0.2">
      <c r="A506" s="4">
        <f>IF('True_Odds_Calculator_3-way'!A498="","",'True_Odds_Calculator_3-way'!A498)</f>
        <v>2.7</v>
      </c>
      <c r="B506" s="4">
        <f>IF('True_Odds_Calculator_3-way'!B498="","",'True_Odds_Calculator_3-way'!B498)</f>
        <v>3.4</v>
      </c>
      <c r="C506" s="4">
        <f>IF('True_Odds_Calculator_3-way'!C498="","",'True_Odds_Calculator_3-way'!C498)</f>
        <v>2.79</v>
      </c>
      <c r="D506" s="4">
        <f t="shared" si="35"/>
        <v>2.2910956497294244E-2</v>
      </c>
      <c r="E506" s="4">
        <f t="shared" si="36"/>
        <v>2.7568457762851981</v>
      </c>
      <c r="F506" s="4">
        <f t="shared" si="37"/>
        <v>3.4906370103851496</v>
      </c>
      <c r="G506" s="4">
        <f t="shared" si="38"/>
        <v>2.8507412848938163</v>
      </c>
      <c r="I506" s="4">
        <f t="shared" si="39"/>
        <v>1.0229109564972942</v>
      </c>
    </row>
    <row r="507" spans="1:9" x14ac:dyDescent="0.2">
      <c r="A507" s="4">
        <f>IF('True_Odds_Calculator_3-way'!A499="","",'True_Odds_Calculator_3-way'!A499)</f>
        <v>1.21</v>
      </c>
      <c r="B507" s="4">
        <f>IF('True_Odds_Calculator_3-way'!B499="","",'True_Odds_Calculator_3-way'!B499)</f>
        <v>7.34</v>
      </c>
      <c r="C507" s="4">
        <f>IF('True_Odds_Calculator_3-way'!C499="","",'True_Odds_Calculator_3-way'!C499)</f>
        <v>14.42</v>
      </c>
      <c r="D507" s="4">
        <f t="shared" si="35"/>
        <v>3.2034190608639213E-2</v>
      </c>
      <c r="E507" s="4">
        <f t="shared" si="36"/>
        <v>1.225838392085338</v>
      </c>
      <c r="F507" s="4">
        <f t="shared" si="37"/>
        <v>7.9642108447106317</v>
      </c>
      <c r="G507" s="4">
        <f t="shared" si="38"/>
        <v>17.044467497143511</v>
      </c>
      <c r="I507" s="4">
        <f t="shared" si="39"/>
        <v>1.0320341906086392</v>
      </c>
    </row>
    <row r="508" spans="1:9" x14ac:dyDescent="0.2">
      <c r="A508" s="4">
        <f>IF('True_Odds_Calculator_3-way'!A500="","",'True_Odds_Calculator_3-way'!A500)</f>
        <v>3.31</v>
      </c>
      <c r="B508" s="4">
        <f>IF('True_Odds_Calculator_3-way'!B500="","",'True_Odds_Calculator_3-way'!B500)</f>
        <v>3.42</v>
      </c>
      <c r="C508" s="4">
        <f>IF('True_Odds_Calculator_3-way'!C500="","",'True_Odds_Calculator_3-way'!C500)</f>
        <v>2.34</v>
      </c>
      <c r="D508" s="4">
        <f t="shared" si="35"/>
        <v>2.1862891794518502E-2</v>
      </c>
      <c r="E508" s="4">
        <f t="shared" si="36"/>
        <v>3.3918176188859168</v>
      </c>
      <c r="F508" s="4">
        <f t="shared" si="37"/>
        <v>3.5074178176982125</v>
      </c>
      <c r="G508" s="4">
        <f t="shared" si="38"/>
        <v>2.3805964435117115</v>
      </c>
      <c r="I508" s="4">
        <f t="shared" si="39"/>
        <v>1.0218628917945185</v>
      </c>
    </row>
    <row r="509" spans="1:9" x14ac:dyDescent="0.2">
      <c r="A509" s="4">
        <f>IF('True_Odds_Calculator_3-way'!A501="","",'True_Odds_Calculator_3-way'!A501)</f>
        <v>4.3899999999999997</v>
      </c>
      <c r="B509" s="4">
        <f>IF('True_Odds_Calculator_3-way'!B501="","",'True_Odds_Calculator_3-way'!B501)</f>
        <v>3.85</v>
      </c>
      <c r="C509" s="4">
        <f>IF('True_Odds_Calculator_3-way'!C501="","",'True_Odds_Calculator_3-way'!C501)</f>
        <v>1.87</v>
      </c>
      <c r="D509" s="4">
        <f t="shared" si="35"/>
        <v>2.2290050830851893E-2</v>
      </c>
      <c r="E509" s="4">
        <f t="shared" si="36"/>
        <v>4.5380201162965141</v>
      </c>
      <c r="F509" s="4">
        <f t="shared" si="37"/>
        <v>3.9633745697989053</v>
      </c>
      <c r="G509" s="4">
        <f t="shared" si="38"/>
        <v>1.8963481103651889</v>
      </c>
      <c r="I509" s="4">
        <f t="shared" si="39"/>
        <v>1.0222900508308519</v>
      </c>
    </row>
    <row r="510" spans="1:9" x14ac:dyDescent="0.2">
      <c r="A510" s="4">
        <f>IF('True_Odds_Calculator_3-way'!A502="","",'True_Odds_Calculator_3-way'!A502)</f>
        <v>2.11</v>
      </c>
      <c r="B510" s="4">
        <f>IF('True_Odds_Calculator_3-way'!B502="","",'True_Odds_Calculator_3-way'!B502)</f>
        <v>3.51</v>
      </c>
      <c r="C510" s="4">
        <f>IF('True_Odds_Calculator_3-way'!C502="","",'True_Odds_Calculator_3-way'!C502)</f>
        <v>3.55</v>
      </c>
      <c r="D510" s="4">
        <f t="shared" si="35"/>
        <v>4.0524075034454876E-2</v>
      </c>
      <c r="E510" s="4">
        <f t="shared" si="36"/>
        <v>2.1719034460103117</v>
      </c>
      <c r="F510" s="4">
        <f t="shared" si="37"/>
        <v>3.6847034635760765</v>
      </c>
      <c r="G510" s="4">
        <f t="shared" si="38"/>
        <v>3.7288094207614049</v>
      </c>
      <c r="I510" s="4">
        <f t="shared" si="39"/>
        <v>1.0405240750344549</v>
      </c>
    </row>
    <row r="511" spans="1:9" x14ac:dyDescent="0.2">
      <c r="A511" s="4">
        <f>IF('True_Odds_Calculator_3-way'!A503="","",'True_Odds_Calculator_3-way'!A503)</f>
        <v>1.46</v>
      </c>
      <c r="B511" s="4">
        <f>IF('True_Odds_Calculator_3-way'!B503="","",'True_Odds_Calculator_3-way'!B503)</f>
        <v>4.75</v>
      </c>
      <c r="C511" s="4">
        <f>IF('True_Odds_Calculator_3-way'!C503="","",'True_Odds_Calculator_3-way'!C503)</f>
        <v>6.66</v>
      </c>
      <c r="D511" s="4">
        <f t="shared" si="35"/>
        <v>4.5607972788938911E-2</v>
      </c>
      <c r="E511" s="4">
        <f t="shared" si="36"/>
        <v>1.4931415917283146</v>
      </c>
      <c r="F511" s="4">
        <f t="shared" si="37"/>
        <v>5.1197075113710682</v>
      </c>
      <c r="G511" s="4">
        <f t="shared" si="38"/>
        <v>7.4102895954220926</v>
      </c>
      <c r="I511" s="4">
        <f t="shared" si="39"/>
        <v>1.0456079727889389</v>
      </c>
    </row>
    <row r="512" spans="1:9" x14ac:dyDescent="0.2">
      <c r="A512" s="4">
        <f>IF('True_Odds_Calculator_3-way'!A504="","",'True_Odds_Calculator_3-way'!A504)</f>
        <v>3.24</v>
      </c>
      <c r="B512" s="4">
        <f>IF('True_Odds_Calculator_3-way'!B504="","",'True_Odds_Calculator_3-way'!B504)</f>
        <v>3.57</v>
      </c>
      <c r="C512" s="4">
        <f>IF('True_Odds_Calculator_3-way'!C504="","",'True_Odds_Calculator_3-way'!C504)</f>
        <v>2.2200000000000002</v>
      </c>
      <c r="D512" s="4">
        <f t="shared" si="35"/>
        <v>3.9204470577019368E-2</v>
      </c>
      <c r="E512" s="4">
        <f t="shared" si="36"/>
        <v>3.3832495897142381</v>
      </c>
      <c r="F512" s="4">
        <f t="shared" si="37"/>
        <v>3.7447028188633533</v>
      </c>
      <c r="G512" s="4">
        <f t="shared" si="38"/>
        <v>2.2863294071389491</v>
      </c>
      <c r="I512" s="4">
        <f t="shared" si="39"/>
        <v>1.0392044705770194</v>
      </c>
    </row>
    <row r="513" spans="1:9" x14ac:dyDescent="0.2">
      <c r="A513" s="4">
        <f>IF('True_Odds_Calculator_3-way'!A505="","",'True_Odds_Calculator_3-way'!A505)</f>
        <v>1.91</v>
      </c>
      <c r="B513" s="4">
        <f>IF('True_Odds_Calculator_3-way'!B505="","",'True_Odds_Calculator_3-way'!B505)</f>
        <v>3.67</v>
      </c>
      <c r="C513" s="4">
        <f>IF('True_Odds_Calculator_3-way'!C505="","",'True_Odds_Calculator_3-way'!C505)</f>
        <v>4.09</v>
      </c>
      <c r="D513" s="4">
        <f t="shared" si="35"/>
        <v>4.0538550962893716E-2</v>
      </c>
      <c r="E513" s="4">
        <f t="shared" si="36"/>
        <v>1.96060225026638</v>
      </c>
      <c r="F513" s="4">
        <f t="shared" si="37"/>
        <v>3.8615001351607803</v>
      </c>
      <c r="G513" s="4">
        <f t="shared" si="38"/>
        <v>4.329268073541316</v>
      </c>
      <c r="I513" s="4">
        <f t="shared" si="39"/>
        <v>1.0405385509628937</v>
      </c>
    </row>
    <row r="514" spans="1:9" x14ac:dyDescent="0.2">
      <c r="A514" s="4">
        <f>IF('True_Odds_Calculator_3-way'!A506="","",'True_Odds_Calculator_3-way'!A506)</f>
        <v>2.56</v>
      </c>
      <c r="B514" s="4">
        <f>IF('True_Odds_Calculator_3-way'!B506="","",'True_Odds_Calculator_3-way'!B506)</f>
        <v>3.32</v>
      </c>
      <c r="C514" s="4">
        <f>IF('True_Odds_Calculator_3-way'!C506="","",'True_Odds_Calculator_3-way'!C506)</f>
        <v>2.88</v>
      </c>
      <c r="D514" s="4">
        <f t="shared" si="35"/>
        <v>3.9052041499330503E-2</v>
      </c>
      <c r="E514" s="4">
        <f t="shared" si="36"/>
        <v>2.6482514125336976</v>
      </c>
      <c r="F514" s="4">
        <f t="shared" si="37"/>
        <v>3.4699634674473172</v>
      </c>
      <c r="G514" s="4">
        <f t="shared" si="38"/>
        <v>2.9921765798093167</v>
      </c>
      <c r="I514" s="4">
        <f t="shared" si="39"/>
        <v>1.0390520414993305</v>
      </c>
    </row>
    <row r="515" spans="1:9" x14ac:dyDescent="0.2">
      <c r="A515" s="4">
        <f>IF('True_Odds_Calculator_3-way'!A507="","",'True_Odds_Calculator_3-way'!A507)</f>
        <v>1.48</v>
      </c>
      <c r="B515" s="4">
        <f>IF('True_Odds_Calculator_3-way'!B507="","",'True_Odds_Calculator_3-way'!B507)</f>
        <v>4.75</v>
      </c>
      <c r="C515" s="4">
        <f>IF('True_Odds_Calculator_3-way'!C507="","",'True_Odds_Calculator_3-way'!C507)</f>
        <v>6.26</v>
      </c>
      <c r="D515" s="4">
        <f t="shared" ref="D515:D578" si="40">IF(A515="","",((1/A515)+(1/B515)+(1/C515))-1)</f>
        <v>4.5946400410836308E-2</v>
      </c>
      <c r="E515" s="4">
        <f t="shared" ref="E515:E578" si="41">IF(A515="","",(3*A515)/(3-($D515*A515)))</f>
        <v>1.5143250404321942</v>
      </c>
      <c r="F515" s="4">
        <f t="shared" ref="F515:F578" si="42">IF(B515="","",(3*B515)/(3-($D515*B515)))</f>
        <v>5.1226661079294136</v>
      </c>
      <c r="G515" s="4">
        <f t="shared" ref="G515:G578" si="43">IF(C515="","",(3*C515)/(3-($D515*C515)))</f>
        <v>6.9238200125865337</v>
      </c>
      <c r="I515" s="4">
        <f t="shared" ref="I515:I578" si="44">IF(A515="","",D515+1)</f>
        <v>1.0459464004108363</v>
      </c>
    </row>
    <row r="516" spans="1:9" x14ac:dyDescent="0.2">
      <c r="A516" s="4">
        <f>IF('True_Odds_Calculator_3-way'!A508="","",'True_Odds_Calculator_3-way'!A508)</f>
        <v>1.47</v>
      </c>
      <c r="B516" s="4">
        <f>IF('True_Odds_Calculator_3-way'!B508="","",'True_Odds_Calculator_3-way'!B508)</f>
        <v>4.34</v>
      </c>
      <c r="C516" s="4">
        <f>IF('True_Odds_Calculator_3-way'!C508="","",'True_Odds_Calculator_3-way'!C508)</f>
        <v>6.83</v>
      </c>
      <c r="D516" s="4">
        <f t="shared" si="40"/>
        <v>5.7099739721137688E-2</v>
      </c>
      <c r="E516" s="4">
        <f t="shared" si="41"/>
        <v>1.5123128071561234</v>
      </c>
      <c r="F516" s="4">
        <f t="shared" si="42"/>
        <v>4.7307829689050847</v>
      </c>
      <c r="G516" s="4">
        <f t="shared" si="43"/>
        <v>7.85054831042366</v>
      </c>
      <c r="I516" s="4">
        <f t="shared" si="44"/>
        <v>1.0570997397211377</v>
      </c>
    </row>
    <row r="517" spans="1:9" x14ac:dyDescent="0.2">
      <c r="A517" s="4">
        <f>IF('True_Odds_Calculator_3-way'!A509="","",'True_Odds_Calculator_3-way'!A509)</f>
        <v>1.6</v>
      </c>
      <c r="B517" s="4">
        <f>IF('True_Odds_Calculator_3-way'!B509="","",'True_Odds_Calculator_3-way'!B509)</f>
        <v>4.04</v>
      </c>
      <c r="C517" s="4">
        <f>IF('True_Odds_Calculator_3-way'!C509="","",'True_Odds_Calculator_3-way'!C509)</f>
        <v>5.47</v>
      </c>
      <c r="D517" s="4">
        <f t="shared" si="40"/>
        <v>5.5340108965192591E-2</v>
      </c>
      <c r="E517" s="4">
        <f t="shared" si="41"/>
        <v>1.6486597384382391</v>
      </c>
      <c r="F517" s="4">
        <f t="shared" si="42"/>
        <v>4.3653244046737187</v>
      </c>
      <c r="G517" s="4">
        <f t="shared" si="43"/>
        <v>6.0838850881660624</v>
      </c>
      <c r="I517" s="4">
        <f t="shared" si="44"/>
        <v>1.0553401089651926</v>
      </c>
    </row>
    <row r="518" spans="1:9" x14ac:dyDescent="0.2">
      <c r="A518" s="4">
        <f>IF('True_Odds_Calculator_3-way'!A510="","",'True_Odds_Calculator_3-way'!A510)</f>
        <v>5.14</v>
      </c>
      <c r="B518" s="4">
        <f>IF('True_Odds_Calculator_3-way'!B510="","",'True_Odds_Calculator_3-way'!B510)</f>
        <v>3.67</v>
      </c>
      <c r="C518" s="4">
        <f>IF('True_Odds_Calculator_3-way'!C510="","",'True_Odds_Calculator_3-way'!C510)</f>
        <v>1.7</v>
      </c>
      <c r="D518" s="4">
        <f t="shared" si="40"/>
        <v>5.5267387333223894E-2</v>
      </c>
      <c r="E518" s="4">
        <f t="shared" si="41"/>
        <v>5.6776223305749403</v>
      </c>
      <c r="F518" s="4">
        <f t="shared" si="42"/>
        <v>3.9361229965558797</v>
      </c>
      <c r="G518" s="4">
        <f t="shared" si="43"/>
        <v>1.7549622339383417</v>
      </c>
      <c r="I518" s="4">
        <f t="shared" si="44"/>
        <v>1.0552673873332239</v>
      </c>
    </row>
    <row r="519" spans="1:9" x14ac:dyDescent="0.2">
      <c r="A519" s="4">
        <f>IF('True_Odds_Calculator_3-way'!A511="","",'True_Odds_Calculator_3-way'!A511)</f>
        <v>7.09</v>
      </c>
      <c r="B519" s="4">
        <f>IF('True_Odds_Calculator_3-way'!B511="","",'True_Odds_Calculator_3-way'!B511)</f>
        <v>4.53</v>
      </c>
      <c r="C519" s="4">
        <f>IF('True_Odds_Calculator_3-way'!C511="","",'True_Odds_Calculator_3-way'!C511)</f>
        <v>1.49</v>
      </c>
      <c r="D519" s="4">
        <f t="shared" si="40"/>
        <v>3.29352150279969E-2</v>
      </c>
      <c r="E519" s="4">
        <f t="shared" si="41"/>
        <v>7.688444630643442</v>
      </c>
      <c r="F519" s="4">
        <f t="shared" si="42"/>
        <v>4.7670771116901198</v>
      </c>
      <c r="G519" s="4">
        <f t="shared" si="43"/>
        <v>1.5147784789455132</v>
      </c>
      <c r="I519" s="4">
        <f t="shared" si="44"/>
        <v>1.0329352150279969</v>
      </c>
    </row>
    <row r="520" spans="1:9" x14ac:dyDescent="0.2">
      <c r="A520" s="4">
        <f>IF('True_Odds_Calculator_3-way'!A512="","",'True_Odds_Calculator_3-way'!A512)</f>
        <v>1.36</v>
      </c>
      <c r="B520" s="4">
        <f>IF('True_Odds_Calculator_3-way'!B512="","",'True_Odds_Calculator_3-way'!B512)</f>
        <v>5.27</v>
      </c>
      <c r="C520" s="4">
        <f>IF('True_Odds_Calculator_3-way'!C512="","",'True_Odds_Calculator_3-way'!C512)</f>
        <v>9.17</v>
      </c>
      <c r="D520" s="4">
        <f t="shared" si="40"/>
        <v>3.4098692419592735E-2</v>
      </c>
      <c r="E520" s="4">
        <f t="shared" si="41"/>
        <v>1.3813530576427251</v>
      </c>
      <c r="F520" s="4">
        <f t="shared" si="42"/>
        <v>5.6057868352012488</v>
      </c>
      <c r="G520" s="4">
        <f t="shared" si="43"/>
        <v>10.236983791302871</v>
      </c>
      <c r="I520" s="4">
        <f t="shared" si="44"/>
        <v>1.0340986924195927</v>
      </c>
    </row>
    <row r="521" spans="1:9" x14ac:dyDescent="0.2">
      <c r="A521" s="4">
        <f>IF('True_Odds_Calculator_3-way'!A513="","",'True_Odds_Calculator_3-way'!A513)</f>
        <v>2.2000000000000002</v>
      </c>
      <c r="B521" s="4">
        <f>IF('True_Odds_Calculator_3-way'!B513="","",'True_Odds_Calculator_3-way'!B513)</f>
        <v>3.41</v>
      </c>
      <c r="C521" s="4">
        <f>IF('True_Odds_Calculator_3-way'!C513="","",'True_Odds_Calculator_3-way'!C513)</f>
        <v>3.44</v>
      </c>
      <c r="D521" s="4">
        <f t="shared" si="40"/>
        <v>3.8498260928868655E-2</v>
      </c>
      <c r="E521" s="4">
        <f t="shared" si="41"/>
        <v>2.2639149790278177</v>
      </c>
      <c r="F521" s="4">
        <f t="shared" si="42"/>
        <v>3.5660492075716435</v>
      </c>
      <c r="G521" s="4">
        <f t="shared" si="43"/>
        <v>3.5988709809375772</v>
      </c>
      <c r="I521" s="4">
        <f t="shared" si="44"/>
        <v>1.0384982609288687</v>
      </c>
    </row>
    <row r="522" spans="1:9" x14ac:dyDescent="0.2">
      <c r="A522" s="4" t="str">
        <f>IF('True_Odds_Calculator_3-way'!A514="","",'True_Odds_Calculator_3-way'!A514)</f>
        <v/>
      </c>
      <c r="B522" s="4" t="str">
        <f>IF('True_Odds_Calculator_3-way'!B514="","",'True_Odds_Calculator_3-way'!B514)</f>
        <v/>
      </c>
      <c r="C522" s="4" t="str">
        <f>IF('True_Odds_Calculator_3-way'!C514="","",'True_Odds_Calculator_3-way'!C514)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IF('True_Odds_Calculator_3-way'!A515="","",'True_Odds_Calculator_3-way'!A515)</f>
        <v/>
      </c>
      <c r="B523" s="4" t="str">
        <f>IF('True_Odds_Calculator_3-way'!B515="","",'True_Odds_Calculator_3-way'!B515)</f>
        <v/>
      </c>
      <c r="C523" s="4" t="str">
        <f>IF('True_Odds_Calculator_3-way'!C515="","",'True_Odds_Calculator_3-way'!C515)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IF('True_Odds_Calculator_3-way'!A516="","",'True_Odds_Calculator_3-way'!A516)</f>
        <v/>
      </c>
      <c r="B524" s="4" t="str">
        <f>IF('True_Odds_Calculator_3-way'!B516="","",'True_Odds_Calculator_3-way'!B516)</f>
        <v/>
      </c>
      <c r="C524" s="4" t="str">
        <f>IF('True_Odds_Calculator_3-way'!C516="","",'True_Odds_Calculator_3-way'!C516)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IF('True_Odds_Calculator_3-way'!A517="","",'True_Odds_Calculator_3-way'!A517)</f>
        <v/>
      </c>
      <c r="B525" s="4" t="str">
        <f>IF('True_Odds_Calculator_3-way'!B517="","",'True_Odds_Calculator_3-way'!B517)</f>
        <v/>
      </c>
      <c r="C525" s="4" t="str">
        <f>IF('True_Odds_Calculator_3-way'!C517="","",'True_Odds_Calculator_3-way'!C517)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IF('True_Odds_Calculator_3-way'!A518="","",'True_Odds_Calculator_3-way'!A518)</f>
        <v/>
      </c>
      <c r="B526" s="4" t="str">
        <f>IF('True_Odds_Calculator_3-way'!B518="","",'True_Odds_Calculator_3-way'!B518)</f>
        <v/>
      </c>
      <c r="C526" s="4" t="str">
        <f>IF('True_Odds_Calculator_3-way'!C518="","",'True_Odds_Calculator_3-way'!C518)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IF('True_Odds_Calculator_3-way'!A519="","",'True_Odds_Calculator_3-way'!A519)</f>
        <v/>
      </c>
      <c r="B527" s="4" t="str">
        <f>IF('True_Odds_Calculator_3-way'!B519="","",'True_Odds_Calculator_3-way'!B519)</f>
        <v/>
      </c>
      <c r="C527" s="4" t="str">
        <f>IF('True_Odds_Calculator_3-way'!C519="","",'True_Odds_Calculator_3-way'!C519)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IF('True_Odds_Calculator_3-way'!A520="","",'True_Odds_Calculator_3-way'!A520)</f>
        <v/>
      </c>
      <c r="B528" s="4" t="str">
        <f>IF('True_Odds_Calculator_3-way'!B520="","",'True_Odds_Calculator_3-way'!B520)</f>
        <v/>
      </c>
      <c r="C528" s="4" t="str">
        <f>IF('True_Odds_Calculator_3-way'!C520="","",'True_Odds_Calculator_3-way'!C520)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IF('True_Odds_Calculator_3-way'!A521="","",'True_Odds_Calculator_3-way'!A521)</f>
        <v/>
      </c>
      <c r="B529" s="4" t="str">
        <f>IF('True_Odds_Calculator_3-way'!B521="","",'True_Odds_Calculator_3-way'!B521)</f>
        <v/>
      </c>
      <c r="C529" s="4" t="str">
        <f>IF('True_Odds_Calculator_3-way'!C521="","",'True_Odds_Calculator_3-way'!C521)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IF('True_Odds_Calculator_3-way'!A522="","",'True_Odds_Calculator_3-way'!A522)</f>
        <v/>
      </c>
      <c r="B530" s="4" t="str">
        <f>IF('True_Odds_Calculator_3-way'!B522="","",'True_Odds_Calculator_3-way'!B522)</f>
        <v/>
      </c>
      <c r="C530" s="4" t="str">
        <f>IF('True_Odds_Calculator_3-way'!C522="","",'True_Odds_Calculator_3-way'!C522)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IF('True_Odds_Calculator_3-way'!A523="","",'True_Odds_Calculator_3-way'!A523)</f>
        <v/>
      </c>
      <c r="B531" s="4" t="str">
        <f>IF('True_Odds_Calculator_3-way'!B523="","",'True_Odds_Calculator_3-way'!B523)</f>
        <v/>
      </c>
      <c r="C531" s="4" t="str">
        <f>IF('True_Odds_Calculator_3-way'!C523="","",'True_Odds_Calculator_3-way'!C523)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IF('True_Odds_Calculator_3-way'!A524="","",'True_Odds_Calculator_3-way'!A524)</f>
        <v/>
      </c>
      <c r="B532" s="4" t="str">
        <f>IF('True_Odds_Calculator_3-way'!B524="","",'True_Odds_Calculator_3-way'!B524)</f>
        <v/>
      </c>
      <c r="C532" s="4" t="str">
        <f>IF('True_Odds_Calculator_3-way'!C524="","",'True_Odds_Calculator_3-way'!C524)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IF('True_Odds_Calculator_3-way'!A525="","",'True_Odds_Calculator_3-way'!A525)</f>
        <v/>
      </c>
      <c r="B533" s="4" t="str">
        <f>IF('True_Odds_Calculator_3-way'!B525="","",'True_Odds_Calculator_3-way'!B525)</f>
        <v/>
      </c>
      <c r="C533" s="4" t="str">
        <f>IF('True_Odds_Calculator_3-way'!C525="","",'True_Odds_Calculator_3-way'!C525)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IF('True_Odds_Calculator_3-way'!A526="","",'True_Odds_Calculator_3-way'!A526)</f>
        <v/>
      </c>
      <c r="B534" s="4" t="str">
        <f>IF('True_Odds_Calculator_3-way'!B526="","",'True_Odds_Calculator_3-way'!B526)</f>
        <v/>
      </c>
      <c r="C534" s="4" t="str">
        <f>IF('True_Odds_Calculator_3-way'!C526="","",'True_Odds_Calculator_3-way'!C526)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IF('True_Odds_Calculator_3-way'!A527="","",'True_Odds_Calculator_3-way'!A527)</f>
        <v/>
      </c>
      <c r="B535" s="4" t="str">
        <f>IF('True_Odds_Calculator_3-way'!B527="","",'True_Odds_Calculator_3-way'!B527)</f>
        <v/>
      </c>
      <c r="C535" s="4" t="str">
        <f>IF('True_Odds_Calculator_3-way'!C527="","",'True_Odds_Calculator_3-way'!C527)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IF('True_Odds_Calculator_3-way'!A528="","",'True_Odds_Calculator_3-way'!A528)</f>
        <v/>
      </c>
      <c r="B536" s="4" t="str">
        <f>IF('True_Odds_Calculator_3-way'!B528="","",'True_Odds_Calculator_3-way'!B528)</f>
        <v/>
      </c>
      <c r="C536" s="4" t="str">
        <f>IF('True_Odds_Calculator_3-way'!C528="","",'True_Odds_Calculator_3-way'!C528)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IF('True_Odds_Calculator_3-way'!A529="","",'True_Odds_Calculator_3-way'!A529)</f>
        <v/>
      </c>
      <c r="B537" s="4" t="str">
        <f>IF('True_Odds_Calculator_3-way'!B529="","",'True_Odds_Calculator_3-way'!B529)</f>
        <v/>
      </c>
      <c r="C537" s="4" t="str">
        <f>IF('True_Odds_Calculator_3-way'!C529="","",'True_Odds_Calculator_3-way'!C529)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IF('True_Odds_Calculator_3-way'!A530="","",'True_Odds_Calculator_3-way'!A530)</f>
        <v/>
      </c>
      <c r="B538" s="4" t="str">
        <f>IF('True_Odds_Calculator_3-way'!B530="","",'True_Odds_Calculator_3-way'!B530)</f>
        <v/>
      </c>
      <c r="C538" s="4" t="str">
        <f>IF('True_Odds_Calculator_3-way'!C530="","",'True_Odds_Calculator_3-way'!C530)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IF('True_Odds_Calculator_3-way'!A531="","",'True_Odds_Calculator_3-way'!A531)</f>
        <v/>
      </c>
      <c r="B539" s="4" t="str">
        <f>IF('True_Odds_Calculator_3-way'!B531="","",'True_Odds_Calculator_3-way'!B531)</f>
        <v/>
      </c>
      <c r="C539" s="4" t="str">
        <f>IF('True_Odds_Calculator_3-way'!C531="","",'True_Odds_Calculator_3-way'!C531)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IF('True_Odds_Calculator_3-way'!A532="","",'True_Odds_Calculator_3-way'!A532)</f>
        <v/>
      </c>
      <c r="B540" s="4" t="str">
        <f>IF('True_Odds_Calculator_3-way'!B532="","",'True_Odds_Calculator_3-way'!B532)</f>
        <v/>
      </c>
      <c r="C540" s="4" t="str">
        <f>IF('True_Odds_Calculator_3-way'!C532="","",'True_Odds_Calculator_3-way'!C532)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IF('True_Odds_Calculator_3-way'!A533="","",'True_Odds_Calculator_3-way'!A533)</f>
        <v/>
      </c>
      <c r="B541" s="4" t="str">
        <f>IF('True_Odds_Calculator_3-way'!B533="","",'True_Odds_Calculator_3-way'!B533)</f>
        <v/>
      </c>
      <c r="C541" s="4" t="str">
        <f>IF('True_Odds_Calculator_3-way'!C533="","",'True_Odds_Calculator_3-way'!C533)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IF('True_Odds_Calculator_3-way'!A534="","",'True_Odds_Calculator_3-way'!A534)</f>
        <v/>
      </c>
      <c r="B542" s="4" t="str">
        <f>IF('True_Odds_Calculator_3-way'!B534="","",'True_Odds_Calculator_3-way'!B534)</f>
        <v/>
      </c>
      <c r="C542" s="4" t="str">
        <f>IF('True_Odds_Calculator_3-way'!C534="","",'True_Odds_Calculator_3-way'!C534)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IF('True_Odds_Calculator_3-way'!A535="","",'True_Odds_Calculator_3-way'!A535)</f>
        <v/>
      </c>
      <c r="B543" s="4" t="str">
        <f>IF('True_Odds_Calculator_3-way'!B535="","",'True_Odds_Calculator_3-way'!B535)</f>
        <v/>
      </c>
      <c r="C543" s="4" t="str">
        <f>IF('True_Odds_Calculator_3-way'!C535="","",'True_Odds_Calculator_3-way'!C535)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IF('True_Odds_Calculator_3-way'!A536="","",'True_Odds_Calculator_3-way'!A536)</f>
        <v/>
      </c>
      <c r="B544" s="4" t="str">
        <f>IF('True_Odds_Calculator_3-way'!B536="","",'True_Odds_Calculator_3-way'!B536)</f>
        <v/>
      </c>
      <c r="C544" s="4" t="str">
        <f>IF('True_Odds_Calculator_3-way'!C536="","",'True_Odds_Calculator_3-way'!C536)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IF('True_Odds_Calculator_3-way'!A537="","",'True_Odds_Calculator_3-way'!A537)</f>
        <v/>
      </c>
      <c r="B545" s="4" t="str">
        <f>IF('True_Odds_Calculator_3-way'!B537="","",'True_Odds_Calculator_3-way'!B537)</f>
        <v/>
      </c>
      <c r="C545" s="4" t="str">
        <f>IF('True_Odds_Calculator_3-way'!C537="","",'True_Odds_Calculator_3-way'!C537)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IF('True_Odds_Calculator_3-way'!A538="","",'True_Odds_Calculator_3-way'!A538)</f>
        <v/>
      </c>
      <c r="B546" s="4" t="str">
        <f>IF('True_Odds_Calculator_3-way'!B538="","",'True_Odds_Calculator_3-way'!B538)</f>
        <v/>
      </c>
      <c r="C546" s="4" t="str">
        <f>IF('True_Odds_Calculator_3-way'!C538="","",'True_Odds_Calculator_3-way'!C538)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IF('True_Odds_Calculator_3-way'!A539="","",'True_Odds_Calculator_3-way'!A539)</f>
        <v/>
      </c>
      <c r="B547" s="4" t="str">
        <f>IF('True_Odds_Calculator_3-way'!B539="","",'True_Odds_Calculator_3-way'!B539)</f>
        <v/>
      </c>
      <c r="C547" s="4" t="str">
        <f>IF('True_Odds_Calculator_3-way'!C539="","",'True_Odds_Calculator_3-way'!C539)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IF('True_Odds_Calculator_3-way'!A540="","",'True_Odds_Calculator_3-way'!A540)</f>
        <v/>
      </c>
      <c r="B548" s="4" t="str">
        <f>IF('True_Odds_Calculator_3-way'!B540="","",'True_Odds_Calculator_3-way'!B540)</f>
        <v/>
      </c>
      <c r="C548" s="4" t="str">
        <f>IF('True_Odds_Calculator_3-way'!C540="","",'True_Odds_Calculator_3-way'!C540)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IF('True_Odds_Calculator_3-way'!A541="","",'True_Odds_Calculator_3-way'!A541)</f>
        <v/>
      </c>
      <c r="B549" s="4" t="str">
        <f>IF('True_Odds_Calculator_3-way'!B541="","",'True_Odds_Calculator_3-way'!B541)</f>
        <v/>
      </c>
      <c r="C549" s="4" t="str">
        <f>IF('True_Odds_Calculator_3-way'!C541="","",'True_Odds_Calculator_3-way'!C541)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IF('True_Odds_Calculator_3-way'!A542="","",'True_Odds_Calculator_3-way'!A542)</f>
        <v/>
      </c>
      <c r="B550" s="4" t="str">
        <f>IF('True_Odds_Calculator_3-way'!B542="","",'True_Odds_Calculator_3-way'!B542)</f>
        <v/>
      </c>
      <c r="C550" s="4" t="str">
        <f>IF('True_Odds_Calculator_3-way'!C542="","",'True_Odds_Calculator_3-way'!C542)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IF('True_Odds_Calculator_3-way'!A543="","",'True_Odds_Calculator_3-way'!A543)</f>
        <v/>
      </c>
      <c r="B551" s="4" t="str">
        <f>IF('True_Odds_Calculator_3-way'!B543="","",'True_Odds_Calculator_3-way'!B543)</f>
        <v/>
      </c>
      <c r="C551" s="4" t="str">
        <f>IF('True_Odds_Calculator_3-way'!C543="","",'True_Odds_Calculator_3-way'!C543)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IF('True_Odds_Calculator_3-way'!A544="","",'True_Odds_Calculator_3-way'!A544)</f>
        <v/>
      </c>
      <c r="B552" s="4" t="str">
        <f>IF('True_Odds_Calculator_3-way'!B544="","",'True_Odds_Calculator_3-way'!B544)</f>
        <v/>
      </c>
      <c r="C552" s="4" t="str">
        <f>IF('True_Odds_Calculator_3-way'!C544="","",'True_Odds_Calculator_3-way'!C544)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IF('True_Odds_Calculator_3-way'!A545="","",'True_Odds_Calculator_3-way'!A545)</f>
        <v/>
      </c>
      <c r="B553" s="4" t="str">
        <f>IF('True_Odds_Calculator_3-way'!B545="","",'True_Odds_Calculator_3-way'!B545)</f>
        <v/>
      </c>
      <c r="C553" s="4" t="str">
        <f>IF('True_Odds_Calculator_3-way'!C545="","",'True_Odds_Calculator_3-way'!C545)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IF('True_Odds_Calculator_3-way'!A546="","",'True_Odds_Calculator_3-way'!A546)</f>
        <v/>
      </c>
      <c r="B554" s="4" t="str">
        <f>IF('True_Odds_Calculator_3-way'!B546="","",'True_Odds_Calculator_3-way'!B546)</f>
        <v/>
      </c>
      <c r="C554" s="4" t="str">
        <f>IF('True_Odds_Calculator_3-way'!C546="","",'True_Odds_Calculator_3-way'!C546)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IF('True_Odds_Calculator_3-way'!A547="","",'True_Odds_Calculator_3-way'!A547)</f>
        <v/>
      </c>
      <c r="B555" s="4" t="str">
        <f>IF('True_Odds_Calculator_3-way'!B547="","",'True_Odds_Calculator_3-way'!B547)</f>
        <v/>
      </c>
      <c r="C555" s="4" t="str">
        <f>IF('True_Odds_Calculator_3-way'!C547="","",'True_Odds_Calculator_3-way'!C547)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IF('True_Odds_Calculator_3-way'!A548="","",'True_Odds_Calculator_3-way'!A548)</f>
        <v/>
      </c>
      <c r="B556" s="4" t="str">
        <f>IF('True_Odds_Calculator_3-way'!B548="","",'True_Odds_Calculator_3-way'!B548)</f>
        <v/>
      </c>
      <c r="C556" s="4" t="str">
        <f>IF('True_Odds_Calculator_3-way'!C548="","",'True_Odds_Calculator_3-way'!C548)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IF('True_Odds_Calculator_3-way'!A549="","",'True_Odds_Calculator_3-way'!A549)</f>
        <v/>
      </c>
      <c r="B557" s="4" t="str">
        <f>IF('True_Odds_Calculator_3-way'!B549="","",'True_Odds_Calculator_3-way'!B549)</f>
        <v/>
      </c>
      <c r="C557" s="4" t="str">
        <f>IF('True_Odds_Calculator_3-way'!C549="","",'True_Odds_Calculator_3-way'!C549)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IF('True_Odds_Calculator_3-way'!A550="","",'True_Odds_Calculator_3-way'!A550)</f>
        <v/>
      </c>
      <c r="B558" s="4" t="str">
        <f>IF('True_Odds_Calculator_3-way'!B550="","",'True_Odds_Calculator_3-way'!B550)</f>
        <v/>
      </c>
      <c r="C558" s="4" t="str">
        <f>IF('True_Odds_Calculator_3-way'!C550="","",'True_Odds_Calculator_3-way'!C550)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IF('True_Odds_Calculator_3-way'!A551="","",'True_Odds_Calculator_3-way'!A551)</f>
        <v/>
      </c>
      <c r="B559" s="4" t="str">
        <f>IF('True_Odds_Calculator_3-way'!B551="","",'True_Odds_Calculator_3-way'!B551)</f>
        <v/>
      </c>
      <c r="C559" s="4" t="str">
        <f>IF('True_Odds_Calculator_3-way'!C551="","",'True_Odds_Calculator_3-way'!C551)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IF('True_Odds_Calculator_3-way'!A552="","",'True_Odds_Calculator_3-way'!A552)</f>
        <v/>
      </c>
      <c r="B560" s="4" t="str">
        <f>IF('True_Odds_Calculator_3-way'!B552="","",'True_Odds_Calculator_3-way'!B552)</f>
        <v/>
      </c>
      <c r="C560" s="4" t="str">
        <f>IF('True_Odds_Calculator_3-way'!C552="","",'True_Odds_Calculator_3-way'!C552)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IF('True_Odds_Calculator_3-way'!A553="","",'True_Odds_Calculator_3-way'!A553)</f>
        <v/>
      </c>
      <c r="B561" s="4" t="str">
        <f>IF('True_Odds_Calculator_3-way'!B553="","",'True_Odds_Calculator_3-way'!B553)</f>
        <v/>
      </c>
      <c r="C561" s="4" t="str">
        <f>IF('True_Odds_Calculator_3-way'!C553="","",'True_Odds_Calculator_3-way'!C553)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IF('True_Odds_Calculator_3-way'!A554="","",'True_Odds_Calculator_3-way'!A554)</f>
        <v/>
      </c>
      <c r="B562" s="4" t="str">
        <f>IF('True_Odds_Calculator_3-way'!B554="","",'True_Odds_Calculator_3-way'!B554)</f>
        <v/>
      </c>
      <c r="C562" s="4" t="str">
        <f>IF('True_Odds_Calculator_3-way'!C554="","",'True_Odds_Calculator_3-way'!C554)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IF('True_Odds_Calculator_3-way'!A555="","",'True_Odds_Calculator_3-way'!A555)</f>
        <v/>
      </c>
      <c r="B563" s="4" t="str">
        <f>IF('True_Odds_Calculator_3-way'!B555="","",'True_Odds_Calculator_3-way'!B555)</f>
        <v/>
      </c>
      <c r="C563" s="4" t="str">
        <f>IF('True_Odds_Calculator_3-way'!C555="","",'True_Odds_Calculator_3-way'!C555)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IF('True_Odds_Calculator_3-way'!A556="","",'True_Odds_Calculator_3-way'!A556)</f>
        <v/>
      </c>
      <c r="B564" s="4" t="str">
        <f>IF('True_Odds_Calculator_3-way'!B556="","",'True_Odds_Calculator_3-way'!B556)</f>
        <v/>
      </c>
      <c r="C564" s="4" t="str">
        <f>IF('True_Odds_Calculator_3-way'!C556="","",'True_Odds_Calculator_3-way'!C556)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IF('True_Odds_Calculator_3-way'!A557="","",'True_Odds_Calculator_3-way'!A557)</f>
        <v/>
      </c>
      <c r="B565" s="4" t="str">
        <f>IF('True_Odds_Calculator_3-way'!B557="","",'True_Odds_Calculator_3-way'!B557)</f>
        <v/>
      </c>
      <c r="C565" s="4" t="str">
        <f>IF('True_Odds_Calculator_3-way'!C557="","",'True_Odds_Calculator_3-way'!C557)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IF('True_Odds_Calculator_3-way'!A558="","",'True_Odds_Calculator_3-way'!A558)</f>
        <v/>
      </c>
      <c r="B566" s="4" t="str">
        <f>IF('True_Odds_Calculator_3-way'!B558="","",'True_Odds_Calculator_3-way'!B558)</f>
        <v/>
      </c>
      <c r="C566" s="4" t="str">
        <f>IF('True_Odds_Calculator_3-way'!C558="","",'True_Odds_Calculator_3-way'!C558)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IF('True_Odds_Calculator_3-way'!A559="","",'True_Odds_Calculator_3-way'!A559)</f>
        <v/>
      </c>
      <c r="B567" s="4" t="str">
        <f>IF('True_Odds_Calculator_3-way'!B559="","",'True_Odds_Calculator_3-way'!B559)</f>
        <v/>
      </c>
      <c r="C567" s="4" t="str">
        <f>IF('True_Odds_Calculator_3-way'!C559="","",'True_Odds_Calculator_3-way'!C559)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IF('True_Odds_Calculator_3-way'!A560="","",'True_Odds_Calculator_3-way'!A560)</f>
        <v/>
      </c>
      <c r="B568" s="4" t="str">
        <f>IF('True_Odds_Calculator_3-way'!B560="","",'True_Odds_Calculator_3-way'!B560)</f>
        <v/>
      </c>
      <c r="C568" s="4" t="str">
        <f>IF('True_Odds_Calculator_3-way'!C560="","",'True_Odds_Calculator_3-way'!C560)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IF('True_Odds_Calculator_3-way'!A561="","",'True_Odds_Calculator_3-way'!A561)</f>
        <v/>
      </c>
      <c r="B569" s="4" t="str">
        <f>IF('True_Odds_Calculator_3-way'!B561="","",'True_Odds_Calculator_3-way'!B561)</f>
        <v/>
      </c>
      <c r="C569" s="4" t="str">
        <f>IF('True_Odds_Calculator_3-way'!C561="","",'True_Odds_Calculator_3-way'!C561)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IF('True_Odds_Calculator_3-way'!A562="","",'True_Odds_Calculator_3-way'!A562)</f>
        <v/>
      </c>
      <c r="B570" s="4" t="str">
        <f>IF('True_Odds_Calculator_3-way'!B562="","",'True_Odds_Calculator_3-way'!B562)</f>
        <v/>
      </c>
      <c r="C570" s="4" t="str">
        <f>IF('True_Odds_Calculator_3-way'!C562="","",'True_Odds_Calculator_3-way'!C562)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IF('True_Odds_Calculator_3-way'!A563="","",'True_Odds_Calculator_3-way'!A563)</f>
        <v/>
      </c>
      <c r="B571" s="4" t="str">
        <f>IF('True_Odds_Calculator_3-way'!B563="","",'True_Odds_Calculator_3-way'!B563)</f>
        <v/>
      </c>
      <c r="C571" s="4" t="str">
        <f>IF('True_Odds_Calculator_3-way'!C563="","",'True_Odds_Calculator_3-way'!C563)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IF('True_Odds_Calculator_3-way'!A564="","",'True_Odds_Calculator_3-way'!A564)</f>
        <v/>
      </c>
      <c r="B572" s="4" t="str">
        <f>IF('True_Odds_Calculator_3-way'!B564="","",'True_Odds_Calculator_3-way'!B564)</f>
        <v/>
      </c>
      <c r="C572" s="4" t="str">
        <f>IF('True_Odds_Calculator_3-way'!C564="","",'True_Odds_Calculator_3-way'!C564)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IF('True_Odds_Calculator_3-way'!A565="","",'True_Odds_Calculator_3-way'!A565)</f>
        <v/>
      </c>
      <c r="B573" s="4" t="str">
        <f>IF('True_Odds_Calculator_3-way'!B565="","",'True_Odds_Calculator_3-way'!B565)</f>
        <v/>
      </c>
      <c r="C573" s="4" t="str">
        <f>IF('True_Odds_Calculator_3-way'!C565="","",'True_Odds_Calculator_3-way'!C565)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IF('True_Odds_Calculator_3-way'!A566="","",'True_Odds_Calculator_3-way'!A566)</f>
        <v/>
      </c>
      <c r="B574" s="4" t="str">
        <f>IF('True_Odds_Calculator_3-way'!B566="","",'True_Odds_Calculator_3-way'!B566)</f>
        <v/>
      </c>
      <c r="C574" s="4" t="str">
        <f>IF('True_Odds_Calculator_3-way'!C566="","",'True_Odds_Calculator_3-way'!C566)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IF('True_Odds_Calculator_3-way'!A567="","",'True_Odds_Calculator_3-way'!A567)</f>
        <v/>
      </c>
      <c r="B575" s="4" t="str">
        <f>IF('True_Odds_Calculator_3-way'!B567="","",'True_Odds_Calculator_3-way'!B567)</f>
        <v/>
      </c>
      <c r="C575" s="4" t="str">
        <f>IF('True_Odds_Calculator_3-way'!C567="","",'True_Odds_Calculator_3-way'!C567)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IF('True_Odds_Calculator_3-way'!A568="","",'True_Odds_Calculator_3-way'!A568)</f>
        <v/>
      </c>
      <c r="B576" s="4" t="str">
        <f>IF('True_Odds_Calculator_3-way'!B568="","",'True_Odds_Calculator_3-way'!B568)</f>
        <v/>
      </c>
      <c r="C576" s="4" t="str">
        <f>IF('True_Odds_Calculator_3-way'!C568="","",'True_Odds_Calculator_3-way'!C568)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IF('True_Odds_Calculator_3-way'!A569="","",'True_Odds_Calculator_3-way'!A569)</f>
        <v/>
      </c>
      <c r="B577" s="4" t="str">
        <f>IF('True_Odds_Calculator_3-way'!B569="","",'True_Odds_Calculator_3-way'!B569)</f>
        <v/>
      </c>
      <c r="C577" s="4" t="str">
        <f>IF('True_Odds_Calculator_3-way'!C569="","",'True_Odds_Calculator_3-way'!C569)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IF('True_Odds_Calculator_3-way'!A570="","",'True_Odds_Calculator_3-way'!A570)</f>
        <v/>
      </c>
      <c r="B578" s="4" t="str">
        <f>IF('True_Odds_Calculator_3-way'!B570="","",'True_Odds_Calculator_3-way'!B570)</f>
        <v/>
      </c>
      <c r="C578" s="4" t="str">
        <f>IF('True_Odds_Calculator_3-way'!C570="","",'True_Odds_Calculator_3-way'!C570)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IF('True_Odds_Calculator_3-way'!A571="","",'True_Odds_Calculator_3-way'!A571)</f>
        <v/>
      </c>
      <c r="B579" s="4" t="str">
        <f>IF('True_Odds_Calculator_3-way'!B571="","",'True_Odds_Calculator_3-way'!B571)</f>
        <v/>
      </c>
      <c r="C579" s="4" t="str">
        <f>IF('True_Odds_Calculator_3-way'!C571="","",'True_Odds_Calculator_3-way'!C571)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IF('True_Odds_Calculator_3-way'!A572="","",'True_Odds_Calculator_3-way'!A572)</f>
        <v/>
      </c>
      <c r="B580" s="4" t="str">
        <f>IF('True_Odds_Calculator_3-way'!B572="","",'True_Odds_Calculator_3-way'!B572)</f>
        <v/>
      </c>
      <c r="C580" s="4" t="str">
        <f>IF('True_Odds_Calculator_3-way'!C572="","",'True_Odds_Calculator_3-way'!C572)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IF('True_Odds_Calculator_3-way'!A573="","",'True_Odds_Calculator_3-way'!A573)</f>
        <v/>
      </c>
      <c r="B581" s="4" t="str">
        <f>IF('True_Odds_Calculator_3-way'!B573="","",'True_Odds_Calculator_3-way'!B573)</f>
        <v/>
      </c>
      <c r="C581" s="4" t="str">
        <f>IF('True_Odds_Calculator_3-way'!C573="","",'True_Odds_Calculator_3-way'!C573)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IF('True_Odds_Calculator_3-way'!A574="","",'True_Odds_Calculator_3-way'!A574)</f>
        <v/>
      </c>
      <c r="B582" s="4" t="str">
        <f>IF('True_Odds_Calculator_3-way'!B574="","",'True_Odds_Calculator_3-way'!B574)</f>
        <v/>
      </c>
      <c r="C582" s="4" t="str">
        <f>IF('True_Odds_Calculator_3-way'!C574="","",'True_Odds_Calculator_3-way'!C574)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IF('True_Odds_Calculator_3-way'!A575="","",'True_Odds_Calculator_3-way'!A575)</f>
        <v/>
      </c>
      <c r="B583" s="4" t="str">
        <f>IF('True_Odds_Calculator_3-way'!B575="","",'True_Odds_Calculator_3-way'!B575)</f>
        <v/>
      </c>
      <c r="C583" s="4" t="str">
        <f>IF('True_Odds_Calculator_3-way'!C575="","",'True_Odds_Calculator_3-way'!C575)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IF('True_Odds_Calculator_3-way'!A576="","",'True_Odds_Calculator_3-way'!A576)</f>
        <v/>
      </c>
      <c r="B584" s="4" t="str">
        <f>IF('True_Odds_Calculator_3-way'!B576="","",'True_Odds_Calculator_3-way'!B576)</f>
        <v/>
      </c>
      <c r="C584" s="4" t="str">
        <f>IF('True_Odds_Calculator_3-way'!C576="","",'True_Odds_Calculator_3-way'!C576)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IF('True_Odds_Calculator_3-way'!A577="","",'True_Odds_Calculator_3-way'!A577)</f>
        <v/>
      </c>
      <c r="B585" s="4" t="str">
        <f>IF('True_Odds_Calculator_3-way'!B577="","",'True_Odds_Calculator_3-way'!B577)</f>
        <v/>
      </c>
      <c r="C585" s="4" t="str">
        <f>IF('True_Odds_Calculator_3-way'!C577="","",'True_Odds_Calculator_3-way'!C577)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IF('True_Odds_Calculator_3-way'!A578="","",'True_Odds_Calculator_3-way'!A578)</f>
        <v/>
      </c>
      <c r="B586" s="4" t="str">
        <f>IF('True_Odds_Calculator_3-way'!B578="","",'True_Odds_Calculator_3-way'!B578)</f>
        <v/>
      </c>
      <c r="C586" s="4" t="str">
        <f>IF('True_Odds_Calculator_3-way'!C578="","",'True_Odds_Calculator_3-way'!C578)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IF('True_Odds_Calculator_3-way'!A579="","",'True_Odds_Calculator_3-way'!A579)</f>
        <v/>
      </c>
      <c r="B587" s="4" t="str">
        <f>IF('True_Odds_Calculator_3-way'!B579="","",'True_Odds_Calculator_3-way'!B579)</f>
        <v/>
      </c>
      <c r="C587" s="4" t="str">
        <f>IF('True_Odds_Calculator_3-way'!C579="","",'True_Odds_Calculator_3-way'!C579)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IF('True_Odds_Calculator_3-way'!A580="","",'True_Odds_Calculator_3-way'!A580)</f>
        <v/>
      </c>
      <c r="B588" s="4" t="str">
        <f>IF('True_Odds_Calculator_3-way'!B580="","",'True_Odds_Calculator_3-way'!B580)</f>
        <v/>
      </c>
      <c r="C588" s="4" t="str">
        <f>IF('True_Odds_Calculator_3-way'!C580="","",'True_Odds_Calculator_3-way'!C580)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IF('True_Odds_Calculator_3-way'!A581="","",'True_Odds_Calculator_3-way'!A581)</f>
        <v/>
      </c>
      <c r="B589" s="4" t="str">
        <f>IF('True_Odds_Calculator_3-way'!B581="","",'True_Odds_Calculator_3-way'!B581)</f>
        <v/>
      </c>
      <c r="C589" s="4" t="str">
        <f>IF('True_Odds_Calculator_3-way'!C581="","",'True_Odds_Calculator_3-way'!C581)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IF('True_Odds_Calculator_3-way'!A582="","",'True_Odds_Calculator_3-way'!A582)</f>
        <v/>
      </c>
      <c r="B590" s="4" t="str">
        <f>IF('True_Odds_Calculator_3-way'!B582="","",'True_Odds_Calculator_3-way'!B582)</f>
        <v/>
      </c>
      <c r="C590" s="4" t="str">
        <f>IF('True_Odds_Calculator_3-way'!C582="","",'True_Odds_Calculator_3-way'!C582)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IF('True_Odds_Calculator_3-way'!A583="","",'True_Odds_Calculator_3-way'!A583)</f>
        <v/>
      </c>
      <c r="B591" s="4" t="str">
        <f>IF('True_Odds_Calculator_3-way'!B583="","",'True_Odds_Calculator_3-way'!B583)</f>
        <v/>
      </c>
      <c r="C591" s="4" t="str">
        <f>IF('True_Odds_Calculator_3-way'!C583="","",'True_Odds_Calculator_3-way'!C583)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IF('True_Odds_Calculator_3-way'!A584="","",'True_Odds_Calculator_3-way'!A584)</f>
        <v/>
      </c>
      <c r="B592" s="4" t="str">
        <f>IF('True_Odds_Calculator_3-way'!B584="","",'True_Odds_Calculator_3-way'!B584)</f>
        <v/>
      </c>
      <c r="C592" s="4" t="str">
        <f>IF('True_Odds_Calculator_3-way'!C584="","",'True_Odds_Calculator_3-way'!C584)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IF('True_Odds_Calculator_3-way'!A585="","",'True_Odds_Calculator_3-way'!A585)</f>
        <v/>
      </c>
      <c r="B593" s="4" t="str">
        <f>IF('True_Odds_Calculator_3-way'!B585="","",'True_Odds_Calculator_3-way'!B585)</f>
        <v/>
      </c>
      <c r="C593" s="4" t="str">
        <f>IF('True_Odds_Calculator_3-way'!C585="","",'True_Odds_Calculator_3-way'!C585)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IF('True_Odds_Calculator_3-way'!A586="","",'True_Odds_Calculator_3-way'!A586)</f>
        <v/>
      </c>
      <c r="B594" s="4" t="str">
        <f>IF('True_Odds_Calculator_3-way'!B586="","",'True_Odds_Calculator_3-way'!B586)</f>
        <v/>
      </c>
      <c r="C594" s="4" t="str">
        <f>IF('True_Odds_Calculator_3-way'!C586="","",'True_Odds_Calculator_3-way'!C586)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IF('True_Odds_Calculator_3-way'!A587="","",'True_Odds_Calculator_3-way'!A587)</f>
        <v/>
      </c>
      <c r="B595" s="4" t="str">
        <f>IF('True_Odds_Calculator_3-way'!B587="","",'True_Odds_Calculator_3-way'!B587)</f>
        <v/>
      </c>
      <c r="C595" s="4" t="str">
        <f>IF('True_Odds_Calculator_3-way'!C587="","",'True_Odds_Calculator_3-way'!C587)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IF('True_Odds_Calculator_3-way'!A588="","",'True_Odds_Calculator_3-way'!A588)</f>
        <v/>
      </c>
      <c r="B596" s="4" t="str">
        <f>IF('True_Odds_Calculator_3-way'!B588="","",'True_Odds_Calculator_3-way'!B588)</f>
        <v/>
      </c>
      <c r="C596" s="4" t="str">
        <f>IF('True_Odds_Calculator_3-way'!C588="","",'True_Odds_Calculator_3-way'!C588)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IF('True_Odds_Calculator_3-way'!A589="","",'True_Odds_Calculator_3-way'!A589)</f>
        <v/>
      </c>
      <c r="B597" s="4" t="str">
        <f>IF('True_Odds_Calculator_3-way'!B589="","",'True_Odds_Calculator_3-way'!B589)</f>
        <v/>
      </c>
      <c r="C597" s="4" t="str">
        <f>IF('True_Odds_Calculator_3-way'!C589="","",'True_Odds_Calculator_3-way'!C589)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IF('True_Odds_Calculator_3-way'!A590="","",'True_Odds_Calculator_3-way'!A590)</f>
        <v/>
      </c>
      <c r="B598" s="4" t="str">
        <f>IF('True_Odds_Calculator_3-way'!B590="","",'True_Odds_Calculator_3-way'!B590)</f>
        <v/>
      </c>
      <c r="C598" s="4" t="str">
        <f>IF('True_Odds_Calculator_3-way'!C590="","",'True_Odds_Calculator_3-way'!C590)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IF('True_Odds_Calculator_3-way'!A591="","",'True_Odds_Calculator_3-way'!A591)</f>
        <v/>
      </c>
      <c r="B599" s="4" t="str">
        <f>IF('True_Odds_Calculator_3-way'!B591="","",'True_Odds_Calculator_3-way'!B591)</f>
        <v/>
      </c>
      <c r="C599" s="4" t="str">
        <f>IF('True_Odds_Calculator_3-way'!C591="","",'True_Odds_Calculator_3-way'!C591)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IF('True_Odds_Calculator_3-way'!A592="","",'True_Odds_Calculator_3-way'!A592)</f>
        <v/>
      </c>
      <c r="B600" s="4" t="str">
        <f>IF('True_Odds_Calculator_3-way'!B592="","",'True_Odds_Calculator_3-way'!B592)</f>
        <v/>
      </c>
      <c r="C600" s="4" t="str">
        <f>IF('True_Odds_Calculator_3-way'!C592="","",'True_Odds_Calculator_3-way'!C592)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IF('True_Odds_Calculator_3-way'!A593="","",'True_Odds_Calculator_3-way'!A593)</f>
        <v/>
      </c>
      <c r="B601" s="4" t="str">
        <f>IF('True_Odds_Calculator_3-way'!B593="","",'True_Odds_Calculator_3-way'!B593)</f>
        <v/>
      </c>
      <c r="C601" s="4" t="str">
        <f>IF('True_Odds_Calculator_3-way'!C593="","",'True_Odds_Calculator_3-way'!C593)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IF('True_Odds_Calculator_3-way'!A594="","",'True_Odds_Calculator_3-way'!A594)</f>
        <v/>
      </c>
      <c r="B602" s="4" t="str">
        <f>IF('True_Odds_Calculator_3-way'!B594="","",'True_Odds_Calculator_3-way'!B594)</f>
        <v/>
      </c>
      <c r="C602" s="4" t="str">
        <f>IF('True_Odds_Calculator_3-way'!C594="","",'True_Odds_Calculator_3-way'!C594)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IF('True_Odds_Calculator_3-way'!A595="","",'True_Odds_Calculator_3-way'!A595)</f>
        <v/>
      </c>
      <c r="B603" s="4" t="str">
        <f>IF('True_Odds_Calculator_3-way'!B595="","",'True_Odds_Calculator_3-way'!B595)</f>
        <v/>
      </c>
      <c r="C603" s="4" t="str">
        <f>IF('True_Odds_Calculator_3-way'!C595="","",'True_Odds_Calculator_3-way'!C595)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IF('True_Odds_Calculator_3-way'!A596="","",'True_Odds_Calculator_3-way'!A596)</f>
        <v/>
      </c>
      <c r="B604" s="4" t="str">
        <f>IF('True_Odds_Calculator_3-way'!B596="","",'True_Odds_Calculator_3-way'!B596)</f>
        <v/>
      </c>
      <c r="C604" s="4" t="str">
        <f>IF('True_Odds_Calculator_3-way'!C596="","",'True_Odds_Calculator_3-way'!C596)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IF('True_Odds_Calculator_3-way'!A597="","",'True_Odds_Calculator_3-way'!A597)</f>
        <v/>
      </c>
      <c r="B605" s="4" t="str">
        <f>IF('True_Odds_Calculator_3-way'!B597="","",'True_Odds_Calculator_3-way'!B597)</f>
        <v/>
      </c>
      <c r="C605" s="4" t="str">
        <f>IF('True_Odds_Calculator_3-way'!C597="","",'True_Odds_Calculator_3-way'!C597)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IF('True_Odds_Calculator_3-way'!A598="","",'True_Odds_Calculator_3-way'!A598)</f>
        <v/>
      </c>
      <c r="B606" s="4" t="str">
        <f>IF('True_Odds_Calculator_3-way'!B598="","",'True_Odds_Calculator_3-way'!B598)</f>
        <v/>
      </c>
      <c r="C606" s="4" t="str">
        <f>IF('True_Odds_Calculator_3-way'!C598="","",'True_Odds_Calculator_3-way'!C598)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IF('True_Odds_Calculator_3-way'!A599="","",'True_Odds_Calculator_3-way'!A599)</f>
        <v/>
      </c>
      <c r="B607" s="4" t="str">
        <f>IF('True_Odds_Calculator_3-way'!B599="","",'True_Odds_Calculator_3-way'!B599)</f>
        <v/>
      </c>
      <c r="C607" s="4" t="str">
        <f>IF('True_Odds_Calculator_3-way'!C599="","",'True_Odds_Calculator_3-way'!C599)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IF('True_Odds_Calculator_3-way'!A600="","",'True_Odds_Calculator_3-way'!A600)</f>
        <v/>
      </c>
      <c r="B608" s="4" t="str">
        <f>IF('True_Odds_Calculator_3-way'!B600="","",'True_Odds_Calculator_3-way'!B600)</f>
        <v/>
      </c>
      <c r="C608" s="4" t="str">
        <f>IF('True_Odds_Calculator_3-way'!C600="","",'True_Odds_Calculator_3-way'!C600)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IF('True_Odds_Calculator_3-way'!A601="","",'True_Odds_Calculator_3-way'!A601)</f>
        <v/>
      </c>
      <c r="B609" s="4" t="str">
        <f>IF('True_Odds_Calculator_3-way'!B601="","",'True_Odds_Calculator_3-way'!B601)</f>
        <v/>
      </c>
      <c r="C609" s="4" t="str">
        <f>IF('True_Odds_Calculator_3-way'!C601="","",'True_Odds_Calculator_3-way'!C601)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IF('True_Odds_Calculator_3-way'!A602="","",'True_Odds_Calculator_3-way'!A602)</f>
        <v/>
      </c>
      <c r="B610" s="4" t="str">
        <f>IF('True_Odds_Calculator_3-way'!B602="","",'True_Odds_Calculator_3-way'!B602)</f>
        <v/>
      </c>
      <c r="C610" s="4" t="str">
        <f>IF('True_Odds_Calculator_3-way'!C602="","",'True_Odds_Calculator_3-way'!C602)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IF('True_Odds_Calculator_3-way'!A603="","",'True_Odds_Calculator_3-way'!A603)</f>
        <v/>
      </c>
      <c r="B611" s="4" t="str">
        <f>IF('True_Odds_Calculator_3-way'!B603="","",'True_Odds_Calculator_3-way'!B603)</f>
        <v/>
      </c>
      <c r="C611" s="4" t="str">
        <f>IF('True_Odds_Calculator_3-way'!C603="","",'True_Odds_Calculator_3-way'!C603)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IF('True_Odds_Calculator_3-way'!A604="","",'True_Odds_Calculator_3-way'!A604)</f>
        <v/>
      </c>
      <c r="B612" s="4" t="str">
        <f>IF('True_Odds_Calculator_3-way'!B604="","",'True_Odds_Calculator_3-way'!B604)</f>
        <v/>
      </c>
      <c r="C612" s="4" t="str">
        <f>IF('True_Odds_Calculator_3-way'!C604="","",'True_Odds_Calculator_3-way'!C604)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IF('True_Odds_Calculator_3-way'!A605="","",'True_Odds_Calculator_3-way'!A605)</f>
        <v/>
      </c>
      <c r="B613" s="4" t="str">
        <f>IF('True_Odds_Calculator_3-way'!B605="","",'True_Odds_Calculator_3-way'!B605)</f>
        <v/>
      </c>
      <c r="C613" s="4" t="str">
        <f>IF('True_Odds_Calculator_3-way'!C605="","",'True_Odds_Calculator_3-way'!C605)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IF('True_Odds_Calculator_3-way'!A606="","",'True_Odds_Calculator_3-way'!A606)</f>
        <v/>
      </c>
      <c r="B614" s="4" t="str">
        <f>IF('True_Odds_Calculator_3-way'!B606="","",'True_Odds_Calculator_3-way'!B606)</f>
        <v/>
      </c>
      <c r="C614" s="4" t="str">
        <f>IF('True_Odds_Calculator_3-way'!C606="","",'True_Odds_Calculator_3-way'!C606)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IF('True_Odds_Calculator_3-way'!A607="","",'True_Odds_Calculator_3-way'!A607)</f>
        <v/>
      </c>
      <c r="B615" s="4" t="str">
        <f>IF('True_Odds_Calculator_3-way'!B607="","",'True_Odds_Calculator_3-way'!B607)</f>
        <v/>
      </c>
      <c r="C615" s="4" t="str">
        <f>IF('True_Odds_Calculator_3-way'!C607="","",'True_Odds_Calculator_3-way'!C607)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IF('True_Odds_Calculator_3-way'!A608="","",'True_Odds_Calculator_3-way'!A608)</f>
        <v/>
      </c>
      <c r="B616" s="4" t="str">
        <f>IF('True_Odds_Calculator_3-way'!B608="","",'True_Odds_Calculator_3-way'!B608)</f>
        <v/>
      </c>
      <c r="C616" s="4" t="str">
        <f>IF('True_Odds_Calculator_3-way'!C608="","",'True_Odds_Calculator_3-way'!C608)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IF('True_Odds_Calculator_3-way'!A609="","",'True_Odds_Calculator_3-way'!A609)</f>
        <v/>
      </c>
      <c r="B617" s="4" t="str">
        <f>IF('True_Odds_Calculator_3-way'!B609="","",'True_Odds_Calculator_3-way'!B609)</f>
        <v/>
      </c>
      <c r="C617" s="4" t="str">
        <f>IF('True_Odds_Calculator_3-way'!C609="","",'True_Odds_Calculator_3-way'!C609)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IF('True_Odds_Calculator_3-way'!A610="","",'True_Odds_Calculator_3-way'!A610)</f>
        <v/>
      </c>
      <c r="B618" s="4" t="str">
        <f>IF('True_Odds_Calculator_3-way'!B610="","",'True_Odds_Calculator_3-way'!B610)</f>
        <v/>
      </c>
      <c r="C618" s="4" t="str">
        <f>IF('True_Odds_Calculator_3-way'!C610="","",'True_Odds_Calculator_3-way'!C610)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IF('True_Odds_Calculator_3-way'!A611="","",'True_Odds_Calculator_3-way'!A611)</f>
        <v/>
      </c>
      <c r="B619" s="4" t="str">
        <f>IF('True_Odds_Calculator_3-way'!B611="","",'True_Odds_Calculator_3-way'!B611)</f>
        <v/>
      </c>
      <c r="C619" s="4" t="str">
        <f>IF('True_Odds_Calculator_3-way'!C611="","",'True_Odds_Calculator_3-way'!C611)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IF('True_Odds_Calculator_3-way'!A612="","",'True_Odds_Calculator_3-way'!A612)</f>
        <v/>
      </c>
      <c r="B620" s="4" t="str">
        <f>IF('True_Odds_Calculator_3-way'!B612="","",'True_Odds_Calculator_3-way'!B612)</f>
        <v/>
      </c>
      <c r="C620" s="4" t="str">
        <f>IF('True_Odds_Calculator_3-way'!C612="","",'True_Odds_Calculator_3-way'!C612)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IF('True_Odds_Calculator_3-way'!A613="","",'True_Odds_Calculator_3-way'!A613)</f>
        <v/>
      </c>
      <c r="B621" s="4" t="str">
        <f>IF('True_Odds_Calculator_3-way'!B613="","",'True_Odds_Calculator_3-way'!B613)</f>
        <v/>
      </c>
      <c r="C621" s="4" t="str">
        <f>IF('True_Odds_Calculator_3-way'!C613="","",'True_Odds_Calculator_3-way'!C613)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IF('True_Odds_Calculator_3-way'!A614="","",'True_Odds_Calculator_3-way'!A614)</f>
        <v/>
      </c>
      <c r="B622" s="4" t="str">
        <f>IF('True_Odds_Calculator_3-way'!B614="","",'True_Odds_Calculator_3-way'!B614)</f>
        <v/>
      </c>
      <c r="C622" s="4" t="str">
        <f>IF('True_Odds_Calculator_3-way'!C614="","",'True_Odds_Calculator_3-way'!C614)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IF('True_Odds_Calculator_3-way'!A615="","",'True_Odds_Calculator_3-way'!A615)</f>
        <v/>
      </c>
      <c r="B623" s="4" t="str">
        <f>IF('True_Odds_Calculator_3-way'!B615="","",'True_Odds_Calculator_3-way'!B615)</f>
        <v/>
      </c>
      <c r="C623" s="4" t="str">
        <f>IF('True_Odds_Calculator_3-way'!C615="","",'True_Odds_Calculator_3-way'!C615)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IF('True_Odds_Calculator_3-way'!A616="","",'True_Odds_Calculator_3-way'!A616)</f>
        <v/>
      </c>
      <c r="B624" s="4" t="str">
        <f>IF('True_Odds_Calculator_3-way'!B616="","",'True_Odds_Calculator_3-way'!B616)</f>
        <v/>
      </c>
      <c r="C624" s="4" t="str">
        <f>IF('True_Odds_Calculator_3-way'!C616="","",'True_Odds_Calculator_3-way'!C616)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IF('True_Odds_Calculator_3-way'!A617="","",'True_Odds_Calculator_3-way'!A617)</f>
        <v/>
      </c>
      <c r="B625" s="4" t="str">
        <f>IF('True_Odds_Calculator_3-way'!B617="","",'True_Odds_Calculator_3-way'!B617)</f>
        <v/>
      </c>
      <c r="C625" s="4" t="str">
        <f>IF('True_Odds_Calculator_3-way'!C617="","",'True_Odds_Calculator_3-way'!C617)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IF('True_Odds_Calculator_3-way'!A618="","",'True_Odds_Calculator_3-way'!A618)</f>
        <v/>
      </c>
      <c r="B626" s="4" t="str">
        <f>IF('True_Odds_Calculator_3-way'!B618="","",'True_Odds_Calculator_3-way'!B618)</f>
        <v/>
      </c>
      <c r="C626" s="4" t="str">
        <f>IF('True_Odds_Calculator_3-way'!C618="","",'True_Odds_Calculator_3-way'!C618)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IF('True_Odds_Calculator_3-way'!A619="","",'True_Odds_Calculator_3-way'!A619)</f>
        <v/>
      </c>
      <c r="B627" s="4" t="str">
        <f>IF('True_Odds_Calculator_3-way'!B619="","",'True_Odds_Calculator_3-way'!B619)</f>
        <v/>
      </c>
      <c r="C627" s="4" t="str">
        <f>IF('True_Odds_Calculator_3-way'!C619="","",'True_Odds_Calculator_3-way'!C619)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IF('True_Odds_Calculator_3-way'!A620="","",'True_Odds_Calculator_3-way'!A620)</f>
        <v/>
      </c>
      <c r="B628" s="4" t="str">
        <f>IF('True_Odds_Calculator_3-way'!B620="","",'True_Odds_Calculator_3-way'!B620)</f>
        <v/>
      </c>
      <c r="C628" s="4" t="str">
        <f>IF('True_Odds_Calculator_3-way'!C620="","",'True_Odds_Calculator_3-way'!C620)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IF('True_Odds_Calculator_3-way'!A621="","",'True_Odds_Calculator_3-way'!A621)</f>
        <v/>
      </c>
      <c r="B629" s="4" t="str">
        <f>IF('True_Odds_Calculator_3-way'!B621="","",'True_Odds_Calculator_3-way'!B621)</f>
        <v/>
      </c>
      <c r="C629" s="4" t="str">
        <f>IF('True_Odds_Calculator_3-way'!C621="","",'True_Odds_Calculator_3-way'!C621)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IF('True_Odds_Calculator_3-way'!A622="","",'True_Odds_Calculator_3-way'!A622)</f>
        <v/>
      </c>
      <c r="B630" s="4" t="str">
        <f>IF('True_Odds_Calculator_3-way'!B622="","",'True_Odds_Calculator_3-way'!B622)</f>
        <v/>
      </c>
      <c r="C630" s="4" t="str">
        <f>IF('True_Odds_Calculator_3-way'!C622="","",'True_Odds_Calculator_3-way'!C622)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IF('True_Odds_Calculator_3-way'!A623="","",'True_Odds_Calculator_3-way'!A623)</f>
        <v/>
      </c>
      <c r="B631" s="4" t="str">
        <f>IF('True_Odds_Calculator_3-way'!B623="","",'True_Odds_Calculator_3-way'!B623)</f>
        <v/>
      </c>
      <c r="C631" s="4" t="str">
        <f>IF('True_Odds_Calculator_3-way'!C623="","",'True_Odds_Calculator_3-way'!C623)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IF('True_Odds_Calculator_3-way'!A624="","",'True_Odds_Calculator_3-way'!A624)</f>
        <v/>
      </c>
      <c r="B632" s="4" t="str">
        <f>IF('True_Odds_Calculator_3-way'!B624="","",'True_Odds_Calculator_3-way'!B624)</f>
        <v/>
      </c>
      <c r="C632" s="4" t="str">
        <f>IF('True_Odds_Calculator_3-way'!C624="","",'True_Odds_Calculator_3-way'!C624)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IF('True_Odds_Calculator_3-way'!A625="","",'True_Odds_Calculator_3-way'!A625)</f>
        <v/>
      </c>
      <c r="B633" s="4" t="str">
        <f>IF('True_Odds_Calculator_3-way'!B625="","",'True_Odds_Calculator_3-way'!B625)</f>
        <v/>
      </c>
      <c r="C633" s="4" t="str">
        <f>IF('True_Odds_Calculator_3-way'!C625="","",'True_Odds_Calculator_3-way'!C625)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IF('True_Odds_Calculator_3-way'!A626="","",'True_Odds_Calculator_3-way'!A626)</f>
        <v/>
      </c>
      <c r="B634" s="4" t="str">
        <f>IF('True_Odds_Calculator_3-way'!B626="","",'True_Odds_Calculator_3-way'!B626)</f>
        <v/>
      </c>
      <c r="C634" s="4" t="str">
        <f>IF('True_Odds_Calculator_3-way'!C626="","",'True_Odds_Calculator_3-way'!C626)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IF('True_Odds_Calculator_3-way'!A627="","",'True_Odds_Calculator_3-way'!A627)</f>
        <v/>
      </c>
      <c r="B635" s="4" t="str">
        <f>IF('True_Odds_Calculator_3-way'!B627="","",'True_Odds_Calculator_3-way'!B627)</f>
        <v/>
      </c>
      <c r="C635" s="4" t="str">
        <f>IF('True_Odds_Calculator_3-way'!C627="","",'True_Odds_Calculator_3-way'!C627)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IF('True_Odds_Calculator_3-way'!A628="","",'True_Odds_Calculator_3-way'!A628)</f>
        <v/>
      </c>
      <c r="B636" s="4" t="str">
        <f>IF('True_Odds_Calculator_3-way'!B628="","",'True_Odds_Calculator_3-way'!B628)</f>
        <v/>
      </c>
      <c r="C636" s="4" t="str">
        <f>IF('True_Odds_Calculator_3-way'!C628="","",'True_Odds_Calculator_3-way'!C628)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IF('True_Odds_Calculator_3-way'!A629="","",'True_Odds_Calculator_3-way'!A629)</f>
        <v/>
      </c>
      <c r="B637" s="4" t="str">
        <f>IF('True_Odds_Calculator_3-way'!B629="","",'True_Odds_Calculator_3-way'!B629)</f>
        <v/>
      </c>
      <c r="C637" s="4" t="str">
        <f>IF('True_Odds_Calculator_3-way'!C629="","",'True_Odds_Calculator_3-way'!C629)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IF('True_Odds_Calculator_3-way'!A630="","",'True_Odds_Calculator_3-way'!A630)</f>
        <v/>
      </c>
      <c r="B638" s="4" t="str">
        <f>IF('True_Odds_Calculator_3-way'!B630="","",'True_Odds_Calculator_3-way'!B630)</f>
        <v/>
      </c>
      <c r="C638" s="4" t="str">
        <f>IF('True_Odds_Calculator_3-way'!C630="","",'True_Odds_Calculator_3-way'!C630)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IF('True_Odds_Calculator_3-way'!A631="","",'True_Odds_Calculator_3-way'!A631)</f>
        <v/>
      </c>
      <c r="B639" s="4" t="str">
        <f>IF('True_Odds_Calculator_3-way'!B631="","",'True_Odds_Calculator_3-way'!B631)</f>
        <v/>
      </c>
      <c r="C639" s="4" t="str">
        <f>IF('True_Odds_Calculator_3-way'!C631="","",'True_Odds_Calculator_3-way'!C631)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IF('True_Odds_Calculator_3-way'!A632="","",'True_Odds_Calculator_3-way'!A632)</f>
        <v/>
      </c>
      <c r="B640" s="4" t="str">
        <f>IF('True_Odds_Calculator_3-way'!B632="","",'True_Odds_Calculator_3-way'!B632)</f>
        <v/>
      </c>
      <c r="C640" s="4" t="str">
        <f>IF('True_Odds_Calculator_3-way'!C632="","",'True_Odds_Calculator_3-way'!C632)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IF('True_Odds_Calculator_3-way'!A633="","",'True_Odds_Calculator_3-way'!A633)</f>
        <v/>
      </c>
      <c r="B641" s="4" t="str">
        <f>IF('True_Odds_Calculator_3-way'!B633="","",'True_Odds_Calculator_3-way'!B633)</f>
        <v/>
      </c>
      <c r="C641" s="4" t="str">
        <f>IF('True_Odds_Calculator_3-way'!C633="","",'True_Odds_Calculator_3-way'!C633)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IF('True_Odds_Calculator_3-way'!A634="","",'True_Odds_Calculator_3-way'!A634)</f>
        <v/>
      </c>
      <c r="B642" s="4" t="str">
        <f>IF('True_Odds_Calculator_3-way'!B634="","",'True_Odds_Calculator_3-way'!B634)</f>
        <v/>
      </c>
      <c r="C642" s="4" t="str">
        <f>IF('True_Odds_Calculator_3-way'!C634="","",'True_Odds_Calculator_3-way'!C634)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IF('True_Odds_Calculator_3-way'!A635="","",'True_Odds_Calculator_3-way'!A635)</f>
        <v/>
      </c>
      <c r="B643" s="4" t="str">
        <f>IF('True_Odds_Calculator_3-way'!B635="","",'True_Odds_Calculator_3-way'!B635)</f>
        <v/>
      </c>
      <c r="C643" s="4" t="str">
        <f>IF('True_Odds_Calculator_3-way'!C635="","",'True_Odds_Calculator_3-way'!C635)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IF('True_Odds_Calculator_3-way'!A636="","",'True_Odds_Calculator_3-way'!A636)</f>
        <v/>
      </c>
      <c r="B644" s="4" t="str">
        <f>IF('True_Odds_Calculator_3-way'!B636="","",'True_Odds_Calculator_3-way'!B636)</f>
        <v/>
      </c>
      <c r="C644" s="4" t="str">
        <f>IF('True_Odds_Calculator_3-way'!C636="","",'True_Odds_Calculator_3-way'!C636)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IF('True_Odds_Calculator_3-way'!A637="","",'True_Odds_Calculator_3-way'!A637)</f>
        <v/>
      </c>
      <c r="B645" s="4" t="str">
        <f>IF('True_Odds_Calculator_3-way'!B637="","",'True_Odds_Calculator_3-way'!B637)</f>
        <v/>
      </c>
      <c r="C645" s="4" t="str">
        <f>IF('True_Odds_Calculator_3-way'!C637="","",'True_Odds_Calculator_3-way'!C637)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IF('True_Odds_Calculator_3-way'!A638="","",'True_Odds_Calculator_3-way'!A638)</f>
        <v/>
      </c>
      <c r="B646" s="4" t="str">
        <f>IF('True_Odds_Calculator_3-way'!B638="","",'True_Odds_Calculator_3-way'!B638)</f>
        <v/>
      </c>
      <c r="C646" s="4" t="str">
        <f>IF('True_Odds_Calculator_3-way'!C638="","",'True_Odds_Calculator_3-way'!C638)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IF('True_Odds_Calculator_3-way'!A639="","",'True_Odds_Calculator_3-way'!A639)</f>
        <v/>
      </c>
      <c r="B647" s="4" t="str">
        <f>IF('True_Odds_Calculator_3-way'!B639="","",'True_Odds_Calculator_3-way'!B639)</f>
        <v/>
      </c>
      <c r="C647" s="4" t="str">
        <f>IF('True_Odds_Calculator_3-way'!C639="","",'True_Odds_Calculator_3-way'!C639)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IF('True_Odds_Calculator_3-way'!A640="","",'True_Odds_Calculator_3-way'!A640)</f>
        <v/>
      </c>
      <c r="B648" s="4" t="str">
        <f>IF('True_Odds_Calculator_3-way'!B640="","",'True_Odds_Calculator_3-way'!B640)</f>
        <v/>
      </c>
      <c r="C648" s="4" t="str">
        <f>IF('True_Odds_Calculator_3-way'!C640="","",'True_Odds_Calculator_3-way'!C640)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IF('True_Odds_Calculator_3-way'!A641="","",'True_Odds_Calculator_3-way'!A641)</f>
        <v/>
      </c>
      <c r="B649" s="4" t="str">
        <f>IF('True_Odds_Calculator_3-way'!B641="","",'True_Odds_Calculator_3-way'!B641)</f>
        <v/>
      </c>
      <c r="C649" s="4" t="str">
        <f>IF('True_Odds_Calculator_3-way'!C641="","",'True_Odds_Calculator_3-way'!C641)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IF('True_Odds_Calculator_3-way'!A642="","",'True_Odds_Calculator_3-way'!A642)</f>
        <v/>
      </c>
      <c r="B650" s="4" t="str">
        <f>IF('True_Odds_Calculator_3-way'!B642="","",'True_Odds_Calculator_3-way'!B642)</f>
        <v/>
      </c>
      <c r="C650" s="4" t="str">
        <f>IF('True_Odds_Calculator_3-way'!C642="","",'True_Odds_Calculator_3-way'!C642)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IF('True_Odds_Calculator_3-way'!A643="","",'True_Odds_Calculator_3-way'!A643)</f>
        <v/>
      </c>
      <c r="B651" s="4" t="str">
        <f>IF('True_Odds_Calculator_3-way'!B643="","",'True_Odds_Calculator_3-way'!B643)</f>
        <v/>
      </c>
      <c r="C651" s="4" t="str">
        <f>IF('True_Odds_Calculator_3-way'!C643="","",'True_Odds_Calculator_3-way'!C643)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IF('True_Odds_Calculator_3-way'!A644="","",'True_Odds_Calculator_3-way'!A644)</f>
        <v/>
      </c>
      <c r="B652" s="4" t="str">
        <f>IF('True_Odds_Calculator_3-way'!B644="","",'True_Odds_Calculator_3-way'!B644)</f>
        <v/>
      </c>
      <c r="C652" s="4" t="str">
        <f>IF('True_Odds_Calculator_3-way'!C644="","",'True_Odds_Calculator_3-way'!C644)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IF('True_Odds_Calculator_3-way'!A645="","",'True_Odds_Calculator_3-way'!A645)</f>
        <v/>
      </c>
      <c r="B653" s="4" t="str">
        <f>IF('True_Odds_Calculator_3-way'!B645="","",'True_Odds_Calculator_3-way'!B645)</f>
        <v/>
      </c>
      <c r="C653" s="4" t="str">
        <f>IF('True_Odds_Calculator_3-way'!C645="","",'True_Odds_Calculator_3-way'!C645)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IF('True_Odds_Calculator_3-way'!A646="","",'True_Odds_Calculator_3-way'!A646)</f>
        <v/>
      </c>
      <c r="B654" s="4" t="str">
        <f>IF('True_Odds_Calculator_3-way'!B646="","",'True_Odds_Calculator_3-way'!B646)</f>
        <v/>
      </c>
      <c r="C654" s="4" t="str">
        <f>IF('True_Odds_Calculator_3-way'!C646="","",'True_Odds_Calculator_3-way'!C646)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IF('True_Odds_Calculator_3-way'!A647="","",'True_Odds_Calculator_3-way'!A647)</f>
        <v/>
      </c>
      <c r="B655" s="4" t="str">
        <f>IF('True_Odds_Calculator_3-way'!B647="","",'True_Odds_Calculator_3-way'!B647)</f>
        <v/>
      </c>
      <c r="C655" s="4" t="str">
        <f>IF('True_Odds_Calculator_3-way'!C647="","",'True_Odds_Calculator_3-way'!C647)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IF('True_Odds_Calculator_3-way'!A648="","",'True_Odds_Calculator_3-way'!A648)</f>
        <v/>
      </c>
      <c r="B656" s="4" t="str">
        <f>IF('True_Odds_Calculator_3-way'!B648="","",'True_Odds_Calculator_3-way'!B648)</f>
        <v/>
      </c>
      <c r="C656" s="4" t="str">
        <f>IF('True_Odds_Calculator_3-way'!C648="","",'True_Odds_Calculator_3-way'!C648)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IF('True_Odds_Calculator_3-way'!A649="","",'True_Odds_Calculator_3-way'!A649)</f>
        <v/>
      </c>
      <c r="B657" s="4" t="str">
        <f>IF('True_Odds_Calculator_3-way'!B649="","",'True_Odds_Calculator_3-way'!B649)</f>
        <v/>
      </c>
      <c r="C657" s="4" t="str">
        <f>IF('True_Odds_Calculator_3-way'!C649="","",'True_Odds_Calculator_3-way'!C649)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IF('True_Odds_Calculator_3-way'!A650="","",'True_Odds_Calculator_3-way'!A650)</f>
        <v/>
      </c>
      <c r="B658" s="4" t="str">
        <f>IF('True_Odds_Calculator_3-way'!B650="","",'True_Odds_Calculator_3-way'!B650)</f>
        <v/>
      </c>
      <c r="C658" s="4" t="str">
        <f>IF('True_Odds_Calculator_3-way'!C650="","",'True_Odds_Calculator_3-way'!C650)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IF('True_Odds_Calculator_3-way'!A651="","",'True_Odds_Calculator_3-way'!A651)</f>
        <v/>
      </c>
      <c r="B659" s="4" t="str">
        <f>IF('True_Odds_Calculator_3-way'!B651="","",'True_Odds_Calculator_3-way'!B651)</f>
        <v/>
      </c>
      <c r="C659" s="4" t="str">
        <f>IF('True_Odds_Calculator_3-way'!C651="","",'True_Odds_Calculator_3-way'!C651)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IF('True_Odds_Calculator_3-way'!A652="","",'True_Odds_Calculator_3-way'!A652)</f>
        <v/>
      </c>
      <c r="B660" s="4" t="str">
        <f>IF('True_Odds_Calculator_3-way'!B652="","",'True_Odds_Calculator_3-way'!B652)</f>
        <v/>
      </c>
      <c r="C660" s="4" t="str">
        <f>IF('True_Odds_Calculator_3-way'!C652="","",'True_Odds_Calculator_3-way'!C652)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IF('True_Odds_Calculator_3-way'!A653="","",'True_Odds_Calculator_3-way'!A653)</f>
        <v/>
      </c>
      <c r="B661" s="4" t="str">
        <f>IF('True_Odds_Calculator_3-way'!B653="","",'True_Odds_Calculator_3-way'!B653)</f>
        <v/>
      </c>
      <c r="C661" s="4" t="str">
        <f>IF('True_Odds_Calculator_3-way'!C653="","",'True_Odds_Calculator_3-way'!C653)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IF('True_Odds_Calculator_3-way'!A654="","",'True_Odds_Calculator_3-way'!A654)</f>
        <v/>
      </c>
      <c r="B662" s="4" t="str">
        <f>IF('True_Odds_Calculator_3-way'!B654="","",'True_Odds_Calculator_3-way'!B654)</f>
        <v/>
      </c>
      <c r="C662" s="4" t="str">
        <f>IF('True_Odds_Calculator_3-way'!C654="","",'True_Odds_Calculator_3-way'!C654)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IF('True_Odds_Calculator_3-way'!A655="","",'True_Odds_Calculator_3-way'!A655)</f>
        <v/>
      </c>
      <c r="B663" s="4" t="str">
        <f>IF('True_Odds_Calculator_3-way'!B655="","",'True_Odds_Calculator_3-way'!B655)</f>
        <v/>
      </c>
      <c r="C663" s="4" t="str">
        <f>IF('True_Odds_Calculator_3-way'!C655="","",'True_Odds_Calculator_3-way'!C655)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IF('True_Odds_Calculator_3-way'!A656="","",'True_Odds_Calculator_3-way'!A656)</f>
        <v/>
      </c>
      <c r="B664" s="4" t="str">
        <f>IF('True_Odds_Calculator_3-way'!B656="","",'True_Odds_Calculator_3-way'!B656)</f>
        <v/>
      </c>
      <c r="C664" s="4" t="str">
        <f>IF('True_Odds_Calculator_3-way'!C656="","",'True_Odds_Calculator_3-way'!C656)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IF('True_Odds_Calculator_3-way'!A657="","",'True_Odds_Calculator_3-way'!A657)</f>
        <v/>
      </c>
      <c r="B665" s="4" t="str">
        <f>IF('True_Odds_Calculator_3-way'!B657="","",'True_Odds_Calculator_3-way'!B657)</f>
        <v/>
      </c>
      <c r="C665" s="4" t="str">
        <f>IF('True_Odds_Calculator_3-way'!C657="","",'True_Odds_Calculator_3-way'!C657)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IF('True_Odds_Calculator_3-way'!A658="","",'True_Odds_Calculator_3-way'!A658)</f>
        <v/>
      </c>
      <c r="B666" s="4" t="str">
        <f>IF('True_Odds_Calculator_3-way'!B658="","",'True_Odds_Calculator_3-way'!B658)</f>
        <v/>
      </c>
      <c r="C666" s="4" t="str">
        <f>IF('True_Odds_Calculator_3-way'!C658="","",'True_Odds_Calculator_3-way'!C658)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IF('True_Odds_Calculator_3-way'!A659="","",'True_Odds_Calculator_3-way'!A659)</f>
        <v/>
      </c>
      <c r="B667" s="4" t="str">
        <f>IF('True_Odds_Calculator_3-way'!B659="","",'True_Odds_Calculator_3-way'!B659)</f>
        <v/>
      </c>
      <c r="C667" s="4" t="str">
        <f>IF('True_Odds_Calculator_3-way'!C659="","",'True_Odds_Calculator_3-way'!C659)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IF('True_Odds_Calculator_3-way'!A660="","",'True_Odds_Calculator_3-way'!A660)</f>
        <v/>
      </c>
      <c r="B668" s="4" t="str">
        <f>IF('True_Odds_Calculator_3-way'!B660="","",'True_Odds_Calculator_3-way'!B660)</f>
        <v/>
      </c>
      <c r="C668" s="4" t="str">
        <f>IF('True_Odds_Calculator_3-way'!C660="","",'True_Odds_Calculator_3-way'!C660)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IF('True_Odds_Calculator_3-way'!A661="","",'True_Odds_Calculator_3-way'!A661)</f>
        <v/>
      </c>
      <c r="B669" s="4" t="str">
        <f>IF('True_Odds_Calculator_3-way'!B661="","",'True_Odds_Calculator_3-way'!B661)</f>
        <v/>
      </c>
      <c r="C669" s="4" t="str">
        <f>IF('True_Odds_Calculator_3-way'!C661="","",'True_Odds_Calculator_3-way'!C661)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IF('True_Odds_Calculator_3-way'!A662="","",'True_Odds_Calculator_3-way'!A662)</f>
        <v/>
      </c>
      <c r="B670" s="4" t="str">
        <f>IF('True_Odds_Calculator_3-way'!B662="","",'True_Odds_Calculator_3-way'!B662)</f>
        <v/>
      </c>
      <c r="C670" s="4" t="str">
        <f>IF('True_Odds_Calculator_3-way'!C662="","",'True_Odds_Calculator_3-way'!C662)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IF('True_Odds_Calculator_3-way'!A663="","",'True_Odds_Calculator_3-way'!A663)</f>
        <v/>
      </c>
      <c r="B671" s="4" t="str">
        <f>IF('True_Odds_Calculator_3-way'!B663="","",'True_Odds_Calculator_3-way'!B663)</f>
        <v/>
      </c>
      <c r="C671" s="4" t="str">
        <f>IF('True_Odds_Calculator_3-way'!C663="","",'True_Odds_Calculator_3-way'!C663)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IF('True_Odds_Calculator_3-way'!A664="","",'True_Odds_Calculator_3-way'!A664)</f>
        <v/>
      </c>
      <c r="B672" s="4" t="str">
        <f>IF('True_Odds_Calculator_3-way'!B664="","",'True_Odds_Calculator_3-way'!B664)</f>
        <v/>
      </c>
      <c r="C672" s="4" t="str">
        <f>IF('True_Odds_Calculator_3-way'!C664="","",'True_Odds_Calculator_3-way'!C664)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IF('True_Odds_Calculator_3-way'!A665="","",'True_Odds_Calculator_3-way'!A665)</f>
        <v/>
      </c>
      <c r="B673" s="4" t="str">
        <f>IF('True_Odds_Calculator_3-way'!B665="","",'True_Odds_Calculator_3-way'!B665)</f>
        <v/>
      </c>
      <c r="C673" s="4" t="str">
        <f>IF('True_Odds_Calculator_3-way'!C665="","",'True_Odds_Calculator_3-way'!C665)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IF('True_Odds_Calculator_3-way'!A666="","",'True_Odds_Calculator_3-way'!A666)</f>
        <v/>
      </c>
      <c r="B674" s="4" t="str">
        <f>IF('True_Odds_Calculator_3-way'!B666="","",'True_Odds_Calculator_3-way'!B666)</f>
        <v/>
      </c>
      <c r="C674" s="4" t="str">
        <f>IF('True_Odds_Calculator_3-way'!C666="","",'True_Odds_Calculator_3-way'!C666)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IF('True_Odds_Calculator_3-way'!A667="","",'True_Odds_Calculator_3-way'!A667)</f>
        <v/>
      </c>
      <c r="B675" s="4" t="str">
        <f>IF('True_Odds_Calculator_3-way'!B667="","",'True_Odds_Calculator_3-way'!B667)</f>
        <v/>
      </c>
      <c r="C675" s="4" t="str">
        <f>IF('True_Odds_Calculator_3-way'!C667="","",'True_Odds_Calculator_3-way'!C667)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IF('True_Odds_Calculator_3-way'!A668="","",'True_Odds_Calculator_3-way'!A668)</f>
        <v/>
      </c>
      <c r="B676" s="4" t="str">
        <f>IF('True_Odds_Calculator_3-way'!B668="","",'True_Odds_Calculator_3-way'!B668)</f>
        <v/>
      </c>
      <c r="C676" s="4" t="str">
        <f>IF('True_Odds_Calculator_3-way'!C668="","",'True_Odds_Calculator_3-way'!C668)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IF('True_Odds_Calculator_3-way'!A669="","",'True_Odds_Calculator_3-way'!A669)</f>
        <v/>
      </c>
      <c r="B677" s="4" t="str">
        <f>IF('True_Odds_Calculator_3-way'!B669="","",'True_Odds_Calculator_3-way'!B669)</f>
        <v/>
      </c>
      <c r="C677" s="4" t="str">
        <f>IF('True_Odds_Calculator_3-way'!C669="","",'True_Odds_Calculator_3-way'!C669)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IF('True_Odds_Calculator_3-way'!A670="","",'True_Odds_Calculator_3-way'!A670)</f>
        <v/>
      </c>
      <c r="B678" s="4" t="str">
        <f>IF('True_Odds_Calculator_3-way'!B670="","",'True_Odds_Calculator_3-way'!B670)</f>
        <v/>
      </c>
      <c r="C678" s="4" t="str">
        <f>IF('True_Odds_Calculator_3-way'!C670="","",'True_Odds_Calculator_3-way'!C670)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IF('True_Odds_Calculator_3-way'!A671="","",'True_Odds_Calculator_3-way'!A671)</f>
        <v/>
      </c>
      <c r="B679" s="4" t="str">
        <f>IF('True_Odds_Calculator_3-way'!B671="","",'True_Odds_Calculator_3-way'!B671)</f>
        <v/>
      </c>
      <c r="C679" s="4" t="str">
        <f>IF('True_Odds_Calculator_3-way'!C671="","",'True_Odds_Calculator_3-way'!C671)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IF('True_Odds_Calculator_3-way'!A672="","",'True_Odds_Calculator_3-way'!A672)</f>
        <v/>
      </c>
      <c r="B680" s="4" t="str">
        <f>IF('True_Odds_Calculator_3-way'!B672="","",'True_Odds_Calculator_3-way'!B672)</f>
        <v/>
      </c>
      <c r="C680" s="4" t="str">
        <f>IF('True_Odds_Calculator_3-way'!C672="","",'True_Odds_Calculator_3-way'!C672)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IF('True_Odds_Calculator_3-way'!A673="","",'True_Odds_Calculator_3-way'!A673)</f>
        <v/>
      </c>
      <c r="B681" s="4" t="str">
        <f>IF('True_Odds_Calculator_3-way'!B673="","",'True_Odds_Calculator_3-way'!B673)</f>
        <v/>
      </c>
      <c r="C681" s="4" t="str">
        <f>IF('True_Odds_Calculator_3-way'!C673="","",'True_Odds_Calculator_3-way'!C673)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IF('True_Odds_Calculator_3-way'!A674="","",'True_Odds_Calculator_3-way'!A674)</f>
        <v/>
      </c>
      <c r="B682" s="4" t="str">
        <f>IF('True_Odds_Calculator_3-way'!B674="","",'True_Odds_Calculator_3-way'!B674)</f>
        <v/>
      </c>
      <c r="C682" s="4" t="str">
        <f>IF('True_Odds_Calculator_3-way'!C674="","",'True_Odds_Calculator_3-way'!C674)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IF('True_Odds_Calculator_3-way'!A675="","",'True_Odds_Calculator_3-way'!A675)</f>
        <v/>
      </c>
      <c r="B683" s="4" t="str">
        <f>IF('True_Odds_Calculator_3-way'!B675="","",'True_Odds_Calculator_3-way'!B675)</f>
        <v/>
      </c>
      <c r="C683" s="4" t="str">
        <f>IF('True_Odds_Calculator_3-way'!C675="","",'True_Odds_Calculator_3-way'!C675)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IF('True_Odds_Calculator_3-way'!A676="","",'True_Odds_Calculator_3-way'!A676)</f>
        <v/>
      </c>
      <c r="B684" s="4" t="str">
        <f>IF('True_Odds_Calculator_3-way'!B676="","",'True_Odds_Calculator_3-way'!B676)</f>
        <v/>
      </c>
      <c r="C684" s="4" t="str">
        <f>IF('True_Odds_Calculator_3-way'!C676="","",'True_Odds_Calculator_3-way'!C676)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IF('True_Odds_Calculator_3-way'!A677="","",'True_Odds_Calculator_3-way'!A677)</f>
        <v/>
      </c>
      <c r="B685" s="4" t="str">
        <f>IF('True_Odds_Calculator_3-way'!B677="","",'True_Odds_Calculator_3-way'!B677)</f>
        <v/>
      </c>
      <c r="C685" s="4" t="str">
        <f>IF('True_Odds_Calculator_3-way'!C677="","",'True_Odds_Calculator_3-way'!C677)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IF('True_Odds_Calculator_3-way'!A678="","",'True_Odds_Calculator_3-way'!A678)</f>
        <v/>
      </c>
      <c r="B686" s="4" t="str">
        <f>IF('True_Odds_Calculator_3-way'!B678="","",'True_Odds_Calculator_3-way'!B678)</f>
        <v/>
      </c>
      <c r="C686" s="4" t="str">
        <f>IF('True_Odds_Calculator_3-way'!C678="","",'True_Odds_Calculator_3-way'!C678)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IF('True_Odds_Calculator_3-way'!A679="","",'True_Odds_Calculator_3-way'!A679)</f>
        <v/>
      </c>
      <c r="B687" s="4" t="str">
        <f>IF('True_Odds_Calculator_3-way'!B679="","",'True_Odds_Calculator_3-way'!B679)</f>
        <v/>
      </c>
      <c r="C687" s="4" t="str">
        <f>IF('True_Odds_Calculator_3-way'!C679="","",'True_Odds_Calculator_3-way'!C679)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IF('True_Odds_Calculator_3-way'!A680="","",'True_Odds_Calculator_3-way'!A680)</f>
        <v/>
      </c>
      <c r="B688" s="4" t="str">
        <f>IF('True_Odds_Calculator_3-way'!B680="","",'True_Odds_Calculator_3-way'!B680)</f>
        <v/>
      </c>
      <c r="C688" s="4" t="str">
        <f>IF('True_Odds_Calculator_3-way'!C680="","",'True_Odds_Calculator_3-way'!C680)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IF('True_Odds_Calculator_3-way'!A681="","",'True_Odds_Calculator_3-way'!A681)</f>
        <v/>
      </c>
      <c r="B689" s="4" t="str">
        <f>IF('True_Odds_Calculator_3-way'!B681="","",'True_Odds_Calculator_3-way'!B681)</f>
        <v/>
      </c>
      <c r="C689" s="4" t="str">
        <f>IF('True_Odds_Calculator_3-way'!C681="","",'True_Odds_Calculator_3-way'!C681)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IF('True_Odds_Calculator_3-way'!A682="","",'True_Odds_Calculator_3-way'!A682)</f>
        <v/>
      </c>
      <c r="B690" s="4" t="str">
        <f>IF('True_Odds_Calculator_3-way'!B682="","",'True_Odds_Calculator_3-way'!B682)</f>
        <v/>
      </c>
      <c r="C690" s="4" t="str">
        <f>IF('True_Odds_Calculator_3-way'!C682="","",'True_Odds_Calculator_3-way'!C682)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IF('True_Odds_Calculator_3-way'!A683="","",'True_Odds_Calculator_3-way'!A683)</f>
        <v/>
      </c>
      <c r="B691" s="4" t="str">
        <f>IF('True_Odds_Calculator_3-way'!B683="","",'True_Odds_Calculator_3-way'!B683)</f>
        <v/>
      </c>
      <c r="C691" s="4" t="str">
        <f>IF('True_Odds_Calculator_3-way'!C683="","",'True_Odds_Calculator_3-way'!C683)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IF('True_Odds_Calculator_3-way'!A684="","",'True_Odds_Calculator_3-way'!A684)</f>
        <v/>
      </c>
      <c r="B692" s="4" t="str">
        <f>IF('True_Odds_Calculator_3-way'!B684="","",'True_Odds_Calculator_3-way'!B684)</f>
        <v/>
      </c>
      <c r="C692" s="4" t="str">
        <f>IF('True_Odds_Calculator_3-way'!C684="","",'True_Odds_Calculator_3-way'!C684)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IF('True_Odds_Calculator_3-way'!A685="","",'True_Odds_Calculator_3-way'!A685)</f>
        <v/>
      </c>
      <c r="B693" s="4" t="str">
        <f>IF('True_Odds_Calculator_3-way'!B685="","",'True_Odds_Calculator_3-way'!B685)</f>
        <v/>
      </c>
      <c r="C693" s="4" t="str">
        <f>IF('True_Odds_Calculator_3-way'!C685="","",'True_Odds_Calculator_3-way'!C685)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IF('True_Odds_Calculator_3-way'!A686="","",'True_Odds_Calculator_3-way'!A686)</f>
        <v/>
      </c>
      <c r="B694" s="4" t="str">
        <f>IF('True_Odds_Calculator_3-way'!B686="","",'True_Odds_Calculator_3-way'!B686)</f>
        <v/>
      </c>
      <c r="C694" s="4" t="str">
        <f>IF('True_Odds_Calculator_3-way'!C686="","",'True_Odds_Calculator_3-way'!C686)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IF('True_Odds_Calculator_3-way'!A687="","",'True_Odds_Calculator_3-way'!A687)</f>
        <v/>
      </c>
      <c r="B695" s="4" t="str">
        <f>IF('True_Odds_Calculator_3-way'!B687="","",'True_Odds_Calculator_3-way'!B687)</f>
        <v/>
      </c>
      <c r="C695" s="4" t="str">
        <f>IF('True_Odds_Calculator_3-way'!C687="","",'True_Odds_Calculator_3-way'!C687)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IF('True_Odds_Calculator_3-way'!A688="","",'True_Odds_Calculator_3-way'!A688)</f>
        <v/>
      </c>
      <c r="B696" s="4" t="str">
        <f>IF('True_Odds_Calculator_3-way'!B688="","",'True_Odds_Calculator_3-way'!B688)</f>
        <v/>
      </c>
      <c r="C696" s="4" t="str">
        <f>IF('True_Odds_Calculator_3-way'!C688="","",'True_Odds_Calculator_3-way'!C688)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IF('True_Odds_Calculator_3-way'!A689="","",'True_Odds_Calculator_3-way'!A689)</f>
        <v/>
      </c>
      <c r="B697" s="4" t="str">
        <f>IF('True_Odds_Calculator_3-way'!B689="","",'True_Odds_Calculator_3-way'!B689)</f>
        <v/>
      </c>
      <c r="C697" s="4" t="str">
        <f>IF('True_Odds_Calculator_3-way'!C689="","",'True_Odds_Calculator_3-way'!C689)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IF('True_Odds_Calculator_3-way'!A690="","",'True_Odds_Calculator_3-way'!A690)</f>
        <v/>
      </c>
      <c r="B698" s="4" t="str">
        <f>IF('True_Odds_Calculator_3-way'!B690="","",'True_Odds_Calculator_3-way'!B690)</f>
        <v/>
      </c>
      <c r="C698" s="4" t="str">
        <f>IF('True_Odds_Calculator_3-way'!C690="","",'True_Odds_Calculator_3-way'!C690)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IF('True_Odds_Calculator_3-way'!A691="","",'True_Odds_Calculator_3-way'!A691)</f>
        <v/>
      </c>
      <c r="B699" s="4" t="str">
        <f>IF('True_Odds_Calculator_3-way'!B691="","",'True_Odds_Calculator_3-way'!B691)</f>
        <v/>
      </c>
      <c r="C699" s="4" t="str">
        <f>IF('True_Odds_Calculator_3-way'!C691="","",'True_Odds_Calculator_3-way'!C691)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IF('True_Odds_Calculator_3-way'!A692="","",'True_Odds_Calculator_3-way'!A692)</f>
        <v/>
      </c>
      <c r="B700" s="4" t="str">
        <f>IF('True_Odds_Calculator_3-way'!B692="","",'True_Odds_Calculator_3-way'!B692)</f>
        <v/>
      </c>
      <c r="C700" s="4" t="str">
        <f>IF('True_Odds_Calculator_3-way'!C692="","",'True_Odds_Calculator_3-way'!C692)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IF('True_Odds_Calculator_3-way'!A693="","",'True_Odds_Calculator_3-way'!A693)</f>
        <v/>
      </c>
      <c r="B701" s="4" t="str">
        <f>IF('True_Odds_Calculator_3-way'!B693="","",'True_Odds_Calculator_3-way'!B693)</f>
        <v/>
      </c>
      <c r="C701" s="4" t="str">
        <f>IF('True_Odds_Calculator_3-way'!C693="","",'True_Odds_Calculator_3-way'!C693)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IF('True_Odds_Calculator_3-way'!A694="","",'True_Odds_Calculator_3-way'!A694)</f>
        <v/>
      </c>
      <c r="B702" s="4" t="str">
        <f>IF('True_Odds_Calculator_3-way'!B694="","",'True_Odds_Calculator_3-way'!B694)</f>
        <v/>
      </c>
      <c r="C702" s="4" t="str">
        <f>IF('True_Odds_Calculator_3-way'!C694="","",'True_Odds_Calculator_3-way'!C694)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IF('True_Odds_Calculator_3-way'!A695="","",'True_Odds_Calculator_3-way'!A695)</f>
        <v/>
      </c>
      <c r="B703" s="4" t="str">
        <f>IF('True_Odds_Calculator_3-way'!B695="","",'True_Odds_Calculator_3-way'!B695)</f>
        <v/>
      </c>
      <c r="C703" s="4" t="str">
        <f>IF('True_Odds_Calculator_3-way'!C695="","",'True_Odds_Calculator_3-way'!C695)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IF('True_Odds_Calculator_3-way'!A696="","",'True_Odds_Calculator_3-way'!A696)</f>
        <v/>
      </c>
      <c r="B704" s="4" t="str">
        <f>IF('True_Odds_Calculator_3-way'!B696="","",'True_Odds_Calculator_3-way'!B696)</f>
        <v/>
      </c>
      <c r="C704" s="4" t="str">
        <f>IF('True_Odds_Calculator_3-way'!C696="","",'True_Odds_Calculator_3-way'!C696)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IF('True_Odds_Calculator_3-way'!A697="","",'True_Odds_Calculator_3-way'!A697)</f>
        <v/>
      </c>
      <c r="B705" s="4" t="str">
        <f>IF('True_Odds_Calculator_3-way'!B697="","",'True_Odds_Calculator_3-way'!B697)</f>
        <v/>
      </c>
      <c r="C705" s="4" t="str">
        <f>IF('True_Odds_Calculator_3-way'!C697="","",'True_Odds_Calculator_3-way'!C697)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IF('True_Odds_Calculator_3-way'!A698="","",'True_Odds_Calculator_3-way'!A698)</f>
        <v/>
      </c>
      <c r="B706" s="4" t="str">
        <f>IF('True_Odds_Calculator_3-way'!B698="","",'True_Odds_Calculator_3-way'!B698)</f>
        <v/>
      </c>
      <c r="C706" s="4" t="str">
        <f>IF('True_Odds_Calculator_3-way'!C698="","",'True_Odds_Calculator_3-way'!C698)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IF('True_Odds_Calculator_3-way'!A699="","",'True_Odds_Calculator_3-way'!A699)</f>
        <v/>
      </c>
      <c r="B707" s="4" t="str">
        <f>IF('True_Odds_Calculator_3-way'!B699="","",'True_Odds_Calculator_3-way'!B699)</f>
        <v/>
      </c>
      <c r="C707" s="4" t="str">
        <f>IF('True_Odds_Calculator_3-way'!C699="","",'True_Odds_Calculator_3-way'!C699)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IF('True_Odds_Calculator_3-way'!A700="","",'True_Odds_Calculator_3-way'!A700)</f>
        <v/>
      </c>
      <c r="B708" s="4" t="str">
        <f>IF('True_Odds_Calculator_3-way'!B700="","",'True_Odds_Calculator_3-way'!B700)</f>
        <v/>
      </c>
      <c r="C708" s="4" t="str">
        <f>IF('True_Odds_Calculator_3-way'!C700="","",'True_Odds_Calculator_3-way'!C700)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IF('True_Odds_Calculator_3-way'!A701="","",'True_Odds_Calculator_3-way'!A701)</f>
        <v/>
      </c>
      <c r="B709" s="4" t="str">
        <f>IF('True_Odds_Calculator_3-way'!B701="","",'True_Odds_Calculator_3-way'!B701)</f>
        <v/>
      </c>
      <c r="C709" s="4" t="str">
        <f>IF('True_Odds_Calculator_3-way'!C701="","",'True_Odds_Calculator_3-way'!C701)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IF('True_Odds_Calculator_3-way'!A702="","",'True_Odds_Calculator_3-way'!A702)</f>
        <v/>
      </c>
      <c r="B710" s="4" t="str">
        <f>IF('True_Odds_Calculator_3-way'!B702="","",'True_Odds_Calculator_3-way'!B702)</f>
        <v/>
      </c>
      <c r="C710" s="4" t="str">
        <f>IF('True_Odds_Calculator_3-way'!C702="","",'True_Odds_Calculator_3-way'!C702)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IF('True_Odds_Calculator_3-way'!A703="","",'True_Odds_Calculator_3-way'!A703)</f>
        <v/>
      </c>
      <c r="B711" s="4" t="str">
        <f>IF('True_Odds_Calculator_3-way'!B703="","",'True_Odds_Calculator_3-way'!B703)</f>
        <v/>
      </c>
      <c r="C711" s="4" t="str">
        <f>IF('True_Odds_Calculator_3-way'!C703="","",'True_Odds_Calculator_3-way'!C703)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IF('True_Odds_Calculator_3-way'!A704="","",'True_Odds_Calculator_3-way'!A704)</f>
        <v/>
      </c>
      <c r="B712" s="4" t="str">
        <f>IF('True_Odds_Calculator_3-way'!B704="","",'True_Odds_Calculator_3-way'!B704)</f>
        <v/>
      </c>
      <c r="C712" s="4" t="str">
        <f>IF('True_Odds_Calculator_3-way'!C704="","",'True_Odds_Calculator_3-way'!C704)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IF('True_Odds_Calculator_3-way'!A705="","",'True_Odds_Calculator_3-way'!A705)</f>
        <v/>
      </c>
      <c r="B713" s="4" t="str">
        <f>IF('True_Odds_Calculator_3-way'!B705="","",'True_Odds_Calculator_3-way'!B705)</f>
        <v/>
      </c>
      <c r="C713" s="4" t="str">
        <f>IF('True_Odds_Calculator_3-way'!C705="","",'True_Odds_Calculator_3-way'!C705)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IF('True_Odds_Calculator_3-way'!A706="","",'True_Odds_Calculator_3-way'!A706)</f>
        <v/>
      </c>
      <c r="B714" s="4" t="str">
        <f>IF('True_Odds_Calculator_3-way'!B706="","",'True_Odds_Calculator_3-way'!B706)</f>
        <v/>
      </c>
      <c r="C714" s="4" t="str">
        <f>IF('True_Odds_Calculator_3-way'!C706="","",'True_Odds_Calculator_3-way'!C706)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IF('True_Odds_Calculator_3-way'!A707="","",'True_Odds_Calculator_3-way'!A707)</f>
        <v/>
      </c>
      <c r="B715" s="4" t="str">
        <f>IF('True_Odds_Calculator_3-way'!B707="","",'True_Odds_Calculator_3-way'!B707)</f>
        <v/>
      </c>
      <c r="C715" s="4" t="str">
        <f>IF('True_Odds_Calculator_3-way'!C707="","",'True_Odds_Calculator_3-way'!C707)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IF('True_Odds_Calculator_3-way'!A708="","",'True_Odds_Calculator_3-way'!A708)</f>
        <v/>
      </c>
      <c r="B716" s="4" t="str">
        <f>IF('True_Odds_Calculator_3-way'!B708="","",'True_Odds_Calculator_3-way'!B708)</f>
        <v/>
      </c>
      <c r="C716" s="4" t="str">
        <f>IF('True_Odds_Calculator_3-way'!C708="","",'True_Odds_Calculator_3-way'!C708)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IF('True_Odds_Calculator_3-way'!A709="","",'True_Odds_Calculator_3-way'!A709)</f>
        <v/>
      </c>
      <c r="B717" s="4" t="str">
        <f>IF('True_Odds_Calculator_3-way'!B709="","",'True_Odds_Calculator_3-way'!B709)</f>
        <v/>
      </c>
      <c r="C717" s="4" t="str">
        <f>IF('True_Odds_Calculator_3-way'!C709="","",'True_Odds_Calculator_3-way'!C709)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IF('True_Odds_Calculator_3-way'!A710="","",'True_Odds_Calculator_3-way'!A710)</f>
        <v/>
      </c>
      <c r="B718" s="4" t="str">
        <f>IF('True_Odds_Calculator_3-way'!B710="","",'True_Odds_Calculator_3-way'!B710)</f>
        <v/>
      </c>
      <c r="C718" s="4" t="str">
        <f>IF('True_Odds_Calculator_3-way'!C710="","",'True_Odds_Calculator_3-way'!C710)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IF('True_Odds_Calculator_3-way'!A711="","",'True_Odds_Calculator_3-way'!A711)</f>
        <v/>
      </c>
      <c r="B719" s="4" t="str">
        <f>IF('True_Odds_Calculator_3-way'!B711="","",'True_Odds_Calculator_3-way'!B711)</f>
        <v/>
      </c>
      <c r="C719" s="4" t="str">
        <f>IF('True_Odds_Calculator_3-way'!C711="","",'True_Odds_Calculator_3-way'!C711)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IF('True_Odds_Calculator_3-way'!A712="","",'True_Odds_Calculator_3-way'!A712)</f>
        <v/>
      </c>
      <c r="B720" s="4" t="str">
        <f>IF('True_Odds_Calculator_3-way'!B712="","",'True_Odds_Calculator_3-way'!B712)</f>
        <v/>
      </c>
      <c r="C720" s="4" t="str">
        <f>IF('True_Odds_Calculator_3-way'!C712="","",'True_Odds_Calculator_3-way'!C712)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IF('True_Odds_Calculator_3-way'!A713="","",'True_Odds_Calculator_3-way'!A713)</f>
        <v/>
      </c>
      <c r="B721" s="4" t="str">
        <f>IF('True_Odds_Calculator_3-way'!B713="","",'True_Odds_Calculator_3-way'!B713)</f>
        <v/>
      </c>
      <c r="C721" s="4" t="str">
        <f>IF('True_Odds_Calculator_3-way'!C713="","",'True_Odds_Calculator_3-way'!C713)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IF('True_Odds_Calculator_3-way'!A714="","",'True_Odds_Calculator_3-way'!A714)</f>
        <v/>
      </c>
      <c r="B722" s="4" t="str">
        <f>IF('True_Odds_Calculator_3-way'!B714="","",'True_Odds_Calculator_3-way'!B714)</f>
        <v/>
      </c>
      <c r="C722" s="4" t="str">
        <f>IF('True_Odds_Calculator_3-way'!C714="","",'True_Odds_Calculator_3-way'!C714)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IF('True_Odds_Calculator_3-way'!A715="","",'True_Odds_Calculator_3-way'!A715)</f>
        <v/>
      </c>
      <c r="B723" s="4" t="str">
        <f>IF('True_Odds_Calculator_3-way'!B715="","",'True_Odds_Calculator_3-way'!B715)</f>
        <v/>
      </c>
      <c r="C723" s="4" t="str">
        <f>IF('True_Odds_Calculator_3-way'!C715="","",'True_Odds_Calculator_3-way'!C715)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IF('True_Odds_Calculator_3-way'!A716="","",'True_Odds_Calculator_3-way'!A716)</f>
        <v/>
      </c>
      <c r="B724" s="4" t="str">
        <f>IF('True_Odds_Calculator_3-way'!B716="","",'True_Odds_Calculator_3-way'!B716)</f>
        <v/>
      </c>
      <c r="C724" s="4" t="str">
        <f>IF('True_Odds_Calculator_3-way'!C716="","",'True_Odds_Calculator_3-way'!C716)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IF('True_Odds_Calculator_3-way'!A717="","",'True_Odds_Calculator_3-way'!A717)</f>
        <v/>
      </c>
      <c r="B725" s="4" t="str">
        <f>IF('True_Odds_Calculator_3-way'!B717="","",'True_Odds_Calculator_3-way'!B717)</f>
        <v/>
      </c>
      <c r="C725" s="4" t="str">
        <f>IF('True_Odds_Calculator_3-way'!C717="","",'True_Odds_Calculator_3-way'!C717)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IF('True_Odds_Calculator_3-way'!A718="","",'True_Odds_Calculator_3-way'!A718)</f>
        <v/>
      </c>
      <c r="B726" s="4" t="str">
        <f>IF('True_Odds_Calculator_3-way'!B718="","",'True_Odds_Calculator_3-way'!B718)</f>
        <v/>
      </c>
      <c r="C726" s="4" t="str">
        <f>IF('True_Odds_Calculator_3-way'!C718="","",'True_Odds_Calculator_3-way'!C718)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IF('True_Odds_Calculator_3-way'!A719="","",'True_Odds_Calculator_3-way'!A719)</f>
        <v/>
      </c>
      <c r="B727" s="4" t="str">
        <f>IF('True_Odds_Calculator_3-way'!B719="","",'True_Odds_Calculator_3-way'!B719)</f>
        <v/>
      </c>
      <c r="C727" s="4" t="str">
        <f>IF('True_Odds_Calculator_3-way'!C719="","",'True_Odds_Calculator_3-way'!C719)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IF('True_Odds_Calculator_3-way'!A720="","",'True_Odds_Calculator_3-way'!A720)</f>
        <v/>
      </c>
      <c r="B728" s="4" t="str">
        <f>IF('True_Odds_Calculator_3-way'!B720="","",'True_Odds_Calculator_3-way'!B720)</f>
        <v/>
      </c>
      <c r="C728" s="4" t="str">
        <f>IF('True_Odds_Calculator_3-way'!C720="","",'True_Odds_Calculator_3-way'!C720)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IF('True_Odds_Calculator_3-way'!A721="","",'True_Odds_Calculator_3-way'!A721)</f>
        <v/>
      </c>
      <c r="B729" s="4" t="str">
        <f>IF('True_Odds_Calculator_3-way'!B721="","",'True_Odds_Calculator_3-way'!B721)</f>
        <v/>
      </c>
      <c r="C729" s="4" t="str">
        <f>IF('True_Odds_Calculator_3-way'!C721="","",'True_Odds_Calculator_3-way'!C721)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IF('True_Odds_Calculator_3-way'!A722="","",'True_Odds_Calculator_3-way'!A722)</f>
        <v/>
      </c>
      <c r="B730" s="4" t="str">
        <f>IF('True_Odds_Calculator_3-way'!B722="","",'True_Odds_Calculator_3-way'!B722)</f>
        <v/>
      </c>
      <c r="C730" s="4" t="str">
        <f>IF('True_Odds_Calculator_3-way'!C722="","",'True_Odds_Calculator_3-way'!C722)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IF('True_Odds_Calculator_3-way'!A723="","",'True_Odds_Calculator_3-way'!A723)</f>
        <v/>
      </c>
      <c r="B731" s="4" t="str">
        <f>IF('True_Odds_Calculator_3-way'!B723="","",'True_Odds_Calculator_3-way'!B723)</f>
        <v/>
      </c>
      <c r="C731" s="4" t="str">
        <f>IF('True_Odds_Calculator_3-way'!C723="","",'True_Odds_Calculator_3-way'!C723)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IF('True_Odds_Calculator_3-way'!A724="","",'True_Odds_Calculator_3-way'!A724)</f>
        <v/>
      </c>
      <c r="B732" s="4" t="str">
        <f>IF('True_Odds_Calculator_3-way'!B724="","",'True_Odds_Calculator_3-way'!B724)</f>
        <v/>
      </c>
      <c r="C732" s="4" t="str">
        <f>IF('True_Odds_Calculator_3-way'!C724="","",'True_Odds_Calculator_3-way'!C724)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IF('True_Odds_Calculator_3-way'!A725="","",'True_Odds_Calculator_3-way'!A725)</f>
        <v/>
      </c>
      <c r="B733" s="4" t="str">
        <f>IF('True_Odds_Calculator_3-way'!B725="","",'True_Odds_Calculator_3-way'!B725)</f>
        <v/>
      </c>
      <c r="C733" s="4" t="str">
        <f>IF('True_Odds_Calculator_3-way'!C725="","",'True_Odds_Calculator_3-way'!C725)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IF('True_Odds_Calculator_3-way'!A726="","",'True_Odds_Calculator_3-way'!A726)</f>
        <v/>
      </c>
      <c r="B734" s="4" t="str">
        <f>IF('True_Odds_Calculator_3-way'!B726="","",'True_Odds_Calculator_3-way'!B726)</f>
        <v/>
      </c>
      <c r="C734" s="4" t="str">
        <f>IF('True_Odds_Calculator_3-way'!C726="","",'True_Odds_Calculator_3-way'!C726)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IF('True_Odds_Calculator_3-way'!A727="","",'True_Odds_Calculator_3-way'!A727)</f>
        <v/>
      </c>
      <c r="B735" s="4" t="str">
        <f>IF('True_Odds_Calculator_3-way'!B727="","",'True_Odds_Calculator_3-way'!B727)</f>
        <v/>
      </c>
      <c r="C735" s="4" t="str">
        <f>IF('True_Odds_Calculator_3-way'!C727="","",'True_Odds_Calculator_3-way'!C727)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IF('True_Odds_Calculator_3-way'!A728="","",'True_Odds_Calculator_3-way'!A728)</f>
        <v/>
      </c>
      <c r="B736" s="4" t="str">
        <f>IF('True_Odds_Calculator_3-way'!B728="","",'True_Odds_Calculator_3-way'!B728)</f>
        <v/>
      </c>
      <c r="C736" s="4" t="str">
        <f>IF('True_Odds_Calculator_3-way'!C728="","",'True_Odds_Calculator_3-way'!C728)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IF('True_Odds_Calculator_3-way'!A729="","",'True_Odds_Calculator_3-way'!A729)</f>
        <v/>
      </c>
      <c r="B737" s="4" t="str">
        <f>IF('True_Odds_Calculator_3-way'!B729="","",'True_Odds_Calculator_3-way'!B729)</f>
        <v/>
      </c>
      <c r="C737" s="4" t="str">
        <f>IF('True_Odds_Calculator_3-way'!C729="","",'True_Odds_Calculator_3-way'!C729)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IF('True_Odds_Calculator_3-way'!A730="","",'True_Odds_Calculator_3-way'!A730)</f>
        <v/>
      </c>
      <c r="B738" s="4" t="str">
        <f>IF('True_Odds_Calculator_3-way'!B730="","",'True_Odds_Calculator_3-way'!B730)</f>
        <v/>
      </c>
      <c r="C738" s="4" t="str">
        <f>IF('True_Odds_Calculator_3-way'!C730="","",'True_Odds_Calculator_3-way'!C730)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IF('True_Odds_Calculator_3-way'!A731="","",'True_Odds_Calculator_3-way'!A731)</f>
        <v/>
      </c>
      <c r="B739" s="4" t="str">
        <f>IF('True_Odds_Calculator_3-way'!B731="","",'True_Odds_Calculator_3-way'!B731)</f>
        <v/>
      </c>
      <c r="C739" s="4" t="str">
        <f>IF('True_Odds_Calculator_3-way'!C731="","",'True_Odds_Calculator_3-way'!C731)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IF('True_Odds_Calculator_3-way'!A732="","",'True_Odds_Calculator_3-way'!A732)</f>
        <v/>
      </c>
      <c r="B740" s="4" t="str">
        <f>IF('True_Odds_Calculator_3-way'!B732="","",'True_Odds_Calculator_3-way'!B732)</f>
        <v/>
      </c>
      <c r="C740" s="4" t="str">
        <f>IF('True_Odds_Calculator_3-way'!C732="","",'True_Odds_Calculator_3-way'!C732)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IF('True_Odds_Calculator_3-way'!A733="","",'True_Odds_Calculator_3-way'!A733)</f>
        <v/>
      </c>
      <c r="B741" s="4" t="str">
        <f>IF('True_Odds_Calculator_3-way'!B733="","",'True_Odds_Calculator_3-way'!B733)</f>
        <v/>
      </c>
      <c r="C741" s="4" t="str">
        <f>IF('True_Odds_Calculator_3-way'!C733="","",'True_Odds_Calculator_3-way'!C733)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IF('True_Odds_Calculator_3-way'!A734="","",'True_Odds_Calculator_3-way'!A734)</f>
        <v/>
      </c>
      <c r="B742" s="4" t="str">
        <f>IF('True_Odds_Calculator_3-way'!B734="","",'True_Odds_Calculator_3-way'!B734)</f>
        <v/>
      </c>
      <c r="C742" s="4" t="str">
        <f>IF('True_Odds_Calculator_3-way'!C734="","",'True_Odds_Calculator_3-way'!C734)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IF('True_Odds_Calculator_3-way'!A735="","",'True_Odds_Calculator_3-way'!A735)</f>
        <v/>
      </c>
      <c r="B743" s="4" t="str">
        <f>IF('True_Odds_Calculator_3-way'!B735="","",'True_Odds_Calculator_3-way'!B735)</f>
        <v/>
      </c>
      <c r="C743" s="4" t="str">
        <f>IF('True_Odds_Calculator_3-way'!C735="","",'True_Odds_Calculator_3-way'!C735)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IF('True_Odds_Calculator_3-way'!A736="","",'True_Odds_Calculator_3-way'!A736)</f>
        <v/>
      </c>
      <c r="B744" s="4" t="str">
        <f>IF('True_Odds_Calculator_3-way'!B736="","",'True_Odds_Calculator_3-way'!B736)</f>
        <v/>
      </c>
      <c r="C744" s="4" t="str">
        <f>IF('True_Odds_Calculator_3-way'!C736="","",'True_Odds_Calculator_3-way'!C736)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IF('True_Odds_Calculator_3-way'!A737="","",'True_Odds_Calculator_3-way'!A737)</f>
        <v/>
      </c>
      <c r="B745" s="4" t="str">
        <f>IF('True_Odds_Calculator_3-way'!B737="","",'True_Odds_Calculator_3-way'!B737)</f>
        <v/>
      </c>
      <c r="C745" s="4" t="str">
        <f>IF('True_Odds_Calculator_3-way'!C737="","",'True_Odds_Calculator_3-way'!C737)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IF('True_Odds_Calculator_3-way'!A738="","",'True_Odds_Calculator_3-way'!A738)</f>
        <v/>
      </c>
      <c r="B746" s="4" t="str">
        <f>IF('True_Odds_Calculator_3-way'!B738="","",'True_Odds_Calculator_3-way'!B738)</f>
        <v/>
      </c>
      <c r="C746" s="4" t="str">
        <f>IF('True_Odds_Calculator_3-way'!C738="","",'True_Odds_Calculator_3-way'!C738)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IF('True_Odds_Calculator_3-way'!A739="","",'True_Odds_Calculator_3-way'!A739)</f>
        <v/>
      </c>
      <c r="B747" s="4" t="str">
        <f>IF('True_Odds_Calculator_3-way'!B739="","",'True_Odds_Calculator_3-way'!B739)</f>
        <v/>
      </c>
      <c r="C747" s="4" t="str">
        <f>IF('True_Odds_Calculator_3-way'!C739="","",'True_Odds_Calculator_3-way'!C739)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IF('True_Odds_Calculator_3-way'!A740="","",'True_Odds_Calculator_3-way'!A740)</f>
        <v/>
      </c>
      <c r="B748" s="4" t="str">
        <f>IF('True_Odds_Calculator_3-way'!B740="","",'True_Odds_Calculator_3-way'!B740)</f>
        <v/>
      </c>
      <c r="C748" s="4" t="str">
        <f>IF('True_Odds_Calculator_3-way'!C740="","",'True_Odds_Calculator_3-way'!C740)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IF('True_Odds_Calculator_3-way'!A741="","",'True_Odds_Calculator_3-way'!A741)</f>
        <v/>
      </c>
      <c r="B749" s="4" t="str">
        <f>IF('True_Odds_Calculator_3-way'!B741="","",'True_Odds_Calculator_3-way'!B741)</f>
        <v/>
      </c>
      <c r="C749" s="4" t="str">
        <f>IF('True_Odds_Calculator_3-way'!C741="","",'True_Odds_Calculator_3-way'!C741)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IF('True_Odds_Calculator_3-way'!A742="","",'True_Odds_Calculator_3-way'!A742)</f>
        <v/>
      </c>
      <c r="B750" s="4" t="str">
        <f>IF('True_Odds_Calculator_3-way'!B742="","",'True_Odds_Calculator_3-way'!B742)</f>
        <v/>
      </c>
      <c r="C750" s="4" t="str">
        <f>IF('True_Odds_Calculator_3-way'!C742="","",'True_Odds_Calculator_3-way'!C742)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IF('True_Odds_Calculator_3-way'!A743="","",'True_Odds_Calculator_3-way'!A743)</f>
        <v/>
      </c>
      <c r="B751" s="4" t="str">
        <f>IF('True_Odds_Calculator_3-way'!B743="","",'True_Odds_Calculator_3-way'!B743)</f>
        <v/>
      </c>
      <c r="C751" s="4" t="str">
        <f>IF('True_Odds_Calculator_3-way'!C743="","",'True_Odds_Calculator_3-way'!C743)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IF('True_Odds_Calculator_3-way'!A744="","",'True_Odds_Calculator_3-way'!A744)</f>
        <v/>
      </c>
      <c r="B752" s="4" t="str">
        <f>IF('True_Odds_Calculator_3-way'!B744="","",'True_Odds_Calculator_3-way'!B744)</f>
        <v/>
      </c>
      <c r="C752" s="4" t="str">
        <f>IF('True_Odds_Calculator_3-way'!C744="","",'True_Odds_Calculator_3-way'!C744)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IF('True_Odds_Calculator_3-way'!A745="","",'True_Odds_Calculator_3-way'!A745)</f>
        <v/>
      </c>
      <c r="B753" s="4" t="str">
        <f>IF('True_Odds_Calculator_3-way'!B745="","",'True_Odds_Calculator_3-way'!B745)</f>
        <v/>
      </c>
      <c r="C753" s="4" t="str">
        <f>IF('True_Odds_Calculator_3-way'!C745="","",'True_Odds_Calculator_3-way'!C745)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IF('True_Odds_Calculator_3-way'!A746="","",'True_Odds_Calculator_3-way'!A746)</f>
        <v/>
      </c>
      <c r="B754" s="4" t="str">
        <f>IF('True_Odds_Calculator_3-way'!B746="","",'True_Odds_Calculator_3-way'!B746)</f>
        <v/>
      </c>
      <c r="C754" s="4" t="str">
        <f>IF('True_Odds_Calculator_3-way'!C746="","",'True_Odds_Calculator_3-way'!C746)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IF('True_Odds_Calculator_3-way'!A747="","",'True_Odds_Calculator_3-way'!A747)</f>
        <v/>
      </c>
      <c r="B755" s="4" t="str">
        <f>IF('True_Odds_Calculator_3-way'!B747="","",'True_Odds_Calculator_3-way'!B747)</f>
        <v/>
      </c>
      <c r="C755" s="4" t="str">
        <f>IF('True_Odds_Calculator_3-way'!C747="","",'True_Odds_Calculator_3-way'!C747)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IF('True_Odds_Calculator_3-way'!A748="","",'True_Odds_Calculator_3-way'!A748)</f>
        <v/>
      </c>
      <c r="B756" s="4" t="str">
        <f>IF('True_Odds_Calculator_3-way'!B748="","",'True_Odds_Calculator_3-way'!B748)</f>
        <v/>
      </c>
      <c r="C756" s="4" t="str">
        <f>IF('True_Odds_Calculator_3-way'!C748="","",'True_Odds_Calculator_3-way'!C748)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IF('True_Odds_Calculator_3-way'!A749="","",'True_Odds_Calculator_3-way'!A749)</f>
        <v/>
      </c>
      <c r="B757" s="4" t="str">
        <f>IF('True_Odds_Calculator_3-way'!B749="","",'True_Odds_Calculator_3-way'!B749)</f>
        <v/>
      </c>
      <c r="C757" s="4" t="str">
        <f>IF('True_Odds_Calculator_3-way'!C749="","",'True_Odds_Calculator_3-way'!C749)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IF('True_Odds_Calculator_3-way'!A750="","",'True_Odds_Calculator_3-way'!A750)</f>
        <v/>
      </c>
      <c r="B758" s="4" t="str">
        <f>IF('True_Odds_Calculator_3-way'!B750="","",'True_Odds_Calculator_3-way'!B750)</f>
        <v/>
      </c>
      <c r="C758" s="4" t="str">
        <f>IF('True_Odds_Calculator_3-way'!C750="","",'True_Odds_Calculator_3-way'!C750)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IF('True_Odds_Calculator_3-way'!A751="","",'True_Odds_Calculator_3-way'!A751)</f>
        <v/>
      </c>
      <c r="B759" s="4" t="str">
        <f>IF('True_Odds_Calculator_3-way'!B751="","",'True_Odds_Calculator_3-way'!B751)</f>
        <v/>
      </c>
      <c r="C759" s="4" t="str">
        <f>IF('True_Odds_Calculator_3-way'!C751="","",'True_Odds_Calculator_3-way'!C751)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IF('True_Odds_Calculator_3-way'!A752="","",'True_Odds_Calculator_3-way'!A752)</f>
        <v/>
      </c>
      <c r="B760" s="4" t="str">
        <f>IF('True_Odds_Calculator_3-way'!B752="","",'True_Odds_Calculator_3-way'!B752)</f>
        <v/>
      </c>
      <c r="C760" s="4" t="str">
        <f>IF('True_Odds_Calculator_3-way'!C752="","",'True_Odds_Calculator_3-way'!C752)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IF('True_Odds_Calculator_3-way'!A753="","",'True_Odds_Calculator_3-way'!A753)</f>
        <v/>
      </c>
      <c r="B761" s="4" t="str">
        <f>IF('True_Odds_Calculator_3-way'!B753="","",'True_Odds_Calculator_3-way'!B753)</f>
        <v/>
      </c>
      <c r="C761" s="4" t="str">
        <f>IF('True_Odds_Calculator_3-way'!C753="","",'True_Odds_Calculator_3-way'!C753)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IF('True_Odds_Calculator_3-way'!A754="","",'True_Odds_Calculator_3-way'!A754)</f>
        <v/>
      </c>
      <c r="B762" s="4" t="str">
        <f>IF('True_Odds_Calculator_3-way'!B754="","",'True_Odds_Calculator_3-way'!B754)</f>
        <v/>
      </c>
      <c r="C762" s="4" t="str">
        <f>IF('True_Odds_Calculator_3-way'!C754="","",'True_Odds_Calculator_3-way'!C754)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IF('True_Odds_Calculator_3-way'!A755="","",'True_Odds_Calculator_3-way'!A755)</f>
        <v/>
      </c>
      <c r="B763" s="4" t="str">
        <f>IF('True_Odds_Calculator_3-way'!B755="","",'True_Odds_Calculator_3-way'!B755)</f>
        <v/>
      </c>
      <c r="C763" s="4" t="str">
        <f>IF('True_Odds_Calculator_3-way'!C755="","",'True_Odds_Calculator_3-way'!C755)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IF('True_Odds_Calculator_3-way'!A756="","",'True_Odds_Calculator_3-way'!A756)</f>
        <v/>
      </c>
      <c r="B764" s="4" t="str">
        <f>IF('True_Odds_Calculator_3-way'!B756="","",'True_Odds_Calculator_3-way'!B756)</f>
        <v/>
      </c>
      <c r="C764" s="4" t="str">
        <f>IF('True_Odds_Calculator_3-way'!C756="","",'True_Odds_Calculator_3-way'!C756)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IF('True_Odds_Calculator_3-way'!A757="","",'True_Odds_Calculator_3-way'!A757)</f>
        <v/>
      </c>
      <c r="B765" s="4" t="str">
        <f>IF('True_Odds_Calculator_3-way'!B757="","",'True_Odds_Calculator_3-way'!B757)</f>
        <v/>
      </c>
      <c r="C765" s="4" t="str">
        <f>IF('True_Odds_Calculator_3-way'!C757="","",'True_Odds_Calculator_3-way'!C757)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IF('True_Odds_Calculator_3-way'!A758="","",'True_Odds_Calculator_3-way'!A758)</f>
        <v/>
      </c>
      <c r="B766" s="4" t="str">
        <f>IF('True_Odds_Calculator_3-way'!B758="","",'True_Odds_Calculator_3-way'!B758)</f>
        <v/>
      </c>
      <c r="C766" s="4" t="str">
        <f>IF('True_Odds_Calculator_3-way'!C758="","",'True_Odds_Calculator_3-way'!C758)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IF('True_Odds_Calculator_3-way'!A759="","",'True_Odds_Calculator_3-way'!A759)</f>
        <v/>
      </c>
      <c r="B767" s="4" t="str">
        <f>IF('True_Odds_Calculator_3-way'!B759="","",'True_Odds_Calculator_3-way'!B759)</f>
        <v/>
      </c>
      <c r="C767" s="4" t="str">
        <f>IF('True_Odds_Calculator_3-way'!C759="","",'True_Odds_Calculator_3-way'!C759)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IF('True_Odds_Calculator_3-way'!A760="","",'True_Odds_Calculator_3-way'!A760)</f>
        <v/>
      </c>
      <c r="B768" s="4" t="str">
        <f>IF('True_Odds_Calculator_3-way'!B760="","",'True_Odds_Calculator_3-way'!B760)</f>
        <v/>
      </c>
      <c r="C768" s="4" t="str">
        <f>IF('True_Odds_Calculator_3-way'!C760="","",'True_Odds_Calculator_3-way'!C760)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IF('True_Odds_Calculator_3-way'!A761="","",'True_Odds_Calculator_3-way'!A761)</f>
        <v/>
      </c>
      <c r="B769" s="4" t="str">
        <f>IF('True_Odds_Calculator_3-way'!B761="","",'True_Odds_Calculator_3-way'!B761)</f>
        <v/>
      </c>
      <c r="C769" s="4" t="str">
        <f>IF('True_Odds_Calculator_3-way'!C761="","",'True_Odds_Calculator_3-way'!C761)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IF('True_Odds_Calculator_3-way'!A762="","",'True_Odds_Calculator_3-way'!A762)</f>
        <v/>
      </c>
      <c r="B770" s="4" t="str">
        <f>IF('True_Odds_Calculator_3-way'!B762="","",'True_Odds_Calculator_3-way'!B762)</f>
        <v/>
      </c>
      <c r="C770" s="4" t="str">
        <f>IF('True_Odds_Calculator_3-way'!C762="","",'True_Odds_Calculator_3-way'!C762)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IF('True_Odds_Calculator_3-way'!A763="","",'True_Odds_Calculator_3-way'!A763)</f>
        <v/>
      </c>
      <c r="B771" s="4" t="str">
        <f>IF('True_Odds_Calculator_3-way'!B763="","",'True_Odds_Calculator_3-way'!B763)</f>
        <v/>
      </c>
      <c r="C771" s="4" t="str">
        <f>IF('True_Odds_Calculator_3-way'!C763="","",'True_Odds_Calculator_3-way'!C763)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IF('True_Odds_Calculator_3-way'!A764="","",'True_Odds_Calculator_3-way'!A764)</f>
        <v/>
      </c>
      <c r="B772" s="4" t="str">
        <f>IF('True_Odds_Calculator_3-way'!B764="","",'True_Odds_Calculator_3-way'!B764)</f>
        <v/>
      </c>
      <c r="C772" s="4" t="str">
        <f>IF('True_Odds_Calculator_3-way'!C764="","",'True_Odds_Calculator_3-way'!C764)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IF('True_Odds_Calculator_3-way'!A765="","",'True_Odds_Calculator_3-way'!A765)</f>
        <v/>
      </c>
      <c r="B773" s="4" t="str">
        <f>IF('True_Odds_Calculator_3-way'!B765="","",'True_Odds_Calculator_3-way'!B765)</f>
        <v/>
      </c>
      <c r="C773" s="4" t="str">
        <f>IF('True_Odds_Calculator_3-way'!C765="","",'True_Odds_Calculator_3-way'!C765)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IF('True_Odds_Calculator_3-way'!A766="","",'True_Odds_Calculator_3-way'!A766)</f>
        <v/>
      </c>
      <c r="B774" s="4" t="str">
        <f>IF('True_Odds_Calculator_3-way'!B766="","",'True_Odds_Calculator_3-way'!B766)</f>
        <v/>
      </c>
      <c r="C774" s="4" t="str">
        <f>IF('True_Odds_Calculator_3-way'!C766="","",'True_Odds_Calculator_3-way'!C766)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IF('True_Odds_Calculator_3-way'!A767="","",'True_Odds_Calculator_3-way'!A767)</f>
        <v/>
      </c>
      <c r="B775" s="4" t="str">
        <f>IF('True_Odds_Calculator_3-way'!B767="","",'True_Odds_Calculator_3-way'!B767)</f>
        <v/>
      </c>
      <c r="C775" s="4" t="str">
        <f>IF('True_Odds_Calculator_3-way'!C767="","",'True_Odds_Calculator_3-way'!C767)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IF('True_Odds_Calculator_3-way'!A768="","",'True_Odds_Calculator_3-way'!A768)</f>
        <v/>
      </c>
      <c r="B776" s="4" t="str">
        <f>IF('True_Odds_Calculator_3-way'!B768="","",'True_Odds_Calculator_3-way'!B768)</f>
        <v/>
      </c>
      <c r="C776" s="4" t="str">
        <f>IF('True_Odds_Calculator_3-way'!C768="","",'True_Odds_Calculator_3-way'!C768)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IF('True_Odds_Calculator_3-way'!A769="","",'True_Odds_Calculator_3-way'!A769)</f>
        <v/>
      </c>
      <c r="B777" s="4" t="str">
        <f>IF('True_Odds_Calculator_3-way'!B769="","",'True_Odds_Calculator_3-way'!B769)</f>
        <v/>
      </c>
      <c r="C777" s="4" t="str">
        <f>IF('True_Odds_Calculator_3-way'!C769="","",'True_Odds_Calculator_3-way'!C769)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IF('True_Odds_Calculator_3-way'!A770="","",'True_Odds_Calculator_3-way'!A770)</f>
        <v/>
      </c>
      <c r="B778" s="4" t="str">
        <f>IF('True_Odds_Calculator_3-way'!B770="","",'True_Odds_Calculator_3-way'!B770)</f>
        <v/>
      </c>
      <c r="C778" s="4" t="str">
        <f>IF('True_Odds_Calculator_3-way'!C770="","",'True_Odds_Calculator_3-way'!C770)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IF('True_Odds_Calculator_3-way'!A771="","",'True_Odds_Calculator_3-way'!A771)</f>
        <v/>
      </c>
      <c r="B779" s="4" t="str">
        <f>IF('True_Odds_Calculator_3-way'!B771="","",'True_Odds_Calculator_3-way'!B771)</f>
        <v/>
      </c>
      <c r="C779" s="4" t="str">
        <f>IF('True_Odds_Calculator_3-way'!C771="","",'True_Odds_Calculator_3-way'!C771)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IF('True_Odds_Calculator_3-way'!A772="","",'True_Odds_Calculator_3-way'!A772)</f>
        <v/>
      </c>
      <c r="B780" s="4" t="str">
        <f>IF('True_Odds_Calculator_3-way'!B772="","",'True_Odds_Calculator_3-way'!B772)</f>
        <v/>
      </c>
      <c r="C780" s="4" t="str">
        <f>IF('True_Odds_Calculator_3-way'!C772="","",'True_Odds_Calculator_3-way'!C772)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IF('True_Odds_Calculator_3-way'!A773="","",'True_Odds_Calculator_3-way'!A773)</f>
        <v/>
      </c>
      <c r="B781" s="4" t="str">
        <f>IF('True_Odds_Calculator_3-way'!B773="","",'True_Odds_Calculator_3-way'!B773)</f>
        <v/>
      </c>
      <c r="C781" s="4" t="str">
        <f>IF('True_Odds_Calculator_3-way'!C773="","",'True_Odds_Calculator_3-way'!C773)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IF('True_Odds_Calculator_3-way'!A774="","",'True_Odds_Calculator_3-way'!A774)</f>
        <v/>
      </c>
      <c r="B782" s="4" t="str">
        <f>IF('True_Odds_Calculator_3-way'!B774="","",'True_Odds_Calculator_3-way'!B774)</f>
        <v/>
      </c>
      <c r="C782" s="4" t="str">
        <f>IF('True_Odds_Calculator_3-way'!C774="","",'True_Odds_Calculator_3-way'!C774)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IF('True_Odds_Calculator_3-way'!A775="","",'True_Odds_Calculator_3-way'!A775)</f>
        <v/>
      </c>
      <c r="B783" s="4" t="str">
        <f>IF('True_Odds_Calculator_3-way'!B775="","",'True_Odds_Calculator_3-way'!B775)</f>
        <v/>
      </c>
      <c r="C783" s="4" t="str">
        <f>IF('True_Odds_Calculator_3-way'!C775="","",'True_Odds_Calculator_3-way'!C775)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IF('True_Odds_Calculator_3-way'!A776="","",'True_Odds_Calculator_3-way'!A776)</f>
        <v/>
      </c>
      <c r="B784" s="4" t="str">
        <f>IF('True_Odds_Calculator_3-way'!B776="","",'True_Odds_Calculator_3-way'!B776)</f>
        <v/>
      </c>
      <c r="C784" s="4" t="str">
        <f>IF('True_Odds_Calculator_3-way'!C776="","",'True_Odds_Calculator_3-way'!C776)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IF('True_Odds_Calculator_3-way'!A777="","",'True_Odds_Calculator_3-way'!A777)</f>
        <v/>
      </c>
      <c r="B785" s="4" t="str">
        <f>IF('True_Odds_Calculator_3-way'!B777="","",'True_Odds_Calculator_3-way'!B777)</f>
        <v/>
      </c>
      <c r="C785" s="4" t="str">
        <f>IF('True_Odds_Calculator_3-way'!C777="","",'True_Odds_Calculator_3-way'!C777)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IF('True_Odds_Calculator_3-way'!A778="","",'True_Odds_Calculator_3-way'!A778)</f>
        <v/>
      </c>
      <c r="B786" s="4" t="str">
        <f>IF('True_Odds_Calculator_3-way'!B778="","",'True_Odds_Calculator_3-way'!B778)</f>
        <v/>
      </c>
      <c r="C786" s="4" t="str">
        <f>IF('True_Odds_Calculator_3-way'!C778="","",'True_Odds_Calculator_3-way'!C778)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IF('True_Odds_Calculator_3-way'!A779="","",'True_Odds_Calculator_3-way'!A779)</f>
        <v/>
      </c>
      <c r="B787" s="4" t="str">
        <f>IF('True_Odds_Calculator_3-way'!B779="","",'True_Odds_Calculator_3-way'!B779)</f>
        <v/>
      </c>
      <c r="C787" s="4" t="str">
        <f>IF('True_Odds_Calculator_3-way'!C779="","",'True_Odds_Calculator_3-way'!C779)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IF('True_Odds_Calculator_3-way'!A780="","",'True_Odds_Calculator_3-way'!A780)</f>
        <v/>
      </c>
      <c r="B788" s="4" t="str">
        <f>IF('True_Odds_Calculator_3-way'!B780="","",'True_Odds_Calculator_3-way'!B780)</f>
        <v/>
      </c>
      <c r="C788" s="4" t="str">
        <f>IF('True_Odds_Calculator_3-way'!C780="","",'True_Odds_Calculator_3-way'!C780)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IF('True_Odds_Calculator_3-way'!A781="","",'True_Odds_Calculator_3-way'!A781)</f>
        <v/>
      </c>
      <c r="B789" s="4" t="str">
        <f>IF('True_Odds_Calculator_3-way'!B781="","",'True_Odds_Calculator_3-way'!B781)</f>
        <v/>
      </c>
      <c r="C789" s="4" t="str">
        <f>IF('True_Odds_Calculator_3-way'!C781="","",'True_Odds_Calculator_3-way'!C781)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IF('True_Odds_Calculator_3-way'!A782="","",'True_Odds_Calculator_3-way'!A782)</f>
        <v/>
      </c>
      <c r="B790" s="4" t="str">
        <f>IF('True_Odds_Calculator_3-way'!B782="","",'True_Odds_Calculator_3-way'!B782)</f>
        <v/>
      </c>
      <c r="C790" s="4" t="str">
        <f>IF('True_Odds_Calculator_3-way'!C782="","",'True_Odds_Calculator_3-way'!C782)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IF('True_Odds_Calculator_3-way'!A783="","",'True_Odds_Calculator_3-way'!A783)</f>
        <v/>
      </c>
      <c r="B791" s="4" t="str">
        <f>IF('True_Odds_Calculator_3-way'!B783="","",'True_Odds_Calculator_3-way'!B783)</f>
        <v/>
      </c>
      <c r="C791" s="4" t="str">
        <f>IF('True_Odds_Calculator_3-way'!C783="","",'True_Odds_Calculator_3-way'!C783)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IF('True_Odds_Calculator_3-way'!A784="","",'True_Odds_Calculator_3-way'!A784)</f>
        <v/>
      </c>
      <c r="B792" s="4" t="str">
        <f>IF('True_Odds_Calculator_3-way'!B784="","",'True_Odds_Calculator_3-way'!B784)</f>
        <v/>
      </c>
      <c r="C792" s="4" t="str">
        <f>IF('True_Odds_Calculator_3-way'!C784="","",'True_Odds_Calculator_3-way'!C784)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IF('True_Odds_Calculator_3-way'!A785="","",'True_Odds_Calculator_3-way'!A785)</f>
        <v/>
      </c>
      <c r="B793" s="4" t="str">
        <f>IF('True_Odds_Calculator_3-way'!B785="","",'True_Odds_Calculator_3-way'!B785)</f>
        <v/>
      </c>
      <c r="C793" s="4" t="str">
        <f>IF('True_Odds_Calculator_3-way'!C785="","",'True_Odds_Calculator_3-way'!C785)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IF('True_Odds_Calculator_3-way'!A786="","",'True_Odds_Calculator_3-way'!A786)</f>
        <v/>
      </c>
      <c r="B794" s="4" t="str">
        <f>IF('True_Odds_Calculator_3-way'!B786="","",'True_Odds_Calculator_3-way'!B786)</f>
        <v/>
      </c>
      <c r="C794" s="4" t="str">
        <f>IF('True_Odds_Calculator_3-way'!C786="","",'True_Odds_Calculator_3-way'!C786)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IF('True_Odds_Calculator_3-way'!A787="","",'True_Odds_Calculator_3-way'!A787)</f>
        <v/>
      </c>
      <c r="B795" s="4" t="str">
        <f>IF('True_Odds_Calculator_3-way'!B787="","",'True_Odds_Calculator_3-way'!B787)</f>
        <v/>
      </c>
      <c r="C795" s="4" t="str">
        <f>IF('True_Odds_Calculator_3-way'!C787="","",'True_Odds_Calculator_3-way'!C787)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IF('True_Odds_Calculator_3-way'!A788="","",'True_Odds_Calculator_3-way'!A788)</f>
        <v/>
      </c>
      <c r="B796" s="4" t="str">
        <f>IF('True_Odds_Calculator_3-way'!B788="","",'True_Odds_Calculator_3-way'!B788)</f>
        <v/>
      </c>
      <c r="C796" s="4" t="str">
        <f>IF('True_Odds_Calculator_3-way'!C788="","",'True_Odds_Calculator_3-way'!C788)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IF('True_Odds_Calculator_3-way'!A789="","",'True_Odds_Calculator_3-way'!A789)</f>
        <v/>
      </c>
      <c r="B797" s="4" t="str">
        <f>IF('True_Odds_Calculator_3-way'!B789="","",'True_Odds_Calculator_3-way'!B789)</f>
        <v/>
      </c>
      <c r="C797" s="4" t="str">
        <f>IF('True_Odds_Calculator_3-way'!C789="","",'True_Odds_Calculator_3-way'!C789)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IF('True_Odds_Calculator_3-way'!A790="","",'True_Odds_Calculator_3-way'!A790)</f>
        <v/>
      </c>
      <c r="B798" s="4" t="str">
        <f>IF('True_Odds_Calculator_3-way'!B790="","",'True_Odds_Calculator_3-way'!B790)</f>
        <v/>
      </c>
      <c r="C798" s="4" t="str">
        <f>IF('True_Odds_Calculator_3-way'!C790="","",'True_Odds_Calculator_3-way'!C790)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IF('True_Odds_Calculator_3-way'!A791="","",'True_Odds_Calculator_3-way'!A791)</f>
        <v/>
      </c>
      <c r="B799" s="4" t="str">
        <f>IF('True_Odds_Calculator_3-way'!B791="","",'True_Odds_Calculator_3-way'!B791)</f>
        <v/>
      </c>
      <c r="C799" s="4" t="str">
        <f>IF('True_Odds_Calculator_3-way'!C791="","",'True_Odds_Calculator_3-way'!C791)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IF('True_Odds_Calculator_3-way'!A792="","",'True_Odds_Calculator_3-way'!A792)</f>
        <v/>
      </c>
      <c r="B800" s="4" t="str">
        <f>IF('True_Odds_Calculator_3-way'!B792="","",'True_Odds_Calculator_3-way'!B792)</f>
        <v/>
      </c>
      <c r="C800" s="4" t="str">
        <f>IF('True_Odds_Calculator_3-way'!C792="","",'True_Odds_Calculator_3-way'!C792)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IF('True_Odds_Calculator_3-way'!A793="","",'True_Odds_Calculator_3-way'!A793)</f>
        <v/>
      </c>
      <c r="B801" s="4" t="str">
        <f>IF('True_Odds_Calculator_3-way'!B793="","",'True_Odds_Calculator_3-way'!B793)</f>
        <v/>
      </c>
      <c r="C801" s="4" t="str">
        <f>IF('True_Odds_Calculator_3-way'!C793="","",'True_Odds_Calculator_3-way'!C793)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IF('True_Odds_Calculator_3-way'!A794="","",'True_Odds_Calculator_3-way'!A794)</f>
        <v/>
      </c>
      <c r="B802" s="4" t="str">
        <f>IF('True_Odds_Calculator_3-way'!B794="","",'True_Odds_Calculator_3-way'!B794)</f>
        <v/>
      </c>
      <c r="C802" s="4" t="str">
        <f>IF('True_Odds_Calculator_3-way'!C794="","",'True_Odds_Calculator_3-way'!C794)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IF('True_Odds_Calculator_3-way'!A795="","",'True_Odds_Calculator_3-way'!A795)</f>
        <v/>
      </c>
      <c r="B803" s="4" t="str">
        <f>IF('True_Odds_Calculator_3-way'!B795="","",'True_Odds_Calculator_3-way'!B795)</f>
        <v/>
      </c>
      <c r="C803" s="4" t="str">
        <f>IF('True_Odds_Calculator_3-way'!C795="","",'True_Odds_Calculator_3-way'!C795)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IF('True_Odds_Calculator_3-way'!A796="","",'True_Odds_Calculator_3-way'!A796)</f>
        <v/>
      </c>
      <c r="B804" s="4" t="str">
        <f>IF('True_Odds_Calculator_3-way'!B796="","",'True_Odds_Calculator_3-way'!B796)</f>
        <v/>
      </c>
      <c r="C804" s="4" t="str">
        <f>IF('True_Odds_Calculator_3-way'!C796="","",'True_Odds_Calculator_3-way'!C796)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IF('True_Odds_Calculator_3-way'!A797="","",'True_Odds_Calculator_3-way'!A797)</f>
        <v/>
      </c>
      <c r="B805" s="4" t="str">
        <f>IF('True_Odds_Calculator_3-way'!B797="","",'True_Odds_Calculator_3-way'!B797)</f>
        <v/>
      </c>
      <c r="C805" s="4" t="str">
        <f>IF('True_Odds_Calculator_3-way'!C797="","",'True_Odds_Calculator_3-way'!C797)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IF('True_Odds_Calculator_3-way'!A798="","",'True_Odds_Calculator_3-way'!A798)</f>
        <v/>
      </c>
      <c r="B806" s="4" t="str">
        <f>IF('True_Odds_Calculator_3-way'!B798="","",'True_Odds_Calculator_3-way'!B798)</f>
        <v/>
      </c>
      <c r="C806" s="4" t="str">
        <f>IF('True_Odds_Calculator_3-way'!C798="","",'True_Odds_Calculator_3-way'!C798)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IF('True_Odds_Calculator_3-way'!A799="","",'True_Odds_Calculator_3-way'!A799)</f>
        <v/>
      </c>
      <c r="B807" s="4" t="str">
        <f>IF('True_Odds_Calculator_3-way'!B799="","",'True_Odds_Calculator_3-way'!B799)</f>
        <v/>
      </c>
      <c r="C807" s="4" t="str">
        <f>IF('True_Odds_Calculator_3-way'!C799="","",'True_Odds_Calculator_3-way'!C799)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IF('True_Odds_Calculator_3-way'!A800="","",'True_Odds_Calculator_3-way'!A800)</f>
        <v/>
      </c>
      <c r="B808" s="4" t="str">
        <f>IF('True_Odds_Calculator_3-way'!B800="","",'True_Odds_Calculator_3-way'!B800)</f>
        <v/>
      </c>
      <c r="C808" s="4" t="str">
        <f>IF('True_Odds_Calculator_3-way'!C800="","",'True_Odds_Calculator_3-way'!C800)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IF('True_Odds_Calculator_3-way'!A801="","",'True_Odds_Calculator_3-way'!A801)</f>
        <v/>
      </c>
      <c r="B809" s="4" t="str">
        <f>IF('True_Odds_Calculator_3-way'!B801="","",'True_Odds_Calculator_3-way'!B801)</f>
        <v/>
      </c>
      <c r="C809" s="4" t="str">
        <f>IF('True_Odds_Calculator_3-way'!C801="","",'True_Odds_Calculator_3-way'!C801)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IF('True_Odds_Calculator_3-way'!A802="","",'True_Odds_Calculator_3-way'!A802)</f>
        <v/>
      </c>
      <c r="B810" s="4" t="str">
        <f>IF('True_Odds_Calculator_3-way'!B802="","",'True_Odds_Calculator_3-way'!B802)</f>
        <v/>
      </c>
      <c r="C810" s="4" t="str">
        <f>IF('True_Odds_Calculator_3-way'!C802="","",'True_Odds_Calculator_3-way'!C802)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IF('True_Odds_Calculator_3-way'!A803="","",'True_Odds_Calculator_3-way'!A803)</f>
        <v/>
      </c>
      <c r="B811" s="4" t="str">
        <f>IF('True_Odds_Calculator_3-way'!B803="","",'True_Odds_Calculator_3-way'!B803)</f>
        <v/>
      </c>
      <c r="C811" s="4" t="str">
        <f>IF('True_Odds_Calculator_3-way'!C803="","",'True_Odds_Calculator_3-way'!C803)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IF('True_Odds_Calculator_3-way'!A804="","",'True_Odds_Calculator_3-way'!A804)</f>
        <v/>
      </c>
      <c r="B812" s="4" t="str">
        <f>IF('True_Odds_Calculator_3-way'!B804="","",'True_Odds_Calculator_3-way'!B804)</f>
        <v/>
      </c>
      <c r="C812" s="4" t="str">
        <f>IF('True_Odds_Calculator_3-way'!C804="","",'True_Odds_Calculator_3-way'!C804)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IF('True_Odds_Calculator_3-way'!A805="","",'True_Odds_Calculator_3-way'!A805)</f>
        <v/>
      </c>
      <c r="B813" s="4" t="str">
        <f>IF('True_Odds_Calculator_3-way'!B805="","",'True_Odds_Calculator_3-way'!B805)</f>
        <v/>
      </c>
      <c r="C813" s="4" t="str">
        <f>IF('True_Odds_Calculator_3-way'!C805="","",'True_Odds_Calculator_3-way'!C805)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IF('True_Odds_Calculator_3-way'!A806="","",'True_Odds_Calculator_3-way'!A806)</f>
        <v/>
      </c>
      <c r="B814" s="4" t="str">
        <f>IF('True_Odds_Calculator_3-way'!B806="","",'True_Odds_Calculator_3-way'!B806)</f>
        <v/>
      </c>
      <c r="C814" s="4" t="str">
        <f>IF('True_Odds_Calculator_3-way'!C806="","",'True_Odds_Calculator_3-way'!C806)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IF('True_Odds_Calculator_3-way'!A807="","",'True_Odds_Calculator_3-way'!A807)</f>
        <v/>
      </c>
      <c r="B815" s="4" t="str">
        <f>IF('True_Odds_Calculator_3-way'!B807="","",'True_Odds_Calculator_3-way'!B807)</f>
        <v/>
      </c>
      <c r="C815" s="4" t="str">
        <f>IF('True_Odds_Calculator_3-way'!C807="","",'True_Odds_Calculator_3-way'!C807)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IF('True_Odds_Calculator_3-way'!A808="","",'True_Odds_Calculator_3-way'!A808)</f>
        <v/>
      </c>
      <c r="B816" s="4" t="str">
        <f>IF('True_Odds_Calculator_3-way'!B808="","",'True_Odds_Calculator_3-way'!B808)</f>
        <v/>
      </c>
      <c r="C816" s="4" t="str">
        <f>IF('True_Odds_Calculator_3-way'!C808="","",'True_Odds_Calculator_3-way'!C808)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1.57</v>
      </c>
      <c r="B2" s="4">
        <f>IF('True_Odds_Calculator_2-way'!B3="","",'True_Odds_Calculator_2-way'!B3)</f>
        <v>2.42</v>
      </c>
      <c r="C2" s="4">
        <f>1/A2</f>
        <v>0.63694267515923564</v>
      </c>
      <c r="D2">
        <f>1/B2</f>
        <v>0.41322314049586778</v>
      </c>
      <c r="E2">
        <f>C2+D2-1</f>
        <v>5.0165815655103474E-2</v>
      </c>
      <c r="F2">
        <f>C2+D2-(C2*D2)-1</f>
        <v>-0.21303363689003518</v>
      </c>
      <c r="G2">
        <v>0</v>
      </c>
      <c r="H2">
        <f>C2*D2</f>
        <v>0.26319945254513871</v>
      </c>
      <c r="I2">
        <f>((-4*F2*H2)^0.5)/(2*F2)</f>
        <v>-1.1115228625097588</v>
      </c>
      <c r="J2">
        <f>(-((-4*F2*H2)^0.5))/(2*F2)</f>
        <v>1.1115228625097588</v>
      </c>
      <c r="K2">
        <f>IF(A2="","",(C2/($J2+C2-($J2*C2))))</f>
        <v>0.61215693539364857</v>
      </c>
      <c r="L2">
        <f>IF(B2="","",(D2/($J2+D2-($J2*D2))))</f>
        <v>0.38784306460635132</v>
      </c>
      <c r="M2">
        <f>IF(A2="","",1/K2)</f>
        <v>1.6335680316305627</v>
      </c>
      <c r="N2">
        <f>IF(B2="","",1/L2)</f>
        <v>2.5783624647638574</v>
      </c>
    </row>
    <row r="3" spans="1:14" x14ac:dyDescent="0.25">
      <c r="A3" s="4">
        <f>IF('True_Odds_Calculator_2-way'!A4="","",'True_Odds_Calculator_2-way'!A4)</f>
        <v>1.59</v>
      </c>
      <c r="B3" s="4">
        <f>IF('True_Odds_Calculator_2-way'!B4="","",'True_Odds_Calculator_2-way'!B4)</f>
        <v>2.42</v>
      </c>
      <c r="C3" s="4">
        <f t="shared" ref="C3:C66" si="0">1/A3</f>
        <v>0.62893081761006286</v>
      </c>
      <c r="D3">
        <f t="shared" ref="D3:D66" si="1">1/B3</f>
        <v>0.41322314049586778</v>
      </c>
      <c r="E3">
        <f t="shared" ref="E3:E66" si="2">C3+D3-1</f>
        <v>4.21539581059307E-2</v>
      </c>
      <c r="F3">
        <f t="shared" ref="F3:F66" si="3">C3+D3-(C3*D3)-1</f>
        <v>-0.21773480950153323</v>
      </c>
      <c r="G3">
        <v>0</v>
      </c>
      <c r="H3">
        <f t="shared" ref="H3:H66" si="4">C3*D3</f>
        <v>0.25988876760746399</v>
      </c>
      <c r="I3">
        <f t="shared" ref="I3:I66" si="5">((-4*F3*H3)^0.5)/(2*F3)</f>
        <v>-1.0925210715205453</v>
      </c>
      <c r="J3">
        <f t="shared" ref="J3:J66" si="6">(-((-4*F3*H3)^0.5))/(2*F3)</f>
        <v>1.0925210715205453</v>
      </c>
      <c r="K3">
        <f t="shared" ref="K3:K66" si="7">IF(A3="","",(C3/($J3+C3-($J3*C3))))</f>
        <v>0.60805523648203263</v>
      </c>
      <c r="L3">
        <f t="shared" ref="L3:L66" si="8">IF(B3="","",(D3/($J3+D3-($J3*D3))))</f>
        <v>0.39194476351796709</v>
      </c>
      <c r="M3">
        <f t="shared" ref="M3:M66" si="9">IF(A3="","",1/K3)</f>
        <v>1.6445874321971223</v>
      </c>
      <c r="N3">
        <f t="shared" ref="N3:N66" si="10">IF(B3="","",1/L3)</f>
        <v>2.5513799215591741</v>
      </c>
    </row>
    <row r="4" spans="1:14" x14ac:dyDescent="0.25">
      <c r="A4" s="4">
        <f>IF('True_Odds_Calculator_2-way'!A5="","",'True_Odds_Calculator_2-way'!A5)</f>
        <v>1.6</v>
      </c>
      <c r="B4" s="4">
        <f>IF('True_Odds_Calculator_2-way'!B5="","",'True_Odds_Calculator_2-way'!B5)</f>
        <v>2.39</v>
      </c>
      <c r="C4" s="4">
        <f t="shared" si="0"/>
        <v>0.625</v>
      </c>
      <c r="D4">
        <f t="shared" si="1"/>
        <v>0.41841004184100417</v>
      </c>
      <c r="E4">
        <f t="shared" si="2"/>
        <v>4.3410041841004166E-2</v>
      </c>
      <c r="F4">
        <f t="shared" si="3"/>
        <v>-0.21809623430962344</v>
      </c>
      <c r="G4">
        <v>0</v>
      </c>
      <c r="H4">
        <f t="shared" si="4"/>
        <v>0.2615062761506276</v>
      </c>
      <c r="I4">
        <f t="shared" si="5"/>
        <v>-1.0950071996960069</v>
      </c>
      <c r="J4">
        <f t="shared" si="6"/>
        <v>1.0950071996960069</v>
      </c>
      <c r="K4">
        <f t="shared" si="7"/>
        <v>0.6034987284221901</v>
      </c>
      <c r="L4">
        <f t="shared" si="8"/>
        <v>0.39650127157781001</v>
      </c>
      <c r="M4">
        <f t="shared" si="9"/>
        <v>1.6570043198176039</v>
      </c>
      <c r="N4">
        <f t="shared" si="10"/>
        <v>2.52206000757745</v>
      </c>
    </row>
    <row r="5" spans="1:14" x14ac:dyDescent="0.25">
      <c r="A5" s="4">
        <f>IF('True_Odds_Calculator_2-way'!A6="","",'True_Odds_Calculator_2-way'!A6)</f>
        <v>1.64</v>
      </c>
      <c r="B5" s="4">
        <f>IF('True_Odds_Calculator_2-way'!B6="","",'True_Odds_Calculator_2-way'!B6)</f>
        <v>2.31</v>
      </c>
      <c r="C5" s="4">
        <f t="shared" si="0"/>
        <v>0.6097560975609756</v>
      </c>
      <c r="D5">
        <f t="shared" si="1"/>
        <v>0.4329004329004329</v>
      </c>
      <c r="E5">
        <f t="shared" si="2"/>
        <v>4.2656530461408604E-2</v>
      </c>
      <c r="F5">
        <f t="shared" si="3"/>
        <v>-0.22130714813641639</v>
      </c>
      <c r="G5">
        <v>0</v>
      </c>
      <c r="H5">
        <f t="shared" si="4"/>
        <v>0.26396367859782494</v>
      </c>
      <c r="I5">
        <f t="shared" si="5"/>
        <v>-1.0921300708262975</v>
      </c>
      <c r="J5">
        <f t="shared" si="6"/>
        <v>1.0921300708262975</v>
      </c>
      <c r="K5">
        <f t="shared" si="7"/>
        <v>0.58859425167049584</v>
      </c>
      <c r="L5">
        <f t="shared" si="8"/>
        <v>0.41140574832950405</v>
      </c>
      <c r="M5">
        <f t="shared" si="9"/>
        <v>1.6989632453288304</v>
      </c>
      <c r="N5">
        <f t="shared" si="10"/>
        <v>2.4306903927824499</v>
      </c>
    </row>
    <row r="6" spans="1:14" x14ac:dyDescent="0.25">
      <c r="A6" s="4">
        <f>IF('True_Odds_Calculator_2-way'!A7="","",'True_Odds_Calculator_2-way'!A7)</f>
        <v>1.76</v>
      </c>
      <c r="B6" s="4">
        <f>IF('True_Odds_Calculator_2-way'!B7="","",'True_Odds_Calculator_2-way'!B7)</f>
        <v>2.1</v>
      </c>
      <c r="C6" s="4">
        <f t="shared" si="0"/>
        <v>0.56818181818181823</v>
      </c>
      <c r="D6">
        <f t="shared" si="1"/>
        <v>0.47619047619047616</v>
      </c>
      <c r="E6">
        <f t="shared" si="2"/>
        <v>4.4372294372294396E-2</v>
      </c>
      <c r="F6">
        <f t="shared" si="3"/>
        <v>-0.22619047619047616</v>
      </c>
      <c r="G6">
        <v>0</v>
      </c>
      <c r="H6">
        <f t="shared" si="4"/>
        <v>0.27056277056277056</v>
      </c>
      <c r="I6">
        <f t="shared" si="5"/>
        <v>-1.0936965981495177</v>
      </c>
      <c r="J6">
        <f t="shared" si="6"/>
        <v>1.0936965981495177</v>
      </c>
      <c r="K6">
        <f t="shared" si="7"/>
        <v>0.54608718807942114</v>
      </c>
      <c r="L6">
        <f t="shared" si="8"/>
        <v>0.45391281192057903</v>
      </c>
      <c r="M6">
        <f t="shared" si="9"/>
        <v>1.8312094145936331</v>
      </c>
      <c r="N6">
        <f t="shared" si="10"/>
        <v>2.2030662579644695</v>
      </c>
    </row>
    <row r="7" spans="1:14" x14ac:dyDescent="0.25">
      <c r="A7" s="4">
        <f>IF('True_Odds_Calculator_2-way'!A8="","",'True_Odds_Calculator_2-way'!A8)</f>
        <v>1.7</v>
      </c>
      <c r="B7" s="4">
        <f>IF('True_Odds_Calculator_2-way'!B8="","",'True_Odds_Calculator_2-way'!B8)</f>
        <v>2.2599999999999998</v>
      </c>
      <c r="C7" s="4">
        <f t="shared" si="0"/>
        <v>0.58823529411764708</v>
      </c>
      <c r="D7">
        <f t="shared" si="1"/>
        <v>0.44247787610619471</v>
      </c>
      <c r="E7">
        <f t="shared" si="2"/>
        <v>3.0713170223841679E-2</v>
      </c>
      <c r="F7">
        <f t="shared" si="3"/>
        <v>-0.2295679333680376</v>
      </c>
      <c r="G7">
        <v>0</v>
      </c>
      <c r="H7">
        <f t="shared" si="4"/>
        <v>0.26028110359187923</v>
      </c>
      <c r="I7">
        <f t="shared" si="5"/>
        <v>-1.0647942749998995</v>
      </c>
      <c r="J7">
        <f t="shared" si="6"/>
        <v>1.0647942749998995</v>
      </c>
      <c r="K7">
        <f t="shared" si="7"/>
        <v>0.57294901687515787</v>
      </c>
      <c r="L7">
        <f t="shared" si="8"/>
        <v>0.42705098312484241</v>
      </c>
      <c r="M7">
        <f t="shared" si="9"/>
        <v>1.7453559924999296</v>
      </c>
      <c r="N7">
        <f t="shared" si="10"/>
        <v>2.3416407864998732</v>
      </c>
    </row>
    <row r="8" spans="1:14" x14ac:dyDescent="0.25">
      <c r="A8" s="4">
        <f>IF('True_Odds_Calculator_2-way'!A9="","",'True_Odds_Calculator_2-way'!A9)</f>
        <v>1.78</v>
      </c>
      <c r="B8" s="4">
        <f>IF('True_Odds_Calculator_2-way'!B9="","",'True_Odds_Calculator_2-way'!B9)</f>
        <v>2.14</v>
      </c>
      <c r="C8" s="4">
        <f t="shared" si="0"/>
        <v>0.5617977528089888</v>
      </c>
      <c r="D8">
        <f t="shared" si="1"/>
        <v>0.46728971962616822</v>
      </c>
      <c r="E8">
        <f t="shared" si="2"/>
        <v>2.908747243515708E-2</v>
      </c>
      <c r="F8">
        <f t="shared" si="3"/>
        <v>-0.23343484196156661</v>
      </c>
      <c r="G8">
        <v>0</v>
      </c>
      <c r="H8">
        <f t="shared" si="4"/>
        <v>0.26252231439672374</v>
      </c>
      <c r="I8">
        <f t="shared" si="5"/>
        <v>-1.0604746049596299</v>
      </c>
      <c r="J8">
        <f t="shared" si="6"/>
        <v>1.0604746049596299</v>
      </c>
      <c r="K8">
        <f t="shared" si="7"/>
        <v>0.54729439241638145</v>
      </c>
      <c r="L8">
        <f t="shared" si="8"/>
        <v>0.45270560758361844</v>
      </c>
      <c r="M8">
        <f t="shared" si="9"/>
        <v>1.8271701918685113</v>
      </c>
      <c r="N8">
        <f t="shared" si="10"/>
        <v>2.2089410496539781</v>
      </c>
    </row>
    <row r="9" spans="1:14" x14ac:dyDescent="0.25">
      <c r="A9" s="4">
        <f>IF('True_Odds_Calculator_2-way'!A10="","",'True_Odds_Calculator_2-way'!A10)</f>
        <v>1.99</v>
      </c>
      <c r="B9" s="4">
        <f>IF('True_Odds_Calculator_2-way'!B10="","",'True_Odds_Calculator_2-way'!B10)</f>
        <v>1.92</v>
      </c>
      <c r="C9" s="4">
        <f t="shared" si="0"/>
        <v>0.50251256281407031</v>
      </c>
      <c r="D9">
        <f t="shared" si="1"/>
        <v>0.52083333333333337</v>
      </c>
      <c r="E9">
        <f t="shared" si="2"/>
        <v>2.3345896147403788E-2</v>
      </c>
      <c r="F9">
        <f t="shared" si="3"/>
        <v>-0.2383793969849245</v>
      </c>
      <c r="G9">
        <v>0</v>
      </c>
      <c r="H9">
        <f t="shared" si="4"/>
        <v>0.26172529313232828</v>
      </c>
      <c r="I9">
        <f t="shared" si="5"/>
        <v>-1.0478243557698861</v>
      </c>
      <c r="J9">
        <f t="shared" si="6"/>
        <v>1.0478243557698861</v>
      </c>
      <c r="K9">
        <f t="shared" si="7"/>
        <v>0.49083461764588526</v>
      </c>
      <c r="L9">
        <f t="shared" si="8"/>
        <v>0.50916538235411457</v>
      </c>
      <c r="M9">
        <f t="shared" si="9"/>
        <v>2.0373461122121879</v>
      </c>
      <c r="N9">
        <f t="shared" si="10"/>
        <v>1.9639984073082948</v>
      </c>
    </row>
    <row r="10" spans="1:14" x14ac:dyDescent="0.25">
      <c r="A10" s="4">
        <f>IF('True_Odds_Calculator_2-way'!A11="","",'True_Odds_Calculator_2-way'!A11)</f>
        <v>1.94</v>
      </c>
      <c r="B10" s="4">
        <f>IF('True_Odds_Calculator_2-way'!B11="","",'True_Odds_Calculator_2-way'!B11)</f>
        <v>1.96</v>
      </c>
      <c r="C10" s="4">
        <f t="shared" si="0"/>
        <v>0.51546391752577325</v>
      </c>
      <c r="D10">
        <f t="shared" si="1"/>
        <v>0.51020408163265307</v>
      </c>
      <c r="E10">
        <f t="shared" si="2"/>
        <v>2.5667999158426325E-2</v>
      </c>
      <c r="F10">
        <f t="shared" si="3"/>
        <v>-0.23732379549758043</v>
      </c>
      <c r="G10">
        <v>0</v>
      </c>
      <c r="H10">
        <f t="shared" si="4"/>
        <v>0.26299179465600675</v>
      </c>
      <c r="I10">
        <f t="shared" si="5"/>
        <v>-1.052689901333149</v>
      </c>
      <c r="J10">
        <f t="shared" si="6"/>
        <v>1.052689901333149</v>
      </c>
      <c r="K10">
        <f t="shared" si="7"/>
        <v>0.50263165184833114</v>
      </c>
      <c r="L10">
        <f t="shared" si="8"/>
        <v>0.49736834815166897</v>
      </c>
      <c r="M10">
        <f t="shared" si="9"/>
        <v>1.9895285072531594</v>
      </c>
      <c r="N10">
        <f t="shared" si="10"/>
        <v>2.0105823052798226</v>
      </c>
    </row>
    <row r="11" spans="1:14" x14ac:dyDescent="0.25">
      <c r="A11" s="4">
        <f>IF('True_Odds_Calculator_2-way'!A12="","",'True_Odds_Calculator_2-way'!A12)</f>
        <v>1.36</v>
      </c>
      <c r="B11" s="4">
        <f>IF('True_Odds_Calculator_2-way'!B12="","",'True_Odds_Calculator_2-way'!B12)</f>
        <v>3.32</v>
      </c>
      <c r="C11" s="4">
        <f t="shared" si="0"/>
        <v>0.73529411764705876</v>
      </c>
      <c r="D11">
        <f t="shared" si="1"/>
        <v>0.30120481927710846</v>
      </c>
      <c r="E11">
        <f t="shared" si="2"/>
        <v>3.649893692416728E-2</v>
      </c>
      <c r="F11">
        <f t="shared" si="3"/>
        <v>-0.18497519489723602</v>
      </c>
      <c r="G11">
        <v>0</v>
      </c>
      <c r="H11">
        <f t="shared" si="4"/>
        <v>0.22147413182140327</v>
      </c>
      <c r="I11">
        <f t="shared" si="5"/>
        <v>-1.0942202738310214</v>
      </c>
      <c r="J11">
        <f t="shared" si="6"/>
        <v>1.0942202738310214</v>
      </c>
      <c r="K11">
        <f t="shared" si="7"/>
        <v>0.71740164657976047</v>
      </c>
      <c r="L11">
        <f t="shared" si="8"/>
        <v>0.28259835342023931</v>
      </c>
      <c r="M11">
        <f t="shared" si="9"/>
        <v>1.3939192985791682</v>
      </c>
      <c r="N11">
        <f t="shared" si="10"/>
        <v>3.5385910352879693</v>
      </c>
    </row>
    <row r="12" spans="1:14" x14ac:dyDescent="0.25">
      <c r="A12" s="4">
        <f>IF('True_Odds_Calculator_2-way'!A13="","",'True_Odds_Calculator_2-way'!A13)</f>
        <v>2.0099999999999998</v>
      </c>
      <c r="B12" s="4">
        <f>IF('True_Odds_Calculator_2-way'!B13="","",'True_Odds_Calculator_2-way'!B13)</f>
        <v>1.89</v>
      </c>
      <c r="C12" s="4">
        <f t="shared" si="0"/>
        <v>0.49751243781094534</v>
      </c>
      <c r="D12">
        <f t="shared" si="1"/>
        <v>0.52910052910052918</v>
      </c>
      <c r="E12">
        <f t="shared" si="2"/>
        <v>2.6612966911474523E-2</v>
      </c>
      <c r="F12">
        <f t="shared" si="3"/>
        <v>-0.23662112716839079</v>
      </c>
      <c r="G12">
        <v>0</v>
      </c>
      <c r="H12">
        <f t="shared" si="4"/>
        <v>0.26323409407986531</v>
      </c>
      <c r="I12">
        <f t="shared" si="5"/>
        <v>-1.0547373121500738</v>
      </c>
      <c r="J12">
        <f t="shared" si="6"/>
        <v>1.0547373121500738</v>
      </c>
      <c r="K12">
        <f t="shared" si="7"/>
        <v>0.48419474909751009</v>
      </c>
      <c r="L12">
        <f t="shared" si="8"/>
        <v>0.51580525090249008</v>
      </c>
      <c r="M12">
        <f t="shared" si="9"/>
        <v>2.0652846852715743</v>
      </c>
      <c r="N12">
        <f t="shared" si="10"/>
        <v>1.9387162078135651</v>
      </c>
    </row>
    <row r="13" spans="1:14" x14ac:dyDescent="0.25">
      <c r="A13" s="4">
        <f>IF('True_Odds_Calculator_2-way'!A14="","",'True_Odds_Calculator_2-way'!A14)</f>
        <v>2.15</v>
      </c>
      <c r="B13" s="4">
        <f>IF('True_Odds_Calculator_2-way'!B14="","",'True_Odds_Calculator_2-way'!B14)</f>
        <v>1.76</v>
      </c>
      <c r="C13" s="4">
        <f t="shared" si="0"/>
        <v>0.46511627906976744</v>
      </c>
      <c r="D13">
        <f t="shared" si="1"/>
        <v>0.56818181818181823</v>
      </c>
      <c r="E13">
        <f t="shared" si="2"/>
        <v>3.3298097251585723E-2</v>
      </c>
      <c r="F13">
        <f t="shared" si="3"/>
        <v>-0.23097251585623668</v>
      </c>
      <c r="G13">
        <v>0</v>
      </c>
      <c r="H13">
        <f t="shared" si="4"/>
        <v>0.26427061310782241</v>
      </c>
      <c r="I13">
        <f t="shared" si="5"/>
        <v>-1.0696563746013956</v>
      </c>
      <c r="J13">
        <f t="shared" si="6"/>
        <v>1.0696563746013956</v>
      </c>
      <c r="K13">
        <f t="shared" si="7"/>
        <v>0.44840941385030625</v>
      </c>
      <c r="L13">
        <f t="shared" si="8"/>
        <v>0.5515905861496937</v>
      </c>
      <c r="M13">
        <f t="shared" si="9"/>
        <v>2.2301048307916052</v>
      </c>
      <c r="N13">
        <f t="shared" si="10"/>
        <v>1.8129388446970602</v>
      </c>
    </row>
    <row r="14" spans="1:14" x14ac:dyDescent="0.25">
      <c r="A14" s="4">
        <f>IF('True_Odds_Calculator_2-way'!A15="","",'True_Odds_Calculator_2-way'!A15)</f>
        <v>2.06</v>
      </c>
      <c r="B14" s="4">
        <f>IF('True_Odds_Calculator_2-way'!B15="","",'True_Odds_Calculator_2-way'!B15)</f>
        <v>1.84</v>
      </c>
      <c r="C14" s="4">
        <f t="shared" si="0"/>
        <v>0.4854368932038835</v>
      </c>
      <c r="D14">
        <f t="shared" si="1"/>
        <v>0.54347826086956519</v>
      </c>
      <c r="E14">
        <f t="shared" si="2"/>
        <v>2.891515407344869E-2</v>
      </c>
      <c r="F14">
        <f t="shared" si="3"/>
        <v>-0.23490924440692273</v>
      </c>
      <c r="G14">
        <v>0</v>
      </c>
      <c r="H14">
        <f t="shared" si="4"/>
        <v>0.26382439848037148</v>
      </c>
      <c r="I14">
        <f t="shared" si="5"/>
        <v>-1.0597597584982434</v>
      </c>
      <c r="J14">
        <f t="shared" si="6"/>
        <v>1.0597597584982434</v>
      </c>
      <c r="K14">
        <f t="shared" si="7"/>
        <v>0.47095494984925418</v>
      </c>
      <c r="L14">
        <f t="shared" si="8"/>
        <v>0.52904505015074577</v>
      </c>
      <c r="M14">
        <f t="shared" si="9"/>
        <v>2.123345344008138</v>
      </c>
      <c r="N14">
        <f t="shared" si="10"/>
        <v>1.8901981971385247</v>
      </c>
    </row>
    <row r="15" spans="1:14" x14ac:dyDescent="0.25">
      <c r="A15" s="4">
        <f>IF('True_Odds_Calculator_2-way'!A16="","",'True_Odds_Calculator_2-way'!A16)</f>
        <v>2.15</v>
      </c>
      <c r="B15" s="4">
        <f>IF('True_Odds_Calculator_2-way'!B16="","",'True_Odds_Calculator_2-way'!B16)</f>
        <v>1.76</v>
      </c>
      <c r="C15" s="4">
        <f t="shared" si="0"/>
        <v>0.46511627906976744</v>
      </c>
      <c r="D15">
        <f t="shared" si="1"/>
        <v>0.56818181818181823</v>
      </c>
      <c r="E15">
        <f t="shared" si="2"/>
        <v>3.3298097251585723E-2</v>
      </c>
      <c r="F15">
        <f t="shared" si="3"/>
        <v>-0.23097251585623668</v>
      </c>
      <c r="G15">
        <v>0</v>
      </c>
      <c r="H15">
        <f t="shared" si="4"/>
        <v>0.26427061310782241</v>
      </c>
      <c r="I15">
        <f t="shared" si="5"/>
        <v>-1.0696563746013956</v>
      </c>
      <c r="J15">
        <f t="shared" si="6"/>
        <v>1.0696563746013956</v>
      </c>
      <c r="K15">
        <f t="shared" si="7"/>
        <v>0.44840941385030625</v>
      </c>
      <c r="L15">
        <f t="shared" si="8"/>
        <v>0.5515905861496937</v>
      </c>
      <c r="M15">
        <f t="shared" si="9"/>
        <v>2.2301048307916052</v>
      </c>
      <c r="N15">
        <f t="shared" si="10"/>
        <v>1.8129388446970602</v>
      </c>
    </row>
    <row r="16" spans="1:14" x14ac:dyDescent="0.25">
      <c r="A16" s="4">
        <f>IF('True_Odds_Calculator_2-way'!A17="","",'True_Odds_Calculator_2-way'!A17)</f>
        <v>2.2599999999999998</v>
      </c>
      <c r="B16" s="4">
        <f>IF('True_Odds_Calculator_2-way'!B17="","",'True_Odds_Calculator_2-way'!B17)</f>
        <v>1.69</v>
      </c>
      <c r="C16" s="4">
        <f t="shared" si="0"/>
        <v>0.44247787610619471</v>
      </c>
      <c r="D16">
        <f t="shared" si="1"/>
        <v>0.59171597633136097</v>
      </c>
      <c r="E16">
        <f t="shared" si="2"/>
        <v>3.4193852437555794E-2</v>
      </c>
      <c r="F16">
        <f t="shared" si="3"/>
        <v>-0.22762737602764815</v>
      </c>
      <c r="G16">
        <v>0</v>
      </c>
      <c r="H16">
        <f t="shared" si="4"/>
        <v>0.261821228465204</v>
      </c>
      <c r="I16">
        <f t="shared" si="5"/>
        <v>-1.0724824201463119</v>
      </c>
      <c r="J16">
        <f t="shared" si="6"/>
        <v>1.0724824201463119</v>
      </c>
      <c r="K16">
        <f t="shared" si="7"/>
        <v>0.42529160714947917</v>
      </c>
      <c r="L16">
        <f t="shared" si="8"/>
        <v>0.57470839285052078</v>
      </c>
      <c r="M16">
        <f t="shared" si="9"/>
        <v>2.351327849384353</v>
      </c>
      <c r="N16">
        <f t="shared" si="10"/>
        <v>1.7400128699009547</v>
      </c>
    </row>
    <row r="17" spans="1:14" x14ac:dyDescent="0.25">
      <c r="A17" s="4">
        <f>IF('True_Odds_Calculator_2-way'!A18="","",'True_Odds_Calculator_2-way'!A18)</f>
        <v>2.4300000000000002</v>
      </c>
      <c r="B17" s="4">
        <f>IF('True_Odds_Calculator_2-way'!B18="","",'True_Odds_Calculator_2-way'!B18)</f>
        <v>1.61</v>
      </c>
      <c r="C17" s="4">
        <f t="shared" si="0"/>
        <v>0.41152263374485593</v>
      </c>
      <c r="D17">
        <f t="shared" si="1"/>
        <v>0.6211180124223602</v>
      </c>
      <c r="E17">
        <f t="shared" si="2"/>
        <v>3.2640646167216181E-2</v>
      </c>
      <c r="F17">
        <f t="shared" si="3"/>
        <v>-0.22296347417120366</v>
      </c>
      <c r="G17">
        <v>0</v>
      </c>
      <c r="H17">
        <f t="shared" si="4"/>
        <v>0.25560412033841978</v>
      </c>
      <c r="I17">
        <f t="shared" si="5"/>
        <v>-1.0706981783012146</v>
      </c>
      <c r="J17">
        <f t="shared" si="6"/>
        <v>1.0706981783012146</v>
      </c>
      <c r="K17">
        <f t="shared" si="7"/>
        <v>0.39508539138067028</v>
      </c>
      <c r="L17">
        <f t="shared" si="8"/>
        <v>0.60491460861932955</v>
      </c>
      <c r="M17">
        <f t="shared" si="9"/>
        <v>2.5310983949707371</v>
      </c>
      <c r="N17">
        <f t="shared" si="10"/>
        <v>1.6531258887637414</v>
      </c>
    </row>
    <row r="18" spans="1:14" x14ac:dyDescent="0.25">
      <c r="A18" s="4">
        <f>IF('True_Odds_Calculator_2-way'!A19="","",'True_Odds_Calculator_2-way'!A19)</f>
        <v>2.2999999999999998</v>
      </c>
      <c r="B18" s="4">
        <f>IF('True_Odds_Calculator_2-way'!B19="","",'True_Odds_Calculator_2-way'!B19)</f>
        <v>1.67</v>
      </c>
      <c r="C18" s="4">
        <f t="shared" si="0"/>
        <v>0.43478260869565222</v>
      </c>
      <c r="D18">
        <f t="shared" si="1"/>
        <v>0.5988023952095809</v>
      </c>
      <c r="E18">
        <f t="shared" si="2"/>
        <v>3.3585003905233002E-2</v>
      </c>
      <c r="F18">
        <f t="shared" si="3"/>
        <v>-0.22676386357719358</v>
      </c>
      <c r="G18">
        <v>0</v>
      </c>
      <c r="H18">
        <f t="shared" si="4"/>
        <v>0.26034886748242653</v>
      </c>
      <c r="I18">
        <f t="shared" si="5"/>
        <v>-1.0714969088698136</v>
      </c>
      <c r="J18">
        <f t="shared" si="6"/>
        <v>1.0714969088698136</v>
      </c>
      <c r="K18">
        <f t="shared" si="7"/>
        <v>0.41789493273906014</v>
      </c>
      <c r="L18">
        <f t="shared" si="8"/>
        <v>0.58210506726094002</v>
      </c>
      <c r="M18">
        <f t="shared" si="9"/>
        <v>2.3929459815307572</v>
      </c>
      <c r="N18">
        <f t="shared" si="10"/>
        <v>1.7179029289427752</v>
      </c>
    </row>
    <row r="19" spans="1:14" x14ac:dyDescent="0.25">
      <c r="A19" s="4">
        <f>IF('True_Odds_Calculator_2-way'!A20="","",'True_Odds_Calculator_2-way'!A20)</f>
        <v>2.62</v>
      </c>
      <c r="B19" s="4">
        <f>IF('True_Odds_Calculator_2-way'!B20="","",'True_Odds_Calculator_2-way'!B20)</f>
        <v>1.52</v>
      </c>
      <c r="C19" s="4">
        <f t="shared" si="0"/>
        <v>0.38167938931297707</v>
      </c>
      <c r="D19">
        <f t="shared" si="1"/>
        <v>0.65789473684210531</v>
      </c>
      <c r="E19">
        <f t="shared" si="2"/>
        <v>3.9574126155082379E-2</v>
      </c>
      <c r="F19">
        <f t="shared" si="3"/>
        <v>-0.21153073523503418</v>
      </c>
      <c r="G19">
        <v>0</v>
      </c>
      <c r="H19">
        <f t="shared" si="4"/>
        <v>0.25110486139011651</v>
      </c>
      <c r="I19">
        <f t="shared" si="5"/>
        <v>-1.0895340841010224</v>
      </c>
      <c r="J19">
        <f t="shared" si="6"/>
        <v>1.0895340841010224</v>
      </c>
      <c r="K19">
        <f t="shared" si="7"/>
        <v>0.36165773858791023</v>
      </c>
      <c r="L19">
        <f t="shared" si="8"/>
        <v>0.63834226141208994</v>
      </c>
      <c r="M19">
        <f t="shared" si="9"/>
        <v>2.7650452162436565</v>
      </c>
      <c r="N19">
        <f t="shared" si="10"/>
        <v>1.5665577237325312</v>
      </c>
    </row>
    <row r="20" spans="1:14" x14ac:dyDescent="0.25">
      <c r="A20" s="4">
        <f>IF('True_Odds_Calculator_2-way'!A21="","",'True_Odds_Calculator_2-way'!A21)</f>
        <v>2.2200000000000002</v>
      </c>
      <c r="B20" s="4">
        <f>IF('True_Odds_Calculator_2-way'!B21="","",'True_Odds_Calculator_2-way'!B21)</f>
        <v>1.71</v>
      </c>
      <c r="C20" s="4">
        <f t="shared" si="0"/>
        <v>0.4504504504504504</v>
      </c>
      <c r="D20">
        <f t="shared" si="1"/>
        <v>0.58479532163742687</v>
      </c>
      <c r="E20">
        <f t="shared" si="2"/>
        <v>3.5245772087877381E-2</v>
      </c>
      <c r="F20">
        <f t="shared" si="3"/>
        <v>-0.2281755439650176</v>
      </c>
      <c r="G20">
        <v>0</v>
      </c>
      <c r="H20">
        <f t="shared" si="4"/>
        <v>0.26342131605289498</v>
      </c>
      <c r="I20">
        <f t="shared" si="5"/>
        <v>-1.0744616281415775</v>
      </c>
      <c r="J20">
        <f t="shared" si="6"/>
        <v>1.0744616281415775</v>
      </c>
      <c r="K20">
        <f t="shared" si="7"/>
        <v>0.43274247509065539</v>
      </c>
      <c r="L20">
        <f t="shared" si="8"/>
        <v>0.56725752490934445</v>
      </c>
      <c r="M20">
        <f t="shared" si="9"/>
        <v>2.310843186332725</v>
      </c>
      <c r="N20">
        <f t="shared" si="10"/>
        <v>1.7628677559805201</v>
      </c>
    </row>
    <row r="21" spans="1:14" x14ac:dyDescent="0.25">
      <c r="A21" s="4">
        <f>IF('True_Odds_Calculator_2-way'!A22="","",'True_Odds_Calculator_2-way'!A22)</f>
        <v>2.2999999999999998</v>
      </c>
      <c r="B21" s="4">
        <f>IF('True_Odds_Calculator_2-way'!B22="","",'True_Odds_Calculator_2-way'!B22)</f>
        <v>1.67</v>
      </c>
      <c r="C21" s="4">
        <f t="shared" si="0"/>
        <v>0.43478260869565222</v>
      </c>
      <c r="D21">
        <f t="shared" si="1"/>
        <v>0.5988023952095809</v>
      </c>
      <c r="E21">
        <f t="shared" si="2"/>
        <v>3.3585003905233002E-2</v>
      </c>
      <c r="F21">
        <f t="shared" si="3"/>
        <v>-0.22676386357719358</v>
      </c>
      <c r="G21">
        <v>0</v>
      </c>
      <c r="H21">
        <f t="shared" si="4"/>
        <v>0.26034886748242653</v>
      </c>
      <c r="I21">
        <f t="shared" si="5"/>
        <v>-1.0714969088698136</v>
      </c>
      <c r="J21">
        <f t="shared" si="6"/>
        <v>1.0714969088698136</v>
      </c>
      <c r="K21">
        <f t="shared" si="7"/>
        <v>0.41789493273906014</v>
      </c>
      <c r="L21">
        <f t="shared" si="8"/>
        <v>0.58210506726094002</v>
      </c>
      <c r="M21">
        <f t="shared" si="9"/>
        <v>2.3929459815307572</v>
      </c>
      <c r="N21">
        <f t="shared" si="10"/>
        <v>1.7179029289427752</v>
      </c>
    </row>
    <row r="22" spans="1:14" x14ac:dyDescent="0.25">
      <c r="A22" s="4">
        <f>IF('True_Odds_Calculator_2-way'!A23="","",'True_Odds_Calculator_2-way'!A23)</f>
        <v>2.11</v>
      </c>
      <c r="B22" s="4">
        <f>IF('True_Odds_Calculator_2-way'!B23="","",'True_Odds_Calculator_2-way'!B23)</f>
        <v>1.78</v>
      </c>
      <c r="C22" s="4">
        <f t="shared" si="0"/>
        <v>0.47393364928909953</v>
      </c>
      <c r="D22">
        <f t="shared" si="1"/>
        <v>0.5617977528089888</v>
      </c>
      <c r="E22">
        <f t="shared" si="2"/>
        <v>3.5731402098088338E-2</v>
      </c>
      <c r="F22">
        <f t="shared" si="3"/>
        <v>-0.23052345705309119</v>
      </c>
      <c r="G22">
        <v>0</v>
      </c>
      <c r="H22">
        <f t="shared" si="4"/>
        <v>0.26625485915117952</v>
      </c>
      <c r="I22">
        <f t="shared" si="5"/>
        <v>-1.0747098003652684</v>
      </c>
      <c r="J22">
        <f t="shared" si="6"/>
        <v>1.0747098003652684</v>
      </c>
      <c r="K22">
        <f t="shared" si="7"/>
        <v>0.45601134895833134</v>
      </c>
      <c r="L22">
        <f t="shared" si="8"/>
        <v>0.54398865104166871</v>
      </c>
      <c r="M22">
        <f t="shared" si="9"/>
        <v>2.192927878405448</v>
      </c>
      <c r="N22">
        <f t="shared" si="10"/>
        <v>1.838273644284909</v>
      </c>
    </row>
    <row r="23" spans="1:14" x14ac:dyDescent="0.25">
      <c r="A23" s="4">
        <f>IF('True_Odds_Calculator_2-way'!A24="","",'True_Odds_Calculator_2-way'!A24)</f>
        <v>1.97</v>
      </c>
      <c r="B23" s="4">
        <f>IF('True_Odds_Calculator_2-way'!B24="","",'True_Odds_Calculator_2-way'!B24)</f>
        <v>1.89</v>
      </c>
      <c r="C23" s="4">
        <f t="shared" si="0"/>
        <v>0.50761421319796951</v>
      </c>
      <c r="D23">
        <f t="shared" si="1"/>
        <v>0.52910052910052918</v>
      </c>
      <c r="E23">
        <f t="shared" si="2"/>
        <v>3.6714742298498582E-2</v>
      </c>
      <c r="F23">
        <f t="shared" si="3"/>
        <v>-0.23186420648349593</v>
      </c>
      <c r="G23">
        <v>0</v>
      </c>
      <c r="H23">
        <f t="shared" si="4"/>
        <v>0.26857894878199451</v>
      </c>
      <c r="I23">
        <f t="shared" si="5"/>
        <v>-1.0762647825142235</v>
      </c>
      <c r="J23">
        <f t="shared" si="6"/>
        <v>1.0762647825142235</v>
      </c>
      <c r="K23">
        <f t="shared" si="7"/>
        <v>0.48924233430661629</v>
      </c>
      <c r="L23">
        <f t="shared" si="8"/>
        <v>0.51075766569338388</v>
      </c>
      <c r="M23">
        <f t="shared" si="9"/>
        <v>2.0439768390387969</v>
      </c>
      <c r="N23">
        <f t="shared" si="10"/>
        <v>1.9578756564376583</v>
      </c>
    </row>
    <row r="24" spans="1:14" x14ac:dyDescent="0.25">
      <c r="A24" s="4">
        <f>IF('True_Odds_Calculator_2-way'!A25="","",'True_Odds_Calculator_2-way'!A25)</f>
        <v>1.68</v>
      </c>
      <c r="B24" s="4">
        <f>IF('True_Odds_Calculator_2-way'!B25="","",'True_Odds_Calculator_2-way'!B25)</f>
        <v>2.2599999999999998</v>
      </c>
      <c r="C24" s="4">
        <f t="shared" si="0"/>
        <v>0.59523809523809523</v>
      </c>
      <c r="D24">
        <f t="shared" si="1"/>
        <v>0.44247787610619471</v>
      </c>
      <c r="E24">
        <f t="shared" si="2"/>
        <v>3.7715971344289834E-2</v>
      </c>
      <c r="F24">
        <f t="shared" si="3"/>
        <v>-0.22566371681415942</v>
      </c>
      <c r="G24">
        <v>0</v>
      </c>
      <c r="H24">
        <f t="shared" si="4"/>
        <v>0.26337968815844925</v>
      </c>
      <c r="I24">
        <f t="shared" si="5"/>
        <v>-1.080339539253607</v>
      </c>
      <c r="J24">
        <f t="shared" si="6"/>
        <v>1.080339539253607</v>
      </c>
      <c r="K24">
        <f t="shared" si="7"/>
        <v>0.57649152201294696</v>
      </c>
      <c r="L24">
        <f t="shared" si="8"/>
        <v>0.4235084779870531</v>
      </c>
      <c r="M24">
        <f t="shared" si="9"/>
        <v>1.7346308866924531</v>
      </c>
      <c r="N24">
        <f t="shared" si="10"/>
        <v>2.3612278194595446</v>
      </c>
    </row>
    <row r="25" spans="1:14" x14ac:dyDescent="0.25">
      <c r="A25" s="4">
        <f>IF('True_Odds_Calculator_2-way'!A26="","",'True_Odds_Calculator_2-way'!A26)</f>
        <v>2.06</v>
      </c>
      <c r="B25" s="4">
        <f>IF('True_Odds_Calculator_2-way'!B26="","",'True_Odds_Calculator_2-way'!B26)</f>
        <v>1.83</v>
      </c>
      <c r="C25" s="4">
        <f t="shared" si="0"/>
        <v>0.4854368932038835</v>
      </c>
      <c r="D25">
        <f t="shared" si="1"/>
        <v>0.54644808743169393</v>
      </c>
      <c r="E25">
        <f t="shared" si="2"/>
        <v>3.1884980635577431E-2</v>
      </c>
      <c r="F25">
        <f t="shared" si="3"/>
        <v>-0.2333810812244681</v>
      </c>
      <c r="G25">
        <v>0</v>
      </c>
      <c r="H25">
        <f t="shared" si="4"/>
        <v>0.26526606186004559</v>
      </c>
      <c r="I25">
        <f t="shared" si="5"/>
        <v>-1.0661247392009334</v>
      </c>
      <c r="J25">
        <f t="shared" si="6"/>
        <v>1.0661247392009334</v>
      </c>
      <c r="K25">
        <f t="shared" si="7"/>
        <v>0.46946324151730962</v>
      </c>
      <c r="L25">
        <f t="shared" si="8"/>
        <v>0.53053675848269044</v>
      </c>
      <c r="M25">
        <f t="shared" si="9"/>
        <v>2.1300922235529893</v>
      </c>
      <c r="N25">
        <f t="shared" si="10"/>
        <v>1.8848835335367746</v>
      </c>
    </row>
    <row r="26" spans="1:14" x14ac:dyDescent="0.25">
      <c r="A26" s="4">
        <f>IF('True_Odds_Calculator_2-way'!A27="","",'True_Odds_Calculator_2-way'!A27)</f>
        <v>1.94</v>
      </c>
      <c r="B26" s="4">
        <f>IF('True_Odds_Calculator_2-way'!B27="","",'True_Odds_Calculator_2-way'!B27)</f>
        <v>1.93</v>
      </c>
      <c r="C26" s="4">
        <f t="shared" si="0"/>
        <v>0.51546391752577325</v>
      </c>
      <c r="D26">
        <f t="shared" si="1"/>
        <v>0.5181347150259068</v>
      </c>
      <c r="E26">
        <f t="shared" si="2"/>
        <v>3.3598632551679941E-2</v>
      </c>
      <c r="F26">
        <f t="shared" si="3"/>
        <v>-0.2334811174616741</v>
      </c>
      <c r="G26">
        <v>0</v>
      </c>
      <c r="H26">
        <f t="shared" si="4"/>
        <v>0.26707975001335404</v>
      </c>
      <c r="I26">
        <f t="shared" si="5"/>
        <v>-1.0695340092890231</v>
      </c>
      <c r="J26">
        <f t="shared" si="6"/>
        <v>1.0695340092890231</v>
      </c>
      <c r="K26">
        <f t="shared" si="7"/>
        <v>0.49866309204640175</v>
      </c>
      <c r="L26">
        <f t="shared" si="8"/>
        <v>0.50133690795359842</v>
      </c>
      <c r="M26">
        <f t="shared" si="9"/>
        <v>2.0053619687316817</v>
      </c>
      <c r="N26">
        <f t="shared" si="10"/>
        <v>1.9946666286387909</v>
      </c>
    </row>
    <row r="27" spans="1:14" x14ac:dyDescent="0.25">
      <c r="A27" s="4">
        <f>IF('True_Odds_Calculator_2-way'!A28="","",'True_Odds_Calculator_2-way'!A28)</f>
        <v>1.93</v>
      </c>
      <c r="B27" s="4">
        <f>IF('True_Odds_Calculator_2-way'!B28="","",'True_Odds_Calculator_2-way'!B28)</f>
        <v>1.94</v>
      </c>
      <c r="C27" s="4">
        <f t="shared" si="0"/>
        <v>0.5181347150259068</v>
      </c>
      <c r="D27">
        <f t="shared" si="1"/>
        <v>0.51546391752577325</v>
      </c>
      <c r="E27">
        <f t="shared" si="2"/>
        <v>3.3598632551679941E-2</v>
      </c>
      <c r="F27">
        <f t="shared" si="3"/>
        <v>-0.2334811174616741</v>
      </c>
      <c r="G27">
        <v>0</v>
      </c>
      <c r="H27">
        <f t="shared" si="4"/>
        <v>0.26707975001335404</v>
      </c>
      <c r="I27">
        <f t="shared" si="5"/>
        <v>-1.0695340092890231</v>
      </c>
      <c r="J27">
        <f t="shared" si="6"/>
        <v>1.0695340092890231</v>
      </c>
      <c r="K27">
        <f t="shared" si="7"/>
        <v>0.50133690795359842</v>
      </c>
      <c r="L27">
        <f t="shared" si="8"/>
        <v>0.49866309204640175</v>
      </c>
      <c r="M27">
        <f t="shared" si="9"/>
        <v>1.9946666286387909</v>
      </c>
      <c r="N27">
        <f t="shared" si="10"/>
        <v>2.0053619687316817</v>
      </c>
    </row>
    <row r="28" spans="1:14" x14ac:dyDescent="0.25">
      <c r="A28" s="4">
        <f>IF('True_Odds_Calculator_2-way'!A29="","",'True_Odds_Calculator_2-way'!A29)</f>
        <v>2.09</v>
      </c>
      <c r="B28" s="4">
        <f>IF('True_Odds_Calculator_2-way'!B29="","",'True_Odds_Calculator_2-way'!B29)</f>
        <v>1.79</v>
      </c>
      <c r="C28" s="4">
        <f t="shared" si="0"/>
        <v>0.47846889952153115</v>
      </c>
      <c r="D28">
        <f t="shared" si="1"/>
        <v>0.55865921787709494</v>
      </c>
      <c r="E28">
        <f t="shared" si="2"/>
        <v>3.7128117398625982E-2</v>
      </c>
      <c r="F28">
        <f t="shared" si="3"/>
        <v>-0.23017294378658693</v>
      </c>
      <c r="G28">
        <v>0</v>
      </c>
      <c r="H28">
        <f t="shared" si="4"/>
        <v>0.26730106118521291</v>
      </c>
      <c r="I28">
        <f t="shared" si="5"/>
        <v>-1.077638764691236</v>
      </c>
      <c r="J28">
        <f t="shared" si="6"/>
        <v>1.077638764691236</v>
      </c>
      <c r="K28">
        <f t="shared" si="7"/>
        <v>0.45984913425207868</v>
      </c>
      <c r="L28">
        <f t="shared" si="8"/>
        <v>0.54015086574792148</v>
      </c>
      <c r="M28">
        <f t="shared" si="9"/>
        <v>2.1746262535134471</v>
      </c>
      <c r="N28">
        <f t="shared" si="10"/>
        <v>1.8513346241060764</v>
      </c>
    </row>
    <row r="29" spans="1:14" x14ac:dyDescent="0.25">
      <c r="A29" s="4">
        <f>IF('True_Odds_Calculator_2-way'!A30="","",'True_Odds_Calculator_2-way'!A30)</f>
        <v>2.02</v>
      </c>
      <c r="B29" s="4">
        <f>IF('True_Odds_Calculator_2-way'!B30="","",'True_Odds_Calculator_2-way'!B30)</f>
        <v>1.86</v>
      </c>
      <c r="C29" s="4">
        <f t="shared" si="0"/>
        <v>0.49504950495049505</v>
      </c>
      <c r="D29">
        <f t="shared" si="1"/>
        <v>0.5376344086021505</v>
      </c>
      <c r="E29">
        <f t="shared" si="2"/>
        <v>3.2683913552645549E-2</v>
      </c>
      <c r="F29">
        <f t="shared" si="3"/>
        <v>-0.23347173427020129</v>
      </c>
      <c r="G29">
        <v>0</v>
      </c>
      <c r="H29">
        <f t="shared" si="4"/>
        <v>0.26615564782284679</v>
      </c>
      <c r="I29">
        <f t="shared" si="5"/>
        <v>-1.0677035543974549</v>
      </c>
      <c r="J29">
        <f t="shared" si="6"/>
        <v>1.0677035543974549</v>
      </c>
      <c r="K29">
        <f t="shared" si="7"/>
        <v>0.47868473698404773</v>
      </c>
      <c r="L29">
        <f t="shared" si="8"/>
        <v>0.52131526301595232</v>
      </c>
      <c r="M29">
        <f t="shared" si="9"/>
        <v>2.0890576254854043</v>
      </c>
      <c r="N29">
        <f t="shared" si="10"/>
        <v>1.9182250567818113</v>
      </c>
    </row>
    <row r="30" spans="1:14" x14ac:dyDescent="0.25">
      <c r="A30" s="4">
        <f>IF('True_Odds_Calculator_2-way'!A31="","",'True_Odds_Calculator_2-way'!A31)</f>
        <v>2.09</v>
      </c>
      <c r="B30" s="4">
        <f>IF('True_Odds_Calculator_2-way'!B31="","",'True_Odds_Calculator_2-way'!B31)</f>
        <v>1.78</v>
      </c>
      <c r="C30" s="4">
        <f t="shared" si="0"/>
        <v>0.47846889952153115</v>
      </c>
      <c r="D30">
        <f t="shared" si="1"/>
        <v>0.5617977528089888</v>
      </c>
      <c r="E30">
        <f t="shared" si="2"/>
        <v>4.0266652330519959E-2</v>
      </c>
      <c r="F30">
        <f t="shared" si="3"/>
        <v>-0.22853610020966608</v>
      </c>
      <c r="G30">
        <v>0</v>
      </c>
      <c r="H30">
        <f t="shared" si="4"/>
        <v>0.26880275254018604</v>
      </c>
      <c r="I30">
        <f t="shared" si="5"/>
        <v>-1.084524705455941</v>
      </c>
      <c r="J30">
        <f t="shared" si="6"/>
        <v>1.084524705455941</v>
      </c>
      <c r="K30">
        <f t="shared" si="7"/>
        <v>0.45826743412464838</v>
      </c>
      <c r="L30">
        <f t="shared" si="8"/>
        <v>0.54173256587535168</v>
      </c>
      <c r="M30">
        <f t="shared" si="9"/>
        <v>2.1821319289469754</v>
      </c>
      <c r="N30">
        <f t="shared" si="10"/>
        <v>1.8459292702556338</v>
      </c>
    </row>
    <row r="31" spans="1:14" x14ac:dyDescent="0.25">
      <c r="A31" s="4">
        <f>IF('True_Odds_Calculator_2-way'!A32="","",'True_Odds_Calculator_2-way'!A32)</f>
        <v>2.14</v>
      </c>
      <c r="B31" s="4">
        <f>IF('True_Odds_Calculator_2-way'!B32="","",'True_Odds_Calculator_2-way'!B32)</f>
        <v>1.75</v>
      </c>
      <c r="C31" s="4">
        <f t="shared" si="0"/>
        <v>0.46728971962616822</v>
      </c>
      <c r="D31">
        <f t="shared" si="1"/>
        <v>0.5714285714285714</v>
      </c>
      <c r="E31">
        <f t="shared" si="2"/>
        <v>3.8718291054739673E-2</v>
      </c>
      <c r="F31">
        <f t="shared" si="3"/>
        <v>-0.22830440587449929</v>
      </c>
      <c r="G31">
        <v>0</v>
      </c>
      <c r="H31">
        <f t="shared" si="4"/>
        <v>0.26702269692923897</v>
      </c>
      <c r="I31">
        <f t="shared" si="5"/>
        <v>-1.0814761408717504</v>
      </c>
      <c r="J31">
        <f t="shared" si="6"/>
        <v>1.0814761408717504</v>
      </c>
      <c r="K31">
        <f t="shared" si="7"/>
        <v>0.44785153960345248</v>
      </c>
      <c r="L31">
        <f t="shared" si="8"/>
        <v>0.55214846039654741</v>
      </c>
      <c r="M31">
        <f t="shared" si="9"/>
        <v>2.2328828005937953</v>
      </c>
      <c r="N31">
        <f t="shared" si="10"/>
        <v>1.8111071056538131</v>
      </c>
    </row>
    <row r="32" spans="1:14" x14ac:dyDescent="0.25">
      <c r="A32" s="4">
        <f>IF('True_Odds_Calculator_2-way'!A33="","",'True_Odds_Calculator_2-way'!A33)</f>
        <v>2.04</v>
      </c>
      <c r="B32" s="4">
        <f>IF('True_Odds_Calculator_2-way'!B33="","",'True_Odds_Calculator_2-way'!B33)</f>
        <v>1.84</v>
      </c>
      <c r="C32" s="4">
        <f t="shared" si="0"/>
        <v>0.49019607843137253</v>
      </c>
      <c r="D32">
        <f t="shared" si="1"/>
        <v>0.54347826086956519</v>
      </c>
      <c r="E32">
        <f t="shared" si="2"/>
        <v>3.3674339300937772E-2</v>
      </c>
      <c r="F32">
        <f t="shared" si="3"/>
        <v>-0.23273657289002547</v>
      </c>
      <c r="G32">
        <v>0</v>
      </c>
      <c r="H32">
        <f t="shared" si="4"/>
        <v>0.2664109121909633</v>
      </c>
      <c r="I32">
        <f t="shared" si="5"/>
        <v>-1.0699012312772824</v>
      </c>
      <c r="J32">
        <f t="shared" si="6"/>
        <v>1.0699012312772824</v>
      </c>
      <c r="K32">
        <f t="shared" si="7"/>
        <v>0.47332857821916891</v>
      </c>
      <c r="L32">
        <f t="shared" si="8"/>
        <v>0.52667142178083093</v>
      </c>
      <c r="M32">
        <f t="shared" si="9"/>
        <v>2.1126972805283741</v>
      </c>
      <c r="N32">
        <f t="shared" si="10"/>
        <v>1.8987170342729172</v>
      </c>
    </row>
    <row r="33" spans="1:14" x14ac:dyDescent="0.25">
      <c r="A33" s="4">
        <f>IF('True_Odds_Calculator_2-way'!A34="","",'True_Odds_Calculator_2-way'!A34)</f>
        <v>2.42</v>
      </c>
      <c r="B33" s="4">
        <f>IF('True_Odds_Calculator_2-way'!B34="","",'True_Odds_Calculator_2-way'!B34)</f>
        <v>1.6</v>
      </c>
      <c r="C33" s="4">
        <f t="shared" si="0"/>
        <v>0.41322314049586778</v>
      </c>
      <c r="D33">
        <f t="shared" si="1"/>
        <v>0.625</v>
      </c>
      <c r="E33">
        <f t="shared" si="2"/>
        <v>3.8223140495867725E-2</v>
      </c>
      <c r="F33">
        <f t="shared" si="3"/>
        <v>-0.2200413223140496</v>
      </c>
      <c r="G33">
        <v>0</v>
      </c>
      <c r="H33">
        <f t="shared" si="4"/>
        <v>0.25826446280991738</v>
      </c>
      <c r="I33">
        <f t="shared" si="5"/>
        <v>-1.0833784750435986</v>
      </c>
      <c r="J33">
        <f t="shared" si="6"/>
        <v>1.0833784750435986</v>
      </c>
      <c r="K33">
        <f t="shared" si="7"/>
        <v>0.39394934236237333</v>
      </c>
      <c r="L33">
        <f t="shared" si="8"/>
        <v>0.60605065763762667</v>
      </c>
      <c r="M33">
        <f t="shared" si="9"/>
        <v>2.5383974345619098</v>
      </c>
      <c r="N33">
        <f t="shared" si="10"/>
        <v>1.6500270850261594</v>
      </c>
    </row>
    <row r="34" spans="1:14" x14ac:dyDescent="0.25">
      <c r="A34" s="4">
        <f>IF('True_Odds_Calculator_2-way'!A35="","",'True_Odds_Calculator_2-way'!A35)</f>
        <v>2.13</v>
      </c>
      <c r="B34" s="4">
        <f>IF('True_Odds_Calculator_2-way'!B35="","",'True_Odds_Calculator_2-way'!B35)</f>
        <v>1.76</v>
      </c>
      <c r="C34" s="4">
        <f t="shared" si="0"/>
        <v>0.46948356807511737</v>
      </c>
      <c r="D34">
        <f t="shared" si="1"/>
        <v>0.56818181818181823</v>
      </c>
      <c r="E34">
        <f t="shared" si="2"/>
        <v>3.7665386256935607E-2</v>
      </c>
      <c r="F34">
        <f t="shared" si="3"/>
        <v>-0.22908664105847198</v>
      </c>
      <c r="G34">
        <v>0</v>
      </c>
      <c r="H34">
        <f t="shared" si="4"/>
        <v>0.26675202731540765</v>
      </c>
      <c r="I34">
        <f t="shared" si="5"/>
        <v>-1.0790808419378759</v>
      </c>
      <c r="J34">
        <f t="shared" si="6"/>
        <v>1.0790808419378759</v>
      </c>
      <c r="K34">
        <f t="shared" si="7"/>
        <v>0.45058007312499337</v>
      </c>
      <c r="L34">
        <f t="shared" si="8"/>
        <v>0.54941992687500663</v>
      </c>
      <c r="M34">
        <f t="shared" si="9"/>
        <v>2.2193613513897996</v>
      </c>
      <c r="N34">
        <f t="shared" si="10"/>
        <v>1.8201014398727853</v>
      </c>
    </row>
    <row r="35" spans="1:14" x14ac:dyDescent="0.25">
      <c r="A35" s="4">
        <f>IF('True_Odds_Calculator_2-way'!A36="","",'True_Odds_Calculator_2-way'!A36)</f>
        <v>1.94</v>
      </c>
      <c r="B35" s="4">
        <f>IF('True_Odds_Calculator_2-way'!B36="","",'True_Odds_Calculator_2-way'!B36)</f>
        <v>1.93</v>
      </c>
      <c r="C35" s="4">
        <f t="shared" si="0"/>
        <v>0.51546391752577325</v>
      </c>
      <c r="D35">
        <f t="shared" si="1"/>
        <v>0.5181347150259068</v>
      </c>
      <c r="E35">
        <f t="shared" si="2"/>
        <v>3.3598632551679941E-2</v>
      </c>
      <c r="F35">
        <f t="shared" si="3"/>
        <v>-0.2334811174616741</v>
      </c>
      <c r="G35">
        <v>0</v>
      </c>
      <c r="H35">
        <f t="shared" si="4"/>
        <v>0.26707975001335404</v>
      </c>
      <c r="I35">
        <f t="shared" si="5"/>
        <v>-1.0695340092890231</v>
      </c>
      <c r="J35">
        <f t="shared" si="6"/>
        <v>1.0695340092890231</v>
      </c>
      <c r="K35">
        <f t="shared" si="7"/>
        <v>0.49866309204640175</v>
      </c>
      <c r="L35">
        <f t="shared" si="8"/>
        <v>0.50133690795359842</v>
      </c>
      <c r="M35">
        <f t="shared" si="9"/>
        <v>2.0053619687316817</v>
      </c>
      <c r="N35">
        <f t="shared" si="10"/>
        <v>1.9946666286387909</v>
      </c>
    </row>
    <row r="36" spans="1:14" x14ac:dyDescent="0.25">
      <c r="A36" s="4">
        <f>IF('True_Odds_Calculator_2-way'!A37="","",'True_Odds_Calculator_2-way'!A37)</f>
        <v>2.08</v>
      </c>
      <c r="B36" s="4">
        <f>IF('True_Odds_Calculator_2-way'!B37="","",'True_Odds_Calculator_2-way'!B37)</f>
        <v>1.79</v>
      </c>
      <c r="C36" s="4">
        <f t="shared" si="0"/>
        <v>0.48076923076923073</v>
      </c>
      <c r="D36">
        <f t="shared" si="1"/>
        <v>0.55865921787709494</v>
      </c>
      <c r="E36">
        <f t="shared" si="2"/>
        <v>3.9428448646325664E-2</v>
      </c>
      <c r="F36">
        <f t="shared" si="3"/>
        <v>-0.22915771379458527</v>
      </c>
      <c r="G36">
        <v>0</v>
      </c>
      <c r="H36">
        <f t="shared" si="4"/>
        <v>0.26858616244091099</v>
      </c>
      <c r="I36">
        <f t="shared" si="5"/>
        <v>-1.0826163374360513</v>
      </c>
      <c r="J36">
        <f t="shared" si="6"/>
        <v>1.0826163374360513</v>
      </c>
      <c r="K36">
        <f t="shared" si="7"/>
        <v>0.46099399689806597</v>
      </c>
      <c r="L36">
        <f t="shared" si="8"/>
        <v>0.53900600310193403</v>
      </c>
      <c r="M36">
        <f t="shared" si="9"/>
        <v>2.1692256444309357</v>
      </c>
      <c r="N36">
        <f t="shared" si="10"/>
        <v>1.8552669065744805</v>
      </c>
    </row>
    <row r="37" spans="1:14" x14ac:dyDescent="0.25">
      <c r="A37" s="4">
        <f>IF('True_Odds_Calculator_2-way'!A38="","",'True_Odds_Calculator_2-way'!A38)</f>
        <v>1.99</v>
      </c>
      <c r="B37" s="4">
        <f>IF('True_Odds_Calculator_2-way'!B38="","",'True_Odds_Calculator_2-way'!B38)</f>
        <v>1.88</v>
      </c>
      <c r="C37" s="4">
        <f t="shared" si="0"/>
        <v>0.50251256281407031</v>
      </c>
      <c r="D37">
        <f t="shared" si="1"/>
        <v>0.53191489361702127</v>
      </c>
      <c r="E37">
        <f t="shared" si="2"/>
        <v>3.4427456431091574E-2</v>
      </c>
      <c r="F37">
        <f t="shared" si="3"/>
        <v>-0.23286645995937127</v>
      </c>
      <c r="G37">
        <v>0</v>
      </c>
      <c r="H37">
        <f t="shared" si="4"/>
        <v>0.2672939163904629</v>
      </c>
      <c r="I37">
        <f t="shared" si="5"/>
        <v>-1.0713739108887084</v>
      </c>
      <c r="J37">
        <f t="shared" si="6"/>
        <v>1.0713739108887084</v>
      </c>
      <c r="K37">
        <f t="shared" si="7"/>
        <v>0.48528137423857021</v>
      </c>
      <c r="L37">
        <f t="shared" si="8"/>
        <v>0.51471862576142968</v>
      </c>
      <c r="M37">
        <f t="shared" si="9"/>
        <v>2.0606601717798219</v>
      </c>
      <c r="N37">
        <f t="shared" si="10"/>
        <v>1.9428090415820634</v>
      </c>
    </row>
    <row r="38" spans="1:14" x14ac:dyDescent="0.25">
      <c r="A38" s="4">
        <f>IF('True_Odds_Calculator_2-way'!A39="","",'True_Odds_Calculator_2-way'!A39)</f>
        <v>2.12</v>
      </c>
      <c r="B38" s="4">
        <f>IF('True_Odds_Calculator_2-way'!B39="","",'True_Odds_Calculator_2-way'!B39)</f>
        <v>1.76</v>
      </c>
      <c r="C38" s="4">
        <f t="shared" si="0"/>
        <v>0.47169811320754712</v>
      </c>
      <c r="D38">
        <f t="shared" si="1"/>
        <v>0.56818181818181823</v>
      </c>
      <c r="E38">
        <f t="shared" si="2"/>
        <v>3.9879931389365408E-2</v>
      </c>
      <c r="F38">
        <f t="shared" si="3"/>
        <v>-0.22813036020583177</v>
      </c>
      <c r="G38">
        <v>0</v>
      </c>
      <c r="H38">
        <f t="shared" si="4"/>
        <v>0.26801029159519724</v>
      </c>
      <c r="I38">
        <f t="shared" si="5"/>
        <v>-1.0838874619051502</v>
      </c>
      <c r="J38">
        <f t="shared" si="6"/>
        <v>1.0838874619051502</v>
      </c>
      <c r="K38">
        <f t="shared" si="7"/>
        <v>0.45168057659351019</v>
      </c>
      <c r="L38">
        <f t="shared" si="8"/>
        <v>0.54831942340648987</v>
      </c>
      <c r="M38">
        <f t="shared" si="9"/>
        <v>2.2139539573337679</v>
      </c>
      <c r="N38">
        <f t="shared" si="10"/>
        <v>1.8237544710479137</v>
      </c>
    </row>
    <row r="39" spans="1:14" x14ac:dyDescent="0.25">
      <c r="A39" s="4">
        <f>IF('True_Odds_Calculator_2-way'!A40="","",'True_Odds_Calculator_2-way'!A40)</f>
        <v>1.88</v>
      </c>
      <c r="B39" s="4">
        <f>IF('True_Odds_Calculator_2-way'!B40="","",'True_Odds_Calculator_2-way'!B40)</f>
        <v>1.99</v>
      </c>
      <c r="C39" s="4">
        <f t="shared" si="0"/>
        <v>0.53191489361702127</v>
      </c>
      <c r="D39">
        <f t="shared" si="1"/>
        <v>0.50251256281407031</v>
      </c>
      <c r="E39">
        <f t="shared" si="2"/>
        <v>3.4427456431091574E-2</v>
      </c>
      <c r="F39">
        <f t="shared" si="3"/>
        <v>-0.23286645995937127</v>
      </c>
      <c r="G39">
        <v>0</v>
      </c>
      <c r="H39">
        <f t="shared" si="4"/>
        <v>0.2672939163904629</v>
      </c>
      <c r="I39">
        <f t="shared" si="5"/>
        <v>-1.0713739108887084</v>
      </c>
      <c r="J39">
        <f t="shared" si="6"/>
        <v>1.0713739108887084</v>
      </c>
      <c r="K39">
        <f t="shared" si="7"/>
        <v>0.51471862576142968</v>
      </c>
      <c r="L39">
        <f t="shared" si="8"/>
        <v>0.48528137423857021</v>
      </c>
      <c r="M39">
        <f t="shared" si="9"/>
        <v>1.9428090415820634</v>
      </c>
      <c r="N39">
        <f t="shared" si="10"/>
        <v>2.0606601717798219</v>
      </c>
    </row>
    <row r="40" spans="1:14" x14ac:dyDescent="0.25">
      <c r="A40" s="4">
        <f>IF('True_Odds_Calculator_2-way'!A41="","",'True_Odds_Calculator_2-way'!A41)</f>
        <v>2.0699999999999998</v>
      </c>
      <c r="B40" s="4">
        <f>IF('True_Odds_Calculator_2-way'!B41="","",'True_Odds_Calculator_2-way'!B41)</f>
        <v>1.81</v>
      </c>
      <c r="C40" s="4">
        <f t="shared" si="0"/>
        <v>0.48309178743961356</v>
      </c>
      <c r="D40">
        <f t="shared" si="1"/>
        <v>0.5524861878453039</v>
      </c>
      <c r="E40">
        <f t="shared" si="2"/>
        <v>3.5577975284917462E-2</v>
      </c>
      <c r="F40">
        <f t="shared" si="3"/>
        <v>-0.23132356473696847</v>
      </c>
      <c r="G40">
        <v>0</v>
      </c>
      <c r="H40">
        <f t="shared" si="4"/>
        <v>0.26690154002188599</v>
      </c>
      <c r="I40">
        <f t="shared" si="5"/>
        <v>-1.0741516544951821</v>
      </c>
      <c r="J40">
        <f t="shared" si="6"/>
        <v>1.0741516544951821</v>
      </c>
      <c r="K40">
        <f t="shared" si="7"/>
        <v>0.46525861134990021</v>
      </c>
      <c r="L40">
        <f t="shared" si="8"/>
        <v>0.53474138865009979</v>
      </c>
      <c r="M40">
        <f t="shared" si="9"/>
        <v>2.1493422703098441</v>
      </c>
      <c r="N40">
        <f t="shared" si="10"/>
        <v>1.8700628401410975</v>
      </c>
    </row>
    <row r="41" spans="1:14" x14ac:dyDescent="0.25">
      <c r="A41" s="4">
        <f>IF('True_Odds_Calculator_2-way'!A42="","",'True_Odds_Calculator_2-way'!A42)</f>
        <v>2.08</v>
      </c>
      <c r="B41" s="4">
        <f>IF('True_Odds_Calculator_2-way'!B42="","",'True_Odds_Calculator_2-way'!B42)</f>
        <v>1.79</v>
      </c>
      <c r="C41" s="4">
        <f t="shared" si="0"/>
        <v>0.48076923076923073</v>
      </c>
      <c r="D41">
        <f t="shared" si="1"/>
        <v>0.55865921787709494</v>
      </c>
      <c r="E41">
        <f t="shared" si="2"/>
        <v>3.9428448646325664E-2</v>
      </c>
      <c r="F41">
        <f t="shared" si="3"/>
        <v>-0.22915771379458527</v>
      </c>
      <c r="G41">
        <v>0</v>
      </c>
      <c r="H41">
        <f t="shared" si="4"/>
        <v>0.26858616244091099</v>
      </c>
      <c r="I41">
        <f t="shared" si="5"/>
        <v>-1.0826163374360513</v>
      </c>
      <c r="J41">
        <f t="shared" si="6"/>
        <v>1.0826163374360513</v>
      </c>
      <c r="K41">
        <f t="shared" si="7"/>
        <v>0.46099399689806597</v>
      </c>
      <c r="L41">
        <f t="shared" si="8"/>
        <v>0.53900600310193403</v>
      </c>
      <c r="M41">
        <f t="shared" si="9"/>
        <v>2.1692256444309357</v>
      </c>
      <c r="N41">
        <f t="shared" si="10"/>
        <v>1.8552669065744805</v>
      </c>
    </row>
    <row r="42" spans="1:14" x14ac:dyDescent="0.25">
      <c r="A42" s="4">
        <f>IF('True_Odds_Calculator_2-way'!A43="","",'True_Odds_Calculator_2-way'!A43)</f>
        <v>2.16</v>
      </c>
      <c r="B42" s="4">
        <f>IF('True_Odds_Calculator_2-way'!B43="","",'True_Odds_Calculator_2-way'!B43)</f>
        <v>1.74</v>
      </c>
      <c r="C42" s="4">
        <f t="shared" si="0"/>
        <v>0.46296296296296291</v>
      </c>
      <c r="D42">
        <f t="shared" si="1"/>
        <v>0.57471264367816088</v>
      </c>
      <c r="E42">
        <f t="shared" si="2"/>
        <v>3.7675606641123682E-2</v>
      </c>
      <c r="F42">
        <f t="shared" si="3"/>
        <v>-0.22839506172839519</v>
      </c>
      <c r="G42">
        <v>0</v>
      </c>
      <c r="H42">
        <f t="shared" si="4"/>
        <v>0.26607066836951887</v>
      </c>
      <c r="I42">
        <f t="shared" si="5"/>
        <v>-1.0793322294408634</v>
      </c>
      <c r="J42">
        <f t="shared" si="6"/>
        <v>1.0793322294408634</v>
      </c>
      <c r="K42">
        <f t="shared" si="7"/>
        <v>0.44404472798104189</v>
      </c>
      <c r="L42">
        <f t="shared" si="8"/>
        <v>0.55595527201895822</v>
      </c>
      <c r="M42">
        <f t="shared" si="9"/>
        <v>2.2520253861514017</v>
      </c>
      <c r="N42">
        <f t="shared" si="10"/>
        <v>1.7987058497862392</v>
      </c>
    </row>
    <row r="43" spans="1:14" x14ac:dyDescent="0.25">
      <c r="A43" s="4">
        <f>IF('True_Odds_Calculator_2-way'!A44="","",'True_Odds_Calculator_2-way'!A44)</f>
        <v>1.99</v>
      </c>
      <c r="B43" s="4">
        <f>IF('True_Odds_Calculator_2-way'!B44="","",'True_Odds_Calculator_2-way'!B44)</f>
        <v>1.87</v>
      </c>
      <c r="C43" s="4">
        <f t="shared" si="0"/>
        <v>0.50251256281407031</v>
      </c>
      <c r="D43">
        <f t="shared" si="1"/>
        <v>0.53475935828876997</v>
      </c>
      <c r="E43">
        <f t="shared" si="2"/>
        <v>3.7271921102840277E-2</v>
      </c>
      <c r="F43">
        <f t="shared" si="3"/>
        <v>-0.23145137451965714</v>
      </c>
      <c r="G43">
        <v>0</v>
      </c>
      <c r="H43">
        <f t="shared" si="4"/>
        <v>0.26872329562249747</v>
      </c>
      <c r="I43">
        <f t="shared" si="5"/>
        <v>-1.077513639725393</v>
      </c>
      <c r="J43">
        <f t="shared" si="6"/>
        <v>1.077513639725393</v>
      </c>
      <c r="K43">
        <f t="shared" si="7"/>
        <v>0.48385414912900976</v>
      </c>
      <c r="L43">
        <f t="shared" si="8"/>
        <v>0.51614585087099007</v>
      </c>
      <c r="M43">
        <f t="shared" si="9"/>
        <v>2.0667385033281396</v>
      </c>
      <c r="N43">
        <f t="shared" si="10"/>
        <v>1.9374368665610926</v>
      </c>
    </row>
    <row r="44" spans="1:14" x14ac:dyDescent="0.25">
      <c r="A44" s="4">
        <f>IF('True_Odds_Calculator_2-way'!A45="","",'True_Odds_Calculator_2-way'!A45)</f>
        <v>1.93</v>
      </c>
      <c r="B44" s="4">
        <f>IF('True_Odds_Calculator_2-way'!B45="","",'True_Odds_Calculator_2-way'!B45)</f>
        <v>1.92</v>
      </c>
      <c r="C44" s="4">
        <f t="shared" si="0"/>
        <v>0.5181347150259068</v>
      </c>
      <c r="D44">
        <f t="shared" si="1"/>
        <v>0.52083333333333337</v>
      </c>
      <c r="E44">
        <f t="shared" si="2"/>
        <v>3.8968048359240282E-2</v>
      </c>
      <c r="F44">
        <f t="shared" si="3"/>
        <v>-0.23089378238341951</v>
      </c>
      <c r="G44">
        <v>0</v>
      </c>
      <c r="H44">
        <f t="shared" si="4"/>
        <v>0.26986183074265979</v>
      </c>
      <c r="I44">
        <f t="shared" si="5"/>
        <v>-1.0810968751610268</v>
      </c>
      <c r="J44">
        <f t="shared" si="6"/>
        <v>1.0810968751610268</v>
      </c>
      <c r="K44">
        <f t="shared" si="7"/>
        <v>0.49864863877742077</v>
      </c>
      <c r="L44">
        <f t="shared" si="8"/>
        <v>0.50135136122257906</v>
      </c>
      <c r="M44">
        <f t="shared" si="9"/>
        <v>2.0054200938997546</v>
      </c>
      <c r="N44">
        <f t="shared" si="10"/>
        <v>1.9946091251481448</v>
      </c>
    </row>
    <row r="45" spans="1:14" x14ac:dyDescent="0.25">
      <c r="A45" s="4">
        <f>IF('True_Odds_Calculator_2-way'!A46="","",'True_Odds_Calculator_2-way'!A46)</f>
        <v>1.78</v>
      </c>
      <c r="B45" s="4">
        <f>IF('True_Odds_Calculator_2-way'!B46="","",'True_Odds_Calculator_2-way'!B46)</f>
        <v>2.08</v>
      </c>
      <c r="C45" s="4">
        <f t="shared" si="0"/>
        <v>0.5617977528089888</v>
      </c>
      <c r="D45">
        <f t="shared" si="1"/>
        <v>0.48076923076923073</v>
      </c>
      <c r="E45">
        <f t="shared" si="2"/>
        <v>4.2566983578219642E-2</v>
      </c>
      <c r="F45">
        <f t="shared" si="3"/>
        <v>-0.22752808988764039</v>
      </c>
      <c r="G45">
        <v>0</v>
      </c>
      <c r="H45">
        <f t="shared" si="4"/>
        <v>0.27009507346585998</v>
      </c>
      <c r="I45">
        <f t="shared" si="5"/>
        <v>-1.0895340841010226</v>
      </c>
      <c r="J45">
        <f t="shared" si="6"/>
        <v>1.0895340841010226</v>
      </c>
      <c r="K45">
        <f t="shared" si="7"/>
        <v>0.54058829184432911</v>
      </c>
      <c r="L45">
        <f t="shared" si="8"/>
        <v>0.45941170815567078</v>
      </c>
      <c r="M45">
        <f t="shared" si="9"/>
        <v>1.8498365855987975</v>
      </c>
      <c r="N45">
        <f t="shared" si="10"/>
        <v>2.1766968108291049</v>
      </c>
    </row>
    <row r="46" spans="1:14" x14ac:dyDescent="0.25">
      <c r="A46" s="4">
        <f>IF('True_Odds_Calculator_2-way'!A47="","",'True_Odds_Calculator_2-way'!A47)</f>
        <v>2</v>
      </c>
      <c r="B46" s="4">
        <f>IF('True_Odds_Calculator_2-way'!B47="","",'True_Odds_Calculator_2-way'!B47)</f>
        <v>1.85</v>
      </c>
      <c r="C46" s="4">
        <f t="shared" si="0"/>
        <v>0.5</v>
      </c>
      <c r="D46">
        <f t="shared" si="1"/>
        <v>0.54054054054054046</v>
      </c>
      <c r="E46">
        <f t="shared" si="2"/>
        <v>4.0540540540540349E-2</v>
      </c>
      <c r="F46">
        <f t="shared" si="3"/>
        <v>-0.22972972972972983</v>
      </c>
      <c r="G46">
        <v>0</v>
      </c>
      <c r="H46">
        <f t="shared" si="4"/>
        <v>0.27027027027027023</v>
      </c>
      <c r="I46">
        <f t="shared" si="5"/>
        <v>-1.0846522890932806</v>
      </c>
      <c r="J46">
        <f t="shared" si="6"/>
        <v>1.0846522890932806</v>
      </c>
      <c r="K46">
        <f t="shared" si="7"/>
        <v>0.47969630486192494</v>
      </c>
      <c r="L46">
        <f t="shared" si="8"/>
        <v>0.52030369513807517</v>
      </c>
      <c r="M46">
        <f t="shared" si="9"/>
        <v>2.0846522890932806</v>
      </c>
      <c r="N46">
        <f t="shared" si="10"/>
        <v>1.9219544457292885</v>
      </c>
    </row>
    <row r="47" spans="1:14" x14ac:dyDescent="0.25">
      <c r="A47" s="4">
        <f>IF('True_Odds_Calculator_2-way'!A48="","",'True_Odds_Calculator_2-way'!A48)</f>
        <v>1.59</v>
      </c>
      <c r="B47" s="4">
        <f>IF('True_Odds_Calculator_2-way'!B48="","",'True_Odds_Calculator_2-way'!B48)</f>
        <v>2.42</v>
      </c>
      <c r="C47" s="4">
        <f t="shared" si="0"/>
        <v>0.62893081761006286</v>
      </c>
      <c r="D47">
        <f t="shared" si="1"/>
        <v>0.41322314049586778</v>
      </c>
      <c r="E47">
        <f t="shared" si="2"/>
        <v>4.21539581059307E-2</v>
      </c>
      <c r="F47">
        <f t="shared" si="3"/>
        <v>-0.21773480950153323</v>
      </c>
      <c r="G47">
        <v>0</v>
      </c>
      <c r="H47">
        <f t="shared" si="4"/>
        <v>0.25988876760746399</v>
      </c>
      <c r="I47">
        <f t="shared" si="5"/>
        <v>-1.0925210715205453</v>
      </c>
      <c r="J47">
        <f t="shared" si="6"/>
        <v>1.0925210715205453</v>
      </c>
      <c r="K47">
        <f t="shared" si="7"/>
        <v>0.60805523648203263</v>
      </c>
      <c r="L47">
        <f t="shared" si="8"/>
        <v>0.39194476351796709</v>
      </c>
      <c r="M47">
        <f t="shared" si="9"/>
        <v>1.6445874321971223</v>
      </c>
      <c r="N47">
        <f t="shared" si="10"/>
        <v>2.5513799215591741</v>
      </c>
    </row>
    <row r="48" spans="1:14" x14ac:dyDescent="0.25">
      <c r="A48" s="4">
        <f>IF('True_Odds_Calculator_2-way'!A49="","",'True_Odds_Calculator_2-way'!A49)</f>
        <v>1.61</v>
      </c>
      <c r="B48" s="4">
        <f>IF('True_Odds_Calculator_2-way'!B49="","",'True_Odds_Calculator_2-way'!B49)</f>
        <v>2.36</v>
      </c>
      <c r="C48" s="4">
        <f t="shared" si="0"/>
        <v>0.6211180124223602</v>
      </c>
      <c r="D48">
        <f t="shared" si="1"/>
        <v>0.42372881355932207</v>
      </c>
      <c r="E48">
        <f t="shared" si="2"/>
        <v>4.4846825981682326E-2</v>
      </c>
      <c r="F48">
        <f t="shared" si="3"/>
        <v>-0.21833877250236866</v>
      </c>
      <c r="G48">
        <v>0</v>
      </c>
      <c r="H48">
        <f t="shared" si="4"/>
        <v>0.26318559848405093</v>
      </c>
      <c r="I48">
        <f t="shared" si="5"/>
        <v>-1.0979071877276472</v>
      </c>
      <c r="J48">
        <f t="shared" si="6"/>
        <v>1.0979071877276472</v>
      </c>
      <c r="K48">
        <f t="shared" si="7"/>
        <v>0.59890159608152527</v>
      </c>
      <c r="L48">
        <f t="shared" si="8"/>
        <v>0.40109840391847473</v>
      </c>
      <c r="M48">
        <f t="shared" si="9"/>
        <v>1.6697233845138648</v>
      </c>
      <c r="N48">
        <f t="shared" si="10"/>
        <v>2.4931537753095996</v>
      </c>
    </row>
    <row r="49" spans="1:14" x14ac:dyDescent="0.25">
      <c r="A49" s="4">
        <f>IF('True_Odds_Calculator_2-way'!A50="","",'True_Odds_Calculator_2-way'!A50)</f>
        <v>1.85</v>
      </c>
      <c r="B49" s="4">
        <f>IF('True_Odds_Calculator_2-way'!B50="","",'True_Odds_Calculator_2-way'!B50)</f>
        <v>2</v>
      </c>
      <c r="C49" s="4">
        <f t="shared" si="0"/>
        <v>0.54054054054054046</v>
      </c>
      <c r="D49">
        <f t="shared" si="1"/>
        <v>0.5</v>
      </c>
      <c r="E49">
        <f t="shared" si="2"/>
        <v>4.0540540540540349E-2</v>
      </c>
      <c r="F49">
        <f t="shared" si="3"/>
        <v>-0.22972972972972983</v>
      </c>
      <c r="G49">
        <v>0</v>
      </c>
      <c r="H49">
        <f t="shared" si="4"/>
        <v>0.27027027027027023</v>
      </c>
      <c r="I49">
        <f t="shared" si="5"/>
        <v>-1.0846522890932806</v>
      </c>
      <c r="J49">
        <f t="shared" si="6"/>
        <v>1.0846522890932806</v>
      </c>
      <c r="K49">
        <f t="shared" si="7"/>
        <v>0.52030369513807517</v>
      </c>
      <c r="L49">
        <f t="shared" si="8"/>
        <v>0.47969630486192494</v>
      </c>
      <c r="M49">
        <f t="shared" si="9"/>
        <v>1.9219544457292885</v>
      </c>
      <c r="N49">
        <f t="shared" si="10"/>
        <v>2.0846522890932806</v>
      </c>
    </row>
    <row r="50" spans="1:14" x14ac:dyDescent="0.25">
      <c r="A50" s="4">
        <f>IF('True_Odds_Calculator_2-way'!A51="","",'True_Odds_Calculator_2-way'!A51)</f>
        <v>2.04</v>
      </c>
      <c r="B50" s="4">
        <f>IF('True_Odds_Calculator_2-way'!B51="","",'True_Odds_Calculator_2-way'!B51)</f>
        <v>1.82</v>
      </c>
      <c r="C50" s="4">
        <f t="shared" si="0"/>
        <v>0.49019607843137253</v>
      </c>
      <c r="D50">
        <f t="shared" si="1"/>
        <v>0.54945054945054939</v>
      </c>
      <c r="E50">
        <f t="shared" si="2"/>
        <v>3.9646627881921859E-2</v>
      </c>
      <c r="F50">
        <f t="shared" si="3"/>
        <v>-0.22969187675070035</v>
      </c>
      <c r="G50">
        <v>0</v>
      </c>
      <c r="H50">
        <f t="shared" si="4"/>
        <v>0.26933850463262221</v>
      </c>
      <c r="I50">
        <f t="shared" si="5"/>
        <v>-1.0828702045605247</v>
      </c>
      <c r="J50">
        <f t="shared" si="6"/>
        <v>1.0828702045605247</v>
      </c>
      <c r="K50">
        <f t="shared" si="7"/>
        <v>0.47032595658734389</v>
      </c>
      <c r="L50">
        <f t="shared" si="8"/>
        <v>0.52967404341265611</v>
      </c>
      <c r="M50">
        <f t="shared" si="9"/>
        <v>2.1261850127429458</v>
      </c>
      <c r="N50">
        <f t="shared" si="10"/>
        <v>1.8879535677396304</v>
      </c>
    </row>
    <row r="51" spans="1:14" x14ac:dyDescent="0.25">
      <c r="A51" s="4">
        <f>IF('True_Odds_Calculator_2-way'!A52="","",'True_Odds_Calculator_2-way'!A52)</f>
        <v>1.51</v>
      </c>
      <c r="B51" s="4">
        <f>IF('True_Odds_Calculator_2-way'!B52="","",'True_Odds_Calculator_2-way'!B52)</f>
        <v>2.66</v>
      </c>
      <c r="C51" s="4">
        <f t="shared" si="0"/>
        <v>0.66225165562913912</v>
      </c>
      <c r="D51">
        <f t="shared" si="1"/>
        <v>0.37593984962406013</v>
      </c>
      <c r="E51">
        <f t="shared" si="2"/>
        <v>3.8191505253199143E-2</v>
      </c>
      <c r="F51">
        <f t="shared" si="3"/>
        <v>-0.21077528257730427</v>
      </c>
      <c r="G51">
        <v>0</v>
      </c>
      <c r="H51">
        <f t="shared" si="4"/>
        <v>0.24896678783050341</v>
      </c>
      <c r="I51">
        <f t="shared" si="5"/>
        <v>-1.0868281233544477</v>
      </c>
      <c r="J51">
        <f t="shared" si="6"/>
        <v>1.0868281233544477</v>
      </c>
      <c r="K51">
        <f t="shared" si="7"/>
        <v>0.64338374849402136</v>
      </c>
      <c r="L51">
        <f t="shared" si="8"/>
        <v>0.35661625150597864</v>
      </c>
      <c r="M51">
        <f t="shared" si="9"/>
        <v>1.5542823429107684</v>
      </c>
      <c r="N51">
        <f t="shared" si="10"/>
        <v>2.8041346847683837</v>
      </c>
    </row>
    <row r="52" spans="1:14" x14ac:dyDescent="0.25">
      <c r="A52" s="4">
        <f>IF('True_Odds_Calculator_2-way'!A53="","",'True_Odds_Calculator_2-way'!A53)</f>
        <v>2.4500000000000002</v>
      </c>
      <c r="B52" s="4">
        <f>IF('True_Odds_Calculator_2-way'!B53="","",'True_Odds_Calculator_2-way'!B53)</f>
        <v>1.6</v>
      </c>
      <c r="C52" s="4">
        <f t="shared" si="0"/>
        <v>0.4081632653061224</v>
      </c>
      <c r="D52">
        <f t="shared" si="1"/>
        <v>0.625</v>
      </c>
      <c r="E52">
        <f t="shared" si="2"/>
        <v>3.3163265306122458E-2</v>
      </c>
      <c r="F52">
        <f t="shared" si="3"/>
        <v>-0.22193877551020402</v>
      </c>
      <c r="G52">
        <v>0</v>
      </c>
      <c r="H52">
        <f t="shared" si="4"/>
        <v>0.25510204081632648</v>
      </c>
      <c r="I52">
        <f t="shared" si="5"/>
        <v>-1.0721125348377949</v>
      </c>
      <c r="J52">
        <f t="shared" si="6"/>
        <v>1.0721125348377949</v>
      </c>
      <c r="K52">
        <f t="shared" si="7"/>
        <v>0.39145635918691934</v>
      </c>
      <c r="L52">
        <f t="shared" si="8"/>
        <v>0.60854364081308054</v>
      </c>
      <c r="M52">
        <f t="shared" si="9"/>
        <v>2.5545631755148031</v>
      </c>
      <c r="N52">
        <f t="shared" si="10"/>
        <v>1.643267520902677</v>
      </c>
    </row>
    <row r="53" spans="1:14" x14ac:dyDescent="0.25">
      <c r="A53" s="4">
        <f>IF('True_Odds_Calculator_2-way'!A54="","",'True_Odds_Calculator_2-way'!A54)</f>
        <v>2.16</v>
      </c>
      <c r="B53" s="4">
        <f>IF('True_Odds_Calculator_2-way'!B54="","",'True_Odds_Calculator_2-way'!B54)</f>
        <v>1.74</v>
      </c>
      <c r="C53" s="4">
        <f t="shared" si="0"/>
        <v>0.46296296296296291</v>
      </c>
      <c r="D53">
        <f t="shared" si="1"/>
        <v>0.57471264367816088</v>
      </c>
      <c r="E53">
        <f t="shared" si="2"/>
        <v>3.7675606641123682E-2</v>
      </c>
      <c r="F53">
        <f t="shared" si="3"/>
        <v>-0.22839506172839519</v>
      </c>
      <c r="G53">
        <v>0</v>
      </c>
      <c r="H53">
        <f t="shared" si="4"/>
        <v>0.26607066836951887</v>
      </c>
      <c r="I53">
        <f t="shared" si="5"/>
        <v>-1.0793322294408634</v>
      </c>
      <c r="J53">
        <f t="shared" si="6"/>
        <v>1.0793322294408634</v>
      </c>
      <c r="K53">
        <f t="shared" si="7"/>
        <v>0.44404472798104189</v>
      </c>
      <c r="L53">
        <f t="shared" si="8"/>
        <v>0.55595527201895822</v>
      </c>
      <c r="M53">
        <f t="shared" si="9"/>
        <v>2.2520253861514017</v>
      </c>
      <c r="N53">
        <f t="shared" si="10"/>
        <v>1.7987058497862392</v>
      </c>
    </row>
    <row r="54" spans="1:14" x14ac:dyDescent="0.25">
      <c r="A54" s="4">
        <f>IF('True_Odds_Calculator_2-way'!A55="","",'True_Odds_Calculator_2-way'!A55)</f>
        <v>1.44</v>
      </c>
      <c r="B54" s="4">
        <f>IF('True_Odds_Calculator_2-way'!B55="","",'True_Odds_Calculator_2-way'!B55)</f>
        <v>2.85</v>
      </c>
      <c r="C54" s="4">
        <f t="shared" si="0"/>
        <v>0.69444444444444442</v>
      </c>
      <c r="D54">
        <f t="shared" si="1"/>
        <v>0.35087719298245612</v>
      </c>
      <c r="E54">
        <f t="shared" si="2"/>
        <v>4.5321637426900541E-2</v>
      </c>
      <c r="F54">
        <f t="shared" si="3"/>
        <v>-0.19834307992202738</v>
      </c>
      <c r="G54">
        <v>0</v>
      </c>
      <c r="H54">
        <f t="shared" si="4"/>
        <v>0.24366471734892786</v>
      </c>
      <c r="I54">
        <f t="shared" si="5"/>
        <v>-1.1083777463036812</v>
      </c>
      <c r="J54">
        <f t="shared" si="6"/>
        <v>1.1083777463036812</v>
      </c>
      <c r="K54">
        <f t="shared" si="7"/>
        <v>0.67218476206298106</v>
      </c>
      <c r="L54">
        <f t="shared" si="8"/>
        <v>0.32781523793701911</v>
      </c>
      <c r="M54">
        <f t="shared" si="9"/>
        <v>1.4876862083736198</v>
      </c>
      <c r="N54">
        <f t="shared" si="10"/>
        <v>3.0504988306618106</v>
      </c>
    </row>
    <row r="55" spans="1:14" x14ac:dyDescent="0.25">
      <c r="A55" s="4">
        <f>IF('True_Odds_Calculator_2-way'!A56="","",'True_Odds_Calculator_2-way'!A56)</f>
        <v>2.36</v>
      </c>
      <c r="B55" s="4">
        <f>IF('True_Odds_Calculator_2-way'!B56="","",'True_Odds_Calculator_2-way'!B56)</f>
        <v>1.64</v>
      </c>
      <c r="C55" s="4">
        <f t="shared" si="0"/>
        <v>0.42372881355932207</v>
      </c>
      <c r="D55">
        <f t="shared" si="1"/>
        <v>0.6097560975609756</v>
      </c>
      <c r="E55">
        <f t="shared" si="2"/>
        <v>3.3484911120297722E-2</v>
      </c>
      <c r="F55">
        <f t="shared" si="3"/>
        <v>-0.22488631665977676</v>
      </c>
      <c r="G55">
        <v>0</v>
      </c>
      <c r="H55">
        <f t="shared" si="4"/>
        <v>0.25837122778007443</v>
      </c>
      <c r="I55">
        <f t="shared" si="5"/>
        <v>-1.0718661571406802</v>
      </c>
      <c r="J55">
        <f t="shared" si="6"/>
        <v>1.0718661571406802</v>
      </c>
      <c r="K55">
        <f t="shared" si="7"/>
        <v>0.40687819885451121</v>
      </c>
      <c r="L55">
        <f t="shared" si="8"/>
        <v>0.59312180114548885</v>
      </c>
      <c r="M55">
        <f t="shared" si="9"/>
        <v>2.4577379737113252</v>
      </c>
      <c r="N55">
        <f t="shared" si="10"/>
        <v>1.6859943405700353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1.66</v>
      </c>
      <c r="C56" s="4">
        <f t="shared" si="0"/>
        <v>0.4329004329004329</v>
      </c>
      <c r="D56">
        <f t="shared" si="1"/>
        <v>0.60240963855421692</v>
      </c>
      <c r="E56">
        <f t="shared" si="2"/>
        <v>3.5310071454649705E-2</v>
      </c>
      <c r="F56">
        <f t="shared" si="3"/>
        <v>-0.22547332185886404</v>
      </c>
      <c r="G56">
        <v>0</v>
      </c>
      <c r="H56">
        <f t="shared" si="4"/>
        <v>0.2607833933135138</v>
      </c>
      <c r="I56">
        <f t="shared" si="5"/>
        <v>-1.0754553500909856</v>
      </c>
      <c r="J56">
        <f t="shared" si="6"/>
        <v>1.0754553500909856</v>
      </c>
      <c r="K56">
        <f t="shared" si="7"/>
        <v>0.41513645490564033</v>
      </c>
      <c r="L56">
        <f t="shared" si="8"/>
        <v>0.58486354509435967</v>
      </c>
      <c r="M56">
        <f t="shared" si="9"/>
        <v>2.4088465086191913</v>
      </c>
      <c r="N56">
        <f t="shared" si="10"/>
        <v>1.7098005310600506</v>
      </c>
    </row>
    <row r="57" spans="1:14" x14ac:dyDescent="0.25">
      <c r="A57" s="4">
        <f>IF('True_Odds_Calculator_2-way'!A58="","",'True_Odds_Calculator_2-way'!A58)</f>
        <v>1.73</v>
      </c>
      <c r="B57" s="4">
        <f>IF('True_Odds_Calculator_2-way'!B58="","",'True_Odds_Calculator_2-way'!B58)</f>
        <v>2.15</v>
      </c>
      <c r="C57" s="4">
        <f t="shared" si="0"/>
        <v>0.5780346820809249</v>
      </c>
      <c r="D57">
        <f t="shared" si="1"/>
        <v>0.46511627906976744</v>
      </c>
      <c r="E57">
        <f t="shared" si="2"/>
        <v>4.3150961150692391E-2</v>
      </c>
      <c r="F57">
        <f t="shared" si="3"/>
        <v>-0.22570237935206339</v>
      </c>
      <c r="G57">
        <v>0</v>
      </c>
      <c r="H57">
        <f t="shared" si="4"/>
        <v>0.26885334050275578</v>
      </c>
      <c r="I57">
        <f t="shared" si="5"/>
        <v>-1.0914143252235409</v>
      </c>
      <c r="J57">
        <f t="shared" si="6"/>
        <v>1.0914143252235409</v>
      </c>
      <c r="K57">
        <f t="shared" si="7"/>
        <v>0.55656589041628013</v>
      </c>
      <c r="L57">
        <f t="shared" si="8"/>
        <v>0.44343410958372004</v>
      </c>
      <c r="M57">
        <f t="shared" si="9"/>
        <v>1.7967324574131842</v>
      </c>
      <c r="N57">
        <f t="shared" si="10"/>
        <v>2.2551264740070716</v>
      </c>
    </row>
    <row r="58" spans="1:14" x14ac:dyDescent="0.25">
      <c r="A58" s="4">
        <f>IF('True_Odds_Calculator_2-way'!A59="","",'True_Odds_Calculator_2-way'!A59)</f>
        <v>1.9</v>
      </c>
      <c r="B58" s="4">
        <f>IF('True_Odds_Calculator_2-way'!B59="","",'True_Odds_Calculator_2-way'!B59)</f>
        <v>1.95</v>
      </c>
      <c r="C58" s="4">
        <f t="shared" si="0"/>
        <v>0.52631578947368418</v>
      </c>
      <c r="D58">
        <f t="shared" si="1"/>
        <v>0.51282051282051289</v>
      </c>
      <c r="E58">
        <f t="shared" si="2"/>
        <v>3.9136302294197067E-2</v>
      </c>
      <c r="F58">
        <f t="shared" si="3"/>
        <v>-0.23076923076923073</v>
      </c>
      <c r="G58">
        <v>0</v>
      </c>
      <c r="H58">
        <f t="shared" si="4"/>
        <v>0.26990553306342779</v>
      </c>
      <c r="I58">
        <f t="shared" si="5"/>
        <v>-1.0814761408717504</v>
      </c>
      <c r="J58">
        <f t="shared" si="6"/>
        <v>1.0814761408717504</v>
      </c>
      <c r="K58">
        <f t="shared" si="7"/>
        <v>0.50675799109307063</v>
      </c>
      <c r="L58">
        <f t="shared" si="8"/>
        <v>0.49324200890692937</v>
      </c>
      <c r="M58">
        <f t="shared" si="9"/>
        <v>1.9733285267845753</v>
      </c>
      <c r="N58">
        <f t="shared" si="10"/>
        <v>2.0274023338281628</v>
      </c>
    </row>
    <row r="59" spans="1:14" x14ac:dyDescent="0.25">
      <c r="A59" s="4">
        <f>IF('True_Odds_Calculator_2-way'!A60="","",'True_Odds_Calculator_2-way'!A60)</f>
        <v>1.53</v>
      </c>
      <c r="B59" s="4">
        <f>IF('True_Odds_Calculator_2-way'!B60="","",'True_Odds_Calculator_2-way'!B60)</f>
        <v>2.5499999999999998</v>
      </c>
      <c r="C59" s="4">
        <f t="shared" si="0"/>
        <v>0.65359477124183007</v>
      </c>
      <c r="D59">
        <f t="shared" si="1"/>
        <v>0.39215686274509809</v>
      </c>
      <c r="E59">
        <f t="shared" si="2"/>
        <v>4.5751633986928164E-2</v>
      </c>
      <c r="F59">
        <f t="shared" si="3"/>
        <v>-0.21056004100986803</v>
      </c>
      <c r="G59">
        <v>0</v>
      </c>
      <c r="H59">
        <f t="shared" si="4"/>
        <v>0.25631167499679613</v>
      </c>
      <c r="I59">
        <f t="shared" si="5"/>
        <v>-1.1033065999253477</v>
      </c>
      <c r="J59">
        <f t="shared" si="6"/>
        <v>1.1033065999253477</v>
      </c>
      <c r="K59">
        <f t="shared" si="7"/>
        <v>0.63101336094247729</v>
      </c>
      <c r="L59">
        <f t="shared" si="8"/>
        <v>0.36898663905752271</v>
      </c>
      <c r="M59">
        <f t="shared" si="9"/>
        <v>1.5847524979604342</v>
      </c>
      <c r="N59">
        <f t="shared" si="10"/>
        <v>2.7101252298842891</v>
      </c>
    </row>
    <row r="60" spans="1:14" x14ac:dyDescent="0.25">
      <c r="A60" s="4">
        <f>IF('True_Odds_Calculator_2-way'!A61="","",'True_Odds_Calculator_2-way'!A61)</f>
        <v>1.91</v>
      </c>
      <c r="B60" s="4">
        <f>IF('True_Odds_Calculator_2-way'!B61="","",'True_Odds_Calculator_2-way'!B61)</f>
        <v>1.94</v>
      </c>
      <c r="C60" s="4">
        <f t="shared" si="0"/>
        <v>0.52356020942408377</v>
      </c>
      <c r="D60">
        <f t="shared" si="1"/>
        <v>0.51546391752577325</v>
      </c>
      <c r="E60">
        <f t="shared" si="2"/>
        <v>3.9024126949857019E-2</v>
      </c>
      <c r="F60">
        <f t="shared" si="3"/>
        <v>-0.23085226966049555</v>
      </c>
      <c r="G60">
        <v>0</v>
      </c>
      <c r="H60">
        <f t="shared" si="4"/>
        <v>0.26987639661035251</v>
      </c>
      <c r="I60">
        <f t="shared" si="5"/>
        <v>-1.0812232527259167</v>
      </c>
      <c r="J60">
        <f t="shared" si="6"/>
        <v>1.0812232527259167</v>
      </c>
      <c r="K60">
        <f t="shared" si="7"/>
        <v>0.50405432060836108</v>
      </c>
      <c r="L60">
        <f t="shared" si="8"/>
        <v>0.49594567939163919</v>
      </c>
      <c r="M60">
        <f t="shared" si="9"/>
        <v>1.9839131599805839</v>
      </c>
      <c r="N60">
        <f t="shared" si="10"/>
        <v>2.0163498575623611</v>
      </c>
    </row>
    <row r="61" spans="1:14" x14ac:dyDescent="0.25">
      <c r="A61" s="4">
        <f>IF('True_Odds_Calculator_2-way'!A62="","",'True_Odds_Calculator_2-way'!A62)</f>
        <v>1.84</v>
      </c>
      <c r="B61" s="4">
        <f>IF('True_Odds_Calculator_2-way'!B62="","",'True_Odds_Calculator_2-way'!B62)</f>
        <v>2.02</v>
      </c>
      <c r="C61" s="4">
        <f t="shared" si="0"/>
        <v>0.54347826086956519</v>
      </c>
      <c r="D61">
        <f t="shared" si="1"/>
        <v>0.49504950495049505</v>
      </c>
      <c r="E61">
        <f t="shared" si="2"/>
        <v>3.8527765820060234E-2</v>
      </c>
      <c r="F61">
        <f t="shared" si="3"/>
        <v>-0.23052087817477407</v>
      </c>
      <c r="G61">
        <v>0</v>
      </c>
      <c r="H61">
        <f t="shared" si="4"/>
        <v>0.26904864399483425</v>
      </c>
      <c r="I61">
        <f t="shared" si="5"/>
        <v>-1.080339539253607</v>
      </c>
      <c r="J61">
        <f t="shared" si="6"/>
        <v>1.080339539253607</v>
      </c>
      <c r="K61">
        <f t="shared" si="7"/>
        <v>0.52425045981949592</v>
      </c>
      <c r="L61">
        <f t="shared" si="8"/>
        <v>0.4757495401805043</v>
      </c>
      <c r="M61">
        <f t="shared" si="9"/>
        <v>1.9074852129730298</v>
      </c>
      <c r="N61">
        <f t="shared" si="10"/>
        <v>2.1019463300386789</v>
      </c>
    </row>
    <row r="62" spans="1:14" x14ac:dyDescent="0.25">
      <c r="A62" s="4">
        <f>IF('True_Odds_Calculator_2-way'!A63="","",'True_Odds_Calculator_2-way'!A63)</f>
        <v>1.96</v>
      </c>
      <c r="B62" s="4">
        <f>IF('True_Odds_Calculator_2-way'!B63="","",'True_Odds_Calculator_2-way'!B63)</f>
        <v>1.86</v>
      </c>
      <c r="C62" s="4">
        <f t="shared" si="0"/>
        <v>0.51020408163265307</v>
      </c>
      <c r="D62">
        <f t="shared" si="1"/>
        <v>0.5376344086021505</v>
      </c>
      <c r="E62">
        <f t="shared" si="2"/>
        <v>4.7838490234803466E-2</v>
      </c>
      <c r="F62">
        <f t="shared" si="3"/>
        <v>-0.22646477946017129</v>
      </c>
      <c r="G62">
        <v>0</v>
      </c>
      <c r="H62">
        <f t="shared" si="4"/>
        <v>0.27430326969497476</v>
      </c>
      <c r="I62">
        <f t="shared" si="5"/>
        <v>-1.1005636329070294</v>
      </c>
      <c r="J62">
        <f t="shared" si="6"/>
        <v>1.1005636329070294</v>
      </c>
      <c r="K62">
        <f t="shared" si="7"/>
        <v>0.48625335328043789</v>
      </c>
      <c r="L62">
        <f t="shared" si="8"/>
        <v>0.51374664671956227</v>
      </c>
      <c r="M62">
        <f t="shared" si="9"/>
        <v>2.0565410875907482</v>
      </c>
      <c r="N62">
        <f t="shared" si="10"/>
        <v>1.9464847243000454</v>
      </c>
    </row>
    <row r="63" spans="1:14" x14ac:dyDescent="0.25">
      <c r="A63" s="4">
        <f>IF('True_Odds_Calculator_2-way'!A64="","",'True_Odds_Calculator_2-way'!A64)</f>
        <v>1.7</v>
      </c>
      <c r="B63" s="4">
        <f>IF('True_Odds_Calculator_2-way'!B64="","",'True_Odds_Calculator_2-way'!B64)</f>
        <v>2.15</v>
      </c>
      <c r="C63" s="4">
        <f t="shared" si="0"/>
        <v>0.58823529411764708</v>
      </c>
      <c r="D63">
        <f t="shared" si="1"/>
        <v>0.46511627906976744</v>
      </c>
      <c r="E63">
        <f t="shared" si="2"/>
        <v>5.3351573187414569E-2</v>
      </c>
      <c r="F63">
        <f t="shared" si="3"/>
        <v>-0.22024623803009569</v>
      </c>
      <c r="G63">
        <v>0</v>
      </c>
      <c r="H63">
        <f t="shared" si="4"/>
        <v>0.27359781121751026</v>
      </c>
      <c r="I63">
        <f t="shared" si="5"/>
        <v>-1.1145564251507059</v>
      </c>
      <c r="J63">
        <f t="shared" si="6"/>
        <v>1.1145564251507059</v>
      </c>
      <c r="K63">
        <f t="shared" si="7"/>
        <v>0.56173795056373765</v>
      </c>
      <c r="L63">
        <f t="shared" si="8"/>
        <v>0.43826204943626229</v>
      </c>
      <c r="M63">
        <f t="shared" si="9"/>
        <v>1.7801894976054942</v>
      </c>
      <c r="N63">
        <f t="shared" si="10"/>
        <v>2.2817398889233114</v>
      </c>
    </row>
    <row r="64" spans="1:14" x14ac:dyDescent="0.25">
      <c r="A64" s="4">
        <f>IF('True_Odds_Calculator_2-way'!A65="","",'True_Odds_Calculator_2-way'!A65)</f>
        <v>1.8</v>
      </c>
      <c r="B64" s="4">
        <f>IF('True_Odds_Calculator_2-way'!B65="","",'True_Odds_Calculator_2-way'!B65)</f>
        <v>2.0299999999999998</v>
      </c>
      <c r="C64" s="4">
        <f t="shared" si="0"/>
        <v>0.55555555555555558</v>
      </c>
      <c r="D64">
        <f t="shared" si="1"/>
        <v>0.49261083743842371</v>
      </c>
      <c r="E64">
        <f t="shared" si="2"/>
        <v>4.816639299397929E-2</v>
      </c>
      <c r="F64">
        <f t="shared" si="3"/>
        <v>-0.2255062944718117</v>
      </c>
      <c r="G64">
        <v>0</v>
      </c>
      <c r="H64">
        <f t="shared" si="4"/>
        <v>0.27367268746579099</v>
      </c>
      <c r="I64">
        <f t="shared" si="5"/>
        <v>-1.1016316230980796</v>
      </c>
      <c r="J64">
        <f t="shared" si="6"/>
        <v>1.1016316230980796</v>
      </c>
      <c r="K64">
        <f t="shared" si="7"/>
        <v>0.53154583724862015</v>
      </c>
      <c r="L64">
        <f t="shared" si="8"/>
        <v>0.46845416275137991</v>
      </c>
      <c r="M64">
        <f t="shared" si="9"/>
        <v>1.8813052984784633</v>
      </c>
      <c r="N64">
        <f t="shared" si="10"/>
        <v>2.1346805717910216</v>
      </c>
    </row>
    <row r="65" spans="1:14" x14ac:dyDescent="0.25">
      <c r="A65" s="4">
        <f>IF('True_Odds_Calculator_2-way'!A66="","",'True_Odds_Calculator_2-way'!A66)</f>
        <v>1.55</v>
      </c>
      <c r="B65" s="4">
        <f>IF('True_Odds_Calculator_2-way'!B66="","",'True_Odds_Calculator_2-way'!B66)</f>
        <v>2.46</v>
      </c>
      <c r="C65" s="4">
        <f t="shared" si="0"/>
        <v>0.64516129032258063</v>
      </c>
      <c r="D65">
        <f t="shared" si="1"/>
        <v>0.4065040650406504</v>
      </c>
      <c r="E65">
        <f t="shared" si="2"/>
        <v>5.1665355363231136E-2</v>
      </c>
      <c r="F65">
        <f t="shared" si="3"/>
        <v>-0.21059533175976908</v>
      </c>
      <c r="G65">
        <v>0</v>
      </c>
      <c r="H65">
        <f t="shared" si="4"/>
        <v>0.26226068712300027</v>
      </c>
      <c r="I65">
        <f t="shared" si="5"/>
        <v>-1.1159435525389718</v>
      </c>
      <c r="J65">
        <f t="shared" si="6"/>
        <v>1.1159435525389718</v>
      </c>
      <c r="K65">
        <f t="shared" si="7"/>
        <v>0.61966739264967663</v>
      </c>
      <c r="L65">
        <f t="shared" si="8"/>
        <v>0.38033260735032309</v>
      </c>
      <c r="M65">
        <f t="shared" si="9"/>
        <v>1.6137689538964348</v>
      </c>
      <c r="N65">
        <f t="shared" si="10"/>
        <v>2.6292775867068987</v>
      </c>
    </row>
    <row r="66" spans="1:14" x14ac:dyDescent="0.25">
      <c r="A66" s="4">
        <f>IF('True_Odds_Calculator_2-way'!A67="","",'True_Odds_Calculator_2-way'!A67)</f>
        <v>1.63</v>
      </c>
      <c r="B66" s="4">
        <f>IF('True_Odds_Calculator_2-way'!B67="","",'True_Odds_Calculator_2-way'!B67)</f>
        <v>2.3199999999999998</v>
      </c>
      <c r="C66" s="4">
        <f t="shared" si="0"/>
        <v>0.61349693251533743</v>
      </c>
      <c r="D66">
        <f t="shared" si="1"/>
        <v>0.43103448275862072</v>
      </c>
      <c r="E66">
        <f t="shared" si="2"/>
        <v>4.4531415273958208E-2</v>
      </c>
      <c r="F66">
        <f t="shared" si="3"/>
        <v>-0.21990691770679072</v>
      </c>
      <c r="G66">
        <v>0</v>
      </c>
      <c r="H66">
        <f t="shared" si="4"/>
        <v>0.26443833298074892</v>
      </c>
      <c r="I66">
        <f t="shared" si="5"/>
        <v>-1.0965861582662817</v>
      </c>
      <c r="J66">
        <f t="shared" si="6"/>
        <v>1.0965861582662817</v>
      </c>
      <c r="K66">
        <f t="shared" si="7"/>
        <v>0.59141876925472492</v>
      </c>
      <c r="L66">
        <f t="shared" si="8"/>
        <v>0.40858123074527514</v>
      </c>
      <c r="M66">
        <f t="shared" si="9"/>
        <v>1.6908492797077574</v>
      </c>
      <c r="N66">
        <f t="shared" si="10"/>
        <v>2.4474937289114918</v>
      </c>
    </row>
    <row r="67" spans="1:14" x14ac:dyDescent="0.25">
      <c r="A67" s="4">
        <f>IF('True_Odds_Calculator_2-way'!A68="","",'True_Odds_Calculator_2-way'!A68)</f>
        <v>1.78</v>
      </c>
      <c r="B67" s="4">
        <f>IF('True_Odds_Calculator_2-way'!B68="","",'True_Odds_Calculator_2-way'!B68)</f>
        <v>2.08</v>
      </c>
      <c r="C67" s="4">
        <f t="shared" ref="C67:C130" si="11">1/A67</f>
        <v>0.5617977528089888</v>
      </c>
      <c r="D67">
        <f t="shared" ref="D67:D130" si="12">1/B67</f>
        <v>0.48076923076923073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0.54058829184432911</v>
      </c>
      <c r="L67">
        <f t="shared" ref="L67:L130" si="19">IF(B67="","",(D67/($J67+D67-($J67*D67))))</f>
        <v>0.45941170815567078</v>
      </c>
      <c r="M67">
        <f t="shared" ref="M67:M130" si="20">IF(A67="","",1/K67)</f>
        <v>1.8498365855987975</v>
      </c>
      <c r="N67">
        <f t="shared" ref="N67:N130" si="21">IF(B67="","",1/L67)</f>
        <v>2.1766968108291049</v>
      </c>
    </row>
    <row r="68" spans="1:14" x14ac:dyDescent="0.25">
      <c r="A68" s="4">
        <f>IF('True_Odds_Calculator_2-way'!A69="","",'True_Odds_Calculator_2-way'!A69)</f>
        <v>1.99</v>
      </c>
      <c r="B68" s="4">
        <f>IF('True_Odds_Calculator_2-way'!B69="","",'True_Odds_Calculator_2-way'!B69)</f>
        <v>1.87</v>
      </c>
      <c r="C68" s="4">
        <f t="shared" si="11"/>
        <v>0.50251256281407031</v>
      </c>
      <c r="D68">
        <f t="shared" si="12"/>
        <v>0.53475935828876997</v>
      </c>
      <c r="E68">
        <f t="shared" si="13"/>
        <v>3.7271921102840277E-2</v>
      </c>
      <c r="F68">
        <f t="shared" si="14"/>
        <v>-0.23145137451965714</v>
      </c>
      <c r="G68">
        <v>0</v>
      </c>
      <c r="H68">
        <f t="shared" si="15"/>
        <v>0.26872329562249747</v>
      </c>
      <c r="I68">
        <f t="shared" si="16"/>
        <v>-1.077513639725393</v>
      </c>
      <c r="J68">
        <f t="shared" si="17"/>
        <v>1.077513639725393</v>
      </c>
      <c r="K68">
        <f t="shared" si="18"/>
        <v>0.48385414912900976</v>
      </c>
      <c r="L68">
        <f t="shared" si="19"/>
        <v>0.51614585087099007</v>
      </c>
      <c r="M68">
        <f t="shared" si="20"/>
        <v>2.0667385033281396</v>
      </c>
      <c r="N68">
        <f t="shared" si="21"/>
        <v>1.9374368665610926</v>
      </c>
    </row>
    <row r="69" spans="1:14" x14ac:dyDescent="0.25">
      <c r="A69" s="4">
        <f>IF('True_Odds_Calculator_2-way'!A70="","",'True_Odds_Calculator_2-way'!A70)</f>
        <v>1.47</v>
      </c>
      <c r="B69" s="4">
        <f>IF('True_Odds_Calculator_2-way'!B70="","",'True_Odds_Calculator_2-way'!B70)</f>
        <v>2.73</v>
      </c>
      <c r="C69" s="4">
        <f t="shared" si="11"/>
        <v>0.68027210884353739</v>
      </c>
      <c r="D69">
        <f t="shared" si="12"/>
        <v>0.36630036630036628</v>
      </c>
      <c r="E69">
        <f t="shared" si="13"/>
        <v>4.6572475143903613E-2</v>
      </c>
      <c r="F69">
        <f t="shared" si="14"/>
        <v>-0.20261144750940674</v>
      </c>
      <c r="G69">
        <v>0</v>
      </c>
      <c r="H69">
        <f t="shared" si="15"/>
        <v>0.24918392265331038</v>
      </c>
      <c r="I69">
        <f t="shared" si="16"/>
        <v>-1.1089909944197451</v>
      </c>
      <c r="J69">
        <f t="shared" si="17"/>
        <v>1.1089909944197451</v>
      </c>
      <c r="K69">
        <f t="shared" si="18"/>
        <v>0.65736462098198822</v>
      </c>
      <c r="L69">
        <f t="shared" si="19"/>
        <v>0.34263537901801178</v>
      </c>
      <c r="M69">
        <f t="shared" si="20"/>
        <v>1.5212257673772802</v>
      </c>
      <c r="N69">
        <f t="shared" si="21"/>
        <v>2.9185544203461595</v>
      </c>
    </row>
    <row r="70" spans="1:14" x14ac:dyDescent="0.25">
      <c r="A70" s="4">
        <f>IF('True_Odds_Calculator_2-way'!A71="","",'True_Odds_Calculator_2-way'!A71)</f>
        <v>1.51</v>
      </c>
      <c r="B70" s="4">
        <f>IF('True_Odds_Calculator_2-way'!B71="","",'True_Odds_Calculator_2-way'!B71)</f>
        <v>2.64</v>
      </c>
      <c r="C70" s="4">
        <f t="shared" si="11"/>
        <v>0.66225165562913912</v>
      </c>
      <c r="D70">
        <f t="shared" si="12"/>
        <v>0.37878787878787878</v>
      </c>
      <c r="E70">
        <f t="shared" si="13"/>
        <v>4.1039534417017798E-2</v>
      </c>
      <c r="F70">
        <f t="shared" si="14"/>
        <v>-0.20981336544250462</v>
      </c>
      <c r="G70">
        <v>0</v>
      </c>
      <c r="H70">
        <f t="shared" si="15"/>
        <v>0.25085289985952242</v>
      </c>
      <c r="I70">
        <f t="shared" si="16"/>
        <v>-1.0934350421017383</v>
      </c>
      <c r="J70">
        <f t="shared" si="17"/>
        <v>1.0934350421017383</v>
      </c>
      <c r="K70">
        <f t="shared" si="18"/>
        <v>0.64199197414699649</v>
      </c>
      <c r="L70">
        <f t="shared" si="19"/>
        <v>0.35800802585300368</v>
      </c>
      <c r="M70">
        <f t="shared" si="20"/>
        <v>1.5576518714718863</v>
      </c>
      <c r="N70">
        <f t="shared" si="21"/>
        <v>2.7932334690468505</v>
      </c>
    </row>
    <row r="71" spans="1:14" x14ac:dyDescent="0.25">
      <c r="A71" s="4">
        <f>IF('True_Odds_Calculator_2-way'!A72="","",'True_Odds_Calculator_2-way'!A72)</f>
        <v>1.74</v>
      </c>
      <c r="B71" s="4">
        <f>IF('True_Odds_Calculator_2-way'!B72="","",'True_Odds_Calculator_2-way'!B72)</f>
        <v>2.14</v>
      </c>
      <c r="C71" s="4">
        <f t="shared" si="11"/>
        <v>0.57471264367816088</v>
      </c>
      <c r="D71">
        <f t="shared" si="12"/>
        <v>0.46728971962616822</v>
      </c>
      <c r="E71">
        <f t="shared" si="13"/>
        <v>4.200236330432916E-2</v>
      </c>
      <c r="F71">
        <f t="shared" si="14"/>
        <v>-0.22655494682565258</v>
      </c>
      <c r="G71">
        <v>0</v>
      </c>
      <c r="H71">
        <f t="shared" si="15"/>
        <v>0.26855731012998174</v>
      </c>
      <c r="I71">
        <f t="shared" si="16"/>
        <v>-1.0887588907733556</v>
      </c>
      <c r="J71">
        <f t="shared" si="17"/>
        <v>1.0887588907733556</v>
      </c>
      <c r="K71">
        <f t="shared" si="18"/>
        <v>0.55380749935899309</v>
      </c>
      <c r="L71">
        <f t="shared" si="19"/>
        <v>0.44619250064100674</v>
      </c>
      <c r="M71">
        <f t="shared" si="20"/>
        <v>1.8056815791722833</v>
      </c>
      <c r="N71">
        <f t="shared" si="21"/>
        <v>2.2411851354816257</v>
      </c>
    </row>
    <row r="72" spans="1:14" x14ac:dyDescent="0.25">
      <c r="A72" s="4">
        <f>IF('True_Odds_Calculator_2-way'!A73="","",'True_Odds_Calculator_2-way'!A73)</f>
        <v>1.6</v>
      </c>
      <c r="B72" s="4">
        <f>IF('True_Odds_Calculator_2-way'!B73="","",'True_Odds_Calculator_2-way'!B73)</f>
        <v>2.46</v>
      </c>
      <c r="C72" s="4">
        <f t="shared" si="11"/>
        <v>0.625</v>
      </c>
      <c r="D72">
        <f t="shared" si="12"/>
        <v>0.4065040650406504</v>
      </c>
      <c r="E72">
        <f t="shared" si="13"/>
        <v>3.1504065040650397E-2</v>
      </c>
      <c r="F72">
        <f t="shared" si="14"/>
        <v>-0.22256097560975607</v>
      </c>
      <c r="G72">
        <v>0</v>
      </c>
      <c r="H72">
        <f t="shared" si="15"/>
        <v>0.25406504065040647</v>
      </c>
      <c r="I72">
        <f t="shared" si="16"/>
        <v>-1.0684346079267206</v>
      </c>
      <c r="J72">
        <f t="shared" si="17"/>
        <v>1.0684346079267206</v>
      </c>
      <c r="K72">
        <f t="shared" si="18"/>
        <v>0.60936195750720079</v>
      </c>
      <c r="L72">
        <f t="shared" si="19"/>
        <v>0.39063804249279904</v>
      </c>
      <c r="M72">
        <f t="shared" si="20"/>
        <v>1.6410607647560327</v>
      </c>
      <c r="N72">
        <f t="shared" si="21"/>
        <v>2.5599145275730124</v>
      </c>
    </row>
    <row r="73" spans="1:14" x14ac:dyDescent="0.25">
      <c r="A73" s="4">
        <f>IF('True_Odds_Calculator_2-way'!A74="","",'True_Odds_Calculator_2-way'!A74)</f>
        <v>1.98</v>
      </c>
      <c r="B73" s="4">
        <f>IF('True_Odds_Calculator_2-way'!B74="","",'True_Odds_Calculator_2-way'!B74)</f>
        <v>1.93</v>
      </c>
      <c r="C73" s="4">
        <f t="shared" si="11"/>
        <v>0.50505050505050508</v>
      </c>
      <c r="D73">
        <f t="shared" si="12"/>
        <v>0.5181347150259068</v>
      </c>
      <c r="E73">
        <f t="shared" si="13"/>
        <v>2.3185220076411994E-2</v>
      </c>
      <c r="F73">
        <f t="shared" si="14"/>
        <v>-0.23849897943162168</v>
      </c>
      <c r="G73">
        <v>0</v>
      </c>
      <c r="H73">
        <f t="shared" si="15"/>
        <v>0.26168419950803373</v>
      </c>
      <c r="I73">
        <f t="shared" si="16"/>
        <v>-1.0474793930096669</v>
      </c>
      <c r="J73">
        <f t="shared" si="17"/>
        <v>1.0474793930096669</v>
      </c>
      <c r="K73">
        <f t="shared" si="18"/>
        <v>0.49345437578019818</v>
      </c>
      <c r="L73">
        <f t="shared" si="19"/>
        <v>0.50654562421980165</v>
      </c>
      <c r="M73">
        <f t="shared" si="20"/>
        <v>2.0265298051494733</v>
      </c>
      <c r="N73">
        <f t="shared" si="21"/>
        <v>1.9741558354989901</v>
      </c>
    </row>
    <row r="74" spans="1:14" x14ac:dyDescent="0.25">
      <c r="A74" s="4">
        <f>IF('True_Odds_Calculator_2-way'!A75="","",'True_Odds_Calculator_2-way'!A75)</f>
        <v>1.35</v>
      </c>
      <c r="B74" s="4">
        <f>IF('True_Odds_Calculator_2-way'!B75="","",'True_Odds_Calculator_2-way'!B75)</f>
        <v>3.35</v>
      </c>
      <c r="C74" s="4">
        <f t="shared" si="11"/>
        <v>0.7407407407407407</v>
      </c>
      <c r="D74">
        <f t="shared" si="12"/>
        <v>0.29850746268656714</v>
      </c>
      <c r="E74">
        <f t="shared" si="13"/>
        <v>3.9248203427307837E-2</v>
      </c>
      <c r="F74">
        <f t="shared" si="14"/>
        <v>-0.18186843559977894</v>
      </c>
      <c r="G74">
        <v>0</v>
      </c>
      <c r="H74">
        <f t="shared" si="15"/>
        <v>0.22111663902708675</v>
      </c>
      <c r="I74">
        <f t="shared" si="16"/>
        <v>-1.1026356928399421</v>
      </c>
      <c r="J74">
        <f t="shared" si="17"/>
        <v>1.1026356928399421</v>
      </c>
      <c r="K74">
        <f t="shared" si="18"/>
        <v>0.72154107131957357</v>
      </c>
      <c r="L74">
        <f t="shared" si="19"/>
        <v>0.27845892868042638</v>
      </c>
      <c r="M74">
        <f t="shared" si="20"/>
        <v>1.3859224924939799</v>
      </c>
      <c r="N74">
        <f t="shared" si="21"/>
        <v>3.5911938781738648</v>
      </c>
    </row>
    <row r="75" spans="1:14" x14ac:dyDescent="0.25">
      <c r="A75" s="4">
        <f>IF('True_Odds_Calculator_2-way'!A76="","",'True_Odds_Calculator_2-way'!A76)</f>
        <v>2.2599999999999998</v>
      </c>
      <c r="B75" s="4">
        <f>IF('True_Odds_Calculator_2-way'!B76="","",'True_Odds_Calculator_2-way'!B76)</f>
        <v>1.7</v>
      </c>
      <c r="C75" s="4">
        <f t="shared" si="11"/>
        <v>0.44247787610619471</v>
      </c>
      <c r="D75">
        <f t="shared" si="12"/>
        <v>0.58823529411764708</v>
      </c>
      <c r="E75">
        <f t="shared" si="13"/>
        <v>3.0713170223841679E-2</v>
      </c>
      <c r="F75">
        <f t="shared" si="14"/>
        <v>-0.2295679333680376</v>
      </c>
      <c r="G75">
        <v>0</v>
      </c>
      <c r="H75">
        <f t="shared" si="15"/>
        <v>0.26028110359187923</v>
      </c>
      <c r="I75">
        <f t="shared" si="16"/>
        <v>-1.0647942749998995</v>
      </c>
      <c r="J75">
        <f t="shared" si="17"/>
        <v>1.0647942749998995</v>
      </c>
      <c r="K75">
        <f t="shared" si="18"/>
        <v>0.42705098312484241</v>
      </c>
      <c r="L75">
        <f t="shared" si="19"/>
        <v>0.57294901687515787</v>
      </c>
      <c r="M75">
        <f t="shared" si="20"/>
        <v>2.3416407864998732</v>
      </c>
      <c r="N75">
        <f t="shared" si="21"/>
        <v>1.7453559924999296</v>
      </c>
    </row>
    <row r="76" spans="1:14" x14ac:dyDescent="0.25">
      <c r="A76" s="4">
        <f>IF('True_Odds_Calculator_2-way'!A77="","",'True_Odds_Calculator_2-way'!A77)</f>
        <v>2.0499999999999998</v>
      </c>
      <c r="B76" s="4">
        <f>IF('True_Odds_Calculator_2-way'!B77="","",'True_Odds_Calculator_2-way'!B77)</f>
        <v>1.84</v>
      </c>
      <c r="C76" s="4">
        <f t="shared" si="11"/>
        <v>0.48780487804878053</v>
      </c>
      <c r="D76">
        <f t="shared" si="12"/>
        <v>0.54347826086956519</v>
      </c>
      <c r="E76">
        <f t="shared" si="13"/>
        <v>3.1283138918345665E-2</v>
      </c>
      <c r="F76">
        <f t="shared" si="14"/>
        <v>-0.23382820784729597</v>
      </c>
      <c r="G76">
        <v>0</v>
      </c>
      <c r="H76">
        <f t="shared" si="15"/>
        <v>0.26511134676564158</v>
      </c>
      <c r="I76">
        <f t="shared" si="16"/>
        <v>-1.0647942749998995</v>
      </c>
      <c r="J76">
        <f t="shared" si="17"/>
        <v>1.0647942749998995</v>
      </c>
      <c r="K76">
        <f t="shared" si="18"/>
        <v>0.47213595499957955</v>
      </c>
      <c r="L76">
        <f t="shared" si="19"/>
        <v>0.52786404500042072</v>
      </c>
      <c r="M76">
        <f t="shared" si="20"/>
        <v>2.118033988749894</v>
      </c>
      <c r="N76">
        <f t="shared" si="21"/>
        <v>1.8944271909999155</v>
      </c>
    </row>
    <row r="77" spans="1:14" x14ac:dyDescent="0.25">
      <c r="A77" s="4">
        <f>IF('True_Odds_Calculator_2-way'!A78="","",'True_Odds_Calculator_2-way'!A78)</f>
        <v>1.89</v>
      </c>
      <c r="B77" s="4">
        <f>IF('True_Odds_Calculator_2-way'!B78="","",'True_Odds_Calculator_2-way'!B78)</f>
        <v>1.99</v>
      </c>
      <c r="C77" s="4">
        <f t="shared" si="11"/>
        <v>0.52910052910052918</v>
      </c>
      <c r="D77">
        <f t="shared" si="12"/>
        <v>0.50251256281407031</v>
      </c>
      <c r="E77">
        <f t="shared" si="13"/>
        <v>3.16130919145996E-2</v>
      </c>
      <c r="F77">
        <f t="shared" si="14"/>
        <v>-0.23426657094998793</v>
      </c>
      <c r="G77">
        <v>0</v>
      </c>
      <c r="H77">
        <f t="shared" si="15"/>
        <v>0.26587966286458753</v>
      </c>
      <c r="I77">
        <f t="shared" si="16"/>
        <v>-1.0653379535009888</v>
      </c>
      <c r="J77">
        <f t="shared" si="17"/>
        <v>1.0653379535009888</v>
      </c>
      <c r="K77">
        <f t="shared" si="18"/>
        <v>0.51330729170279055</v>
      </c>
      <c r="L77">
        <f t="shared" si="19"/>
        <v>0.48669270829720923</v>
      </c>
      <c r="M77">
        <f t="shared" si="20"/>
        <v>1.9481507786158798</v>
      </c>
      <c r="N77">
        <f t="shared" si="21"/>
        <v>2.0546845739659791</v>
      </c>
    </row>
    <row r="78" spans="1:14" x14ac:dyDescent="0.25">
      <c r="A78" s="4">
        <f>IF('True_Odds_Calculator_2-way'!A79="","",'True_Odds_Calculator_2-way'!A79)</f>
        <v>2.0699999999999998</v>
      </c>
      <c r="B78" s="4">
        <f>IF('True_Odds_Calculator_2-way'!B79="","",'True_Odds_Calculator_2-way'!B79)</f>
        <v>1.83</v>
      </c>
      <c r="C78" s="4">
        <f t="shared" si="11"/>
        <v>0.48309178743961356</v>
      </c>
      <c r="D78">
        <f t="shared" si="12"/>
        <v>0.54644808743169393</v>
      </c>
      <c r="E78">
        <f t="shared" si="13"/>
        <v>2.9539874871307603E-2</v>
      </c>
      <c r="F78">
        <f t="shared" si="14"/>
        <v>-0.23444470842902765</v>
      </c>
      <c r="G78">
        <v>0</v>
      </c>
      <c r="H78">
        <f t="shared" si="15"/>
        <v>0.26398458330033525</v>
      </c>
      <c r="I78">
        <f t="shared" si="16"/>
        <v>-1.0611311532512866</v>
      </c>
      <c r="J78">
        <f t="shared" si="17"/>
        <v>1.0611311532512866</v>
      </c>
      <c r="K78">
        <f t="shared" si="18"/>
        <v>0.46829407167694814</v>
      </c>
      <c r="L78">
        <f t="shared" si="19"/>
        <v>0.53170592832305175</v>
      </c>
      <c r="M78">
        <f t="shared" si="20"/>
        <v>2.1354103339788768</v>
      </c>
      <c r="N78">
        <f t="shared" si="21"/>
        <v>1.8807388571985679</v>
      </c>
    </row>
    <row r="79" spans="1:14" x14ac:dyDescent="0.25">
      <c r="A79" s="4">
        <f>IF('True_Odds_Calculator_2-way'!A80="","",'True_Odds_Calculator_2-way'!A80)</f>
        <v>1.91</v>
      </c>
      <c r="B79" s="4">
        <f>IF('True_Odds_Calculator_2-way'!B80="","",'True_Odds_Calculator_2-way'!B80)</f>
        <v>1.91</v>
      </c>
      <c r="C79" s="4">
        <f t="shared" si="11"/>
        <v>0.52356020942408377</v>
      </c>
      <c r="D79">
        <f t="shared" si="12"/>
        <v>0.52356020942408377</v>
      </c>
      <c r="E79">
        <f t="shared" si="13"/>
        <v>4.7120418848167533E-2</v>
      </c>
      <c r="F79">
        <f t="shared" si="14"/>
        <v>-0.22699487404402285</v>
      </c>
      <c r="G79">
        <v>0</v>
      </c>
      <c r="H79">
        <f t="shared" si="15"/>
        <v>0.27411529289219044</v>
      </c>
      <c r="I79">
        <f t="shared" si="16"/>
        <v>-1.098901098901099</v>
      </c>
      <c r="J79">
        <f t="shared" si="17"/>
        <v>1.098901098901099</v>
      </c>
      <c r="K79">
        <f t="shared" si="18"/>
        <v>0.50000000000000011</v>
      </c>
      <c r="L79">
        <f t="shared" si="19"/>
        <v>0.50000000000000011</v>
      </c>
      <c r="M79">
        <f t="shared" si="20"/>
        <v>1.9999999999999996</v>
      </c>
      <c r="N79">
        <f t="shared" si="21"/>
        <v>1.9999999999999996</v>
      </c>
    </row>
    <row r="80" spans="1:14" x14ac:dyDescent="0.25">
      <c r="A80" s="4">
        <f>IF('True_Odds_Calculator_2-way'!A81="","",'True_Odds_Calculator_2-way'!A81)</f>
        <v>2.1800000000000002</v>
      </c>
      <c r="B80" s="4">
        <f>IF('True_Odds_Calculator_2-way'!B81="","",'True_Odds_Calculator_2-way'!B81)</f>
        <v>1.72</v>
      </c>
      <c r="C80" s="4">
        <f t="shared" si="11"/>
        <v>0.4587155963302752</v>
      </c>
      <c r="D80">
        <f t="shared" si="12"/>
        <v>0.58139534883720934</v>
      </c>
      <c r="E80">
        <f t="shared" si="13"/>
        <v>4.0110945167484591E-2</v>
      </c>
      <c r="F80">
        <f t="shared" si="14"/>
        <v>-0.22658416897802425</v>
      </c>
      <c r="G80">
        <v>0</v>
      </c>
      <c r="H80">
        <f t="shared" si="15"/>
        <v>0.26669511414550884</v>
      </c>
      <c r="I80">
        <f t="shared" si="16"/>
        <v>-1.0849075915068656</v>
      </c>
      <c r="J80">
        <f t="shared" si="17"/>
        <v>1.0849075915068656</v>
      </c>
      <c r="K80">
        <f t="shared" si="18"/>
        <v>0.43855976031354993</v>
      </c>
      <c r="L80">
        <f t="shared" si="19"/>
        <v>0.56144023968644996</v>
      </c>
      <c r="M80">
        <f t="shared" si="20"/>
        <v>2.2801909579781015</v>
      </c>
      <c r="N80">
        <f t="shared" si="21"/>
        <v>1.7811334658849434</v>
      </c>
    </row>
    <row r="81" spans="1:14" x14ac:dyDescent="0.25">
      <c r="A81" s="4">
        <f>IF('True_Odds_Calculator_2-way'!A82="","",'True_Odds_Calculator_2-way'!A82)</f>
        <v>1.58</v>
      </c>
      <c r="B81" s="4">
        <f>IF('True_Odds_Calculator_2-way'!B82="","",'True_Odds_Calculator_2-way'!B82)</f>
        <v>2.46</v>
      </c>
      <c r="C81" s="4">
        <f t="shared" si="11"/>
        <v>0.63291139240506322</v>
      </c>
      <c r="D81">
        <f t="shared" si="12"/>
        <v>0.4065040650406504</v>
      </c>
      <c r="E81">
        <f t="shared" si="13"/>
        <v>3.9415457445713731E-2</v>
      </c>
      <c r="F81">
        <f t="shared" si="14"/>
        <v>-0.21786559637748271</v>
      </c>
      <c r="G81">
        <v>0</v>
      </c>
      <c r="H81">
        <f t="shared" si="15"/>
        <v>0.25728105382319644</v>
      </c>
      <c r="I81">
        <f t="shared" si="16"/>
        <v>-1.0866997704607786</v>
      </c>
      <c r="J81">
        <f t="shared" si="17"/>
        <v>1.0866997704607786</v>
      </c>
      <c r="K81">
        <f t="shared" si="18"/>
        <v>0.61338935724296906</v>
      </c>
      <c r="L81">
        <f t="shared" si="19"/>
        <v>0.38661064275703094</v>
      </c>
      <c r="M81">
        <f t="shared" si="20"/>
        <v>1.6302858668672515</v>
      </c>
      <c r="N81">
        <f t="shared" si="21"/>
        <v>2.5865816648727367</v>
      </c>
    </row>
    <row r="82" spans="1:14" x14ac:dyDescent="0.25">
      <c r="A82" s="4">
        <f>IF('True_Odds_Calculator_2-way'!A83="","",'True_Odds_Calculator_2-way'!A83)</f>
        <v>2.14</v>
      </c>
      <c r="B82" s="4">
        <f>IF('True_Odds_Calculator_2-way'!B83="","",'True_Odds_Calculator_2-way'!B83)</f>
        <v>1.75</v>
      </c>
      <c r="C82" s="4">
        <f t="shared" si="11"/>
        <v>0.46728971962616822</v>
      </c>
      <c r="D82">
        <f t="shared" si="12"/>
        <v>0.5714285714285714</v>
      </c>
      <c r="E82">
        <f t="shared" si="13"/>
        <v>3.8718291054739673E-2</v>
      </c>
      <c r="F82">
        <f t="shared" si="14"/>
        <v>-0.22830440587449929</v>
      </c>
      <c r="G82">
        <v>0</v>
      </c>
      <c r="H82">
        <f t="shared" si="15"/>
        <v>0.26702269692923897</v>
      </c>
      <c r="I82">
        <f t="shared" si="16"/>
        <v>-1.0814761408717504</v>
      </c>
      <c r="J82">
        <f t="shared" si="17"/>
        <v>1.0814761408717504</v>
      </c>
      <c r="K82">
        <f t="shared" si="18"/>
        <v>0.44785153960345248</v>
      </c>
      <c r="L82">
        <f t="shared" si="19"/>
        <v>0.55214846039654741</v>
      </c>
      <c r="M82">
        <f t="shared" si="20"/>
        <v>2.2328828005937953</v>
      </c>
      <c r="N82">
        <f t="shared" si="21"/>
        <v>1.8111071056538131</v>
      </c>
    </row>
    <row r="83" spans="1:14" x14ac:dyDescent="0.25">
      <c r="A83" s="4">
        <f>IF('True_Odds_Calculator_2-way'!A84="","",'True_Odds_Calculator_2-way'!A84)</f>
        <v>2.2400000000000002</v>
      </c>
      <c r="B83" s="4">
        <f>IF('True_Odds_Calculator_2-way'!B84="","",'True_Odds_Calculator_2-way'!B84)</f>
        <v>1.69</v>
      </c>
      <c r="C83" s="4">
        <f t="shared" si="11"/>
        <v>0.4464285714285714</v>
      </c>
      <c r="D83">
        <f t="shared" si="12"/>
        <v>0.59171597633136097</v>
      </c>
      <c r="E83">
        <f t="shared" si="13"/>
        <v>3.8144547759932479E-2</v>
      </c>
      <c r="F83">
        <f t="shared" si="14"/>
        <v>-0.22601437024513937</v>
      </c>
      <c r="G83">
        <v>0</v>
      </c>
      <c r="H83">
        <f t="shared" si="15"/>
        <v>0.26415891800507185</v>
      </c>
      <c r="I83">
        <f t="shared" si="16"/>
        <v>-1.0810968751610266</v>
      </c>
      <c r="J83">
        <f t="shared" si="17"/>
        <v>1.0810968751610266</v>
      </c>
      <c r="K83">
        <f t="shared" si="18"/>
        <v>0.42724815706868025</v>
      </c>
      <c r="L83">
        <f t="shared" si="19"/>
        <v>0.57275184293131953</v>
      </c>
      <c r="M83">
        <f t="shared" si="20"/>
        <v>2.3405601251996737</v>
      </c>
      <c r="N83">
        <f t="shared" si="21"/>
        <v>1.7459568438611086</v>
      </c>
    </row>
    <row r="84" spans="1:14" x14ac:dyDescent="0.25">
      <c r="A84" s="4">
        <f>IF('True_Odds_Calculator_2-way'!A85="","",'True_Odds_Calculator_2-way'!A85)</f>
        <v>1.87</v>
      </c>
      <c r="B84" s="4">
        <f>IF('True_Odds_Calculator_2-way'!B85="","",'True_Odds_Calculator_2-way'!B85)</f>
        <v>2.02</v>
      </c>
      <c r="C84" s="4">
        <f t="shared" si="11"/>
        <v>0.53475935828876997</v>
      </c>
      <c r="D84">
        <f t="shared" si="12"/>
        <v>0.49504950495049505</v>
      </c>
      <c r="E84">
        <f t="shared" si="13"/>
        <v>2.9808863239265015E-2</v>
      </c>
      <c r="F84">
        <f t="shared" si="14"/>
        <v>-0.23492349234923493</v>
      </c>
      <c r="G84">
        <v>0</v>
      </c>
      <c r="H84">
        <f t="shared" si="15"/>
        <v>0.2647323555885</v>
      </c>
      <c r="I84">
        <f t="shared" si="16"/>
        <v>-1.0615495921641367</v>
      </c>
      <c r="J84">
        <f t="shared" si="17"/>
        <v>1.0615495921641367</v>
      </c>
      <c r="K84">
        <f t="shared" si="18"/>
        <v>0.51987261275696728</v>
      </c>
      <c r="L84">
        <f t="shared" si="19"/>
        <v>0.48012738724303272</v>
      </c>
      <c r="M84">
        <f t="shared" si="20"/>
        <v>1.9235481451827992</v>
      </c>
      <c r="N84">
        <f t="shared" si="21"/>
        <v>2.0827805840074194</v>
      </c>
    </row>
    <row r="85" spans="1:14" x14ac:dyDescent="0.25">
      <c r="A85" s="4">
        <f>IF('True_Odds_Calculator_2-way'!A86="","",'True_Odds_Calculator_2-way'!A86)</f>
        <v>2.08</v>
      </c>
      <c r="B85" s="4">
        <f>IF('True_Odds_Calculator_2-way'!B86="","",'True_Odds_Calculator_2-way'!B86)</f>
        <v>1.79</v>
      </c>
      <c r="C85" s="4">
        <f t="shared" si="11"/>
        <v>0.48076923076923073</v>
      </c>
      <c r="D85">
        <f t="shared" si="12"/>
        <v>0.55865921787709494</v>
      </c>
      <c r="E85">
        <f t="shared" si="13"/>
        <v>3.9428448646325664E-2</v>
      </c>
      <c r="F85">
        <f t="shared" si="14"/>
        <v>-0.22915771379458527</v>
      </c>
      <c r="G85">
        <v>0</v>
      </c>
      <c r="H85">
        <f t="shared" si="15"/>
        <v>0.26858616244091099</v>
      </c>
      <c r="I85">
        <f t="shared" si="16"/>
        <v>-1.0826163374360513</v>
      </c>
      <c r="J85">
        <f t="shared" si="17"/>
        <v>1.0826163374360513</v>
      </c>
      <c r="K85">
        <f t="shared" si="18"/>
        <v>0.46099399689806597</v>
      </c>
      <c r="L85">
        <f t="shared" si="19"/>
        <v>0.53900600310193403</v>
      </c>
      <c r="M85">
        <f t="shared" si="20"/>
        <v>2.1692256444309357</v>
      </c>
      <c r="N85">
        <f t="shared" si="21"/>
        <v>1.8552669065744805</v>
      </c>
    </row>
    <row r="86" spans="1:14" x14ac:dyDescent="0.25">
      <c r="A86" s="4">
        <f>IF('True_Odds_Calculator_2-way'!A87="","",'True_Odds_Calculator_2-way'!A87)</f>
        <v>1.57</v>
      </c>
      <c r="B86" s="4">
        <f>IF('True_Odds_Calculator_2-way'!B87="","",'True_Odds_Calculator_2-way'!B87)</f>
        <v>2.5099999999999998</v>
      </c>
      <c r="C86" s="4">
        <f t="shared" si="11"/>
        <v>0.63694267515923564</v>
      </c>
      <c r="D86">
        <f t="shared" si="12"/>
        <v>0.39840637450199207</v>
      </c>
      <c r="E86">
        <f t="shared" si="13"/>
        <v>3.5349049661227649E-2</v>
      </c>
      <c r="F86">
        <f t="shared" si="14"/>
        <v>-0.21841297231456347</v>
      </c>
      <c r="G86">
        <v>0</v>
      </c>
      <c r="H86">
        <f t="shared" si="15"/>
        <v>0.25376202197579112</v>
      </c>
      <c r="I86">
        <f t="shared" si="16"/>
        <v>-1.0778891454484929</v>
      </c>
      <c r="J86">
        <f t="shared" si="17"/>
        <v>1.0778891454484929</v>
      </c>
      <c r="K86">
        <f t="shared" si="18"/>
        <v>0.61942639628987439</v>
      </c>
      <c r="L86">
        <f t="shared" si="19"/>
        <v>0.3805736037101255</v>
      </c>
      <c r="M86">
        <f t="shared" si="20"/>
        <v>1.6143968129056414</v>
      </c>
      <c r="N86">
        <f t="shared" si="21"/>
        <v>2.6276126096272243</v>
      </c>
    </row>
    <row r="87" spans="1:14" x14ac:dyDescent="0.25">
      <c r="A87" s="4">
        <f>IF('True_Odds_Calculator_2-way'!A88="","",'True_Odds_Calculator_2-way'!A88)</f>
        <v>2.25</v>
      </c>
      <c r="B87" s="4">
        <f>IF('True_Odds_Calculator_2-way'!B88="","",'True_Odds_Calculator_2-way'!B88)</f>
        <v>1.68</v>
      </c>
      <c r="C87" s="4">
        <f t="shared" si="11"/>
        <v>0.44444444444444442</v>
      </c>
      <c r="D87">
        <f t="shared" si="12"/>
        <v>0.59523809523809523</v>
      </c>
      <c r="E87">
        <f t="shared" si="13"/>
        <v>3.9682539682539542E-2</v>
      </c>
      <c r="F87">
        <f t="shared" si="14"/>
        <v>-0.22486772486772499</v>
      </c>
      <c r="G87">
        <v>0</v>
      </c>
      <c r="H87">
        <f t="shared" si="15"/>
        <v>0.26455026455026454</v>
      </c>
      <c r="I87">
        <f t="shared" si="16"/>
        <v>-1.0846522890932806</v>
      </c>
      <c r="J87">
        <f t="shared" si="17"/>
        <v>1.0846522890932806</v>
      </c>
      <c r="K87">
        <f t="shared" si="18"/>
        <v>0.42448148373559424</v>
      </c>
      <c r="L87">
        <f t="shared" si="19"/>
        <v>0.57551851626440576</v>
      </c>
      <c r="M87">
        <f t="shared" si="20"/>
        <v>2.3558153613666013</v>
      </c>
      <c r="N87">
        <f t="shared" si="21"/>
        <v>1.7375635565834309</v>
      </c>
    </row>
    <row r="88" spans="1:14" x14ac:dyDescent="0.25">
      <c r="A88" s="4">
        <f>IF('True_Odds_Calculator_2-way'!A89="","",'True_Odds_Calculator_2-way'!A89)</f>
        <v>2.1800000000000002</v>
      </c>
      <c r="B88" s="4">
        <f>IF('True_Odds_Calculator_2-way'!B89="","",'True_Odds_Calculator_2-way'!B89)</f>
        <v>1.72</v>
      </c>
      <c r="C88" s="4">
        <f t="shared" si="11"/>
        <v>0.4587155963302752</v>
      </c>
      <c r="D88">
        <f t="shared" si="12"/>
        <v>0.58139534883720934</v>
      </c>
      <c r="E88">
        <f t="shared" si="13"/>
        <v>4.0110945167484591E-2</v>
      </c>
      <c r="F88">
        <f t="shared" si="14"/>
        <v>-0.22658416897802425</v>
      </c>
      <c r="G88">
        <v>0</v>
      </c>
      <c r="H88">
        <f t="shared" si="15"/>
        <v>0.26669511414550884</v>
      </c>
      <c r="I88">
        <f t="shared" si="16"/>
        <v>-1.0849075915068656</v>
      </c>
      <c r="J88">
        <f t="shared" si="17"/>
        <v>1.0849075915068656</v>
      </c>
      <c r="K88">
        <f t="shared" si="18"/>
        <v>0.43855976031354993</v>
      </c>
      <c r="L88">
        <f t="shared" si="19"/>
        <v>0.56144023968644996</v>
      </c>
      <c r="M88">
        <f t="shared" si="20"/>
        <v>2.2801909579781015</v>
      </c>
      <c r="N88">
        <f t="shared" si="21"/>
        <v>1.7811334658849434</v>
      </c>
    </row>
    <row r="89" spans="1:14" x14ac:dyDescent="0.25">
      <c r="A89" s="4">
        <f>IF('True_Odds_Calculator_2-way'!A90="","",'True_Odds_Calculator_2-way'!A90)</f>
        <v>2.31</v>
      </c>
      <c r="B89" s="4">
        <f>IF('True_Odds_Calculator_2-way'!B90="","",'True_Odds_Calculator_2-way'!B90)</f>
        <v>1.65</v>
      </c>
      <c r="C89" s="4">
        <f t="shared" si="11"/>
        <v>0.4329004329004329</v>
      </c>
      <c r="D89">
        <f t="shared" si="12"/>
        <v>0.60606060606060608</v>
      </c>
      <c r="E89">
        <f t="shared" si="13"/>
        <v>3.8961038961038863E-2</v>
      </c>
      <c r="F89">
        <f t="shared" si="14"/>
        <v>-0.22340285976649621</v>
      </c>
      <c r="G89">
        <v>0</v>
      </c>
      <c r="H89">
        <f t="shared" si="15"/>
        <v>0.26236389872753507</v>
      </c>
      <c r="I89">
        <f t="shared" si="16"/>
        <v>-1.0836965077746656</v>
      </c>
      <c r="J89">
        <f t="shared" si="17"/>
        <v>1.0836965077746656</v>
      </c>
      <c r="K89">
        <f t="shared" si="18"/>
        <v>0.41328420662140614</v>
      </c>
      <c r="L89">
        <f t="shared" si="19"/>
        <v>0.58671579337859414</v>
      </c>
      <c r="M89">
        <f t="shared" si="20"/>
        <v>2.4196424251848119</v>
      </c>
      <c r="N89">
        <f t="shared" si="21"/>
        <v>1.7044027300535323</v>
      </c>
    </row>
    <row r="90" spans="1:14" x14ac:dyDescent="0.25">
      <c r="A90" s="4">
        <f>IF('True_Odds_Calculator_2-way'!A91="","",'True_Odds_Calculator_2-way'!A91)</f>
        <v>1.89</v>
      </c>
      <c r="B90" s="4">
        <f>IF('True_Odds_Calculator_2-way'!B91="","",'True_Odds_Calculator_2-way'!B91)</f>
        <v>1.98</v>
      </c>
      <c r="C90" s="4">
        <f t="shared" si="11"/>
        <v>0.52910052910052918</v>
      </c>
      <c r="D90">
        <f t="shared" si="12"/>
        <v>0.50505050505050508</v>
      </c>
      <c r="E90">
        <f t="shared" si="13"/>
        <v>3.4151034151034265E-2</v>
      </c>
      <c r="F90">
        <f t="shared" si="14"/>
        <v>-0.23307145529367745</v>
      </c>
      <c r="G90">
        <v>0</v>
      </c>
      <c r="H90">
        <f t="shared" si="15"/>
        <v>0.26722248944471172</v>
      </c>
      <c r="I90">
        <f t="shared" si="16"/>
        <v>-1.0707595557083738</v>
      </c>
      <c r="J90">
        <f t="shared" si="17"/>
        <v>1.0707595557083738</v>
      </c>
      <c r="K90">
        <f t="shared" si="18"/>
        <v>0.5120390612350737</v>
      </c>
      <c r="L90">
        <f t="shared" si="19"/>
        <v>0.48796093876492608</v>
      </c>
      <c r="M90">
        <f t="shared" si="20"/>
        <v>1.9529760045804527</v>
      </c>
      <c r="N90">
        <f t="shared" si="21"/>
        <v>2.0493443645942064</v>
      </c>
    </row>
    <row r="91" spans="1:14" x14ac:dyDescent="0.25">
      <c r="A91" s="4">
        <f>IF('True_Odds_Calculator_2-way'!A92="","",'True_Odds_Calculator_2-way'!A92)</f>
        <v>1.77</v>
      </c>
      <c r="B91" s="4">
        <f>IF('True_Odds_Calculator_2-way'!B92="","",'True_Odds_Calculator_2-way'!B92)</f>
        <v>2.09</v>
      </c>
      <c r="C91" s="4">
        <f t="shared" si="11"/>
        <v>0.56497175141242939</v>
      </c>
      <c r="D91">
        <f t="shared" si="12"/>
        <v>0.47846889952153115</v>
      </c>
      <c r="E91">
        <f t="shared" si="13"/>
        <v>4.3440650933960434E-2</v>
      </c>
      <c r="F91">
        <f t="shared" si="14"/>
        <v>-0.22688076122509671</v>
      </c>
      <c r="G91">
        <v>0</v>
      </c>
      <c r="H91">
        <f t="shared" si="15"/>
        <v>0.27032141215905714</v>
      </c>
      <c r="I91">
        <f t="shared" si="16"/>
        <v>-1.09154435611996</v>
      </c>
      <c r="J91">
        <f t="shared" si="17"/>
        <v>1.09154435611996</v>
      </c>
      <c r="K91">
        <f t="shared" si="18"/>
        <v>0.54333381846411721</v>
      </c>
      <c r="L91">
        <f t="shared" si="19"/>
        <v>0.4566661815358829</v>
      </c>
      <c r="M91">
        <f t="shared" si="20"/>
        <v>1.8404891542123691</v>
      </c>
      <c r="N91">
        <f t="shared" si="21"/>
        <v>2.189783348170756</v>
      </c>
    </row>
    <row r="92" spans="1:14" x14ac:dyDescent="0.25">
      <c r="A92" s="4">
        <f>IF('True_Odds_Calculator_2-way'!A93="","",'True_Odds_Calculator_2-way'!A93)</f>
        <v>2.04</v>
      </c>
      <c r="B92" s="4">
        <f>IF('True_Odds_Calculator_2-way'!B93="","",'True_Odds_Calculator_2-way'!B93)</f>
        <v>1.75</v>
      </c>
      <c r="C92" s="4">
        <f t="shared" si="11"/>
        <v>0.49019607843137253</v>
      </c>
      <c r="D92">
        <f t="shared" si="12"/>
        <v>0.5714285714285714</v>
      </c>
      <c r="E92">
        <f t="shared" si="13"/>
        <v>6.1624649859943981E-2</v>
      </c>
      <c r="F92">
        <f t="shared" si="14"/>
        <v>-0.21848739495798308</v>
      </c>
      <c r="G92">
        <v>0</v>
      </c>
      <c r="H92">
        <f t="shared" si="15"/>
        <v>0.28011204481792712</v>
      </c>
      <c r="I92">
        <f t="shared" si="16"/>
        <v>-1.1322770341445958</v>
      </c>
      <c r="J92">
        <f t="shared" si="17"/>
        <v>1.1322770341445958</v>
      </c>
      <c r="K92">
        <f t="shared" si="18"/>
        <v>0.45922788494063682</v>
      </c>
      <c r="L92">
        <f t="shared" si="19"/>
        <v>0.54077211505936307</v>
      </c>
      <c r="M92">
        <f t="shared" si="20"/>
        <v>2.1775681155103799</v>
      </c>
      <c r="N92">
        <f t="shared" si="21"/>
        <v>1.8492077756084471</v>
      </c>
    </row>
    <row r="93" spans="1:14" x14ac:dyDescent="0.25">
      <c r="A93" s="4">
        <f>IF('True_Odds_Calculator_2-way'!A94="","",'True_Odds_Calculator_2-way'!A94)</f>
        <v>1.89</v>
      </c>
      <c r="B93" s="4">
        <f>IF('True_Odds_Calculator_2-way'!B94="","",'True_Odds_Calculator_2-way'!B94)</f>
        <v>1.96</v>
      </c>
      <c r="C93" s="4">
        <f t="shared" si="11"/>
        <v>0.52910052910052918</v>
      </c>
      <c r="D93">
        <f t="shared" si="12"/>
        <v>0.51020408163265307</v>
      </c>
      <c r="E93">
        <f t="shared" si="13"/>
        <v>3.9304610733182255E-2</v>
      </c>
      <c r="F93">
        <f t="shared" si="14"/>
        <v>-0.23064463880790409</v>
      </c>
      <c r="G93">
        <v>0</v>
      </c>
      <c r="H93">
        <f t="shared" si="15"/>
        <v>0.26994924954108634</v>
      </c>
      <c r="I93">
        <f t="shared" si="16"/>
        <v>-1.0818558060197889</v>
      </c>
      <c r="J93">
        <f t="shared" si="17"/>
        <v>1.0818558060197889</v>
      </c>
      <c r="K93">
        <f t="shared" si="18"/>
        <v>0.50946284766703676</v>
      </c>
      <c r="L93">
        <f t="shared" si="19"/>
        <v>0.49053715233296324</v>
      </c>
      <c r="M93">
        <f t="shared" si="20"/>
        <v>1.9628516673576117</v>
      </c>
      <c r="N93">
        <f t="shared" si="21"/>
        <v>2.0385815737789974</v>
      </c>
    </row>
    <row r="94" spans="1:14" x14ac:dyDescent="0.25">
      <c r="A94" s="4">
        <f>IF('True_Odds_Calculator_2-way'!A95="","",'True_Odds_Calculator_2-way'!A95)</f>
        <v>1.52</v>
      </c>
      <c r="B94" s="4">
        <f>IF('True_Odds_Calculator_2-way'!B95="","",'True_Odds_Calculator_2-way'!B95)</f>
        <v>2.4500000000000002</v>
      </c>
      <c r="C94" s="4">
        <f t="shared" si="11"/>
        <v>0.65789473684210531</v>
      </c>
      <c r="D94">
        <f t="shared" si="12"/>
        <v>0.4081632653061224</v>
      </c>
      <c r="E94">
        <f t="shared" si="13"/>
        <v>6.6058002148227768E-2</v>
      </c>
      <c r="F94">
        <f t="shared" si="14"/>
        <v>-0.20247046186895812</v>
      </c>
      <c r="G94">
        <v>0</v>
      </c>
      <c r="H94">
        <f t="shared" si="15"/>
        <v>0.26852846401718583</v>
      </c>
      <c r="I94">
        <f t="shared" si="16"/>
        <v>-1.1516335992621969</v>
      </c>
      <c r="J94">
        <f t="shared" si="17"/>
        <v>1.1516335992621969</v>
      </c>
      <c r="K94">
        <f t="shared" si="18"/>
        <v>0.62544974855516522</v>
      </c>
      <c r="L94">
        <f t="shared" si="19"/>
        <v>0.37455025144483478</v>
      </c>
      <c r="M94">
        <f t="shared" si="20"/>
        <v>1.5988494716163422</v>
      </c>
      <c r="N94">
        <f t="shared" si="21"/>
        <v>2.6698687189301857</v>
      </c>
    </row>
    <row r="95" spans="1:14" x14ac:dyDescent="0.25">
      <c r="A95" s="4">
        <f>IF('True_Odds_Calculator_2-way'!A96="","",'True_Odds_Calculator_2-way'!A96)</f>
        <v>2.3199999999999998</v>
      </c>
      <c r="B95" s="4">
        <f>IF('True_Odds_Calculator_2-way'!B96="","",'True_Odds_Calculator_2-way'!B96)</f>
        <v>1.65</v>
      </c>
      <c r="C95" s="4">
        <f t="shared" si="11"/>
        <v>0.43103448275862072</v>
      </c>
      <c r="D95">
        <f t="shared" si="12"/>
        <v>0.60606060606060608</v>
      </c>
      <c r="E95">
        <f t="shared" si="13"/>
        <v>3.709508881922674E-2</v>
      </c>
      <c r="F95">
        <f t="shared" si="14"/>
        <v>-0.22413793103448287</v>
      </c>
      <c r="G95">
        <v>0</v>
      </c>
      <c r="H95">
        <f t="shared" si="15"/>
        <v>0.26123301985370956</v>
      </c>
      <c r="I95">
        <f t="shared" si="16"/>
        <v>-1.0795837927188261</v>
      </c>
      <c r="J95">
        <f t="shared" si="17"/>
        <v>1.0795837927188261</v>
      </c>
      <c r="K95">
        <f t="shared" si="18"/>
        <v>0.41236252858619832</v>
      </c>
      <c r="L95">
        <f t="shared" si="19"/>
        <v>0.58763747141380174</v>
      </c>
      <c r="M95">
        <f t="shared" si="20"/>
        <v>2.4250506063888508</v>
      </c>
      <c r="N95">
        <f t="shared" si="21"/>
        <v>1.7017294652672368</v>
      </c>
    </row>
    <row r="96" spans="1:14" x14ac:dyDescent="0.25">
      <c r="A96" s="4">
        <f>IF('True_Odds_Calculator_2-way'!A97="","",'True_Odds_Calculator_2-way'!A97)</f>
        <v>1.91</v>
      </c>
      <c r="B96" s="4">
        <f>IF('True_Odds_Calculator_2-way'!B97="","",'True_Odds_Calculator_2-way'!B97)</f>
        <v>1.96</v>
      </c>
      <c r="C96" s="4">
        <f t="shared" si="11"/>
        <v>0.52356020942408377</v>
      </c>
      <c r="D96">
        <f t="shared" si="12"/>
        <v>0.51020408163265307</v>
      </c>
      <c r="E96">
        <f t="shared" si="13"/>
        <v>3.3764291056736839E-2</v>
      </c>
      <c r="F96">
        <f t="shared" si="14"/>
        <v>-0.23335826477187727</v>
      </c>
      <c r="G96">
        <v>0</v>
      </c>
      <c r="H96">
        <f t="shared" si="15"/>
        <v>0.26712255582861416</v>
      </c>
      <c r="I96">
        <f t="shared" si="16"/>
        <v>-1.0699012312772824</v>
      </c>
      <c r="J96">
        <f t="shared" si="17"/>
        <v>1.0699012312772824</v>
      </c>
      <c r="K96">
        <f t="shared" si="18"/>
        <v>0.50668568712332396</v>
      </c>
      <c r="L96">
        <f t="shared" si="19"/>
        <v>0.49331431287667615</v>
      </c>
      <c r="M96">
        <f t="shared" si="20"/>
        <v>1.9736101204623264</v>
      </c>
      <c r="N96">
        <f t="shared" si="21"/>
        <v>2.0271051820261912</v>
      </c>
    </row>
    <row r="97" spans="1:14" x14ac:dyDescent="0.25">
      <c r="A97" s="4">
        <f>IF('True_Odds_Calculator_2-way'!A98="","",'True_Odds_Calculator_2-way'!A98)</f>
        <v>1.81</v>
      </c>
      <c r="B97" s="4">
        <f>IF('True_Odds_Calculator_2-way'!B98="","",'True_Odds_Calculator_2-way'!B98)</f>
        <v>2.04</v>
      </c>
      <c r="C97" s="4">
        <f t="shared" si="11"/>
        <v>0.5524861878453039</v>
      </c>
      <c r="D97">
        <f t="shared" si="12"/>
        <v>0.49019607843137253</v>
      </c>
      <c r="E97">
        <f t="shared" si="13"/>
        <v>4.2682266276676373E-2</v>
      </c>
      <c r="F97">
        <f t="shared" si="14"/>
        <v>-0.22814429639259015</v>
      </c>
      <c r="G97">
        <v>0</v>
      </c>
      <c r="H97">
        <f t="shared" si="15"/>
        <v>0.27082656266926658</v>
      </c>
      <c r="I97">
        <f t="shared" si="16"/>
        <v>-1.0895340841010224</v>
      </c>
      <c r="J97">
        <f t="shared" si="17"/>
        <v>1.0895340841010224</v>
      </c>
      <c r="K97">
        <f t="shared" si="18"/>
        <v>0.53120211979695098</v>
      </c>
      <c r="L97">
        <f t="shared" si="19"/>
        <v>0.46879788020304902</v>
      </c>
      <c r="M97">
        <f t="shared" si="20"/>
        <v>1.8825226081218283</v>
      </c>
      <c r="N97">
        <f t="shared" si="21"/>
        <v>2.1331154474650633</v>
      </c>
    </row>
    <row r="98" spans="1:14" x14ac:dyDescent="0.25">
      <c r="A98" s="4">
        <f>IF('True_Odds_Calculator_2-way'!A99="","",'True_Odds_Calculator_2-way'!A99)</f>
        <v>2.39</v>
      </c>
      <c r="B98" s="4">
        <f>IF('True_Odds_Calculator_2-way'!B99="","",'True_Odds_Calculator_2-way'!B99)</f>
        <v>1.6</v>
      </c>
      <c r="C98" s="4">
        <f t="shared" si="11"/>
        <v>0.41841004184100417</v>
      </c>
      <c r="D98">
        <f t="shared" si="12"/>
        <v>0.625</v>
      </c>
      <c r="E98">
        <f t="shared" si="13"/>
        <v>4.3410041841004166E-2</v>
      </c>
      <c r="F98">
        <f t="shared" si="14"/>
        <v>-0.21809623430962344</v>
      </c>
      <c r="G98">
        <v>0</v>
      </c>
      <c r="H98">
        <f t="shared" si="15"/>
        <v>0.2615062761506276</v>
      </c>
      <c r="I98">
        <f t="shared" si="16"/>
        <v>-1.0950071996960069</v>
      </c>
      <c r="J98">
        <f t="shared" si="17"/>
        <v>1.0950071996960069</v>
      </c>
      <c r="K98">
        <f t="shared" si="18"/>
        <v>0.39650127157781001</v>
      </c>
      <c r="L98">
        <f t="shared" si="19"/>
        <v>0.6034987284221901</v>
      </c>
      <c r="M98">
        <f t="shared" si="20"/>
        <v>2.52206000757745</v>
      </c>
      <c r="N98">
        <f t="shared" si="21"/>
        <v>1.6570043198176039</v>
      </c>
    </row>
    <row r="99" spans="1:14" x14ac:dyDescent="0.25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1.79</v>
      </c>
      <c r="C99" s="4">
        <f t="shared" si="11"/>
        <v>0.48309178743961356</v>
      </c>
      <c r="D99">
        <f t="shared" si="12"/>
        <v>0.55865921787709494</v>
      </c>
      <c r="E99">
        <f t="shared" si="13"/>
        <v>4.17510053167085E-2</v>
      </c>
      <c r="F99">
        <f t="shared" si="14"/>
        <v>-0.22813267481715382</v>
      </c>
      <c r="G99">
        <v>0</v>
      </c>
      <c r="H99">
        <f t="shared" si="15"/>
        <v>0.26988368013386232</v>
      </c>
      <c r="I99">
        <f t="shared" si="16"/>
        <v>-1.0876635272089796</v>
      </c>
      <c r="J99">
        <f t="shared" si="17"/>
        <v>1.0876635272089796</v>
      </c>
      <c r="K99">
        <f t="shared" si="18"/>
        <v>0.46214992696339507</v>
      </c>
      <c r="L99">
        <f t="shared" si="19"/>
        <v>0.53785007303660493</v>
      </c>
      <c r="M99">
        <f t="shared" si="20"/>
        <v>2.1637999741136076</v>
      </c>
      <c r="N99">
        <f t="shared" si="21"/>
        <v>1.8592541864950944</v>
      </c>
    </row>
    <row r="100" spans="1:14" x14ac:dyDescent="0.25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2.06</v>
      </c>
      <c r="C100" s="4">
        <f t="shared" si="11"/>
        <v>0.55865921787709494</v>
      </c>
      <c r="D100">
        <f t="shared" si="12"/>
        <v>0.4854368932038835</v>
      </c>
      <c r="E100">
        <f t="shared" si="13"/>
        <v>4.4096111080978329E-2</v>
      </c>
      <c r="F100">
        <f t="shared" si="14"/>
        <v>-0.22709768400499009</v>
      </c>
      <c r="G100">
        <v>0</v>
      </c>
      <c r="H100">
        <f t="shared" si="15"/>
        <v>0.27119379508596841</v>
      </c>
      <c r="I100">
        <f t="shared" si="16"/>
        <v>-1.0927819720786569</v>
      </c>
      <c r="J100">
        <f t="shared" si="17"/>
        <v>1.0927819720786569</v>
      </c>
      <c r="K100">
        <f t="shared" si="18"/>
        <v>0.53668287622715694</v>
      </c>
      <c r="L100">
        <f t="shared" si="19"/>
        <v>0.46331712377284329</v>
      </c>
      <c r="M100">
        <f t="shared" si="20"/>
        <v>1.863297757942139</v>
      </c>
      <c r="N100">
        <f t="shared" si="21"/>
        <v>2.1583488904033761</v>
      </c>
    </row>
    <row r="101" spans="1:14" x14ac:dyDescent="0.25">
      <c r="A101" s="4">
        <f>IF('True_Odds_Calculator_2-way'!A102="","",'True_Odds_Calculator_2-way'!A102)</f>
        <v>1.56</v>
      </c>
      <c r="B101" s="4">
        <f>IF('True_Odds_Calculator_2-way'!B102="","",'True_Odds_Calculator_2-way'!B102)</f>
        <v>2.5</v>
      </c>
      <c r="C101" s="4">
        <f t="shared" si="11"/>
        <v>0.64102564102564097</v>
      </c>
      <c r="D101">
        <f t="shared" si="12"/>
        <v>0.4</v>
      </c>
      <c r="E101">
        <f t="shared" si="13"/>
        <v>4.102564102564088E-2</v>
      </c>
      <c r="F101">
        <f t="shared" si="14"/>
        <v>-0.21538461538461551</v>
      </c>
      <c r="G101">
        <v>0</v>
      </c>
      <c r="H101">
        <f t="shared" si="15"/>
        <v>0.25641025641025639</v>
      </c>
      <c r="I101">
        <f t="shared" si="16"/>
        <v>-1.0910894511799616</v>
      </c>
      <c r="J101">
        <f t="shared" si="17"/>
        <v>1.0910894511799616</v>
      </c>
      <c r="K101">
        <f t="shared" si="18"/>
        <v>0.62072857554131078</v>
      </c>
      <c r="L101">
        <f t="shared" si="19"/>
        <v>0.3792714244586895</v>
      </c>
      <c r="M101">
        <f t="shared" si="20"/>
        <v>1.6110100926607782</v>
      </c>
      <c r="N101">
        <f t="shared" si="21"/>
        <v>2.6366341767699417</v>
      </c>
    </row>
    <row r="102" spans="1:14" x14ac:dyDescent="0.25">
      <c r="A102" s="4">
        <f>IF('True_Odds_Calculator_2-way'!A103="","",'True_Odds_Calculator_2-way'!A103)</f>
        <v>2.2799999999999998</v>
      </c>
      <c r="B102" s="4">
        <f>IF('True_Odds_Calculator_2-way'!B103="","",'True_Odds_Calculator_2-way'!B103)</f>
        <v>1.67</v>
      </c>
      <c r="C102" s="4">
        <f t="shared" si="11"/>
        <v>0.43859649122807021</v>
      </c>
      <c r="D102">
        <f t="shared" si="12"/>
        <v>0.5988023952095809</v>
      </c>
      <c r="E102">
        <f t="shared" si="13"/>
        <v>3.7398886437651102E-2</v>
      </c>
      <c r="F102">
        <f t="shared" si="14"/>
        <v>-0.22523374304023536</v>
      </c>
      <c r="G102">
        <v>0</v>
      </c>
      <c r="H102">
        <f t="shared" si="15"/>
        <v>0.2626326294778864</v>
      </c>
      <c r="I102">
        <f t="shared" si="16"/>
        <v>-1.0798355319767001</v>
      </c>
      <c r="J102">
        <f t="shared" si="17"/>
        <v>1.0798355319767001</v>
      </c>
      <c r="K102">
        <f t="shared" si="18"/>
        <v>0.41978188889052137</v>
      </c>
      <c r="L102">
        <f t="shared" si="19"/>
        <v>0.58021811110947863</v>
      </c>
      <c r="M102">
        <f t="shared" si="20"/>
        <v>2.382189480930176</v>
      </c>
      <c r="N102">
        <f t="shared" si="21"/>
        <v>1.7234898064243891</v>
      </c>
    </row>
    <row r="103" spans="1:14" x14ac:dyDescent="0.25">
      <c r="A103" s="4">
        <f>IF('True_Odds_Calculator_2-way'!A104="","",'True_Odds_Calculator_2-way'!A104)</f>
        <v>1.85</v>
      </c>
      <c r="B103" s="4">
        <f>IF('True_Odds_Calculator_2-way'!B104="","",'True_Odds_Calculator_2-way'!B104)</f>
        <v>2.02</v>
      </c>
      <c r="C103" s="4">
        <f t="shared" si="11"/>
        <v>0.54054054054054046</v>
      </c>
      <c r="D103">
        <f t="shared" si="12"/>
        <v>0.49504950495049505</v>
      </c>
      <c r="E103">
        <f t="shared" si="13"/>
        <v>3.5590045491035394E-2</v>
      </c>
      <c r="F103">
        <f t="shared" si="14"/>
        <v>-0.23200428150923214</v>
      </c>
      <c r="G103">
        <v>0</v>
      </c>
      <c r="H103">
        <f t="shared" si="15"/>
        <v>0.26759432700026753</v>
      </c>
      <c r="I103">
        <f t="shared" si="16"/>
        <v>-1.0739657990297369</v>
      </c>
      <c r="J103">
        <f t="shared" si="17"/>
        <v>1.0739657990297369</v>
      </c>
      <c r="K103">
        <f t="shared" si="18"/>
        <v>0.52277442494833892</v>
      </c>
      <c r="L103">
        <f t="shared" si="19"/>
        <v>0.4772255750516613</v>
      </c>
      <c r="M103">
        <f t="shared" si="20"/>
        <v>1.9128709291752766</v>
      </c>
      <c r="N103">
        <f t="shared" si="21"/>
        <v>2.0954451150103317</v>
      </c>
    </row>
    <row r="104" spans="1:14" x14ac:dyDescent="0.25">
      <c r="A104" s="4">
        <f>IF('True_Odds_Calculator_2-way'!A105="","",'True_Odds_Calculator_2-way'!A105)</f>
        <v>1.93</v>
      </c>
      <c r="B104" s="4">
        <f>IF('True_Odds_Calculator_2-way'!B105="","",'True_Odds_Calculator_2-way'!B105)</f>
        <v>1.98</v>
      </c>
      <c r="C104" s="4">
        <f t="shared" si="11"/>
        <v>0.5181347150259068</v>
      </c>
      <c r="D104">
        <f t="shared" si="12"/>
        <v>0.50505050505050508</v>
      </c>
      <c r="E104">
        <f t="shared" si="13"/>
        <v>2.3185220076411994E-2</v>
      </c>
      <c r="F104">
        <f t="shared" si="14"/>
        <v>-0.23849897943162168</v>
      </c>
      <c r="G104">
        <v>0</v>
      </c>
      <c r="H104">
        <f t="shared" si="15"/>
        <v>0.26168419950803373</v>
      </c>
      <c r="I104">
        <f t="shared" si="16"/>
        <v>-1.0474793930096669</v>
      </c>
      <c r="J104">
        <f t="shared" si="17"/>
        <v>1.0474793930096669</v>
      </c>
      <c r="K104">
        <f t="shared" si="18"/>
        <v>0.50654562421980165</v>
      </c>
      <c r="L104">
        <f t="shared" si="19"/>
        <v>0.49345437578019818</v>
      </c>
      <c r="M104">
        <f t="shared" si="20"/>
        <v>1.9741558354989901</v>
      </c>
      <c r="N104">
        <f t="shared" si="21"/>
        <v>2.0265298051494733</v>
      </c>
    </row>
    <row r="105" spans="1:14" x14ac:dyDescent="0.25">
      <c r="A105" s="4">
        <f>IF('True_Odds_Calculator_2-way'!A106="","",'True_Odds_Calculator_2-way'!A106)</f>
        <v>1.57</v>
      </c>
      <c r="B105" s="4">
        <f>IF('True_Odds_Calculator_2-way'!B106="","",'True_Odds_Calculator_2-way'!B106)</f>
        <v>2.5299999999999998</v>
      </c>
      <c r="C105" s="4">
        <f t="shared" si="11"/>
        <v>0.63694267515923564</v>
      </c>
      <c r="D105">
        <f t="shared" si="12"/>
        <v>0.39525691699604748</v>
      </c>
      <c r="E105">
        <f t="shared" si="13"/>
        <v>3.2199592155283119E-2</v>
      </c>
      <c r="F105">
        <f t="shared" si="14"/>
        <v>-0.21955640593137127</v>
      </c>
      <c r="G105">
        <v>0</v>
      </c>
      <c r="H105">
        <f t="shared" si="15"/>
        <v>0.25175599808665444</v>
      </c>
      <c r="I105">
        <f t="shared" si="16"/>
        <v>-1.0708209436720593</v>
      </c>
      <c r="J105">
        <f t="shared" si="17"/>
        <v>1.0708209436720593</v>
      </c>
      <c r="K105">
        <f t="shared" si="18"/>
        <v>0.62097609898291362</v>
      </c>
      <c r="L105">
        <f t="shared" si="19"/>
        <v>0.37902390101708633</v>
      </c>
      <c r="M105">
        <f t="shared" si="20"/>
        <v>1.610367937893074</v>
      </c>
      <c r="N105">
        <f t="shared" si="21"/>
        <v>2.6383560438182503</v>
      </c>
    </row>
    <row r="106" spans="1:14" x14ac:dyDescent="0.25">
      <c r="A106" s="4">
        <f>IF('True_Odds_Calculator_2-way'!A107="","",'True_Odds_Calculator_2-way'!A107)</f>
        <v>1.67</v>
      </c>
      <c r="B106" s="4">
        <f>IF('True_Odds_Calculator_2-way'!B107="","",'True_Odds_Calculator_2-way'!B107)</f>
        <v>2.33</v>
      </c>
      <c r="C106" s="4">
        <f t="shared" si="11"/>
        <v>0.5988023952095809</v>
      </c>
      <c r="D106">
        <f t="shared" si="12"/>
        <v>0.42918454935622319</v>
      </c>
      <c r="E106">
        <f t="shared" si="13"/>
        <v>2.7986944565804084E-2</v>
      </c>
      <c r="F106">
        <f t="shared" si="14"/>
        <v>-0.22900979157564694</v>
      </c>
      <c r="G106">
        <v>0</v>
      </c>
      <c r="H106">
        <f t="shared" si="15"/>
        <v>0.25699673614145102</v>
      </c>
      <c r="I106">
        <f t="shared" si="16"/>
        <v>-1.0593434317257451</v>
      </c>
      <c r="J106">
        <f t="shared" si="17"/>
        <v>1.0593434317257451</v>
      </c>
      <c r="K106">
        <f t="shared" si="18"/>
        <v>0.58487737574119503</v>
      </c>
      <c r="L106">
        <f t="shared" si="19"/>
        <v>0.41512262425880503</v>
      </c>
      <c r="M106">
        <f t="shared" si="20"/>
        <v>1.7097600992562489</v>
      </c>
      <c r="N106">
        <f t="shared" si="21"/>
        <v>2.408926764195241</v>
      </c>
    </row>
    <row r="107" spans="1:14" x14ac:dyDescent="0.25">
      <c r="A107" s="4">
        <f>IF('True_Odds_Calculator_2-way'!A108="","",'True_Odds_Calculator_2-way'!A108)</f>
        <v>1.85</v>
      </c>
      <c r="B107" s="4">
        <f>IF('True_Odds_Calculator_2-way'!B108="","",'True_Odds_Calculator_2-way'!B108)</f>
        <v>2</v>
      </c>
      <c r="C107" s="4">
        <f t="shared" si="11"/>
        <v>0.54054054054054046</v>
      </c>
      <c r="D107">
        <f t="shared" si="12"/>
        <v>0.5</v>
      </c>
      <c r="E107">
        <f t="shared" si="13"/>
        <v>4.0540540540540349E-2</v>
      </c>
      <c r="F107">
        <f t="shared" si="14"/>
        <v>-0.22972972972972983</v>
      </c>
      <c r="G107">
        <v>0</v>
      </c>
      <c r="H107">
        <f t="shared" si="15"/>
        <v>0.27027027027027023</v>
      </c>
      <c r="I107">
        <f t="shared" si="16"/>
        <v>-1.0846522890932806</v>
      </c>
      <c r="J107">
        <f t="shared" si="17"/>
        <v>1.0846522890932806</v>
      </c>
      <c r="K107">
        <f t="shared" si="18"/>
        <v>0.52030369513807517</v>
      </c>
      <c r="L107">
        <f t="shared" si="19"/>
        <v>0.47969630486192494</v>
      </c>
      <c r="M107">
        <f t="shared" si="20"/>
        <v>1.9219544457292885</v>
      </c>
      <c r="N107">
        <f t="shared" si="21"/>
        <v>2.0846522890932806</v>
      </c>
    </row>
    <row r="108" spans="1:14" x14ac:dyDescent="0.25">
      <c r="A108" s="4">
        <f>IF('True_Odds_Calculator_2-way'!A109="","",'True_Odds_Calculator_2-way'!A109)</f>
        <v>2</v>
      </c>
      <c r="B108" s="4">
        <f>IF('True_Odds_Calculator_2-way'!B109="","",'True_Odds_Calculator_2-way'!B109)</f>
        <v>1.85</v>
      </c>
      <c r="C108" s="4">
        <f t="shared" si="11"/>
        <v>0.5</v>
      </c>
      <c r="D108">
        <f t="shared" si="12"/>
        <v>0.54054054054054046</v>
      </c>
      <c r="E108">
        <f t="shared" si="13"/>
        <v>4.0540540540540349E-2</v>
      </c>
      <c r="F108">
        <f t="shared" si="14"/>
        <v>-0.22972972972972983</v>
      </c>
      <c r="G108">
        <v>0</v>
      </c>
      <c r="H108">
        <f t="shared" si="15"/>
        <v>0.27027027027027023</v>
      </c>
      <c r="I108">
        <f t="shared" si="16"/>
        <v>-1.0846522890932806</v>
      </c>
      <c r="J108">
        <f t="shared" si="17"/>
        <v>1.0846522890932806</v>
      </c>
      <c r="K108">
        <f t="shared" si="18"/>
        <v>0.47969630486192494</v>
      </c>
      <c r="L108">
        <f t="shared" si="19"/>
        <v>0.52030369513807517</v>
      </c>
      <c r="M108">
        <f t="shared" si="20"/>
        <v>2.0846522890932806</v>
      </c>
      <c r="N108">
        <f t="shared" si="21"/>
        <v>1.9219544457292885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11"/>
        <v>0.54054054054054046</v>
      </c>
      <c r="D109">
        <f t="shared" si="12"/>
        <v>0.49751243781094534</v>
      </c>
      <c r="E109">
        <f t="shared" si="13"/>
        <v>3.80529783514858E-2</v>
      </c>
      <c r="F109">
        <f t="shared" si="14"/>
        <v>-0.23087266370848458</v>
      </c>
      <c r="G109">
        <v>0</v>
      </c>
      <c r="H109">
        <f t="shared" si="15"/>
        <v>0.26892564205997044</v>
      </c>
      <c r="I109">
        <f t="shared" si="16"/>
        <v>-1.0792693660942112</v>
      </c>
      <c r="J109">
        <f t="shared" si="17"/>
        <v>1.0792693660942112</v>
      </c>
      <c r="K109">
        <f t="shared" si="18"/>
        <v>0.52154530755074879</v>
      </c>
      <c r="L109">
        <f t="shared" si="19"/>
        <v>0.47845469244925098</v>
      </c>
      <c r="M109">
        <f t="shared" si="20"/>
        <v>1.91737896118008</v>
      </c>
      <c r="N109">
        <f t="shared" si="21"/>
        <v>2.0900620597551534</v>
      </c>
    </row>
    <row r="110" spans="1:14" x14ac:dyDescent="0.25">
      <c r="A110" s="4">
        <f>IF('True_Odds_Calculator_2-way'!A111="","",'True_Odds_Calculator_2-way'!A111)</f>
        <v>2.0299999999999998</v>
      </c>
      <c r="B110" s="4">
        <f>IF('True_Odds_Calculator_2-way'!B111="","",'True_Odds_Calculator_2-way'!B111)</f>
        <v>1.83</v>
      </c>
      <c r="C110" s="4">
        <f t="shared" si="11"/>
        <v>0.49261083743842371</v>
      </c>
      <c r="D110">
        <f t="shared" si="12"/>
        <v>0.54644808743169393</v>
      </c>
      <c r="E110">
        <f t="shared" si="13"/>
        <v>3.9058924870117639E-2</v>
      </c>
      <c r="F110">
        <f t="shared" si="14"/>
        <v>-0.23012732509623413</v>
      </c>
      <c r="G110">
        <v>0</v>
      </c>
      <c r="H110">
        <f t="shared" si="15"/>
        <v>0.26918624996635171</v>
      </c>
      <c r="I110">
        <f t="shared" si="16"/>
        <v>-1.0815393906387938</v>
      </c>
      <c r="J110">
        <f t="shared" si="17"/>
        <v>1.0815393906387938</v>
      </c>
      <c r="K110">
        <f t="shared" si="18"/>
        <v>0.47304012528552486</v>
      </c>
      <c r="L110">
        <f t="shared" si="19"/>
        <v>0.52695987471447536</v>
      </c>
      <c r="M110">
        <f t="shared" si="20"/>
        <v>2.113985572357957</v>
      </c>
      <c r="N110">
        <f t="shared" si="21"/>
        <v>1.8976776942301987</v>
      </c>
    </row>
    <row r="111" spans="1:14" x14ac:dyDescent="0.25">
      <c r="A111" s="4">
        <f>IF('True_Odds_Calculator_2-way'!A112="","",'True_Odds_Calculator_2-way'!A112)</f>
        <v>1.66</v>
      </c>
      <c r="B111" s="4">
        <f>IF('True_Odds_Calculator_2-way'!B112="","",'True_Odds_Calculator_2-way'!B112)</f>
        <v>2.2599999999999998</v>
      </c>
      <c r="C111" s="4">
        <f t="shared" si="11"/>
        <v>0.60240963855421692</v>
      </c>
      <c r="D111">
        <f t="shared" si="12"/>
        <v>0.44247787610619471</v>
      </c>
      <c r="E111">
        <f t="shared" si="13"/>
        <v>4.4887514660411743E-2</v>
      </c>
      <c r="F111">
        <f t="shared" si="14"/>
        <v>-0.22166542275295864</v>
      </c>
      <c r="G111">
        <v>0</v>
      </c>
      <c r="H111">
        <f t="shared" si="15"/>
        <v>0.26655293741337033</v>
      </c>
      <c r="I111">
        <f t="shared" si="16"/>
        <v>-1.0965861582662819</v>
      </c>
      <c r="J111">
        <f t="shared" si="17"/>
        <v>1.0965861582662819</v>
      </c>
      <c r="K111">
        <f t="shared" si="18"/>
        <v>0.58013158464293357</v>
      </c>
      <c r="L111">
        <f t="shared" si="19"/>
        <v>0.41986841535706632</v>
      </c>
      <c r="M111">
        <f t="shared" si="20"/>
        <v>1.7237468644557461</v>
      </c>
      <c r="N111">
        <f t="shared" si="21"/>
        <v>2.3816985594155153</v>
      </c>
    </row>
    <row r="112" spans="1:14" x14ac:dyDescent="0.25">
      <c r="A112" s="4">
        <f>IF('True_Odds_Calculator_2-way'!A113="","",'True_Odds_Calculator_2-way'!A113)</f>
        <v>1.97</v>
      </c>
      <c r="B112" s="4">
        <f>IF('True_Odds_Calculator_2-way'!B113="","",'True_Odds_Calculator_2-way'!B113)</f>
        <v>1.88</v>
      </c>
      <c r="C112" s="4">
        <f t="shared" si="11"/>
        <v>0.50761421319796951</v>
      </c>
      <c r="D112">
        <f t="shared" si="12"/>
        <v>0.53191489361702127</v>
      </c>
      <c r="E112">
        <f t="shared" si="13"/>
        <v>3.9529106814990778E-2</v>
      </c>
      <c r="F112">
        <f t="shared" si="14"/>
        <v>-0.23047845339669515</v>
      </c>
      <c r="G112">
        <v>0</v>
      </c>
      <c r="H112">
        <f t="shared" si="15"/>
        <v>0.27000756021168593</v>
      </c>
      <c r="I112">
        <f t="shared" si="16"/>
        <v>-1.0823626487770475</v>
      </c>
      <c r="J112">
        <f t="shared" si="17"/>
        <v>1.0823626487770475</v>
      </c>
      <c r="K112">
        <f t="shared" si="18"/>
        <v>0.48783063328986415</v>
      </c>
      <c r="L112">
        <f t="shared" si="19"/>
        <v>0.5121693667101358</v>
      </c>
      <c r="M112">
        <f t="shared" si="20"/>
        <v>2.049891769313736</v>
      </c>
      <c r="N112">
        <f t="shared" si="21"/>
        <v>1.9524791309238021</v>
      </c>
    </row>
    <row r="113" spans="1:14" x14ac:dyDescent="0.25">
      <c r="A113" s="4" t="e">
        <f>IF('True_Odds_Calculator_2-way'!#REF!="","",'True_Odds_Calculator_2-way'!#REF!)</f>
        <v>#REF!</v>
      </c>
      <c r="B113" s="4" t="e">
        <f>IF('True_Odds_Calculator_2-way'!#REF!="","",'True_Odds_Calculator_2-way'!#REF!)</f>
        <v>#REF!</v>
      </c>
      <c r="C113" s="4" t="e">
        <f t="shared" si="11"/>
        <v>#REF!</v>
      </c>
      <c r="D113" t="e">
        <f t="shared" si="12"/>
        <v>#REF!</v>
      </c>
      <c r="E113" t="e">
        <f t="shared" si="13"/>
        <v>#REF!</v>
      </c>
      <c r="F113" t="e">
        <f t="shared" si="14"/>
        <v>#REF!</v>
      </c>
      <c r="G113">
        <v>0</v>
      </c>
      <c r="H113" t="e">
        <f t="shared" si="15"/>
        <v>#REF!</v>
      </c>
      <c r="I113" t="e">
        <f t="shared" si="16"/>
        <v>#REF!</v>
      </c>
      <c r="J113" t="e">
        <f t="shared" si="17"/>
        <v>#REF!</v>
      </c>
      <c r="K113" t="e">
        <f t="shared" si="18"/>
        <v>#REF!</v>
      </c>
      <c r="L113" t="e">
        <f t="shared" si="19"/>
        <v>#REF!</v>
      </c>
      <c r="M113" t="e">
        <f t="shared" si="20"/>
        <v>#REF!</v>
      </c>
      <c r="N113" t="e">
        <f t="shared" si="21"/>
        <v>#REF!</v>
      </c>
    </row>
    <row r="114" spans="1:14" x14ac:dyDescent="0.25">
      <c r="A114" s="4" t="e">
        <f>IF('True_Odds_Calculator_2-way'!#REF!="","",'True_Odds_Calculator_2-way'!#REF!)</f>
        <v>#REF!</v>
      </c>
      <c r="B114" s="4" t="e">
        <f>IF('True_Odds_Calculator_2-way'!#REF!="","",'True_Odds_Calculator_2-way'!#REF!)</f>
        <v>#REF!</v>
      </c>
      <c r="C114" s="4" t="e">
        <f t="shared" si="11"/>
        <v>#REF!</v>
      </c>
      <c r="D114" t="e">
        <f t="shared" si="12"/>
        <v>#REF!</v>
      </c>
      <c r="E114" t="e">
        <f t="shared" si="13"/>
        <v>#REF!</v>
      </c>
      <c r="F114" t="e">
        <f t="shared" si="14"/>
        <v>#REF!</v>
      </c>
      <c r="G114">
        <v>0</v>
      </c>
      <c r="H114" t="e">
        <f t="shared" si="15"/>
        <v>#REF!</v>
      </c>
      <c r="I114" t="e">
        <f t="shared" si="16"/>
        <v>#REF!</v>
      </c>
      <c r="J114" t="e">
        <f t="shared" si="17"/>
        <v>#REF!</v>
      </c>
      <c r="K114" t="e">
        <f t="shared" si="18"/>
        <v>#REF!</v>
      </c>
      <c r="L114" t="e">
        <f t="shared" si="19"/>
        <v>#REF!</v>
      </c>
      <c r="M114" t="e">
        <f t="shared" si="20"/>
        <v>#REF!</v>
      </c>
      <c r="N114" t="e">
        <f t="shared" si="21"/>
        <v>#REF!</v>
      </c>
    </row>
    <row r="115" spans="1:14" x14ac:dyDescent="0.25">
      <c r="A115" s="4" t="e">
        <f>IF('True_Odds_Calculator_2-way'!#REF!="","",'True_Odds_Calculator_2-way'!#REF!)</f>
        <v>#REF!</v>
      </c>
      <c r="B115" s="4" t="e">
        <f>IF('True_Odds_Calculator_2-way'!#REF!="","",'True_Odds_Calculator_2-way'!#REF!)</f>
        <v>#REF!</v>
      </c>
      <c r="C115" s="4" t="e">
        <f t="shared" si="11"/>
        <v>#REF!</v>
      </c>
      <c r="D115" t="e">
        <f t="shared" si="12"/>
        <v>#REF!</v>
      </c>
      <c r="E115" t="e">
        <f t="shared" si="13"/>
        <v>#REF!</v>
      </c>
      <c r="F115" t="e">
        <f t="shared" si="14"/>
        <v>#REF!</v>
      </c>
      <c r="G115">
        <v>0</v>
      </c>
      <c r="H115" t="e">
        <f t="shared" si="15"/>
        <v>#REF!</v>
      </c>
      <c r="I115" t="e">
        <f t="shared" si="16"/>
        <v>#REF!</v>
      </c>
      <c r="J115" t="e">
        <f t="shared" si="17"/>
        <v>#REF!</v>
      </c>
      <c r="K115" t="e">
        <f t="shared" si="18"/>
        <v>#REF!</v>
      </c>
      <c r="L115" t="e">
        <f t="shared" si="19"/>
        <v>#REF!</v>
      </c>
      <c r="M115" t="e">
        <f t="shared" si="20"/>
        <v>#REF!</v>
      </c>
      <c r="N115" t="e">
        <f t="shared" si="21"/>
        <v>#REF!</v>
      </c>
    </row>
    <row r="116" spans="1:14" x14ac:dyDescent="0.25">
      <c r="A116" s="4" t="e">
        <f>IF('True_Odds_Calculator_2-way'!#REF!="","",'True_Odds_Calculator_2-way'!#REF!)</f>
        <v>#REF!</v>
      </c>
      <c r="B116" s="4" t="e">
        <f>IF('True_Odds_Calculator_2-way'!#REF!="","",'True_Odds_Calculator_2-way'!#REF!)</f>
        <v>#REF!</v>
      </c>
      <c r="C116" s="4" t="e">
        <f t="shared" si="11"/>
        <v>#REF!</v>
      </c>
      <c r="D116" t="e">
        <f t="shared" si="12"/>
        <v>#REF!</v>
      </c>
      <c r="E116" t="e">
        <f t="shared" si="13"/>
        <v>#REF!</v>
      </c>
      <c r="F116" t="e">
        <f t="shared" si="14"/>
        <v>#REF!</v>
      </c>
      <c r="G116">
        <v>0</v>
      </c>
      <c r="H116" t="e">
        <f t="shared" si="15"/>
        <v>#REF!</v>
      </c>
      <c r="I116" t="e">
        <f t="shared" si="16"/>
        <v>#REF!</v>
      </c>
      <c r="J116" t="e">
        <f t="shared" si="17"/>
        <v>#REF!</v>
      </c>
      <c r="K116" t="e">
        <f t="shared" si="18"/>
        <v>#REF!</v>
      </c>
      <c r="L116" t="e">
        <f t="shared" si="19"/>
        <v>#REF!</v>
      </c>
      <c r="M116" t="e">
        <f t="shared" si="20"/>
        <v>#REF!</v>
      </c>
      <c r="N116" t="e">
        <f t="shared" si="21"/>
        <v>#REF!</v>
      </c>
    </row>
    <row r="117" spans="1:14" x14ac:dyDescent="0.25">
      <c r="A117" s="4" t="e">
        <f>IF('True_Odds_Calculator_2-way'!#REF!="","",'True_Odds_Calculator_2-way'!#REF!)</f>
        <v>#REF!</v>
      </c>
      <c r="B117" s="4" t="e">
        <f>IF('True_Odds_Calculator_2-way'!#REF!="","",'True_Odds_Calculator_2-way'!#REF!)</f>
        <v>#REF!</v>
      </c>
      <c r="C117" s="4" t="e">
        <f t="shared" si="11"/>
        <v>#REF!</v>
      </c>
      <c r="D117" t="e">
        <f t="shared" si="12"/>
        <v>#REF!</v>
      </c>
      <c r="E117" t="e">
        <f t="shared" si="13"/>
        <v>#REF!</v>
      </c>
      <c r="F117" t="e">
        <f t="shared" si="14"/>
        <v>#REF!</v>
      </c>
      <c r="G117">
        <v>0</v>
      </c>
      <c r="H117" t="e">
        <f t="shared" si="15"/>
        <v>#REF!</v>
      </c>
      <c r="I117" t="e">
        <f t="shared" si="16"/>
        <v>#REF!</v>
      </c>
      <c r="J117" t="e">
        <f t="shared" si="17"/>
        <v>#REF!</v>
      </c>
      <c r="K117" t="e">
        <f t="shared" si="18"/>
        <v>#REF!</v>
      </c>
      <c r="L117" t="e">
        <f t="shared" si="19"/>
        <v>#REF!</v>
      </c>
      <c r="M117" t="e">
        <f t="shared" si="20"/>
        <v>#REF!</v>
      </c>
      <c r="N117" t="e">
        <f t="shared" si="21"/>
        <v>#REF!</v>
      </c>
    </row>
    <row r="118" spans="1:14" x14ac:dyDescent="0.25">
      <c r="A118" s="4" t="e">
        <f>IF('True_Odds_Calculator_2-way'!#REF!="","",'True_Odds_Calculator_2-way'!#REF!)</f>
        <v>#REF!</v>
      </c>
      <c r="B118" s="4" t="e">
        <f>IF('True_Odds_Calculator_2-way'!#REF!="","",'True_Odds_Calculator_2-way'!#REF!)</f>
        <v>#REF!</v>
      </c>
      <c r="C118" s="4" t="e">
        <f t="shared" si="11"/>
        <v>#REF!</v>
      </c>
      <c r="D118" t="e">
        <f t="shared" si="12"/>
        <v>#REF!</v>
      </c>
      <c r="E118" t="e">
        <f t="shared" si="13"/>
        <v>#REF!</v>
      </c>
      <c r="F118" t="e">
        <f t="shared" si="14"/>
        <v>#REF!</v>
      </c>
      <c r="G118">
        <v>0</v>
      </c>
      <c r="H118" t="e">
        <f t="shared" si="15"/>
        <v>#REF!</v>
      </c>
      <c r="I118" t="e">
        <f t="shared" si="16"/>
        <v>#REF!</v>
      </c>
      <c r="J118" t="e">
        <f t="shared" si="17"/>
        <v>#REF!</v>
      </c>
      <c r="K118" t="e">
        <f t="shared" si="18"/>
        <v>#REF!</v>
      </c>
      <c r="L118" t="e">
        <f t="shared" si="19"/>
        <v>#REF!</v>
      </c>
      <c r="M118" t="e">
        <f t="shared" si="20"/>
        <v>#REF!</v>
      </c>
      <c r="N118" t="e">
        <f t="shared" si="21"/>
        <v>#REF!</v>
      </c>
    </row>
    <row r="119" spans="1:14" x14ac:dyDescent="0.25">
      <c r="A119" s="4">
        <f>IF('True_Odds_Calculator_2-way'!A114="","",'True_Odds_Calculator_2-way'!A114)</f>
        <v>2.09</v>
      </c>
      <c r="B119" s="4">
        <f>IF('True_Odds_Calculator_2-way'!B114="","",'True_Odds_Calculator_2-way'!B114)</f>
        <v>1.83</v>
      </c>
      <c r="C119" s="4">
        <f t="shared" si="11"/>
        <v>0.47846889952153115</v>
      </c>
      <c r="D119">
        <f t="shared" si="12"/>
        <v>0.54644808743169393</v>
      </c>
      <c r="E119">
        <f t="shared" si="13"/>
        <v>2.4916986953225084E-2</v>
      </c>
      <c r="F119">
        <f t="shared" si="14"/>
        <v>-0.23654142808586287</v>
      </c>
      <c r="G119">
        <v>0</v>
      </c>
      <c r="H119">
        <f t="shared" si="15"/>
        <v>0.26145841503908801</v>
      </c>
      <c r="I119">
        <f t="shared" si="16"/>
        <v>-1.0513509339597378</v>
      </c>
      <c r="J119">
        <f t="shared" si="17"/>
        <v>1.0513509339597378</v>
      </c>
      <c r="K119">
        <f t="shared" si="18"/>
        <v>0.46598919212836404</v>
      </c>
      <c r="L119">
        <f t="shared" si="19"/>
        <v>0.53401080787163591</v>
      </c>
      <c r="M119">
        <f t="shared" si="20"/>
        <v>2.145972518016114</v>
      </c>
      <c r="N119">
        <f t="shared" si="21"/>
        <v>1.8726212751865827</v>
      </c>
    </row>
    <row r="120" spans="1:14" x14ac:dyDescent="0.25">
      <c r="A120" s="4">
        <f>IF('True_Odds_Calculator_2-way'!A115="","",'True_Odds_Calculator_2-way'!A115)</f>
        <v>2.52</v>
      </c>
      <c r="B120" s="4">
        <f>IF('True_Odds_Calculator_2-way'!B115="","",'True_Odds_Calculator_2-way'!B115)</f>
        <v>1.58</v>
      </c>
      <c r="C120" s="4">
        <f t="shared" si="11"/>
        <v>0.3968253968253968</v>
      </c>
      <c r="D120">
        <f t="shared" si="12"/>
        <v>0.63291139240506322</v>
      </c>
      <c r="E120">
        <f t="shared" si="13"/>
        <v>2.9736789230460081E-2</v>
      </c>
      <c r="F120">
        <f t="shared" si="14"/>
        <v>-0.22141852521599359</v>
      </c>
      <c r="G120">
        <v>0</v>
      </c>
      <c r="H120">
        <f t="shared" si="15"/>
        <v>0.25115531444645367</v>
      </c>
      <c r="I120">
        <f t="shared" si="16"/>
        <v>-1.0650358071057624</v>
      </c>
      <c r="J120">
        <f t="shared" si="17"/>
        <v>1.0650358071057624</v>
      </c>
      <c r="K120">
        <f t="shared" si="18"/>
        <v>0.38184634845153209</v>
      </c>
      <c r="L120">
        <f t="shared" si="19"/>
        <v>0.61815365154846769</v>
      </c>
      <c r="M120">
        <f t="shared" si="20"/>
        <v>2.618854426800759</v>
      </c>
      <c r="N120">
        <f t="shared" si="21"/>
        <v>1.6177207681213428</v>
      </c>
    </row>
    <row r="121" spans="1:14" x14ac:dyDescent="0.25">
      <c r="A121" s="4">
        <f>IF('True_Odds_Calculator_2-way'!A116="","",'True_Odds_Calculator_2-way'!A116)</f>
        <v>1.97</v>
      </c>
      <c r="B121" s="4">
        <f>IF('True_Odds_Calculator_2-way'!B116="","",'True_Odds_Calculator_2-way'!B116)</f>
        <v>1.93</v>
      </c>
      <c r="C121" s="4">
        <f t="shared" si="11"/>
        <v>0.50761421319796951</v>
      </c>
      <c r="D121">
        <f t="shared" si="12"/>
        <v>0.5181347150259068</v>
      </c>
      <c r="E121">
        <f t="shared" si="13"/>
        <v>2.5748928223876311E-2</v>
      </c>
      <c r="F121">
        <f t="shared" si="14"/>
        <v>-0.23726361747455349</v>
      </c>
      <c r="G121">
        <v>0</v>
      </c>
      <c r="H121">
        <f t="shared" si="15"/>
        <v>0.26301254569842986</v>
      </c>
      <c r="I121">
        <f t="shared" si="16"/>
        <v>-1.0528649266733445</v>
      </c>
      <c r="J121">
        <f t="shared" si="17"/>
        <v>1.0528649266733445</v>
      </c>
      <c r="K121">
        <f t="shared" si="18"/>
        <v>0.49473625880060179</v>
      </c>
      <c r="L121">
        <f t="shared" si="19"/>
        <v>0.50526374119939821</v>
      </c>
      <c r="M121">
        <f t="shared" si="20"/>
        <v>2.021278978873144</v>
      </c>
      <c r="N121">
        <f t="shared" si="21"/>
        <v>1.9791643818062103</v>
      </c>
    </row>
    <row r="122" spans="1:14" x14ac:dyDescent="0.25">
      <c r="A122" s="4">
        <f>IF('True_Odds_Calculator_2-way'!A117="","",'True_Odds_Calculator_2-way'!A117)</f>
        <v>1.65</v>
      </c>
      <c r="B122" s="4">
        <f>IF('True_Odds_Calculator_2-way'!B117="","",'True_Odds_Calculator_2-way'!B117)</f>
        <v>2.38</v>
      </c>
      <c r="C122" s="4">
        <f t="shared" si="11"/>
        <v>0.60606060606060608</v>
      </c>
      <c r="D122">
        <f t="shared" si="12"/>
        <v>0.42016806722689076</v>
      </c>
      <c r="E122">
        <f t="shared" si="13"/>
        <v>2.6228673287496784E-2</v>
      </c>
      <c r="F122">
        <f t="shared" si="14"/>
        <v>-0.22841864018334612</v>
      </c>
      <c r="G122">
        <v>0</v>
      </c>
      <c r="H122">
        <f t="shared" si="15"/>
        <v>0.25464731347084291</v>
      </c>
      <c r="I122">
        <f t="shared" si="16"/>
        <v>-1.0558537785999174</v>
      </c>
      <c r="J122">
        <f t="shared" si="17"/>
        <v>1.0558537785999174</v>
      </c>
      <c r="K122">
        <f t="shared" si="18"/>
        <v>0.59301254876147147</v>
      </c>
      <c r="L122">
        <f t="shared" si="19"/>
        <v>0.40698745123852875</v>
      </c>
      <c r="M122">
        <f t="shared" si="20"/>
        <v>1.6863049560899459</v>
      </c>
      <c r="N122">
        <f t="shared" si="21"/>
        <v>2.4570782144678858</v>
      </c>
    </row>
    <row r="123" spans="1:14" x14ac:dyDescent="0.25">
      <c r="A123" s="4" t="e">
        <f>IF('True_Odds_Calculator_2-way'!#REF!="","",'True_Odds_Calculator_2-way'!#REF!)</f>
        <v>#REF!</v>
      </c>
      <c r="B123" s="4" t="e">
        <f>IF('True_Odds_Calculator_2-way'!#REF!="","",'True_Odds_Calculator_2-way'!#REF!)</f>
        <v>#REF!</v>
      </c>
      <c r="C123" s="4" t="e">
        <f t="shared" si="11"/>
        <v>#REF!</v>
      </c>
      <c r="D123" t="e">
        <f t="shared" si="12"/>
        <v>#REF!</v>
      </c>
      <c r="E123" t="e">
        <f t="shared" si="13"/>
        <v>#REF!</v>
      </c>
      <c r="F123" t="e">
        <f t="shared" si="14"/>
        <v>#REF!</v>
      </c>
      <c r="G123">
        <v>0</v>
      </c>
      <c r="H123" t="e">
        <f t="shared" si="15"/>
        <v>#REF!</v>
      </c>
      <c r="I123" t="e">
        <f t="shared" si="16"/>
        <v>#REF!</v>
      </c>
      <c r="J123" t="e">
        <f t="shared" si="17"/>
        <v>#REF!</v>
      </c>
      <c r="K123" t="e">
        <f t="shared" si="18"/>
        <v>#REF!</v>
      </c>
      <c r="L123" t="e">
        <f t="shared" si="19"/>
        <v>#REF!</v>
      </c>
      <c r="M123" t="e">
        <f t="shared" si="20"/>
        <v>#REF!</v>
      </c>
      <c r="N123" t="e">
        <f t="shared" si="21"/>
        <v>#REF!</v>
      </c>
    </row>
    <row r="124" spans="1:14" x14ac:dyDescent="0.25">
      <c r="A124" s="4" t="e">
        <f>IF('True_Odds_Calculator_2-way'!#REF!="","",'True_Odds_Calculator_2-way'!#REF!)</f>
        <v>#REF!</v>
      </c>
      <c r="B124" s="4" t="e">
        <f>IF('True_Odds_Calculator_2-way'!#REF!="","",'True_Odds_Calculator_2-way'!#REF!)</f>
        <v>#REF!</v>
      </c>
      <c r="C124" s="4" t="e">
        <f t="shared" si="11"/>
        <v>#REF!</v>
      </c>
      <c r="D124" t="e">
        <f t="shared" si="12"/>
        <v>#REF!</v>
      </c>
      <c r="E124" t="e">
        <f t="shared" si="13"/>
        <v>#REF!</v>
      </c>
      <c r="F124" t="e">
        <f t="shared" si="14"/>
        <v>#REF!</v>
      </c>
      <c r="G124">
        <v>0</v>
      </c>
      <c r="H124" t="e">
        <f t="shared" si="15"/>
        <v>#REF!</v>
      </c>
      <c r="I124" t="e">
        <f t="shared" si="16"/>
        <v>#REF!</v>
      </c>
      <c r="J124" t="e">
        <f t="shared" si="17"/>
        <v>#REF!</v>
      </c>
      <c r="K124" t="e">
        <f t="shared" si="18"/>
        <v>#REF!</v>
      </c>
      <c r="L124" t="e">
        <f t="shared" si="19"/>
        <v>#REF!</v>
      </c>
      <c r="M124" t="e">
        <f t="shared" si="20"/>
        <v>#REF!</v>
      </c>
      <c r="N124" t="e">
        <f t="shared" si="21"/>
        <v>#REF!</v>
      </c>
    </row>
    <row r="125" spans="1:14" x14ac:dyDescent="0.25">
      <c r="A125" s="4" t="e">
        <f>IF('True_Odds_Calculator_2-way'!#REF!="","",'True_Odds_Calculator_2-way'!#REF!)</f>
        <v>#REF!</v>
      </c>
      <c r="B125" s="4" t="e">
        <f>IF('True_Odds_Calculator_2-way'!#REF!="","",'True_Odds_Calculator_2-way'!#REF!)</f>
        <v>#REF!</v>
      </c>
      <c r="C125" s="4" t="e">
        <f t="shared" si="11"/>
        <v>#REF!</v>
      </c>
      <c r="D125" t="e">
        <f t="shared" si="12"/>
        <v>#REF!</v>
      </c>
      <c r="E125" t="e">
        <f t="shared" si="13"/>
        <v>#REF!</v>
      </c>
      <c r="F125" t="e">
        <f t="shared" si="14"/>
        <v>#REF!</v>
      </c>
      <c r="G125">
        <v>0</v>
      </c>
      <c r="H125" t="e">
        <f t="shared" si="15"/>
        <v>#REF!</v>
      </c>
      <c r="I125" t="e">
        <f t="shared" si="16"/>
        <v>#REF!</v>
      </c>
      <c r="J125" t="e">
        <f t="shared" si="17"/>
        <v>#REF!</v>
      </c>
      <c r="K125" t="e">
        <f t="shared" si="18"/>
        <v>#REF!</v>
      </c>
      <c r="L125" t="e">
        <f t="shared" si="19"/>
        <v>#REF!</v>
      </c>
      <c r="M125" t="e">
        <f t="shared" si="20"/>
        <v>#REF!</v>
      </c>
      <c r="N125" t="e">
        <f t="shared" si="21"/>
        <v>#REF!</v>
      </c>
    </row>
    <row r="126" spans="1:14" x14ac:dyDescent="0.25">
      <c r="A126" s="4" t="e">
        <f>IF('True_Odds_Calculator_2-way'!#REF!="","",'True_Odds_Calculator_2-way'!#REF!)</f>
        <v>#REF!</v>
      </c>
      <c r="B126" s="4" t="e">
        <f>IF('True_Odds_Calculator_2-way'!#REF!="","",'True_Odds_Calculator_2-way'!#REF!)</f>
        <v>#REF!</v>
      </c>
      <c r="C126" s="4" t="e">
        <f t="shared" si="11"/>
        <v>#REF!</v>
      </c>
      <c r="D126" t="e">
        <f t="shared" si="12"/>
        <v>#REF!</v>
      </c>
      <c r="E126" t="e">
        <f t="shared" si="13"/>
        <v>#REF!</v>
      </c>
      <c r="F126" t="e">
        <f t="shared" si="14"/>
        <v>#REF!</v>
      </c>
      <c r="G126">
        <v>0</v>
      </c>
      <c r="H126" t="e">
        <f t="shared" si="15"/>
        <v>#REF!</v>
      </c>
      <c r="I126" t="e">
        <f t="shared" si="16"/>
        <v>#REF!</v>
      </c>
      <c r="J126" t="e">
        <f t="shared" si="17"/>
        <v>#REF!</v>
      </c>
      <c r="K126" t="e">
        <f t="shared" si="18"/>
        <v>#REF!</v>
      </c>
      <c r="L126" t="e">
        <f t="shared" si="19"/>
        <v>#REF!</v>
      </c>
      <c r="M126" t="e">
        <f t="shared" si="20"/>
        <v>#REF!</v>
      </c>
      <c r="N126" t="e">
        <f t="shared" si="21"/>
        <v>#REF!</v>
      </c>
    </row>
    <row r="127" spans="1:14" x14ac:dyDescent="0.25">
      <c r="A127" s="4">
        <f>IF('True_Odds_Calculator_2-way'!A119="","",'True_Odds_Calculator_2-way'!A119)</f>
        <v>1.94</v>
      </c>
      <c r="B127" s="4">
        <f>IF('True_Odds_Calculator_2-way'!B119="","",'True_Odds_Calculator_2-way'!B119)</f>
        <v>1.89</v>
      </c>
      <c r="C127" s="4">
        <f t="shared" si="11"/>
        <v>0.51546391752577325</v>
      </c>
      <c r="D127">
        <f t="shared" si="12"/>
        <v>0.52910052910052918</v>
      </c>
      <c r="E127">
        <f t="shared" si="13"/>
        <v>4.4564446626302434E-2</v>
      </c>
      <c r="F127">
        <f t="shared" si="14"/>
        <v>-0.22816778486881573</v>
      </c>
      <c r="G127">
        <v>0</v>
      </c>
      <c r="H127">
        <f t="shared" si="15"/>
        <v>0.27273223149511816</v>
      </c>
      <c r="I127">
        <f t="shared" si="16"/>
        <v>-1.093304334427839</v>
      </c>
      <c r="J127">
        <f t="shared" si="17"/>
        <v>1.093304334427839</v>
      </c>
      <c r="K127">
        <f t="shared" si="18"/>
        <v>0.49316812364659818</v>
      </c>
      <c r="L127">
        <f t="shared" si="19"/>
        <v>0.50683187635340188</v>
      </c>
      <c r="M127">
        <f t="shared" si="20"/>
        <v>2.0277060743621682</v>
      </c>
      <c r="N127">
        <f t="shared" si="21"/>
        <v>1.9730408576407765</v>
      </c>
    </row>
    <row r="128" spans="1:14" x14ac:dyDescent="0.25">
      <c r="A128" s="4">
        <f>IF('True_Odds_Calculator_2-way'!A120="","",'True_Odds_Calculator_2-way'!A120)</f>
        <v>1.53</v>
      </c>
      <c r="B128" s="4">
        <f>IF('True_Odds_Calculator_2-way'!B120="","",'True_Odds_Calculator_2-way'!B120)</f>
        <v>2.67</v>
      </c>
      <c r="C128" s="4">
        <f t="shared" si="11"/>
        <v>0.65359477124183007</v>
      </c>
      <c r="D128">
        <f t="shared" si="12"/>
        <v>0.37453183520599254</v>
      </c>
      <c r="E128">
        <f t="shared" si="13"/>
        <v>2.81266064478225E-2</v>
      </c>
      <c r="F128">
        <f t="shared" si="14"/>
        <v>-0.21666544270642096</v>
      </c>
      <c r="G128">
        <v>0</v>
      </c>
      <c r="H128">
        <f t="shared" si="15"/>
        <v>0.24479204915424349</v>
      </c>
      <c r="I128">
        <f t="shared" si="16"/>
        <v>-1.0629279561748655</v>
      </c>
      <c r="J128">
        <f t="shared" si="17"/>
        <v>1.0629279561748655</v>
      </c>
      <c r="K128">
        <f t="shared" si="18"/>
        <v>0.63965128595581267</v>
      </c>
      <c r="L128">
        <f t="shared" si="19"/>
        <v>0.36034871404418739</v>
      </c>
      <c r="M128">
        <f t="shared" si="20"/>
        <v>1.5633518167726788</v>
      </c>
      <c r="N128">
        <f t="shared" si="21"/>
        <v>2.7750896868120249</v>
      </c>
    </row>
    <row r="129" spans="1:14" x14ac:dyDescent="0.25">
      <c r="A129" s="4">
        <f>IF('True_Odds_Calculator_2-way'!A121="","",'True_Odds_Calculator_2-way'!A121)</f>
        <v>2.02</v>
      </c>
      <c r="B129" s="4">
        <f>IF('True_Odds_Calculator_2-way'!B121="","",'True_Odds_Calculator_2-way'!B121)</f>
        <v>1.89</v>
      </c>
      <c r="C129" s="4">
        <f t="shared" si="11"/>
        <v>0.49504950495049505</v>
      </c>
      <c r="D129">
        <f t="shared" si="12"/>
        <v>0.52910052910052918</v>
      </c>
      <c r="E129">
        <f t="shared" si="13"/>
        <v>2.4150034051024338E-2</v>
      </c>
      <c r="F129">
        <f t="shared" si="14"/>
        <v>-0.23778092094923764</v>
      </c>
      <c r="G129">
        <v>0</v>
      </c>
      <c r="H129">
        <f t="shared" si="15"/>
        <v>0.26193095500026198</v>
      </c>
      <c r="I129">
        <f t="shared" si="16"/>
        <v>-1.0495542964487814</v>
      </c>
      <c r="J129">
        <f t="shared" si="17"/>
        <v>1.0495542964487814</v>
      </c>
      <c r="K129">
        <f t="shared" si="18"/>
        <v>0.48296454089387197</v>
      </c>
      <c r="L129">
        <f t="shared" si="19"/>
        <v>0.51703545910612803</v>
      </c>
      <c r="M129">
        <f t="shared" si="20"/>
        <v>2.0705453823777571</v>
      </c>
      <c r="N129">
        <f t="shared" si="21"/>
        <v>1.9341033238394147</v>
      </c>
    </row>
    <row r="130" spans="1:14" x14ac:dyDescent="0.25">
      <c r="A130" s="4">
        <f>IF('True_Odds_Calculator_2-way'!A122="","",'True_Odds_Calculator_2-way'!A122)</f>
        <v>1.58</v>
      </c>
      <c r="B130" s="4">
        <f>IF('True_Odds_Calculator_2-way'!B122="","",'True_Odds_Calculator_2-way'!B122)</f>
        <v>2.52</v>
      </c>
      <c r="C130" s="4">
        <f t="shared" si="11"/>
        <v>0.63291139240506322</v>
      </c>
      <c r="D130">
        <f t="shared" si="12"/>
        <v>0.3968253968253968</v>
      </c>
      <c r="E130">
        <f t="shared" si="13"/>
        <v>2.9736789230460081E-2</v>
      </c>
      <c r="F130">
        <f t="shared" si="14"/>
        <v>-0.22141852521599359</v>
      </c>
      <c r="G130">
        <v>0</v>
      </c>
      <c r="H130">
        <f t="shared" si="15"/>
        <v>0.25115531444645367</v>
      </c>
      <c r="I130">
        <f t="shared" si="16"/>
        <v>-1.0650358071057624</v>
      </c>
      <c r="J130">
        <f t="shared" si="17"/>
        <v>1.0650358071057624</v>
      </c>
      <c r="K130">
        <f t="shared" si="18"/>
        <v>0.61815365154846769</v>
      </c>
      <c r="L130">
        <f t="shared" si="19"/>
        <v>0.38184634845153209</v>
      </c>
      <c r="M130">
        <f t="shared" si="20"/>
        <v>1.6177207681213428</v>
      </c>
      <c r="N130">
        <f t="shared" si="21"/>
        <v>2.618854426800759</v>
      </c>
    </row>
    <row r="131" spans="1:14" x14ac:dyDescent="0.25">
      <c r="A131" s="4">
        <f>IF('True_Odds_Calculator_2-way'!A123="","",'True_Odds_Calculator_2-way'!A123)</f>
        <v>2.59</v>
      </c>
      <c r="B131" s="4">
        <f>IF('True_Odds_Calculator_2-way'!B123="","",'True_Odds_Calculator_2-way'!B123)</f>
        <v>1.54</v>
      </c>
      <c r="C131" s="4">
        <f t="shared" ref="C131:C194" si="22">1/A131</f>
        <v>0.38610038610038611</v>
      </c>
      <c r="D131">
        <f t="shared" ref="D131:D194" si="23">1/B131</f>
        <v>0.64935064935064934</v>
      </c>
      <c r="E131">
        <f t="shared" ref="E131:E194" si="24">C131+D131-1</f>
        <v>3.5451035451035562E-2</v>
      </c>
      <c r="F131">
        <f t="shared" ref="F131:F194" si="25">C131+D131-(C131*D131)-1</f>
        <v>-0.21526350097778657</v>
      </c>
      <c r="G131">
        <v>0</v>
      </c>
      <c r="H131">
        <f t="shared" ref="H131:H194" si="26">C131*D131</f>
        <v>0.25071453642882213</v>
      </c>
      <c r="I131">
        <f t="shared" ref="I131:I194" si="27">((-4*F131*H131)^0.5)/(2*F131)</f>
        <v>-1.0792065137302937</v>
      </c>
      <c r="J131">
        <f t="shared" ref="J131:J194" si="28">(-((-4*F131*H131)^0.5))/(2*F131)</f>
        <v>1.0792065137302937</v>
      </c>
      <c r="K131">
        <f t="shared" ref="K131:K194" si="29">IF(A131="","",(C131/($J131+C131-($J131*C131))))</f>
        <v>0.36819686922745715</v>
      </c>
      <c r="L131">
        <f t="shared" ref="L131:L194" si="30">IF(B131="","",(D131/($J131+D131-($J131*D131))))</f>
        <v>0.6318031307725428</v>
      </c>
      <c r="M131">
        <f t="shared" ref="M131:M194" si="31">IF(A131="","",1/K131)</f>
        <v>2.7159383568311668</v>
      </c>
      <c r="N131">
        <f t="shared" ref="N131:N194" si="32">IF(B131="","",1/L131)</f>
        <v>1.5827715174143586</v>
      </c>
    </row>
    <row r="132" spans="1:14" x14ac:dyDescent="0.25">
      <c r="A132" s="4">
        <f>IF('True_Odds_Calculator_2-way'!A124="","",'True_Odds_Calculator_2-way'!A124)</f>
        <v>1.76</v>
      </c>
      <c r="B132" s="4">
        <f>IF('True_Odds_Calculator_2-way'!B124="","",'True_Odds_Calculator_2-way'!B124)</f>
        <v>2.1800000000000002</v>
      </c>
      <c r="C132" s="4">
        <f t="shared" si="22"/>
        <v>0.56818181818181823</v>
      </c>
      <c r="D132">
        <f t="shared" si="23"/>
        <v>0.4587155963302752</v>
      </c>
      <c r="E132">
        <f t="shared" si="24"/>
        <v>2.6897414512093487E-2</v>
      </c>
      <c r="F132">
        <f t="shared" si="25"/>
        <v>-0.23373644703919927</v>
      </c>
      <c r="G132">
        <v>0</v>
      </c>
      <c r="H132">
        <f t="shared" si="26"/>
        <v>0.26063386155129276</v>
      </c>
      <c r="I132">
        <f t="shared" si="27"/>
        <v>-1.0559715077387792</v>
      </c>
      <c r="J132">
        <f t="shared" si="28"/>
        <v>1.0559715077387792</v>
      </c>
      <c r="K132">
        <f t="shared" si="29"/>
        <v>0.55477321871395913</v>
      </c>
      <c r="L132">
        <f t="shared" si="30"/>
        <v>0.44522678128604087</v>
      </c>
      <c r="M132">
        <f t="shared" si="31"/>
        <v>1.8025383458814721</v>
      </c>
      <c r="N132">
        <f t="shared" si="32"/>
        <v>2.2460463791317595</v>
      </c>
    </row>
    <row r="133" spans="1:14" x14ac:dyDescent="0.25">
      <c r="A133" s="4">
        <f>IF('True_Odds_Calculator_2-way'!A125="","",'True_Odds_Calculator_2-way'!A125)</f>
        <v>1.53</v>
      </c>
      <c r="B133" s="4">
        <f>IF('True_Odds_Calculator_2-way'!B125="","",'True_Odds_Calculator_2-way'!B125)</f>
        <v>2.65</v>
      </c>
      <c r="C133" s="4">
        <f t="shared" si="22"/>
        <v>0.65359477124183007</v>
      </c>
      <c r="D133">
        <f t="shared" si="23"/>
        <v>0.37735849056603776</v>
      </c>
      <c r="E133">
        <f t="shared" si="24"/>
        <v>3.0953261807867838E-2</v>
      </c>
      <c r="F133">
        <f t="shared" si="25"/>
        <v>-0.21568627450980393</v>
      </c>
      <c r="G133">
        <v>0</v>
      </c>
      <c r="H133">
        <f t="shared" si="26"/>
        <v>0.24663953631767174</v>
      </c>
      <c r="I133">
        <f t="shared" si="27"/>
        <v>-1.0693505400348575</v>
      </c>
      <c r="J133">
        <f t="shared" si="28"/>
        <v>1.0693505400348575</v>
      </c>
      <c r="K133">
        <f t="shared" si="29"/>
        <v>0.63826156494599728</v>
      </c>
      <c r="L133">
        <f t="shared" si="30"/>
        <v>0.36173843505400266</v>
      </c>
      <c r="M133">
        <f t="shared" si="31"/>
        <v>1.5667557862184747</v>
      </c>
      <c r="N133">
        <f t="shared" si="32"/>
        <v>2.7644283910575149</v>
      </c>
    </row>
    <row r="134" spans="1:14" x14ac:dyDescent="0.25">
      <c r="A134" s="4">
        <f>IF('True_Odds_Calculator_2-way'!A126="","",'True_Odds_Calculator_2-way'!A126)</f>
        <v>2.11</v>
      </c>
      <c r="B134" s="4">
        <f>IF('True_Odds_Calculator_2-way'!B126="","",'True_Odds_Calculator_2-way'!B126)</f>
        <v>1.8</v>
      </c>
      <c r="C134" s="4">
        <f t="shared" si="22"/>
        <v>0.47393364928909953</v>
      </c>
      <c r="D134">
        <f t="shared" si="23"/>
        <v>0.55555555555555558</v>
      </c>
      <c r="E134">
        <f t="shared" si="24"/>
        <v>2.9489204844655115E-2</v>
      </c>
      <c r="F134">
        <f t="shared" si="25"/>
        <v>-0.23380726698262244</v>
      </c>
      <c r="G134">
        <v>0</v>
      </c>
      <c r="H134">
        <f t="shared" si="26"/>
        <v>0.26329647182727756</v>
      </c>
      <c r="I134">
        <f t="shared" si="27"/>
        <v>-1.0611908999450221</v>
      </c>
      <c r="J134">
        <f t="shared" si="28"/>
        <v>1.0611908999450221</v>
      </c>
      <c r="K134">
        <f t="shared" si="29"/>
        <v>0.45915328758445073</v>
      </c>
      <c r="L134">
        <f t="shared" si="30"/>
        <v>0.54084671241554938</v>
      </c>
      <c r="M134">
        <f t="shared" si="31"/>
        <v>2.1779218989389744</v>
      </c>
      <c r="N134">
        <f t="shared" si="32"/>
        <v>1.8489527199560174</v>
      </c>
    </row>
    <row r="135" spans="1:14" x14ac:dyDescent="0.25">
      <c r="A135" s="4">
        <f>IF('True_Odds_Calculator_2-way'!A127="","",'True_Odds_Calculator_2-way'!A127)</f>
        <v>1.57</v>
      </c>
      <c r="B135" s="4">
        <f>IF('True_Odds_Calculator_2-way'!B127="","",'True_Odds_Calculator_2-way'!B127)</f>
        <v>2.5499999999999998</v>
      </c>
      <c r="C135" s="4">
        <f t="shared" si="22"/>
        <v>0.63694267515923564</v>
      </c>
      <c r="D135">
        <f t="shared" si="23"/>
        <v>0.39215686274509809</v>
      </c>
      <c r="E135">
        <f t="shared" si="24"/>
        <v>2.9099537904333728E-2</v>
      </c>
      <c r="F135">
        <f t="shared" si="25"/>
        <v>-0.22068190333458226</v>
      </c>
      <c r="G135">
        <v>0</v>
      </c>
      <c r="H135">
        <f t="shared" si="26"/>
        <v>0.24978144123891596</v>
      </c>
      <c r="I135">
        <f t="shared" si="27"/>
        <v>-1.0638899909514294</v>
      </c>
      <c r="J135">
        <f t="shared" si="28"/>
        <v>1.0638899909514294</v>
      </c>
      <c r="K135">
        <f t="shared" si="29"/>
        <v>0.62250325815756336</v>
      </c>
      <c r="L135">
        <f t="shared" si="30"/>
        <v>0.37749674184243676</v>
      </c>
      <c r="M135">
        <f t="shared" si="31"/>
        <v>1.6064172948423148</v>
      </c>
      <c r="N135">
        <f t="shared" si="32"/>
        <v>2.6490294859747152</v>
      </c>
    </row>
    <row r="136" spans="1:14" x14ac:dyDescent="0.25">
      <c r="A136" s="4">
        <f>IF('True_Odds_Calculator_2-way'!A128="","",'True_Odds_Calculator_2-way'!A128)</f>
        <v>2.0099999999999998</v>
      </c>
      <c r="B136" s="4">
        <f>IF('True_Odds_Calculator_2-way'!B128="","",'True_Odds_Calculator_2-way'!B128)</f>
        <v>1.89</v>
      </c>
      <c r="C136" s="4">
        <f t="shared" si="22"/>
        <v>0.49751243781094534</v>
      </c>
      <c r="D136">
        <f t="shared" si="23"/>
        <v>0.52910052910052918</v>
      </c>
      <c r="E136">
        <f t="shared" si="24"/>
        <v>2.6612966911474523E-2</v>
      </c>
      <c r="F136">
        <f t="shared" si="25"/>
        <v>-0.23662112716839079</v>
      </c>
      <c r="G136">
        <v>0</v>
      </c>
      <c r="H136">
        <f t="shared" si="26"/>
        <v>0.26323409407986531</v>
      </c>
      <c r="I136">
        <f t="shared" si="27"/>
        <v>-1.0547373121500738</v>
      </c>
      <c r="J136">
        <f t="shared" si="28"/>
        <v>1.0547373121500738</v>
      </c>
      <c r="K136">
        <f t="shared" si="29"/>
        <v>0.48419474909751009</v>
      </c>
      <c r="L136">
        <f t="shared" si="30"/>
        <v>0.51580525090249008</v>
      </c>
      <c r="M136">
        <f t="shared" si="31"/>
        <v>2.0652846852715743</v>
      </c>
      <c r="N136">
        <f t="shared" si="32"/>
        <v>1.9387162078135651</v>
      </c>
    </row>
    <row r="137" spans="1:14" x14ac:dyDescent="0.25">
      <c r="A137" s="4">
        <f>IF('True_Odds_Calculator_2-way'!A129="","",'True_Odds_Calculator_2-way'!A129)</f>
        <v>1.83</v>
      </c>
      <c r="B137" s="4">
        <f>IF('True_Odds_Calculator_2-way'!B129="","",'True_Odds_Calculator_2-way'!B129)</f>
        <v>2.08</v>
      </c>
      <c r="C137" s="4">
        <f t="shared" si="22"/>
        <v>0.54644808743169393</v>
      </c>
      <c r="D137">
        <f t="shared" si="23"/>
        <v>0.48076923076923073</v>
      </c>
      <c r="E137">
        <f t="shared" si="24"/>
        <v>2.7217318200924545E-2</v>
      </c>
      <c r="F137">
        <f t="shared" si="25"/>
        <v>-0.23549810844892827</v>
      </c>
      <c r="G137">
        <v>0</v>
      </c>
      <c r="H137">
        <f t="shared" si="26"/>
        <v>0.26271542664985281</v>
      </c>
      <c r="I137">
        <f t="shared" si="27"/>
        <v>-1.0562070842074627</v>
      </c>
      <c r="J137">
        <f t="shared" si="28"/>
        <v>1.0562070842074627</v>
      </c>
      <c r="K137">
        <f t="shared" si="29"/>
        <v>0.53286387886572006</v>
      </c>
      <c r="L137">
        <f t="shared" si="30"/>
        <v>0.46713612113428016</v>
      </c>
      <c r="M137">
        <f t="shared" si="31"/>
        <v>1.8766518798921943</v>
      </c>
      <c r="N137">
        <f t="shared" si="32"/>
        <v>2.1407036509440598</v>
      </c>
    </row>
    <row r="138" spans="1:14" x14ac:dyDescent="0.25">
      <c r="A138" s="4">
        <f>IF('True_Odds_Calculator_2-way'!A130="","",'True_Odds_Calculator_2-way'!A130)</f>
        <v>1.54</v>
      </c>
      <c r="B138" s="4">
        <f>IF('True_Odds_Calculator_2-way'!B130="","",'True_Odds_Calculator_2-way'!B130)</f>
        <v>2.62</v>
      </c>
      <c r="C138" s="4">
        <f t="shared" si="22"/>
        <v>0.64935064935064934</v>
      </c>
      <c r="D138">
        <f t="shared" si="23"/>
        <v>0.38167938931297707</v>
      </c>
      <c r="E138">
        <f t="shared" si="24"/>
        <v>3.1030038663626414E-2</v>
      </c>
      <c r="F138">
        <f t="shared" si="25"/>
        <v>-0.21681372063051452</v>
      </c>
      <c r="G138">
        <v>0</v>
      </c>
      <c r="H138">
        <f t="shared" si="26"/>
        <v>0.24784375929414096</v>
      </c>
      <c r="I138">
        <f t="shared" si="27"/>
        <v>-1.0691671651659735</v>
      </c>
      <c r="J138">
        <f t="shared" si="28"/>
        <v>1.0691671651659735</v>
      </c>
      <c r="K138">
        <f t="shared" si="29"/>
        <v>0.6339745962155614</v>
      </c>
      <c r="L138">
        <f t="shared" si="30"/>
        <v>0.3660254037844386</v>
      </c>
      <c r="M138">
        <f t="shared" si="31"/>
        <v>1.5773502691896257</v>
      </c>
      <c r="N138">
        <f t="shared" si="32"/>
        <v>2.7320508075688776</v>
      </c>
    </row>
    <row r="139" spans="1:14" x14ac:dyDescent="0.25">
      <c r="A139" s="4">
        <f>IF('True_Odds_Calculator_2-way'!A131="","",'True_Odds_Calculator_2-way'!A131)</f>
        <v>1.7</v>
      </c>
      <c r="B139" s="4">
        <f>IF('True_Odds_Calculator_2-way'!B131="","",'True_Odds_Calculator_2-way'!B131)</f>
        <v>2.2400000000000002</v>
      </c>
      <c r="C139" s="4">
        <f t="shared" si="22"/>
        <v>0.58823529411764708</v>
      </c>
      <c r="D139">
        <f t="shared" si="23"/>
        <v>0.4464285714285714</v>
      </c>
      <c r="E139">
        <f t="shared" si="24"/>
        <v>3.4663865546218364E-2</v>
      </c>
      <c r="F139">
        <f t="shared" si="25"/>
        <v>-0.22794117647058831</v>
      </c>
      <c r="G139">
        <v>0</v>
      </c>
      <c r="H139">
        <f t="shared" si="26"/>
        <v>0.26260504201680673</v>
      </c>
      <c r="I139">
        <f t="shared" si="27"/>
        <v>-1.0733469768527293</v>
      </c>
      <c r="J139">
        <f t="shared" si="28"/>
        <v>1.0733469768527293</v>
      </c>
      <c r="K139">
        <f t="shared" si="29"/>
        <v>0.5709904149848718</v>
      </c>
      <c r="L139">
        <f t="shared" si="30"/>
        <v>0.42900958501512831</v>
      </c>
      <c r="M139">
        <f t="shared" si="31"/>
        <v>1.7513428837969105</v>
      </c>
      <c r="N139">
        <f t="shared" si="32"/>
        <v>2.3309502512973848</v>
      </c>
    </row>
    <row r="140" spans="1:14" x14ac:dyDescent="0.25">
      <c r="A140" s="4">
        <f>IF('True_Odds_Calculator_2-way'!A132="","",'True_Odds_Calculator_2-way'!A132)</f>
        <v>1.96</v>
      </c>
      <c r="B140" s="4">
        <f>IF('True_Odds_Calculator_2-way'!B132="","",'True_Odds_Calculator_2-way'!B132)</f>
        <v>1.93</v>
      </c>
      <c r="C140" s="4">
        <f t="shared" si="22"/>
        <v>0.51020408163265307</v>
      </c>
      <c r="D140">
        <f t="shared" si="23"/>
        <v>0.5181347150259068</v>
      </c>
      <c r="E140">
        <f t="shared" si="24"/>
        <v>2.8338796658559762E-2</v>
      </c>
      <c r="F140">
        <f t="shared" si="25"/>
        <v>-0.23601564978322942</v>
      </c>
      <c r="G140">
        <v>0</v>
      </c>
      <c r="H140">
        <f t="shared" si="26"/>
        <v>0.26435444644178918</v>
      </c>
      <c r="I140">
        <f t="shared" si="27"/>
        <v>-1.0583343916682539</v>
      </c>
      <c r="J140">
        <f t="shared" si="28"/>
        <v>1.0583343916682539</v>
      </c>
      <c r="K140">
        <f t="shared" si="29"/>
        <v>0.49603149604724417</v>
      </c>
      <c r="L140">
        <f t="shared" si="30"/>
        <v>0.50396850395275605</v>
      </c>
      <c r="M140">
        <f t="shared" si="31"/>
        <v>2.0160010160015238</v>
      </c>
      <c r="N140">
        <f t="shared" si="32"/>
        <v>1.9842509842514759</v>
      </c>
    </row>
    <row r="141" spans="1:14" x14ac:dyDescent="0.25">
      <c r="A141" s="4">
        <f>IF('True_Odds_Calculator_2-way'!A133="","",'True_Odds_Calculator_2-way'!A133)</f>
        <v>1.71</v>
      </c>
      <c r="B141" s="4">
        <f>IF('True_Odds_Calculator_2-way'!B133="","",'True_Odds_Calculator_2-way'!B133)</f>
        <v>2.2200000000000002</v>
      </c>
      <c r="C141" s="4">
        <f t="shared" si="22"/>
        <v>0.58479532163742687</v>
      </c>
      <c r="D141">
        <f t="shared" si="23"/>
        <v>0.4504504504504504</v>
      </c>
      <c r="E141">
        <f t="shared" si="24"/>
        <v>3.5245772087877381E-2</v>
      </c>
      <c r="F141">
        <f t="shared" si="25"/>
        <v>-0.2281755439650176</v>
      </c>
      <c r="G141">
        <v>0</v>
      </c>
      <c r="H141">
        <f t="shared" si="26"/>
        <v>0.26342131605289498</v>
      </c>
      <c r="I141">
        <f t="shared" si="27"/>
        <v>-1.0744616281415775</v>
      </c>
      <c r="J141">
        <f t="shared" si="28"/>
        <v>1.0744616281415775</v>
      </c>
      <c r="K141">
        <f t="shared" si="29"/>
        <v>0.56725752490934445</v>
      </c>
      <c r="L141">
        <f t="shared" si="30"/>
        <v>0.43274247509065539</v>
      </c>
      <c r="M141">
        <f t="shared" si="31"/>
        <v>1.7628677559805201</v>
      </c>
      <c r="N141">
        <f t="shared" si="32"/>
        <v>2.310843186332725</v>
      </c>
    </row>
    <row r="142" spans="1:14" x14ac:dyDescent="0.25">
      <c r="A142" s="4">
        <f>IF('True_Odds_Calculator_2-way'!A134="","",'True_Odds_Calculator_2-way'!A134)</f>
        <v>1.45</v>
      </c>
      <c r="B142" s="4">
        <f>IF('True_Odds_Calculator_2-way'!B134="","",'True_Odds_Calculator_2-way'!B134)</f>
        <v>2.9</v>
      </c>
      <c r="C142" s="4">
        <f t="shared" si="22"/>
        <v>0.68965517241379315</v>
      </c>
      <c r="D142">
        <f t="shared" si="23"/>
        <v>0.34482758620689657</v>
      </c>
      <c r="E142">
        <f t="shared" si="24"/>
        <v>3.4482758620689724E-2</v>
      </c>
      <c r="F142">
        <f t="shared" si="25"/>
        <v>-0.20332936979785965</v>
      </c>
      <c r="G142">
        <v>0</v>
      </c>
      <c r="H142">
        <f t="shared" si="26"/>
        <v>0.23781212841854937</v>
      </c>
      <c r="I142">
        <f t="shared" si="27"/>
        <v>-1.0814761408717504</v>
      </c>
      <c r="J142">
        <f t="shared" si="28"/>
        <v>1.0814761408717504</v>
      </c>
      <c r="K142">
        <f t="shared" si="29"/>
        <v>0.67264682727907144</v>
      </c>
      <c r="L142">
        <f t="shared" si="30"/>
        <v>0.32735317272092862</v>
      </c>
      <c r="M142">
        <f t="shared" si="31"/>
        <v>1.4866642633922875</v>
      </c>
      <c r="N142">
        <f t="shared" si="32"/>
        <v>3.0548046676563252</v>
      </c>
    </row>
    <row r="143" spans="1:14" x14ac:dyDescent="0.25">
      <c r="A143" s="4">
        <f>IF('True_Odds_Calculator_2-way'!A135="","",'True_Odds_Calculator_2-way'!A135)</f>
        <v>2.2599999999999998</v>
      </c>
      <c r="B143" s="4">
        <f>IF('True_Odds_Calculator_2-way'!B135="","",'True_Odds_Calculator_2-way'!B135)</f>
        <v>1.65</v>
      </c>
      <c r="C143" s="4">
        <f t="shared" si="22"/>
        <v>0.44247787610619471</v>
      </c>
      <c r="D143">
        <f t="shared" si="23"/>
        <v>0.60606060606060608</v>
      </c>
      <c r="E143">
        <f t="shared" si="24"/>
        <v>4.85384821668009E-2</v>
      </c>
      <c r="F143">
        <f t="shared" si="25"/>
        <v>-0.21962992759452926</v>
      </c>
      <c r="G143">
        <v>0</v>
      </c>
      <c r="H143">
        <f t="shared" si="26"/>
        <v>0.26816840976133016</v>
      </c>
      <c r="I143">
        <f t="shared" si="27"/>
        <v>-1.1049892402196602</v>
      </c>
      <c r="J143">
        <f t="shared" si="28"/>
        <v>1.1049892402196602</v>
      </c>
      <c r="K143">
        <f t="shared" si="29"/>
        <v>0.41801014383590385</v>
      </c>
      <c r="L143">
        <f t="shared" si="30"/>
        <v>0.58198985616409593</v>
      </c>
      <c r="M143">
        <f t="shared" si="31"/>
        <v>2.3922864426767716</v>
      </c>
      <c r="N143">
        <f t="shared" si="32"/>
        <v>1.7182430061427794</v>
      </c>
    </row>
    <row r="144" spans="1:14" x14ac:dyDescent="0.25">
      <c r="A144" s="4">
        <f>IF('True_Odds_Calculator_2-way'!A136="","",'True_Odds_Calculator_2-way'!A136)</f>
        <v>2.5299999999999998</v>
      </c>
      <c r="B144" s="4">
        <f>IF('True_Odds_Calculator_2-way'!B136="","",'True_Odds_Calculator_2-way'!B136)</f>
        <v>1.58</v>
      </c>
      <c r="C144" s="4">
        <f t="shared" si="22"/>
        <v>0.39525691699604748</v>
      </c>
      <c r="D144">
        <f t="shared" si="23"/>
        <v>0.63291139240506322</v>
      </c>
      <c r="E144">
        <f t="shared" si="24"/>
        <v>2.8168309401110703E-2</v>
      </c>
      <c r="F144">
        <f t="shared" si="25"/>
        <v>-0.22199429629259027</v>
      </c>
      <c r="G144">
        <v>0</v>
      </c>
      <c r="H144">
        <f t="shared" si="26"/>
        <v>0.25016260569370091</v>
      </c>
      <c r="I144">
        <f t="shared" si="27"/>
        <v>-1.0615495921641365</v>
      </c>
      <c r="J144">
        <f t="shared" si="28"/>
        <v>1.0615495921641365</v>
      </c>
      <c r="K144">
        <f t="shared" si="29"/>
        <v>0.38107274535416313</v>
      </c>
      <c r="L144">
        <f t="shared" si="30"/>
        <v>0.61892725464583687</v>
      </c>
      <c r="M144">
        <f t="shared" si="31"/>
        <v>2.6241708760111284</v>
      </c>
      <c r="N144">
        <f t="shared" si="32"/>
        <v>1.6156987634551996</v>
      </c>
    </row>
    <row r="145" spans="1:14" x14ac:dyDescent="0.25">
      <c r="A145" s="4">
        <f>IF('True_Odds_Calculator_2-way'!A137="","",'True_Odds_Calculator_2-way'!A137)</f>
        <v>1.92</v>
      </c>
      <c r="B145" s="4">
        <f>IF('True_Odds_Calculator_2-way'!B137="","",'True_Odds_Calculator_2-way'!B137)</f>
        <v>1.98</v>
      </c>
      <c r="C145" s="4">
        <f t="shared" si="22"/>
        <v>0.52083333333333337</v>
      </c>
      <c r="D145">
        <f t="shared" si="23"/>
        <v>0.50505050505050508</v>
      </c>
      <c r="E145">
        <f t="shared" si="24"/>
        <v>2.5883838383838453E-2</v>
      </c>
      <c r="F145">
        <f t="shared" si="25"/>
        <v>-0.23716329966329963</v>
      </c>
      <c r="G145">
        <v>0</v>
      </c>
      <c r="H145">
        <f t="shared" si="26"/>
        <v>0.26304713804713808</v>
      </c>
      <c r="I145">
        <f t="shared" si="27"/>
        <v>-1.0531568296778369</v>
      </c>
      <c r="J145">
        <f t="shared" si="28"/>
        <v>1.0531568296778369</v>
      </c>
      <c r="K145">
        <f t="shared" si="29"/>
        <v>0.50789670604104109</v>
      </c>
      <c r="L145">
        <f t="shared" si="30"/>
        <v>0.49210329395895913</v>
      </c>
      <c r="M145">
        <f t="shared" si="31"/>
        <v>1.9689042833036094</v>
      </c>
      <c r="N145">
        <f t="shared" si="32"/>
        <v>2.0320936930842795</v>
      </c>
    </row>
    <row r="146" spans="1:14" x14ac:dyDescent="0.25">
      <c r="A146" s="4">
        <f>IF('True_Odds_Calculator_2-way'!A138="","",'True_Odds_Calculator_2-way'!A138)</f>
        <v>2.2000000000000002</v>
      </c>
      <c r="B146" s="4">
        <f>IF('True_Odds_Calculator_2-way'!B138="","",'True_Odds_Calculator_2-way'!B138)</f>
        <v>1.72</v>
      </c>
      <c r="C146" s="4">
        <f t="shared" si="22"/>
        <v>0.45454545454545453</v>
      </c>
      <c r="D146">
        <f t="shared" si="23"/>
        <v>0.58139534883720934</v>
      </c>
      <c r="E146">
        <f t="shared" si="24"/>
        <v>3.5940803382663811E-2</v>
      </c>
      <c r="F146">
        <f t="shared" si="25"/>
        <v>-0.22832980972515859</v>
      </c>
      <c r="G146">
        <v>0</v>
      </c>
      <c r="H146">
        <f t="shared" si="26"/>
        <v>0.26427061310782241</v>
      </c>
      <c r="I146">
        <f t="shared" si="27"/>
        <v>-1.075828707279838</v>
      </c>
      <c r="J146">
        <f t="shared" si="28"/>
        <v>1.075828707279838</v>
      </c>
      <c r="K146">
        <f t="shared" si="29"/>
        <v>0.4364916731037084</v>
      </c>
      <c r="L146">
        <f t="shared" si="30"/>
        <v>0.5635083268962916</v>
      </c>
      <c r="M146">
        <f t="shared" si="31"/>
        <v>2.2909944487358058</v>
      </c>
      <c r="N146">
        <f t="shared" si="32"/>
        <v>1.7745966692414832</v>
      </c>
    </row>
    <row r="147" spans="1:14" x14ac:dyDescent="0.25">
      <c r="A147" s="4">
        <f>IF('True_Odds_Calculator_2-way'!A139="","",'True_Odds_Calculator_2-way'!A139)</f>
        <v>2.02</v>
      </c>
      <c r="B147" s="4">
        <f>IF('True_Odds_Calculator_2-way'!B139="","",'True_Odds_Calculator_2-way'!B139)</f>
        <v>1.87</v>
      </c>
      <c r="C147" s="4">
        <f t="shared" si="22"/>
        <v>0.49504950495049505</v>
      </c>
      <c r="D147">
        <f t="shared" si="23"/>
        <v>0.53475935828876997</v>
      </c>
      <c r="E147">
        <f t="shared" si="24"/>
        <v>2.9808863239265015E-2</v>
      </c>
      <c r="F147">
        <f t="shared" si="25"/>
        <v>-0.23492349234923493</v>
      </c>
      <c r="G147">
        <v>0</v>
      </c>
      <c r="H147">
        <f t="shared" si="26"/>
        <v>0.2647323555885</v>
      </c>
      <c r="I147">
        <f t="shared" si="27"/>
        <v>-1.0615495921641367</v>
      </c>
      <c r="J147">
        <f t="shared" si="28"/>
        <v>1.0615495921641367</v>
      </c>
      <c r="K147">
        <f t="shared" si="29"/>
        <v>0.48012738724303272</v>
      </c>
      <c r="L147">
        <f t="shared" si="30"/>
        <v>0.51987261275696728</v>
      </c>
      <c r="M147">
        <f t="shared" si="31"/>
        <v>2.0827805840074194</v>
      </c>
      <c r="N147">
        <f t="shared" si="32"/>
        <v>1.9235481451827992</v>
      </c>
    </row>
    <row r="148" spans="1:14" x14ac:dyDescent="0.25">
      <c r="A148" s="4">
        <f>IF('True_Odds_Calculator_2-way'!A140="","",'True_Odds_Calculator_2-way'!A140)</f>
        <v>2.2999999999999998</v>
      </c>
      <c r="B148" s="4">
        <f>IF('True_Odds_Calculator_2-way'!B140="","",'True_Odds_Calculator_2-way'!B140)</f>
        <v>1.67</v>
      </c>
      <c r="C148" s="4">
        <f t="shared" si="22"/>
        <v>0.43478260869565222</v>
      </c>
      <c r="D148">
        <f t="shared" si="23"/>
        <v>0.5988023952095809</v>
      </c>
      <c r="E148">
        <f t="shared" si="24"/>
        <v>3.3585003905233002E-2</v>
      </c>
      <c r="F148">
        <f t="shared" si="25"/>
        <v>-0.22676386357719358</v>
      </c>
      <c r="G148">
        <v>0</v>
      </c>
      <c r="H148">
        <f t="shared" si="26"/>
        <v>0.26034886748242653</v>
      </c>
      <c r="I148">
        <f t="shared" si="27"/>
        <v>-1.0714969088698136</v>
      </c>
      <c r="J148">
        <f t="shared" si="28"/>
        <v>1.0714969088698136</v>
      </c>
      <c r="K148">
        <f t="shared" si="29"/>
        <v>0.41789493273906014</v>
      </c>
      <c r="L148">
        <f t="shared" si="30"/>
        <v>0.58210506726094002</v>
      </c>
      <c r="M148">
        <f t="shared" si="31"/>
        <v>2.3929459815307572</v>
      </c>
      <c r="N148">
        <f t="shared" si="32"/>
        <v>1.7179029289427752</v>
      </c>
    </row>
    <row r="149" spans="1:14" x14ac:dyDescent="0.25">
      <c r="A149" s="4">
        <f>IF('True_Odds_Calculator_2-way'!A141="","",'True_Odds_Calculator_2-way'!A141)</f>
        <v>2.0699999999999998</v>
      </c>
      <c r="B149" s="4">
        <f>IF('True_Odds_Calculator_2-way'!B141="","",'True_Odds_Calculator_2-way'!B141)</f>
        <v>1.83</v>
      </c>
      <c r="C149" s="4">
        <f t="shared" si="22"/>
        <v>0.48309178743961356</v>
      </c>
      <c r="D149">
        <f t="shared" si="23"/>
        <v>0.54644808743169393</v>
      </c>
      <c r="E149">
        <f t="shared" si="24"/>
        <v>2.9539874871307603E-2</v>
      </c>
      <c r="F149">
        <f t="shared" si="25"/>
        <v>-0.23444470842902765</v>
      </c>
      <c r="G149">
        <v>0</v>
      </c>
      <c r="H149">
        <f t="shared" si="26"/>
        <v>0.26398458330033525</v>
      </c>
      <c r="I149">
        <f t="shared" si="27"/>
        <v>-1.0611311532512866</v>
      </c>
      <c r="J149">
        <f t="shared" si="28"/>
        <v>1.0611311532512866</v>
      </c>
      <c r="K149">
        <f t="shared" si="29"/>
        <v>0.46829407167694814</v>
      </c>
      <c r="L149">
        <f t="shared" si="30"/>
        <v>0.53170592832305175</v>
      </c>
      <c r="M149">
        <f t="shared" si="31"/>
        <v>2.1354103339788768</v>
      </c>
      <c r="N149">
        <f t="shared" si="32"/>
        <v>1.8807388571985679</v>
      </c>
    </row>
    <row r="150" spans="1:14" x14ac:dyDescent="0.25">
      <c r="A150" s="4">
        <f>IF('True_Odds_Calculator_2-way'!A142="","",'True_Odds_Calculator_2-way'!A142)</f>
        <v>2.58</v>
      </c>
      <c r="B150" s="4">
        <f>IF('True_Odds_Calculator_2-way'!B142="","",'True_Odds_Calculator_2-way'!B142)</f>
        <v>1.55</v>
      </c>
      <c r="C150" s="4">
        <f t="shared" si="22"/>
        <v>0.38759689922480617</v>
      </c>
      <c r="D150">
        <f t="shared" si="23"/>
        <v>0.64516129032258063</v>
      </c>
      <c r="E150">
        <f t="shared" si="24"/>
        <v>3.275818954738674E-2</v>
      </c>
      <c r="F150">
        <f t="shared" si="25"/>
        <v>-0.21730432608152039</v>
      </c>
      <c r="G150">
        <v>0</v>
      </c>
      <c r="H150">
        <f t="shared" si="26"/>
        <v>0.25006251562890719</v>
      </c>
      <c r="I150">
        <f t="shared" si="27"/>
        <v>-1.072729223145815</v>
      </c>
      <c r="J150">
        <f t="shared" si="28"/>
        <v>1.072729223145815</v>
      </c>
      <c r="K150">
        <f t="shared" si="29"/>
        <v>0.37106960671234313</v>
      </c>
      <c r="L150">
        <f t="shared" si="30"/>
        <v>0.6289303932876571</v>
      </c>
      <c r="M150">
        <f t="shared" si="31"/>
        <v>2.6949121725703877</v>
      </c>
      <c r="N150">
        <f t="shared" si="32"/>
        <v>1.5900010727301979</v>
      </c>
    </row>
    <row r="151" spans="1:14" x14ac:dyDescent="0.25">
      <c r="A151" s="4">
        <f>IF('True_Odds_Calculator_2-way'!A143="","",'True_Odds_Calculator_2-way'!A143)</f>
        <v>1.81</v>
      </c>
      <c r="B151" s="4">
        <f>IF('True_Odds_Calculator_2-way'!B143="","",'True_Odds_Calculator_2-way'!B143)</f>
        <v>2.0699999999999998</v>
      </c>
      <c r="C151" s="4">
        <f t="shared" si="22"/>
        <v>0.5524861878453039</v>
      </c>
      <c r="D151">
        <f t="shared" si="23"/>
        <v>0.48309178743961356</v>
      </c>
      <c r="E151">
        <f t="shared" si="24"/>
        <v>3.5577975284917462E-2</v>
      </c>
      <c r="F151">
        <f t="shared" si="25"/>
        <v>-0.23132356473696847</v>
      </c>
      <c r="G151">
        <v>0</v>
      </c>
      <c r="H151">
        <f t="shared" si="26"/>
        <v>0.26690154002188599</v>
      </c>
      <c r="I151">
        <f t="shared" si="27"/>
        <v>-1.0741516544951821</v>
      </c>
      <c r="J151">
        <f t="shared" si="28"/>
        <v>1.0741516544951821</v>
      </c>
      <c r="K151">
        <f t="shared" si="29"/>
        <v>0.53474138865009979</v>
      </c>
      <c r="L151">
        <f t="shared" si="30"/>
        <v>0.46525861134990021</v>
      </c>
      <c r="M151">
        <f t="shared" si="31"/>
        <v>1.8700628401410975</v>
      </c>
      <c r="N151">
        <f t="shared" si="32"/>
        <v>2.1493422703098441</v>
      </c>
    </row>
    <row r="152" spans="1:14" x14ac:dyDescent="0.25">
      <c r="A152" s="4">
        <f>IF('True_Odds_Calculator_2-way'!A144="","",'True_Odds_Calculator_2-way'!A144)</f>
        <v>2.35</v>
      </c>
      <c r="B152" s="4">
        <f>IF('True_Odds_Calculator_2-way'!B144="","",'True_Odds_Calculator_2-way'!B144)</f>
        <v>1.65</v>
      </c>
      <c r="C152" s="4">
        <f t="shared" si="22"/>
        <v>0.42553191489361702</v>
      </c>
      <c r="D152">
        <f t="shared" si="23"/>
        <v>0.60606060606060608</v>
      </c>
      <c r="E152">
        <f t="shared" si="24"/>
        <v>3.1592520954223158E-2</v>
      </c>
      <c r="F152">
        <f t="shared" si="25"/>
        <v>-0.22630560928433263</v>
      </c>
      <c r="G152">
        <v>0</v>
      </c>
      <c r="H152">
        <f t="shared" si="26"/>
        <v>0.25789813023855579</v>
      </c>
      <c r="I152">
        <f t="shared" si="27"/>
        <v>-1.0675210253672478</v>
      </c>
      <c r="J152">
        <f t="shared" si="28"/>
        <v>1.0675210253672478</v>
      </c>
      <c r="K152">
        <f t="shared" si="29"/>
        <v>0.40964242822822811</v>
      </c>
      <c r="L152">
        <f t="shared" si="30"/>
        <v>0.59035757177177173</v>
      </c>
      <c r="M152">
        <f t="shared" si="31"/>
        <v>2.4411533842457849</v>
      </c>
      <c r="N152">
        <f t="shared" si="32"/>
        <v>1.6938886664887112</v>
      </c>
    </row>
    <row r="153" spans="1:14" x14ac:dyDescent="0.25">
      <c r="A153" s="4">
        <f>IF('True_Odds_Calculator_2-way'!A145="","",'True_Odds_Calculator_2-way'!A145)</f>
        <v>2.1</v>
      </c>
      <c r="B153" s="4">
        <f>IF('True_Odds_Calculator_2-way'!B145="","",'True_Odds_Calculator_2-way'!B145)</f>
        <v>1.79</v>
      </c>
      <c r="C153" s="4">
        <f t="shared" si="22"/>
        <v>0.47619047619047616</v>
      </c>
      <c r="D153">
        <f t="shared" si="23"/>
        <v>0.55865921787709494</v>
      </c>
      <c r="E153">
        <f t="shared" si="24"/>
        <v>3.4849694067571102E-2</v>
      </c>
      <c r="F153">
        <f t="shared" si="25"/>
        <v>-0.2311785049215217</v>
      </c>
      <c r="G153">
        <v>0</v>
      </c>
      <c r="H153">
        <f t="shared" si="26"/>
        <v>0.2660281989890928</v>
      </c>
      <c r="I153">
        <f t="shared" si="27"/>
        <v>-1.072729223145815</v>
      </c>
      <c r="J153">
        <f t="shared" si="28"/>
        <v>1.072729223145815</v>
      </c>
      <c r="K153">
        <f t="shared" si="29"/>
        <v>0.4587151448829464</v>
      </c>
      <c r="L153">
        <f t="shared" si="30"/>
        <v>0.5412848551170536</v>
      </c>
      <c r="M153">
        <f t="shared" si="31"/>
        <v>2.1800021454603971</v>
      </c>
      <c r="N153">
        <f t="shared" si="32"/>
        <v>1.8474560862851939</v>
      </c>
    </row>
    <row r="154" spans="1:14" x14ac:dyDescent="0.25">
      <c r="A154" s="4">
        <f>IF('True_Odds_Calculator_2-way'!A146="","",'True_Odds_Calculator_2-way'!A146)</f>
        <v>2.48</v>
      </c>
      <c r="B154" s="4">
        <f>IF('True_Odds_Calculator_2-way'!B146="","",'True_Odds_Calculator_2-way'!B146)</f>
        <v>1.58</v>
      </c>
      <c r="C154" s="4">
        <f t="shared" si="22"/>
        <v>0.40322580645161293</v>
      </c>
      <c r="D154">
        <f t="shared" si="23"/>
        <v>0.63291139240506322</v>
      </c>
      <c r="E154">
        <f t="shared" si="24"/>
        <v>3.61371988566761E-2</v>
      </c>
      <c r="F154">
        <f t="shared" si="25"/>
        <v>-0.21906900775826876</v>
      </c>
      <c r="G154">
        <v>0</v>
      </c>
      <c r="H154">
        <f t="shared" si="26"/>
        <v>0.25520620661494486</v>
      </c>
      <c r="I154">
        <f t="shared" si="27"/>
        <v>-1.0793322294408636</v>
      </c>
      <c r="J154">
        <f t="shared" si="28"/>
        <v>1.0793322294408636</v>
      </c>
      <c r="K154">
        <f t="shared" si="29"/>
        <v>0.38499865083559737</v>
      </c>
      <c r="L154">
        <f t="shared" si="30"/>
        <v>0.61500134916440274</v>
      </c>
      <c r="M154">
        <f t="shared" si="31"/>
        <v>2.5974116995724779</v>
      </c>
      <c r="N154">
        <f t="shared" si="32"/>
        <v>1.6260126930757011</v>
      </c>
    </row>
    <row r="155" spans="1:14" x14ac:dyDescent="0.25">
      <c r="A155" s="4">
        <f>IF('True_Odds_Calculator_2-way'!A147="","",'True_Odds_Calculator_2-way'!A147)</f>
        <v>2.1</v>
      </c>
      <c r="B155" s="4">
        <f>IF('True_Odds_Calculator_2-way'!B147="","",'True_Odds_Calculator_2-way'!B147)</f>
        <v>1.79</v>
      </c>
      <c r="C155" s="4">
        <f t="shared" si="22"/>
        <v>0.47619047619047616</v>
      </c>
      <c r="D155">
        <f t="shared" si="23"/>
        <v>0.55865921787709494</v>
      </c>
      <c r="E155">
        <f t="shared" si="24"/>
        <v>3.4849694067571102E-2</v>
      </c>
      <c r="F155">
        <f t="shared" si="25"/>
        <v>-0.2311785049215217</v>
      </c>
      <c r="G155">
        <v>0</v>
      </c>
      <c r="H155">
        <f t="shared" si="26"/>
        <v>0.2660281989890928</v>
      </c>
      <c r="I155">
        <f t="shared" si="27"/>
        <v>-1.072729223145815</v>
      </c>
      <c r="J155">
        <f t="shared" si="28"/>
        <v>1.072729223145815</v>
      </c>
      <c r="K155">
        <f t="shared" si="29"/>
        <v>0.4587151448829464</v>
      </c>
      <c r="L155">
        <f t="shared" si="30"/>
        <v>0.5412848551170536</v>
      </c>
      <c r="M155">
        <f t="shared" si="31"/>
        <v>2.1800021454603971</v>
      </c>
      <c r="N155">
        <f t="shared" si="32"/>
        <v>1.8474560862851939</v>
      </c>
    </row>
    <row r="156" spans="1:14" x14ac:dyDescent="0.25">
      <c r="A156" s="4">
        <f>IF('True_Odds_Calculator_2-way'!A148="","",'True_Odds_Calculator_2-way'!A148)</f>
        <v>2.16</v>
      </c>
      <c r="B156" s="4">
        <f>IF('True_Odds_Calculator_2-way'!B148="","",'True_Odds_Calculator_2-way'!B148)</f>
        <v>1.75</v>
      </c>
      <c r="C156" s="4">
        <f t="shared" si="22"/>
        <v>0.46296296296296291</v>
      </c>
      <c r="D156">
        <f t="shared" si="23"/>
        <v>0.5714285714285714</v>
      </c>
      <c r="E156">
        <f t="shared" si="24"/>
        <v>3.4391534391534417E-2</v>
      </c>
      <c r="F156">
        <f t="shared" si="25"/>
        <v>-0.23015873015873001</v>
      </c>
      <c r="G156">
        <v>0</v>
      </c>
      <c r="H156">
        <f t="shared" si="26"/>
        <v>0.26455026455026448</v>
      </c>
      <c r="I156">
        <f t="shared" si="27"/>
        <v>-1.0721125348377951</v>
      </c>
      <c r="J156">
        <f t="shared" si="28"/>
        <v>1.0721125348377951</v>
      </c>
      <c r="K156">
        <f t="shared" si="29"/>
        <v>0.44570220807044264</v>
      </c>
      <c r="L156">
        <f t="shared" si="30"/>
        <v>0.55429779192955719</v>
      </c>
      <c r="M156">
        <f t="shared" si="31"/>
        <v>2.2436505404118421</v>
      </c>
      <c r="N156">
        <f t="shared" si="32"/>
        <v>1.8040844011283466</v>
      </c>
    </row>
    <row r="157" spans="1:14" x14ac:dyDescent="0.25">
      <c r="A157" s="4">
        <f>IF('True_Odds_Calculator_2-way'!A149="","",'True_Odds_Calculator_2-way'!A149)</f>
        <v>2.1</v>
      </c>
      <c r="B157" s="4">
        <f>IF('True_Odds_Calculator_2-way'!B149="","",'True_Odds_Calculator_2-way'!B149)</f>
        <v>1.78</v>
      </c>
      <c r="C157" s="4">
        <f t="shared" si="22"/>
        <v>0.47619047619047616</v>
      </c>
      <c r="D157">
        <f t="shared" si="23"/>
        <v>0.5617977528089888</v>
      </c>
      <c r="E157">
        <f t="shared" si="24"/>
        <v>3.7988228999465079E-2</v>
      </c>
      <c r="F157">
        <f t="shared" si="25"/>
        <v>-0.2295345104333868</v>
      </c>
      <c r="G157">
        <v>0</v>
      </c>
      <c r="H157">
        <f t="shared" si="26"/>
        <v>0.26752273943285182</v>
      </c>
      <c r="I157">
        <f t="shared" si="27"/>
        <v>-1.0795837927188263</v>
      </c>
      <c r="J157">
        <f t="shared" si="28"/>
        <v>1.0795837927188263</v>
      </c>
      <c r="K157">
        <f t="shared" si="29"/>
        <v>0.45713404422735271</v>
      </c>
      <c r="L157">
        <f t="shared" si="30"/>
        <v>0.54286595577264729</v>
      </c>
      <c r="M157">
        <f t="shared" si="31"/>
        <v>2.1875421719907089</v>
      </c>
      <c r="N157">
        <f t="shared" si="32"/>
        <v>1.8420753583206844</v>
      </c>
    </row>
    <row r="158" spans="1:14" x14ac:dyDescent="0.25">
      <c r="A158" s="4">
        <f>IF('True_Odds_Calculator_2-way'!A150="","",'True_Odds_Calculator_2-way'!A150)</f>
        <v>2.04</v>
      </c>
      <c r="B158" s="4">
        <f>IF('True_Odds_Calculator_2-way'!B150="","",'True_Odds_Calculator_2-way'!B150)</f>
        <v>1.84</v>
      </c>
      <c r="C158" s="4">
        <f t="shared" si="22"/>
        <v>0.49019607843137253</v>
      </c>
      <c r="D158">
        <f t="shared" si="23"/>
        <v>0.54347826086956519</v>
      </c>
      <c r="E158">
        <f t="shared" si="24"/>
        <v>3.3674339300937772E-2</v>
      </c>
      <c r="F158">
        <f t="shared" si="25"/>
        <v>-0.23273657289002547</v>
      </c>
      <c r="G158">
        <v>0</v>
      </c>
      <c r="H158">
        <f t="shared" si="26"/>
        <v>0.2664109121909633</v>
      </c>
      <c r="I158">
        <f t="shared" si="27"/>
        <v>-1.0699012312772824</v>
      </c>
      <c r="J158">
        <f t="shared" si="28"/>
        <v>1.0699012312772824</v>
      </c>
      <c r="K158">
        <f t="shared" si="29"/>
        <v>0.47332857821916891</v>
      </c>
      <c r="L158">
        <f t="shared" si="30"/>
        <v>0.52667142178083093</v>
      </c>
      <c r="M158">
        <f t="shared" si="31"/>
        <v>2.1126972805283741</v>
      </c>
      <c r="N158">
        <f t="shared" si="32"/>
        <v>1.8987170342729172</v>
      </c>
    </row>
    <row r="159" spans="1:14" x14ac:dyDescent="0.25">
      <c r="A159" s="4">
        <f>IF('True_Odds_Calculator_2-way'!A151="","",'True_Odds_Calculator_2-way'!A151)</f>
        <v>2.15</v>
      </c>
      <c r="B159" s="4">
        <f>IF('True_Odds_Calculator_2-way'!B151="","",'True_Odds_Calculator_2-way'!B151)</f>
        <v>1.74</v>
      </c>
      <c r="C159" s="4">
        <f t="shared" si="22"/>
        <v>0.46511627906976744</v>
      </c>
      <c r="D159">
        <f t="shared" si="23"/>
        <v>0.57471264367816088</v>
      </c>
      <c r="E159">
        <f t="shared" si="24"/>
        <v>3.9828922747928264E-2</v>
      </c>
      <c r="F159">
        <f t="shared" si="25"/>
        <v>-0.22747928361400704</v>
      </c>
      <c r="G159">
        <v>0</v>
      </c>
      <c r="H159">
        <f t="shared" si="26"/>
        <v>0.26730820636193531</v>
      </c>
      <c r="I159">
        <f t="shared" si="27"/>
        <v>-1.0840148207519444</v>
      </c>
      <c r="J159">
        <f t="shared" si="28"/>
        <v>1.0840148207519444</v>
      </c>
      <c r="K159">
        <f t="shared" si="29"/>
        <v>0.44511368892659747</v>
      </c>
      <c r="L159">
        <f t="shared" si="30"/>
        <v>0.55488631107340269</v>
      </c>
      <c r="M159">
        <f t="shared" si="31"/>
        <v>2.2466170438647359</v>
      </c>
      <c r="N159">
        <f t="shared" si="32"/>
        <v>1.8021709673564388</v>
      </c>
    </row>
    <row r="160" spans="1:14" x14ac:dyDescent="0.25">
      <c r="A160" s="4">
        <f>IF('True_Odds_Calculator_2-way'!A152="","",'True_Odds_Calculator_2-way'!A152)</f>
        <v>1.79</v>
      </c>
      <c r="B160" s="4">
        <f>IF('True_Odds_Calculator_2-way'!B152="","",'True_Odds_Calculator_2-way'!B152)</f>
        <v>2.08</v>
      </c>
      <c r="C160" s="4">
        <f t="shared" si="22"/>
        <v>0.55865921787709494</v>
      </c>
      <c r="D160">
        <f t="shared" si="23"/>
        <v>0.48076923076923073</v>
      </c>
      <c r="E160">
        <f t="shared" si="24"/>
        <v>3.9428448646325664E-2</v>
      </c>
      <c r="F160">
        <f t="shared" si="25"/>
        <v>-0.22915771379458527</v>
      </c>
      <c r="G160">
        <v>0</v>
      </c>
      <c r="H160">
        <f t="shared" si="26"/>
        <v>0.26858616244091099</v>
      </c>
      <c r="I160">
        <f t="shared" si="27"/>
        <v>-1.0826163374360513</v>
      </c>
      <c r="J160">
        <f t="shared" si="28"/>
        <v>1.0826163374360513</v>
      </c>
      <c r="K160">
        <f t="shared" si="29"/>
        <v>0.53900600310193403</v>
      </c>
      <c r="L160">
        <f t="shared" si="30"/>
        <v>0.46099399689806597</v>
      </c>
      <c r="M160">
        <f t="shared" si="31"/>
        <v>1.8552669065744805</v>
      </c>
      <c r="N160">
        <f t="shared" si="32"/>
        <v>2.1692256444309357</v>
      </c>
    </row>
    <row r="161" spans="1:14" x14ac:dyDescent="0.25">
      <c r="A161" s="4">
        <f>IF('True_Odds_Calculator_2-way'!A153="","",'True_Odds_Calculator_2-way'!A153)</f>
        <v>1.92</v>
      </c>
      <c r="B161" s="4">
        <f>IF('True_Odds_Calculator_2-way'!B153="","",'True_Odds_Calculator_2-way'!B153)</f>
        <v>1.95</v>
      </c>
      <c r="C161" s="4">
        <f t="shared" si="22"/>
        <v>0.52083333333333337</v>
      </c>
      <c r="D161">
        <f t="shared" si="23"/>
        <v>0.51282051282051289</v>
      </c>
      <c r="E161">
        <f t="shared" si="24"/>
        <v>3.3653846153846256E-2</v>
      </c>
      <c r="F161">
        <f t="shared" si="25"/>
        <v>-0.23344017094017089</v>
      </c>
      <c r="G161">
        <v>0</v>
      </c>
      <c r="H161">
        <f t="shared" si="26"/>
        <v>0.26709401709401714</v>
      </c>
      <c r="I161">
        <f t="shared" si="27"/>
        <v>-1.0696563746013956</v>
      </c>
      <c r="J161">
        <f t="shared" si="28"/>
        <v>1.0696563746013956</v>
      </c>
      <c r="K161">
        <f t="shared" si="29"/>
        <v>0.50401095327935097</v>
      </c>
      <c r="L161">
        <f t="shared" si="30"/>
        <v>0.49598904672064897</v>
      </c>
      <c r="M161">
        <f t="shared" si="31"/>
        <v>1.9840838646332837</v>
      </c>
      <c r="N161">
        <f t="shared" si="32"/>
        <v>2.0161735558713256</v>
      </c>
    </row>
    <row r="162" spans="1:14" x14ac:dyDescent="0.25">
      <c r="A162" s="4">
        <f>IF('True_Odds_Calculator_2-way'!A154="","",'True_Odds_Calculator_2-way'!A154)</f>
        <v>1.84</v>
      </c>
      <c r="B162" s="4">
        <f>IF('True_Odds_Calculator_2-way'!B154="","",'True_Odds_Calculator_2-way'!B154)</f>
        <v>2.04</v>
      </c>
      <c r="C162" s="4">
        <f t="shared" si="22"/>
        <v>0.54347826086956519</v>
      </c>
      <c r="D162">
        <f t="shared" si="23"/>
        <v>0.49019607843137253</v>
      </c>
      <c r="E162">
        <f t="shared" si="24"/>
        <v>3.3674339300937772E-2</v>
      </c>
      <c r="F162">
        <f t="shared" si="25"/>
        <v>-0.23273657289002547</v>
      </c>
      <c r="G162">
        <v>0</v>
      </c>
      <c r="H162">
        <f t="shared" si="26"/>
        <v>0.2664109121909633</v>
      </c>
      <c r="I162">
        <f t="shared" si="27"/>
        <v>-1.0699012312772824</v>
      </c>
      <c r="J162">
        <f t="shared" si="28"/>
        <v>1.0699012312772824</v>
      </c>
      <c r="K162">
        <f t="shared" si="29"/>
        <v>0.52667142178083093</v>
      </c>
      <c r="L162">
        <f t="shared" si="30"/>
        <v>0.47332857821916891</v>
      </c>
      <c r="M162">
        <f t="shared" si="31"/>
        <v>1.8987170342729172</v>
      </c>
      <c r="N162">
        <f t="shared" si="32"/>
        <v>2.1126972805283741</v>
      </c>
    </row>
    <row r="163" spans="1:14" x14ac:dyDescent="0.25">
      <c r="A163" s="4">
        <f>IF('True_Odds_Calculator_2-way'!A155="","",'True_Odds_Calculator_2-way'!A155)</f>
        <v>1.88</v>
      </c>
      <c r="B163" s="4">
        <f>IF('True_Odds_Calculator_2-way'!B155="","",'True_Odds_Calculator_2-way'!B155)</f>
        <v>2</v>
      </c>
      <c r="C163" s="4">
        <f t="shared" si="22"/>
        <v>0.53191489361702127</v>
      </c>
      <c r="D163">
        <f t="shared" si="23"/>
        <v>0.5</v>
      </c>
      <c r="E163">
        <f t="shared" si="24"/>
        <v>3.1914893617021267E-2</v>
      </c>
      <c r="F163">
        <f t="shared" si="25"/>
        <v>-0.23404255319148937</v>
      </c>
      <c r="G163">
        <v>0</v>
      </c>
      <c r="H163">
        <f t="shared" si="26"/>
        <v>0.26595744680851063</v>
      </c>
      <c r="I163">
        <f t="shared" si="27"/>
        <v>-1.0660035817780522</v>
      </c>
      <c r="J163">
        <f t="shared" si="28"/>
        <v>1.0660035817780522</v>
      </c>
      <c r="K163">
        <f t="shared" si="29"/>
        <v>0.51597373362761745</v>
      </c>
      <c r="L163">
        <f t="shared" si="30"/>
        <v>0.48402626637238261</v>
      </c>
      <c r="M163">
        <f t="shared" si="31"/>
        <v>1.9380831519646857</v>
      </c>
      <c r="N163">
        <f t="shared" si="32"/>
        <v>2.0660035817780522</v>
      </c>
    </row>
    <row r="164" spans="1:14" x14ac:dyDescent="0.25">
      <c r="A164" s="4">
        <f>IF('True_Odds_Calculator_2-way'!A156="","",'True_Odds_Calculator_2-way'!A156)</f>
        <v>1.91</v>
      </c>
      <c r="B164" s="4">
        <f>IF('True_Odds_Calculator_2-way'!B156="","",'True_Odds_Calculator_2-way'!B156)</f>
        <v>1.95</v>
      </c>
      <c r="C164" s="4">
        <f t="shared" si="22"/>
        <v>0.52356020942408377</v>
      </c>
      <c r="D164">
        <f t="shared" si="23"/>
        <v>0.51282051282051289</v>
      </c>
      <c r="E164">
        <f t="shared" si="24"/>
        <v>3.6380722244596653E-2</v>
      </c>
      <c r="F164">
        <f t="shared" si="25"/>
        <v>-0.23211169284467714</v>
      </c>
      <c r="G164">
        <v>0</v>
      </c>
      <c r="H164">
        <f t="shared" si="26"/>
        <v>0.26849241508927374</v>
      </c>
      <c r="I164">
        <f t="shared" si="27"/>
        <v>-1.0755175492958087</v>
      </c>
      <c r="J164">
        <f t="shared" si="28"/>
        <v>1.0755175492958087</v>
      </c>
      <c r="K164">
        <f t="shared" si="29"/>
        <v>0.50537696584433744</v>
      </c>
      <c r="L164">
        <f t="shared" si="30"/>
        <v>0.49462303415566256</v>
      </c>
      <c r="M164">
        <f t="shared" si="31"/>
        <v>1.9787209698591859</v>
      </c>
      <c r="N164">
        <f t="shared" si="32"/>
        <v>2.0217416718310179</v>
      </c>
    </row>
    <row r="165" spans="1:14" x14ac:dyDescent="0.25">
      <c r="A165" s="4">
        <f>IF('True_Odds_Calculator_2-way'!A157="","",'True_Odds_Calculator_2-way'!A157)</f>
        <v>1.89</v>
      </c>
      <c r="B165" s="4">
        <f>IF('True_Odds_Calculator_2-way'!B157="","",'True_Odds_Calculator_2-way'!B157)</f>
        <v>1.97</v>
      </c>
      <c r="C165" s="4">
        <f t="shared" si="22"/>
        <v>0.52910052910052918</v>
      </c>
      <c r="D165">
        <f t="shared" si="23"/>
        <v>0.50761421319796951</v>
      </c>
      <c r="E165">
        <f t="shared" si="24"/>
        <v>3.6714742298498582E-2</v>
      </c>
      <c r="F165">
        <f t="shared" si="25"/>
        <v>-0.23186420648349593</v>
      </c>
      <c r="G165">
        <v>0</v>
      </c>
      <c r="H165">
        <f t="shared" si="26"/>
        <v>0.26857894878199451</v>
      </c>
      <c r="I165">
        <f t="shared" si="27"/>
        <v>-1.0762647825142235</v>
      </c>
      <c r="J165">
        <f t="shared" si="28"/>
        <v>1.0762647825142235</v>
      </c>
      <c r="K165">
        <f t="shared" si="29"/>
        <v>0.51075766569338388</v>
      </c>
      <c r="L165">
        <f t="shared" si="30"/>
        <v>0.48924233430661629</v>
      </c>
      <c r="M165">
        <f t="shared" si="31"/>
        <v>1.9578756564376583</v>
      </c>
      <c r="N165">
        <f t="shared" si="32"/>
        <v>2.0439768390387969</v>
      </c>
    </row>
    <row r="166" spans="1:14" x14ac:dyDescent="0.25">
      <c r="A166" s="4">
        <f>IF('True_Odds_Calculator_2-way'!A158="","",'True_Odds_Calculator_2-way'!A158)</f>
        <v>1.9</v>
      </c>
      <c r="B166" s="4">
        <f>IF('True_Odds_Calculator_2-way'!B158="","",'True_Odds_Calculator_2-way'!B158)</f>
        <v>1.97</v>
      </c>
      <c r="C166" s="4">
        <f t="shared" si="22"/>
        <v>0.52631578947368418</v>
      </c>
      <c r="D166">
        <f t="shared" si="23"/>
        <v>0.50761421319796951</v>
      </c>
      <c r="E166">
        <f t="shared" si="24"/>
        <v>3.3930002671653803E-2</v>
      </c>
      <c r="F166">
        <f t="shared" si="25"/>
        <v>-0.23323537269569861</v>
      </c>
      <c r="G166">
        <v>0</v>
      </c>
      <c r="H166">
        <f t="shared" si="26"/>
        <v>0.26716537536735235</v>
      </c>
      <c r="I166">
        <f t="shared" si="27"/>
        <v>-1.0702688317798925</v>
      </c>
      <c r="J166">
        <f t="shared" si="28"/>
        <v>1.0702688317798925</v>
      </c>
      <c r="K166">
        <f t="shared" si="29"/>
        <v>0.50936156937362553</v>
      </c>
      <c r="L166">
        <f t="shared" si="30"/>
        <v>0.49063843062637452</v>
      </c>
      <c r="M166">
        <f t="shared" si="31"/>
        <v>1.963241948601903</v>
      </c>
      <c r="N166">
        <f t="shared" si="32"/>
        <v>2.0381607668264961</v>
      </c>
    </row>
    <row r="167" spans="1:14" x14ac:dyDescent="0.25">
      <c r="A167" s="4">
        <f>IF('True_Odds_Calculator_2-way'!A159="","",'True_Odds_Calculator_2-way'!A159)</f>
        <v>1.91</v>
      </c>
      <c r="B167" s="4">
        <f>IF('True_Odds_Calculator_2-way'!B159="","",'True_Odds_Calculator_2-way'!B159)</f>
        <v>1.96</v>
      </c>
      <c r="C167" s="4">
        <f t="shared" si="22"/>
        <v>0.52356020942408377</v>
      </c>
      <c r="D167">
        <f t="shared" si="23"/>
        <v>0.51020408163265307</v>
      </c>
      <c r="E167">
        <f t="shared" si="24"/>
        <v>3.3764291056736839E-2</v>
      </c>
      <c r="F167">
        <f t="shared" si="25"/>
        <v>-0.23335826477187727</v>
      </c>
      <c r="G167">
        <v>0</v>
      </c>
      <c r="H167">
        <f t="shared" si="26"/>
        <v>0.26712255582861416</v>
      </c>
      <c r="I167">
        <f t="shared" si="27"/>
        <v>-1.0699012312772824</v>
      </c>
      <c r="J167">
        <f t="shared" si="28"/>
        <v>1.0699012312772824</v>
      </c>
      <c r="K167">
        <f t="shared" si="29"/>
        <v>0.50668568712332396</v>
      </c>
      <c r="L167">
        <f t="shared" si="30"/>
        <v>0.49331431287667615</v>
      </c>
      <c r="M167">
        <f t="shared" si="31"/>
        <v>1.9736101204623264</v>
      </c>
      <c r="N167">
        <f t="shared" si="32"/>
        <v>2.0271051820261912</v>
      </c>
    </row>
    <row r="168" spans="1:14" x14ac:dyDescent="0.25">
      <c r="A168" s="4">
        <f>IF('True_Odds_Calculator_2-way'!A160="","",'True_Odds_Calculator_2-way'!A160)</f>
        <v>1.74</v>
      </c>
      <c r="B168" s="4">
        <f>IF('True_Odds_Calculator_2-way'!B160="","",'True_Odds_Calculator_2-way'!B160)</f>
        <v>2.15</v>
      </c>
      <c r="C168" s="4">
        <f t="shared" si="22"/>
        <v>0.57471264367816088</v>
      </c>
      <c r="D168">
        <f t="shared" si="23"/>
        <v>0.46511627906976744</v>
      </c>
      <c r="E168">
        <f t="shared" si="24"/>
        <v>3.9828922747928264E-2</v>
      </c>
      <c r="F168">
        <f t="shared" si="25"/>
        <v>-0.22747928361400704</v>
      </c>
      <c r="G168">
        <v>0</v>
      </c>
      <c r="H168">
        <f t="shared" si="26"/>
        <v>0.26730820636193531</v>
      </c>
      <c r="I168">
        <f t="shared" si="27"/>
        <v>-1.0840148207519444</v>
      </c>
      <c r="J168">
        <f t="shared" si="28"/>
        <v>1.0840148207519444</v>
      </c>
      <c r="K168">
        <f t="shared" si="29"/>
        <v>0.55488631107340269</v>
      </c>
      <c r="L168">
        <f t="shared" si="30"/>
        <v>0.44511368892659747</v>
      </c>
      <c r="M168">
        <f t="shared" si="31"/>
        <v>1.8021709673564388</v>
      </c>
      <c r="N168">
        <f t="shared" si="32"/>
        <v>2.2466170438647359</v>
      </c>
    </row>
    <row r="169" spans="1:14" x14ac:dyDescent="0.25">
      <c r="A169" s="4">
        <f>IF('True_Odds_Calculator_2-way'!A161="","",'True_Odds_Calculator_2-way'!A161)</f>
        <v>2.0699999999999998</v>
      </c>
      <c r="B169" s="4">
        <f>IF('True_Odds_Calculator_2-way'!B161="","",'True_Odds_Calculator_2-way'!B161)</f>
        <v>1.81</v>
      </c>
      <c r="C169" s="4">
        <f t="shared" si="22"/>
        <v>0.48309178743961356</v>
      </c>
      <c r="D169">
        <f t="shared" si="23"/>
        <v>0.5524861878453039</v>
      </c>
      <c r="E169">
        <f t="shared" si="24"/>
        <v>3.5577975284917462E-2</v>
      </c>
      <c r="F169">
        <f t="shared" si="25"/>
        <v>-0.23132356473696847</v>
      </c>
      <c r="G169">
        <v>0</v>
      </c>
      <c r="H169">
        <f t="shared" si="26"/>
        <v>0.26690154002188599</v>
      </c>
      <c r="I169">
        <f t="shared" si="27"/>
        <v>-1.0741516544951821</v>
      </c>
      <c r="J169">
        <f t="shared" si="28"/>
        <v>1.0741516544951821</v>
      </c>
      <c r="K169">
        <f t="shared" si="29"/>
        <v>0.46525861134990021</v>
      </c>
      <c r="L169">
        <f t="shared" si="30"/>
        <v>0.53474138865009979</v>
      </c>
      <c r="M169">
        <f t="shared" si="31"/>
        <v>2.1493422703098441</v>
      </c>
      <c r="N169">
        <f t="shared" si="32"/>
        <v>1.8700628401410975</v>
      </c>
    </row>
    <row r="170" spans="1:14" x14ac:dyDescent="0.25">
      <c r="A170" s="4">
        <f>IF('True_Odds_Calculator_2-way'!A162="","",'True_Odds_Calculator_2-way'!A162)</f>
        <v>1.93</v>
      </c>
      <c r="B170" s="4">
        <f>IF('True_Odds_Calculator_2-way'!B162="","",'True_Odds_Calculator_2-way'!B162)</f>
        <v>1.93</v>
      </c>
      <c r="C170" s="4">
        <f t="shared" si="22"/>
        <v>0.5181347150259068</v>
      </c>
      <c r="D170">
        <f t="shared" si="23"/>
        <v>0.5181347150259068</v>
      </c>
      <c r="E170">
        <f t="shared" si="24"/>
        <v>3.62694300518136E-2</v>
      </c>
      <c r="F170">
        <f t="shared" si="25"/>
        <v>-0.23219415286316403</v>
      </c>
      <c r="G170">
        <v>0</v>
      </c>
      <c r="H170">
        <f t="shared" si="26"/>
        <v>0.26846358291497763</v>
      </c>
      <c r="I170">
        <f t="shared" si="27"/>
        <v>-1.0752688172043015</v>
      </c>
      <c r="J170">
        <f t="shared" si="28"/>
        <v>1.0752688172043015</v>
      </c>
      <c r="K170">
        <f t="shared" si="29"/>
        <v>0.5</v>
      </c>
      <c r="L170">
        <f t="shared" si="30"/>
        <v>0.5</v>
      </c>
      <c r="M170">
        <f t="shared" si="31"/>
        <v>2</v>
      </c>
      <c r="N170">
        <f t="shared" si="32"/>
        <v>2</v>
      </c>
    </row>
    <row r="171" spans="1:14" x14ac:dyDescent="0.25">
      <c r="A171" s="4">
        <f>IF('True_Odds_Calculator_2-way'!A163="","",'True_Odds_Calculator_2-way'!A163)</f>
        <v>2.06</v>
      </c>
      <c r="B171" s="4">
        <f>IF('True_Odds_Calculator_2-way'!B163="","",'True_Odds_Calculator_2-way'!B163)</f>
        <v>1.83</v>
      </c>
      <c r="C171" s="4">
        <f t="shared" si="22"/>
        <v>0.4854368932038835</v>
      </c>
      <c r="D171">
        <f t="shared" si="23"/>
        <v>0.54644808743169393</v>
      </c>
      <c r="E171">
        <f t="shared" si="24"/>
        <v>3.1884980635577431E-2</v>
      </c>
      <c r="F171">
        <f t="shared" si="25"/>
        <v>-0.2333810812244681</v>
      </c>
      <c r="G171">
        <v>0</v>
      </c>
      <c r="H171">
        <f t="shared" si="26"/>
        <v>0.26526606186004559</v>
      </c>
      <c r="I171">
        <f t="shared" si="27"/>
        <v>-1.0661247392009334</v>
      </c>
      <c r="J171">
        <f t="shared" si="28"/>
        <v>1.0661247392009334</v>
      </c>
      <c r="K171">
        <f t="shared" si="29"/>
        <v>0.46946324151730962</v>
      </c>
      <c r="L171">
        <f t="shared" si="30"/>
        <v>0.53053675848269044</v>
      </c>
      <c r="M171">
        <f t="shared" si="31"/>
        <v>2.1300922235529893</v>
      </c>
      <c r="N171">
        <f t="shared" si="32"/>
        <v>1.8848835335367746</v>
      </c>
    </row>
    <row r="172" spans="1:14" x14ac:dyDescent="0.25">
      <c r="A172" s="4">
        <f>IF('True_Odds_Calculator_2-way'!A164="","",'True_Odds_Calculator_2-way'!A164)</f>
        <v>2.17</v>
      </c>
      <c r="B172" s="4">
        <f>IF('True_Odds_Calculator_2-way'!B164="","",'True_Odds_Calculator_2-way'!B164)</f>
        <v>1.73</v>
      </c>
      <c r="C172" s="4">
        <f t="shared" si="22"/>
        <v>0.46082949308755761</v>
      </c>
      <c r="D172">
        <f t="shared" si="23"/>
        <v>0.5780346820809249</v>
      </c>
      <c r="E172">
        <f t="shared" si="24"/>
        <v>3.8864175168482618E-2</v>
      </c>
      <c r="F172">
        <f t="shared" si="25"/>
        <v>-0.22751125436189756</v>
      </c>
      <c r="G172">
        <v>0</v>
      </c>
      <c r="H172">
        <f t="shared" si="26"/>
        <v>0.26637542953038013</v>
      </c>
      <c r="I172">
        <f t="shared" si="27"/>
        <v>-1.0820457886019927</v>
      </c>
      <c r="J172">
        <f t="shared" si="28"/>
        <v>1.0820457886019927</v>
      </c>
      <c r="K172">
        <f t="shared" si="29"/>
        <v>0.44130751828400394</v>
      </c>
      <c r="L172">
        <f t="shared" si="30"/>
        <v>0.55869248171599584</v>
      </c>
      <c r="M172">
        <f t="shared" si="31"/>
        <v>2.2659935726643319</v>
      </c>
      <c r="N172">
        <f t="shared" si="32"/>
        <v>1.789893425679455</v>
      </c>
    </row>
    <row r="173" spans="1:14" x14ac:dyDescent="0.25">
      <c r="A173" s="4">
        <f>IF('True_Odds_Calculator_2-way'!A165="","",'True_Odds_Calculator_2-way'!A165)</f>
        <v>1.83</v>
      </c>
      <c r="B173" s="4">
        <f>IF('True_Odds_Calculator_2-way'!B165="","",'True_Odds_Calculator_2-way'!B165)</f>
        <v>2.0499999999999998</v>
      </c>
      <c r="C173" s="4">
        <f t="shared" si="22"/>
        <v>0.54644808743169393</v>
      </c>
      <c r="D173">
        <f t="shared" si="23"/>
        <v>0.48780487804878053</v>
      </c>
      <c r="E173">
        <f t="shared" si="24"/>
        <v>3.4252965480474407E-2</v>
      </c>
      <c r="F173">
        <f t="shared" si="25"/>
        <v>-0.23230707716913246</v>
      </c>
      <c r="G173">
        <v>0</v>
      </c>
      <c r="H173">
        <f t="shared" si="26"/>
        <v>0.26656004264960681</v>
      </c>
      <c r="I173">
        <f t="shared" si="27"/>
        <v>-1.0711894933108055</v>
      </c>
      <c r="J173">
        <f t="shared" si="28"/>
        <v>1.0711894933108055</v>
      </c>
      <c r="K173">
        <f t="shared" si="29"/>
        <v>0.52935616627105819</v>
      </c>
      <c r="L173">
        <f t="shared" si="30"/>
        <v>0.47064383372894186</v>
      </c>
      <c r="M173">
        <f t="shared" si="31"/>
        <v>1.8890872794479689</v>
      </c>
      <c r="N173">
        <f t="shared" si="32"/>
        <v>2.1247489679763456</v>
      </c>
    </row>
    <row r="174" spans="1:14" x14ac:dyDescent="0.25">
      <c r="A174" s="4">
        <f>IF('True_Odds_Calculator_2-way'!A166="","",'True_Odds_Calculator_2-way'!A166)</f>
        <v>2.1800000000000002</v>
      </c>
      <c r="B174" s="4">
        <f>IF('True_Odds_Calculator_2-way'!B166="","",'True_Odds_Calculator_2-way'!B166)</f>
        <v>1.72</v>
      </c>
      <c r="C174" s="4">
        <f t="shared" si="22"/>
        <v>0.4587155963302752</v>
      </c>
      <c r="D174">
        <f t="shared" si="23"/>
        <v>0.58139534883720934</v>
      </c>
      <c r="E174">
        <f t="shared" si="24"/>
        <v>4.0110945167484591E-2</v>
      </c>
      <c r="F174">
        <f t="shared" si="25"/>
        <v>-0.22658416897802425</v>
      </c>
      <c r="G174">
        <v>0</v>
      </c>
      <c r="H174">
        <f t="shared" si="26"/>
        <v>0.26669511414550884</v>
      </c>
      <c r="I174">
        <f t="shared" si="27"/>
        <v>-1.0849075915068656</v>
      </c>
      <c r="J174">
        <f t="shared" si="28"/>
        <v>1.0849075915068656</v>
      </c>
      <c r="K174">
        <f t="shared" si="29"/>
        <v>0.43855976031354993</v>
      </c>
      <c r="L174">
        <f t="shared" si="30"/>
        <v>0.56144023968644996</v>
      </c>
      <c r="M174">
        <f t="shared" si="31"/>
        <v>2.2801909579781015</v>
      </c>
      <c r="N174">
        <f t="shared" si="32"/>
        <v>1.7811334658849434</v>
      </c>
    </row>
    <row r="175" spans="1:14" x14ac:dyDescent="0.25">
      <c r="A175" s="4">
        <f>IF('True_Odds_Calculator_2-way'!A167="","",'True_Odds_Calculator_2-way'!A167)</f>
        <v>1.93</v>
      </c>
      <c r="B175" s="4">
        <f>IF('True_Odds_Calculator_2-way'!B167="","",'True_Odds_Calculator_2-way'!B167)</f>
        <v>1.93</v>
      </c>
      <c r="C175" s="4">
        <f t="shared" si="22"/>
        <v>0.5181347150259068</v>
      </c>
      <c r="D175">
        <f t="shared" si="23"/>
        <v>0.5181347150259068</v>
      </c>
      <c r="E175">
        <f t="shared" si="24"/>
        <v>3.62694300518136E-2</v>
      </c>
      <c r="F175">
        <f t="shared" si="25"/>
        <v>-0.23219415286316403</v>
      </c>
      <c r="G175">
        <v>0</v>
      </c>
      <c r="H175">
        <f t="shared" si="26"/>
        <v>0.26846358291497763</v>
      </c>
      <c r="I175">
        <f t="shared" si="27"/>
        <v>-1.0752688172043015</v>
      </c>
      <c r="J175">
        <f t="shared" si="28"/>
        <v>1.0752688172043015</v>
      </c>
      <c r="K175">
        <f t="shared" si="29"/>
        <v>0.5</v>
      </c>
      <c r="L175">
        <f t="shared" si="30"/>
        <v>0.5</v>
      </c>
      <c r="M175">
        <f t="shared" si="31"/>
        <v>2</v>
      </c>
      <c r="N175">
        <f t="shared" si="32"/>
        <v>2</v>
      </c>
    </row>
    <row r="176" spans="1:14" x14ac:dyDescent="0.25">
      <c r="A176" s="4">
        <f>IF('True_Odds_Calculator_2-way'!A168="","",'True_Odds_Calculator_2-way'!A168)</f>
        <v>1.84</v>
      </c>
      <c r="B176" s="4">
        <f>IF('True_Odds_Calculator_2-way'!B168="","",'True_Odds_Calculator_2-way'!B168)</f>
        <v>2.02</v>
      </c>
      <c r="C176" s="4">
        <f t="shared" si="22"/>
        <v>0.54347826086956519</v>
      </c>
      <c r="D176">
        <f t="shared" si="23"/>
        <v>0.49504950495049505</v>
      </c>
      <c r="E176">
        <f t="shared" si="24"/>
        <v>3.8527765820060234E-2</v>
      </c>
      <c r="F176">
        <f t="shared" si="25"/>
        <v>-0.23052087817477407</v>
      </c>
      <c r="G176">
        <v>0</v>
      </c>
      <c r="H176">
        <f t="shared" si="26"/>
        <v>0.26904864399483425</v>
      </c>
      <c r="I176">
        <f t="shared" si="27"/>
        <v>-1.080339539253607</v>
      </c>
      <c r="J176">
        <f t="shared" si="28"/>
        <v>1.080339539253607</v>
      </c>
      <c r="K176">
        <f t="shared" si="29"/>
        <v>0.52425045981949592</v>
      </c>
      <c r="L176">
        <f t="shared" si="30"/>
        <v>0.4757495401805043</v>
      </c>
      <c r="M176">
        <f t="shared" si="31"/>
        <v>1.9074852129730298</v>
      </c>
      <c r="N176">
        <f t="shared" si="32"/>
        <v>2.1019463300386789</v>
      </c>
    </row>
    <row r="177" spans="1:14" x14ac:dyDescent="0.25">
      <c r="A177" s="4">
        <f>IF('True_Odds_Calculator_2-way'!A169="","",'True_Odds_Calculator_2-way'!A169)</f>
        <v>1.88</v>
      </c>
      <c r="B177" s="4">
        <f>IF('True_Odds_Calculator_2-way'!B169="","",'True_Odds_Calculator_2-way'!B169)</f>
        <v>1.96</v>
      </c>
      <c r="C177" s="4">
        <f t="shared" si="22"/>
        <v>0.53191489361702127</v>
      </c>
      <c r="D177">
        <f t="shared" si="23"/>
        <v>0.51020408163265307</v>
      </c>
      <c r="E177">
        <f t="shared" si="24"/>
        <v>4.2118975249674229E-2</v>
      </c>
      <c r="F177">
        <f t="shared" si="25"/>
        <v>-0.22926617455492848</v>
      </c>
      <c r="G177">
        <v>0</v>
      </c>
      <c r="H177">
        <f t="shared" si="26"/>
        <v>0.27138514980460271</v>
      </c>
      <c r="I177">
        <f t="shared" si="27"/>
        <v>-1.0879853497231111</v>
      </c>
      <c r="J177">
        <f t="shared" si="28"/>
        <v>1.0879853497231111</v>
      </c>
      <c r="K177">
        <f t="shared" si="29"/>
        <v>0.51087470692394266</v>
      </c>
      <c r="L177">
        <f t="shared" si="30"/>
        <v>0.48912529307605751</v>
      </c>
      <c r="M177">
        <f t="shared" si="31"/>
        <v>1.9574271077563381</v>
      </c>
      <c r="N177">
        <f t="shared" si="32"/>
        <v>2.0444659357341863</v>
      </c>
    </row>
    <row r="178" spans="1:14" x14ac:dyDescent="0.25">
      <c r="A178" s="4">
        <f>IF('True_Odds_Calculator_2-way'!A170="","",'True_Odds_Calculator_2-way'!A170)</f>
        <v>1.95</v>
      </c>
      <c r="B178" s="4">
        <f>IF('True_Odds_Calculator_2-way'!B170="","",'True_Odds_Calculator_2-way'!B170)</f>
        <v>1.9</v>
      </c>
      <c r="C178" s="4">
        <f t="shared" si="22"/>
        <v>0.51282051282051289</v>
      </c>
      <c r="D178">
        <f t="shared" si="23"/>
        <v>0.52631578947368418</v>
      </c>
      <c r="E178">
        <f t="shared" si="24"/>
        <v>3.9136302294197067E-2</v>
      </c>
      <c r="F178">
        <f t="shared" si="25"/>
        <v>-0.23076923076923073</v>
      </c>
      <c r="G178">
        <v>0</v>
      </c>
      <c r="H178">
        <f t="shared" si="26"/>
        <v>0.26990553306342779</v>
      </c>
      <c r="I178">
        <f t="shared" si="27"/>
        <v>-1.0814761408717504</v>
      </c>
      <c r="J178">
        <f t="shared" si="28"/>
        <v>1.0814761408717504</v>
      </c>
      <c r="K178">
        <f t="shared" si="29"/>
        <v>0.49324200890692937</v>
      </c>
      <c r="L178">
        <f t="shared" si="30"/>
        <v>0.50675799109307063</v>
      </c>
      <c r="M178">
        <f t="shared" si="31"/>
        <v>2.0274023338281628</v>
      </c>
      <c r="N178">
        <f t="shared" si="32"/>
        <v>1.9733285267845753</v>
      </c>
    </row>
    <row r="179" spans="1:14" x14ac:dyDescent="0.25">
      <c r="A179" s="4">
        <f>IF('True_Odds_Calculator_2-way'!A171="","",'True_Odds_Calculator_2-way'!A171)</f>
        <v>1.85</v>
      </c>
      <c r="B179" s="4">
        <f>IF('True_Odds_Calculator_2-way'!B171="","",'True_Odds_Calculator_2-way'!B171)</f>
        <v>2.0099999999999998</v>
      </c>
      <c r="C179" s="4">
        <f t="shared" si="22"/>
        <v>0.54054054054054046</v>
      </c>
      <c r="D179">
        <f t="shared" si="23"/>
        <v>0.49751243781094534</v>
      </c>
      <c r="E179">
        <f t="shared" si="24"/>
        <v>3.80529783514858E-2</v>
      </c>
      <c r="F179">
        <f t="shared" si="25"/>
        <v>-0.23087266370848458</v>
      </c>
      <c r="G179">
        <v>0</v>
      </c>
      <c r="H179">
        <f t="shared" si="26"/>
        <v>0.26892564205997044</v>
      </c>
      <c r="I179">
        <f t="shared" si="27"/>
        <v>-1.0792693660942112</v>
      </c>
      <c r="J179">
        <f t="shared" si="28"/>
        <v>1.0792693660942112</v>
      </c>
      <c r="K179">
        <f t="shared" si="29"/>
        <v>0.52154530755074879</v>
      </c>
      <c r="L179">
        <f t="shared" si="30"/>
        <v>0.47845469244925098</v>
      </c>
      <c r="M179">
        <f t="shared" si="31"/>
        <v>1.91737896118008</v>
      </c>
      <c r="N179">
        <f t="shared" si="32"/>
        <v>2.0900620597551534</v>
      </c>
    </row>
    <row r="180" spans="1:14" x14ac:dyDescent="0.25">
      <c r="A180" s="4">
        <f>IF('True_Odds_Calculator_2-way'!A172="","",'True_Odds_Calculator_2-way'!A172)</f>
        <v>1.74</v>
      </c>
      <c r="B180" s="4">
        <f>IF('True_Odds_Calculator_2-way'!B172="","",'True_Odds_Calculator_2-way'!B172)</f>
        <v>2.13</v>
      </c>
      <c r="C180" s="4">
        <f t="shared" si="22"/>
        <v>0.57471264367816088</v>
      </c>
      <c r="D180">
        <f t="shared" si="23"/>
        <v>0.46948356807511737</v>
      </c>
      <c r="E180">
        <f t="shared" si="24"/>
        <v>4.4196211753278369E-2</v>
      </c>
      <c r="F180">
        <f t="shared" si="25"/>
        <v>-0.22562193081862814</v>
      </c>
      <c r="G180">
        <v>0</v>
      </c>
      <c r="H180">
        <f t="shared" si="26"/>
        <v>0.26981814257190651</v>
      </c>
      <c r="I180">
        <f t="shared" si="27"/>
        <v>-1.093565796666284</v>
      </c>
      <c r="J180">
        <f t="shared" si="28"/>
        <v>1.093565796666284</v>
      </c>
      <c r="K180">
        <f t="shared" si="29"/>
        <v>0.55271866878885501</v>
      </c>
      <c r="L180">
        <f t="shared" si="30"/>
        <v>0.44728133121114488</v>
      </c>
      <c r="M180">
        <f t="shared" si="31"/>
        <v>1.8092386895330501</v>
      </c>
      <c r="N180">
        <f t="shared" si="32"/>
        <v>2.235729350232901</v>
      </c>
    </row>
    <row r="181" spans="1:14" x14ac:dyDescent="0.25">
      <c r="A181" s="4">
        <f>IF('True_Odds_Calculator_2-way'!A173="","",'True_Odds_Calculator_2-way'!A173)</f>
        <v>2.0299999999999998</v>
      </c>
      <c r="B181" s="4">
        <f>IF('True_Odds_Calculator_2-way'!B173="","",'True_Odds_Calculator_2-way'!B173)</f>
        <v>1.83</v>
      </c>
      <c r="C181" s="4">
        <f t="shared" si="22"/>
        <v>0.49261083743842371</v>
      </c>
      <c r="D181">
        <f t="shared" si="23"/>
        <v>0.54644808743169393</v>
      </c>
      <c r="E181">
        <f t="shared" si="24"/>
        <v>3.9058924870117639E-2</v>
      </c>
      <c r="F181">
        <f t="shared" si="25"/>
        <v>-0.23012732509623413</v>
      </c>
      <c r="G181">
        <v>0</v>
      </c>
      <c r="H181">
        <f t="shared" si="26"/>
        <v>0.26918624996635171</v>
      </c>
      <c r="I181">
        <f t="shared" si="27"/>
        <v>-1.0815393906387938</v>
      </c>
      <c r="J181">
        <f t="shared" si="28"/>
        <v>1.0815393906387938</v>
      </c>
      <c r="K181">
        <f t="shared" si="29"/>
        <v>0.47304012528552486</v>
      </c>
      <c r="L181">
        <f t="shared" si="30"/>
        <v>0.52695987471447536</v>
      </c>
      <c r="M181">
        <f t="shared" si="31"/>
        <v>2.113985572357957</v>
      </c>
      <c r="N181">
        <f t="shared" si="32"/>
        <v>1.8976776942301987</v>
      </c>
    </row>
    <row r="182" spans="1:14" x14ac:dyDescent="0.25">
      <c r="A182" s="4">
        <f>IF('True_Odds_Calculator_2-way'!A174="","",'True_Odds_Calculator_2-way'!A174)</f>
        <v>1.71</v>
      </c>
      <c r="B182" s="4">
        <f>IF('True_Odds_Calculator_2-way'!B174="","",'True_Odds_Calculator_2-way'!B174)</f>
        <v>2.17</v>
      </c>
      <c r="C182" s="4">
        <f t="shared" si="22"/>
        <v>0.58479532163742687</v>
      </c>
      <c r="D182">
        <f t="shared" si="23"/>
        <v>0.46082949308755761</v>
      </c>
      <c r="E182">
        <f t="shared" si="24"/>
        <v>4.5624814724984475E-2</v>
      </c>
      <c r="F182">
        <f t="shared" si="25"/>
        <v>-0.22386611690516611</v>
      </c>
      <c r="G182">
        <v>0</v>
      </c>
      <c r="H182">
        <f t="shared" si="26"/>
        <v>0.26949093163015064</v>
      </c>
      <c r="I182">
        <f t="shared" si="27"/>
        <v>-1.097180031127722</v>
      </c>
      <c r="J182">
        <f t="shared" si="28"/>
        <v>1.097180031127722</v>
      </c>
      <c r="K182">
        <f t="shared" si="29"/>
        <v>0.56211423509174197</v>
      </c>
      <c r="L182">
        <f t="shared" si="30"/>
        <v>0.43788576490825809</v>
      </c>
      <c r="M182">
        <f t="shared" si="31"/>
        <v>1.7789978221006826</v>
      </c>
      <c r="N182">
        <f t="shared" si="32"/>
        <v>2.283700636419435</v>
      </c>
    </row>
    <row r="183" spans="1:14" x14ac:dyDescent="0.25">
      <c r="A183" s="4">
        <f>IF('True_Odds_Calculator_2-way'!A175="","",'True_Odds_Calculator_2-way'!A175)</f>
        <v>1.83</v>
      </c>
      <c r="B183" s="4">
        <f>IF('True_Odds_Calculator_2-way'!B175="","",'True_Odds_Calculator_2-way'!B175)</f>
        <v>2.0299999999999998</v>
      </c>
      <c r="C183" s="4">
        <f t="shared" si="22"/>
        <v>0.54644808743169393</v>
      </c>
      <c r="D183">
        <f t="shared" si="23"/>
        <v>0.49261083743842371</v>
      </c>
      <c r="E183">
        <f t="shared" si="24"/>
        <v>3.9058924870117639E-2</v>
      </c>
      <c r="F183">
        <f t="shared" si="25"/>
        <v>-0.23012732509623413</v>
      </c>
      <c r="G183">
        <v>0</v>
      </c>
      <c r="H183">
        <f t="shared" si="26"/>
        <v>0.26918624996635171</v>
      </c>
      <c r="I183">
        <f t="shared" si="27"/>
        <v>-1.0815393906387938</v>
      </c>
      <c r="J183">
        <f t="shared" si="28"/>
        <v>1.0815393906387938</v>
      </c>
      <c r="K183">
        <f t="shared" si="29"/>
        <v>0.52695987471447536</v>
      </c>
      <c r="L183">
        <f t="shared" si="30"/>
        <v>0.47304012528552486</v>
      </c>
      <c r="M183">
        <f t="shared" si="31"/>
        <v>1.8976776942301987</v>
      </c>
      <c r="N183">
        <f t="shared" si="32"/>
        <v>2.113985572357957</v>
      </c>
    </row>
    <row r="184" spans="1:14" x14ac:dyDescent="0.25">
      <c r="A184" s="4">
        <f>IF('True_Odds_Calculator_2-way'!A176="","",'True_Odds_Calculator_2-way'!A176)</f>
        <v>1.72</v>
      </c>
      <c r="B184" s="4">
        <f>IF('True_Odds_Calculator_2-way'!B176="","",'True_Odds_Calculator_2-way'!B176)</f>
        <v>2.2000000000000002</v>
      </c>
      <c r="C184" s="4">
        <f t="shared" si="22"/>
        <v>0.58139534883720934</v>
      </c>
      <c r="D184">
        <f t="shared" si="23"/>
        <v>0.45454545454545453</v>
      </c>
      <c r="E184">
        <f t="shared" si="24"/>
        <v>3.5940803382663811E-2</v>
      </c>
      <c r="F184">
        <f t="shared" si="25"/>
        <v>-0.22832980972515859</v>
      </c>
      <c r="G184">
        <v>0</v>
      </c>
      <c r="H184">
        <f t="shared" si="26"/>
        <v>0.26427061310782241</v>
      </c>
      <c r="I184">
        <f t="shared" si="27"/>
        <v>-1.075828707279838</v>
      </c>
      <c r="J184">
        <f t="shared" si="28"/>
        <v>1.075828707279838</v>
      </c>
      <c r="K184">
        <f t="shared" si="29"/>
        <v>0.5635083268962916</v>
      </c>
      <c r="L184">
        <f t="shared" si="30"/>
        <v>0.4364916731037084</v>
      </c>
      <c r="M184">
        <f t="shared" si="31"/>
        <v>1.7745966692414832</v>
      </c>
      <c r="N184">
        <f t="shared" si="32"/>
        <v>2.2909944487358058</v>
      </c>
    </row>
    <row r="185" spans="1:14" x14ac:dyDescent="0.25">
      <c r="A185" s="4">
        <f>IF('True_Odds_Calculator_2-way'!A177="","",'True_Odds_Calculator_2-way'!A177)</f>
        <v>1.93</v>
      </c>
      <c r="B185" s="4">
        <f>IF('True_Odds_Calculator_2-way'!B177="","",'True_Odds_Calculator_2-way'!B177)</f>
        <v>1.96</v>
      </c>
      <c r="C185" s="4">
        <f t="shared" si="22"/>
        <v>0.5181347150259068</v>
      </c>
      <c r="D185">
        <f t="shared" si="23"/>
        <v>0.51020408163265307</v>
      </c>
      <c r="E185">
        <f t="shared" si="24"/>
        <v>2.8338796658559762E-2</v>
      </c>
      <c r="F185">
        <f t="shared" si="25"/>
        <v>-0.23601564978322942</v>
      </c>
      <c r="G185">
        <v>0</v>
      </c>
      <c r="H185">
        <f t="shared" si="26"/>
        <v>0.26435444644178918</v>
      </c>
      <c r="I185">
        <f t="shared" si="27"/>
        <v>-1.0583343916682539</v>
      </c>
      <c r="J185">
        <f t="shared" si="28"/>
        <v>1.0583343916682539</v>
      </c>
      <c r="K185">
        <f t="shared" si="29"/>
        <v>0.50396850395275605</v>
      </c>
      <c r="L185">
        <f t="shared" si="30"/>
        <v>0.49603149604724417</v>
      </c>
      <c r="M185">
        <f t="shared" si="31"/>
        <v>1.9842509842514759</v>
      </c>
      <c r="N185">
        <f t="shared" si="32"/>
        <v>2.0160010160015238</v>
      </c>
    </row>
    <row r="186" spans="1:14" x14ac:dyDescent="0.25">
      <c r="A186" s="4">
        <f>IF('True_Odds_Calculator_2-way'!A178="","",'True_Odds_Calculator_2-way'!A178)</f>
        <v>2.0699999999999998</v>
      </c>
      <c r="B186" s="4">
        <f>IF('True_Odds_Calculator_2-way'!B178="","",'True_Odds_Calculator_2-way'!B178)</f>
        <v>1.83</v>
      </c>
      <c r="C186" s="4">
        <f t="shared" si="22"/>
        <v>0.48309178743961356</v>
      </c>
      <c r="D186">
        <f t="shared" si="23"/>
        <v>0.54644808743169393</v>
      </c>
      <c r="E186">
        <f t="shared" si="24"/>
        <v>2.9539874871307603E-2</v>
      </c>
      <c r="F186">
        <f t="shared" si="25"/>
        <v>-0.23444470842902765</v>
      </c>
      <c r="G186">
        <v>0</v>
      </c>
      <c r="H186">
        <f t="shared" si="26"/>
        <v>0.26398458330033525</v>
      </c>
      <c r="I186">
        <f t="shared" si="27"/>
        <v>-1.0611311532512866</v>
      </c>
      <c r="J186">
        <f t="shared" si="28"/>
        <v>1.0611311532512866</v>
      </c>
      <c r="K186">
        <f t="shared" si="29"/>
        <v>0.46829407167694814</v>
      </c>
      <c r="L186">
        <f t="shared" si="30"/>
        <v>0.53170592832305175</v>
      </c>
      <c r="M186">
        <f t="shared" si="31"/>
        <v>2.1354103339788768</v>
      </c>
      <c r="N186">
        <f t="shared" si="32"/>
        <v>1.8807388571985679</v>
      </c>
    </row>
    <row r="187" spans="1:14" x14ac:dyDescent="0.25">
      <c r="A187" s="4">
        <f>IF('True_Odds_Calculator_2-way'!A179="","",'True_Odds_Calculator_2-way'!A179)</f>
        <v>1.87</v>
      </c>
      <c r="B187" s="4">
        <f>IF('True_Odds_Calculator_2-way'!B179="","",'True_Odds_Calculator_2-way'!B179)</f>
        <v>2.0299999999999998</v>
      </c>
      <c r="C187" s="4">
        <f t="shared" si="22"/>
        <v>0.53475935828876997</v>
      </c>
      <c r="D187">
        <f t="shared" si="23"/>
        <v>0.49261083743842371</v>
      </c>
      <c r="E187">
        <f t="shared" si="24"/>
        <v>2.737019572719368E-2</v>
      </c>
      <c r="F187">
        <f t="shared" si="25"/>
        <v>-0.23605805958747139</v>
      </c>
      <c r="G187">
        <v>0</v>
      </c>
      <c r="H187">
        <f t="shared" si="26"/>
        <v>0.26342825531466507</v>
      </c>
      <c r="I187">
        <f t="shared" si="27"/>
        <v>-1.0563838700626149</v>
      </c>
      <c r="J187">
        <f t="shared" si="28"/>
        <v>1.0563838700626149</v>
      </c>
      <c r="K187">
        <f t="shared" si="29"/>
        <v>0.52109008773056686</v>
      </c>
      <c r="L187">
        <f t="shared" si="30"/>
        <v>0.47890991226943308</v>
      </c>
      <c r="M187">
        <f t="shared" si="31"/>
        <v>1.9190539669544755</v>
      </c>
      <c r="N187">
        <f t="shared" si="32"/>
        <v>2.0880753861644932</v>
      </c>
    </row>
    <row r="188" spans="1:14" x14ac:dyDescent="0.25">
      <c r="A188" s="4">
        <f>IF('True_Odds_Calculator_2-way'!A180="","",'True_Odds_Calculator_2-way'!A180)</f>
        <v>2.2000000000000002</v>
      </c>
      <c r="B188" s="4">
        <f>IF('True_Odds_Calculator_2-way'!B180="","",'True_Odds_Calculator_2-way'!B180)</f>
        <v>1.72</v>
      </c>
      <c r="C188" s="4">
        <f t="shared" si="22"/>
        <v>0.45454545454545453</v>
      </c>
      <c r="D188">
        <f t="shared" si="23"/>
        <v>0.58139534883720934</v>
      </c>
      <c r="E188">
        <f t="shared" si="24"/>
        <v>3.5940803382663811E-2</v>
      </c>
      <c r="F188">
        <f t="shared" si="25"/>
        <v>-0.22832980972515859</v>
      </c>
      <c r="G188">
        <v>0</v>
      </c>
      <c r="H188">
        <f t="shared" si="26"/>
        <v>0.26427061310782241</v>
      </c>
      <c r="I188">
        <f t="shared" si="27"/>
        <v>-1.075828707279838</v>
      </c>
      <c r="J188">
        <f t="shared" si="28"/>
        <v>1.075828707279838</v>
      </c>
      <c r="K188">
        <f t="shared" si="29"/>
        <v>0.4364916731037084</v>
      </c>
      <c r="L188">
        <f t="shared" si="30"/>
        <v>0.5635083268962916</v>
      </c>
      <c r="M188">
        <f t="shared" si="31"/>
        <v>2.2909944487358058</v>
      </c>
      <c r="N188">
        <f t="shared" si="32"/>
        <v>1.7745966692414832</v>
      </c>
    </row>
    <row r="189" spans="1:14" x14ac:dyDescent="0.25">
      <c r="A189" s="4">
        <f>IF('True_Odds_Calculator_2-way'!A181="","",'True_Odds_Calculator_2-way'!A181)</f>
        <v>2.37</v>
      </c>
      <c r="B189" s="4">
        <f>IF('True_Odds_Calculator_2-way'!B181="","",'True_Odds_Calculator_2-way'!B181)</f>
        <v>1.63</v>
      </c>
      <c r="C189" s="4">
        <f t="shared" si="22"/>
        <v>0.42194092827004215</v>
      </c>
      <c r="D189">
        <f t="shared" si="23"/>
        <v>0.61349693251533743</v>
      </c>
      <c r="E189">
        <f t="shared" si="24"/>
        <v>3.5437860785379582E-2</v>
      </c>
      <c r="F189">
        <f t="shared" si="25"/>
        <v>-0.22342160441096537</v>
      </c>
      <c r="G189">
        <v>0</v>
      </c>
      <c r="H189">
        <f t="shared" si="26"/>
        <v>0.2588594651963449</v>
      </c>
      <c r="I189">
        <f t="shared" si="27"/>
        <v>-1.0763894728677108</v>
      </c>
      <c r="J189">
        <f t="shared" si="28"/>
        <v>1.0763894728677108</v>
      </c>
      <c r="K189">
        <f t="shared" si="29"/>
        <v>0.40409696490827207</v>
      </c>
      <c r="L189">
        <f t="shared" si="30"/>
        <v>0.59590303509172793</v>
      </c>
      <c r="M189">
        <f t="shared" si="31"/>
        <v>2.4746535778287639</v>
      </c>
      <c r="N189">
        <f t="shared" si="32"/>
        <v>1.6781253679066579</v>
      </c>
    </row>
    <row r="190" spans="1:14" x14ac:dyDescent="0.25">
      <c r="A190" s="4">
        <f>IF('True_Odds_Calculator_2-way'!A182="","",'True_Odds_Calculator_2-way'!A182)</f>
        <v>2.44</v>
      </c>
      <c r="B190" s="4">
        <f>IF('True_Odds_Calculator_2-way'!B182="","",'True_Odds_Calculator_2-way'!B182)</f>
        <v>1.6</v>
      </c>
      <c r="C190" s="4">
        <f t="shared" si="22"/>
        <v>0.4098360655737705</v>
      </c>
      <c r="D190">
        <f t="shared" si="23"/>
        <v>0.625</v>
      </c>
      <c r="E190">
        <f t="shared" si="24"/>
        <v>3.4836065573770503E-2</v>
      </c>
      <c r="F190">
        <f t="shared" si="25"/>
        <v>-0.22131147540983609</v>
      </c>
      <c r="G190">
        <v>0</v>
      </c>
      <c r="H190">
        <f t="shared" si="26"/>
        <v>0.25614754098360659</v>
      </c>
      <c r="I190">
        <f t="shared" si="27"/>
        <v>-1.075828707279838</v>
      </c>
      <c r="J190">
        <f t="shared" si="28"/>
        <v>1.075828707279838</v>
      </c>
      <c r="K190">
        <f t="shared" si="29"/>
        <v>0.39228095605926194</v>
      </c>
      <c r="L190">
        <f t="shared" si="30"/>
        <v>0.60771904394073795</v>
      </c>
      <c r="M190">
        <f t="shared" si="31"/>
        <v>2.5491933384829668</v>
      </c>
      <c r="N190">
        <f t="shared" si="32"/>
        <v>1.6454972243679031</v>
      </c>
    </row>
    <row r="191" spans="1:14" x14ac:dyDescent="0.25">
      <c r="A191" s="4">
        <f>IF('True_Odds_Calculator_2-way'!A183="","",'True_Odds_Calculator_2-way'!A183)</f>
        <v>1.88</v>
      </c>
      <c r="B191" s="4">
        <f>IF('True_Odds_Calculator_2-way'!B183="","",'True_Odds_Calculator_2-way'!B183)</f>
        <v>1.97</v>
      </c>
      <c r="C191" s="4">
        <f t="shared" si="22"/>
        <v>0.53191489361702127</v>
      </c>
      <c r="D191">
        <f t="shared" si="23"/>
        <v>0.50761421319796951</v>
      </c>
      <c r="E191">
        <f t="shared" si="24"/>
        <v>3.9529106814990778E-2</v>
      </c>
      <c r="F191">
        <f t="shared" si="25"/>
        <v>-0.23047845339669515</v>
      </c>
      <c r="G191">
        <v>0</v>
      </c>
      <c r="H191">
        <f t="shared" si="26"/>
        <v>0.27000756021168593</v>
      </c>
      <c r="I191">
        <f t="shared" si="27"/>
        <v>-1.0823626487770475</v>
      </c>
      <c r="J191">
        <f t="shared" si="28"/>
        <v>1.0823626487770475</v>
      </c>
      <c r="K191">
        <f t="shared" si="29"/>
        <v>0.5121693667101358</v>
      </c>
      <c r="L191">
        <f t="shared" si="30"/>
        <v>0.48783063328986415</v>
      </c>
      <c r="M191">
        <f t="shared" si="31"/>
        <v>1.9524791309238021</v>
      </c>
      <c r="N191">
        <f t="shared" si="32"/>
        <v>2.049891769313736</v>
      </c>
    </row>
    <row r="192" spans="1:14" x14ac:dyDescent="0.25">
      <c r="A192" s="4">
        <f>IF('True_Odds_Calculator_2-way'!A184="","",'True_Odds_Calculator_2-way'!A184)</f>
        <v>2.17</v>
      </c>
      <c r="B192" s="4">
        <f>IF('True_Odds_Calculator_2-way'!B184="","",'True_Odds_Calculator_2-way'!B184)</f>
        <v>1.72</v>
      </c>
      <c r="C192" s="4">
        <f t="shared" si="22"/>
        <v>0.46082949308755761</v>
      </c>
      <c r="D192">
        <f t="shared" si="23"/>
        <v>0.58139534883720934</v>
      </c>
      <c r="E192">
        <f t="shared" si="24"/>
        <v>4.2224841924766832E-2</v>
      </c>
      <c r="F192">
        <f t="shared" si="25"/>
        <v>-0.2256992819633481</v>
      </c>
      <c r="G192">
        <v>0</v>
      </c>
      <c r="H192">
        <f t="shared" si="26"/>
        <v>0.26792412388811493</v>
      </c>
      <c r="I192">
        <f t="shared" si="27"/>
        <v>-1.0895340841010224</v>
      </c>
      <c r="J192">
        <f t="shared" si="28"/>
        <v>1.0895340841010224</v>
      </c>
      <c r="K192">
        <f t="shared" si="29"/>
        <v>0.43960780543711397</v>
      </c>
      <c r="L192">
        <f t="shared" si="30"/>
        <v>0.56039219456288614</v>
      </c>
      <c r="M192">
        <f t="shared" si="31"/>
        <v>2.2747548783981961</v>
      </c>
      <c r="N192">
        <f t="shared" si="32"/>
        <v>1.784464540552736</v>
      </c>
    </row>
    <row r="193" spans="1:14" x14ac:dyDescent="0.25">
      <c r="A193" s="4">
        <f>IF('True_Odds_Calculator_2-way'!A185="","",'True_Odds_Calculator_2-way'!A185)</f>
        <v>1.78</v>
      </c>
      <c r="B193" s="4">
        <f>IF('True_Odds_Calculator_2-way'!B185="","",'True_Odds_Calculator_2-way'!B185)</f>
        <v>2.09</v>
      </c>
      <c r="C193" s="4">
        <f t="shared" si="22"/>
        <v>0.5617977528089888</v>
      </c>
      <c r="D193">
        <f t="shared" si="23"/>
        <v>0.47846889952153115</v>
      </c>
      <c r="E193">
        <f t="shared" si="24"/>
        <v>4.0266652330519959E-2</v>
      </c>
      <c r="F193">
        <f t="shared" si="25"/>
        <v>-0.22853610020966608</v>
      </c>
      <c r="G193">
        <v>0</v>
      </c>
      <c r="H193">
        <f t="shared" si="26"/>
        <v>0.26880275254018604</v>
      </c>
      <c r="I193">
        <f t="shared" si="27"/>
        <v>-1.084524705455941</v>
      </c>
      <c r="J193">
        <f t="shared" si="28"/>
        <v>1.084524705455941</v>
      </c>
      <c r="K193">
        <f t="shared" si="29"/>
        <v>0.54173256587535168</v>
      </c>
      <c r="L193">
        <f t="shared" si="30"/>
        <v>0.45826743412464838</v>
      </c>
      <c r="M193">
        <f t="shared" si="31"/>
        <v>1.8459292702556338</v>
      </c>
      <c r="N193">
        <f t="shared" si="32"/>
        <v>2.1821319289469754</v>
      </c>
    </row>
    <row r="194" spans="1:14" x14ac:dyDescent="0.25">
      <c r="A194" s="4">
        <f>IF('True_Odds_Calculator_2-way'!A186="","",'True_Odds_Calculator_2-way'!A186)</f>
        <v>1.68</v>
      </c>
      <c r="B194" s="4">
        <f>IF('True_Odds_Calculator_2-way'!B186="","",'True_Odds_Calculator_2-way'!B186)</f>
        <v>2.23</v>
      </c>
      <c r="C194" s="4">
        <f t="shared" si="22"/>
        <v>0.59523809523809523</v>
      </c>
      <c r="D194">
        <f t="shared" si="23"/>
        <v>0.44843049327354262</v>
      </c>
      <c r="E194">
        <f t="shared" si="24"/>
        <v>4.3668588511637907E-2</v>
      </c>
      <c r="F194">
        <f t="shared" si="25"/>
        <v>-0.22325432415118507</v>
      </c>
      <c r="G194">
        <v>0</v>
      </c>
      <c r="H194">
        <f t="shared" si="26"/>
        <v>0.26692291266282298</v>
      </c>
      <c r="I194">
        <f t="shared" si="27"/>
        <v>-1.0934350421017387</v>
      </c>
      <c r="J194">
        <f t="shared" si="28"/>
        <v>1.0934350421017387</v>
      </c>
      <c r="K194">
        <f t="shared" si="29"/>
        <v>0.57354714688382902</v>
      </c>
      <c r="L194">
        <f t="shared" si="30"/>
        <v>0.42645285311617104</v>
      </c>
      <c r="M194">
        <f t="shared" si="31"/>
        <v>1.743535828629182</v>
      </c>
      <c r="N194">
        <f t="shared" si="32"/>
        <v>2.3449251017851385</v>
      </c>
    </row>
    <row r="195" spans="1:14" x14ac:dyDescent="0.25">
      <c r="A195" s="4">
        <f>IF('True_Odds_Calculator_2-way'!A187="","",'True_Odds_Calculator_2-way'!A187)</f>
        <v>1.75</v>
      </c>
      <c r="B195" s="4">
        <f>IF('True_Odds_Calculator_2-way'!B187="","",'True_Odds_Calculator_2-way'!B187)</f>
        <v>2.13</v>
      </c>
      <c r="C195" s="4">
        <f t="shared" ref="C195:C258" si="33">1/A195</f>
        <v>0.5714285714285714</v>
      </c>
      <c r="D195">
        <f t="shared" ref="D195:D258" si="34">1/B195</f>
        <v>0.46948356807511737</v>
      </c>
      <c r="E195">
        <f t="shared" ref="E195:E258" si="35">C195+D195-1</f>
        <v>4.091213950368866E-2</v>
      </c>
      <c r="F195">
        <f t="shared" ref="F195:F258" si="36">C195+D195-(C195*D195)-1</f>
        <v>-0.22736418511066403</v>
      </c>
      <c r="G195">
        <v>0</v>
      </c>
      <c r="H195">
        <f t="shared" ref="H195:H258" si="37">C195*D195</f>
        <v>0.26827632461435275</v>
      </c>
      <c r="I195">
        <f t="shared" ref="I195:I258" si="38">((-4*F195*H195)^0.5)/(2*F195)</f>
        <v>-1.0862508931871366</v>
      </c>
      <c r="J195">
        <f t="shared" ref="J195:J258" si="39">(-((-4*F195*H195)^0.5))/(2*F195)</f>
        <v>1.0862508931871366</v>
      </c>
      <c r="K195">
        <f t="shared" ref="K195:K258" si="40">IF(A195="","",(C195/($J195+C195-($J195*C195))))</f>
        <v>0.55105886322079345</v>
      </c>
      <c r="L195">
        <f t="shared" ref="L195:L258" si="41">IF(B195="","",(D195/($J195+D195-($J195*D195))))</f>
        <v>0.4489411367792065</v>
      </c>
      <c r="M195">
        <f t="shared" ref="M195:M258" si="42">IF(A195="","",1/K195)</f>
        <v>1.814688169890353</v>
      </c>
      <c r="N195">
        <f t="shared" ref="N195:N258" si="43">IF(B195="","",1/L195)</f>
        <v>2.2274635093014643</v>
      </c>
    </row>
    <row r="196" spans="1:14" x14ac:dyDescent="0.25">
      <c r="A196" s="4" t="str">
        <f>IF('True_Odds_Calculator_2-way'!A188="","",'True_Odds_Calculator_2-way'!A188)</f>
        <v/>
      </c>
      <c r="B196" s="4" t="str">
        <f>IF('True_Odds_Calculator_2-way'!B188="","",'True_Odds_Calculator_2-way'!B188)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>
        <f>IF('True_Odds_Calculator_2-way'!A189="","",'True_Odds_Calculator_2-way'!A189)</f>
        <v>1.67</v>
      </c>
      <c r="B197" s="4">
        <f>IF('True_Odds_Calculator_2-way'!B189="","",'True_Odds_Calculator_2-way'!B189)</f>
        <v>2.2000000000000002</v>
      </c>
      <c r="C197" s="4">
        <f t="shared" si="33"/>
        <v>0.5988023952095809</v>
      </c>
      <c r="D197">
        <f t="shared" si="34"/>
        <v>0.45454545454545453</v>
      </c>
      <c r="E197">
        <f t="shared" si="35"/>
        <v>5.3347849755035481E-2</v>
      </c>
      <c r="F197">
        <f t="shared" si="36"/>
        <v>-0.21883505715841034</v>
      </c>
      <c r="G197">
        <v>0</v>
      </c>
      <c r="H197">
        <f t="shared" si="37"/>
        <v>0.27218290691344588</v>
      </c>
      <c r="I197">
        <f t="shared" si="38"/>
        <v>-1.1152493418636766</v>
      </c>
      <c r="J197">
        <f t="shared" si="39"/>
        <v>1.1152493418636766</v>
      </c>
      <c r="K197">
        <f t="shared" si="40"/>
        <v>0.57233873422944193</v>
      </c>
      <c r="L197">
        <f t="shared" si="41"/>
        <v>0.42766126577055791</v>
      </c>
      <c r="M197">
        <f t="shared" si="42"/>
        <v>1.7472170590486633</v>
      </c>
      <c r="N197">
        <f t="shared" si="43"/>
        <v>2.3382992102364124</v>
      </c>
    </row>
    <row r="198" spans="1:14" x14ac:dyDescent="0.25">
      <c r="A198" s="4">
        <f>IF('True_Odds_Calculator_2-way'!A190="","",'True_Odds_Calculator_2-way'!A190)</f>
        <v>1.75</v>
      </c>
      <c r="B198" s="4">
        <f>IF('True_Odds_Calculator_2-way'!B190="","",'True_Odds_Calculator_2-way'!B190)</f>
        <v>2.08</v>
      </c>
      <c r="C198" s="4">
        <f t="shared" si="33"/>
        <v>0.5714285714285714</v>
      </c>
      <c r="D198">
        <f t="shared" si="34"/>
        <v>0.48076923076923073</v>
      </c>
      <c r="E198">
        <f t="shared" si="35"/>
        <v>5.2197802197802012E-2</v>
      </c>
      <c r="F198">
        <f t="shared" si="36"/>
        <v>-0.22252747252747263</v>
      </c>
      <c r="G198">
        <v>0</v>
      </c>
      <c r="H198">
        <f t="shared" si="37"/>
        <v>0.27472527472527469</v>
      </c>
      <c r="I198">
        <f t="shared" si="38"/>
        <v>-1.1111111111111107</v>
      </c>
      <c r="J198">
        <f t="shared" si="39"/>
        <v>1.1111111111111107</v>
      </c>
      <c r="K198">
        <f t="shared" si="40"/>
        <v>0.54545454545454553</v>
      </c>
      <c r="L198">
        <f t="shared" si="41"/>
        <v>0.45454545454545459</v>
      </c>
      <c r="M198">
        <f t="shared" si="42"/>
        <v>1.833333333333333</v>
      </c>
      <c r="N198">
        <f t="shared" si="43"/>
        <v>2.1999999999999997</v>
      </c>
    </row>
    <row r="199" spans="1:14" x14ac:dyDescent="0.25">
      <c r="A199" s="4">
        <f>IF('True_Odds_Calculator_2-way'!A191="","",'True_Odds_Calculator_2-way'!A191)</f>
        <v>1.59</v>
      </c>
      <c r="B199" s="4">
        <f>IF('True_Odds_Calculator_2-way'!B191="","",'True_Odds_Calculator_2-way'!B191)</f>
        <v>2.36</v>
      </c>
      <c r="C199" s="4">
        <f t="shared" si="33"/>
        <v>0.62893081761006286</v>
      </c>
      <c r="D199">
        <f t="shared" si="34"/>
        <v>0.42372881355932207</v>
      </c>
      <c r="E199">
        <f t="shared" si="35"/>
        <v>5.2659631169384991E-2</v>
      </c>
      <c r="F199">
        <f t="shared" si="36"/>
        <v>-0.21383647798742134</v>
      </c>
      <c r="G199">
        <v>0</v>
      </c>
      <c r="H199">
        <f t="shared" si="37"/>
        <v>0.26649610915680633</v>
      </c>
      <c r="I199">
        <f t="shared" si="38"/>
        <v>-1.1163607017227666</v>
      </c>
      <c r="J199">
        <f t="shared" si="39"/>
        <v>1.1163607017227666</v>
      </c>
      <c r="K199">
        <f t="shared" si="40"/>
        <v>0.60289892589305494</v>
      </c>
      <c r="L199">
        <f t="shared" si="41"/>
        <v>0.39710107410694506</v>
      </c>
      <c r="M199">
        <f t="shared" si="42"/>
        <v>1.6586528140164323</v>
      </c>
      <c r="N199">
        <f t="shared" si="43"/>
        <v>2.5182505543429619</v>
      </c>
    </row>
    <row r="200" spans="1:14" x14ac:dyDescent="0.25">
      <c r="A200" s="4">
        <f>IF('True_Odds_Calculator_2-way'!A192="","",'True_Odds_Calculator_2-way'!A192)</f>
        <v>1.57</v>
      </c>
      <c r="B200" s="4">
        <f>IF('True_Odds_Calculator_2-way'!B192="","",'True_Odds_Calculator_2-way'!B192)</f>
        <v>2.41</v>
      </c>
      <c r="C200" s="4">
        <f t="shared" si="33"/>
        <v>0.63694267515923564</v>
      </c>
      <c r="D200">
        <f t="shared" si="34"/>
        <v>0.41493775933609955</v>
      </c>
      <c r="E200">
        <f t="shared" si="35"/>
        <v>5.1880434495335193E-2</v>
      </c>
      <c r="F200">
        <f t="shared" si="36"/>
        <v>-0.2124111319607791</v>
      </c>
      <c r="G200">
        <v>0</v>
      </c>
      <c r="H200">
        <f t="shared" si="37"/>
        <v>0.26429156645611435</v>
      </c>
      <c r="I200">
        <f t="shared" si="38"/>
        <v>-1.1154574690170911</v>
      </c>
      <c r="J200">
        <f t="shared" si="39"/>
        <v>1.1154574690170911</v>
      </c>
      <c r="K200">
        <f t="shared" si="40"/>
        <v>0.61131765732257604</v>
      </c>
      <c r="L200">
        <f t="shared" si="41"/>
        <v>0.38868234267742391</v>
      </c>
      <c r="M200">
        <f t="shared" si="42"/>
        <v>1.635810757339742</v>
      </c>
      <c r="N200">
        <f t="shared" si="43"/>
        <v>2.5727950313140986</v>
      </c>
    </row>
    <row r="201" spans="1:14" x14ac:dyDescent="0.25">
      <c r="A201" s="4">
        <f>IF('True_Odds_Calculator_2-way'!A193="","",'True_Odds_Calculator_2-way'!A193)</f>
        <v>1.57</v>
      </c>
      <c r="B201" s="4">
        <f>IF('True_Odds_Calculator_2-way'!B193="","",'True_Odds_Calculator_2-way'!B193)</f>
        <v>2.41</v>
      </c>
      <c r="C201" s="4">
        <f t="shared" si="33"/>
        <v>0.63694267515923564</v>
      </c>
      <c r="D201">
        <f t="shared" si="34"/>
        <v>0.41493775933609955</v>
      </c>
      <c r="E201">
        <f t="shared" si="35"/>
        <v>5.1880434495335193E-2</v>
      </c>
      <c r="F201">
        <f t="shared" si="36"/>
        <v>-0.2124111319607791</v>
      </c>
      <c r="G201">
        <v>0</v>
      </c>
      <c r="H201">
        <f t="shared" si="37"/>
        <v>0.26429156645611435</v>
      </c>
      <c r="I201">
        <f t="shared" si="38"/>
        <v>-1.1154574690170911</v>
      </c>
      <c r="J201">
        <f t="shared" si="39"/>
        <v>1.1154574690170911</v>
      </c>
      <c r="K201">
        <f t="shared" si="40"/>
        <v>0.61131765732257604</v>
      </c>
      <c r="L201">
        <f t="shared" si="41"/>
        <v>0.38868234267742391</v>
      </c>
      <c r="M201">
        <f t="shared" si="42"/>
        <v>1.635810757339742</v>
      </c>
      <c r="N201">
        <f t="shared" si="43"/>
        <v>2.5727950313140986</v>
      </c>
    </row>
    <row r="202" spans="1:14" x14ac:dyDescent="0.25">
      <c r="A202" s="4">
        <f>IF('True_Odds_Calculator_2-way'!A194="","",'True_Odds_Calculator_2-way'!A194)</f>
        <v>1.43</v>
      </c>
      <c r="B202" s="4">
        <f>IF('True_Odds_Calculator_2-way'!B194="","",'True_Odds_Calculator_2-way'!B194)</f>
        <v>2.76</v>
      </c>
      <c r="C202" s="4">
        <f t="shared" si="33"/>
        <v>0.69930069930069938</v>
      </c>
      <c r="D202">
        <f t="shared" si="34"/>
        <v>0.3623188405797102</v>
      </c>
      <c r="E202">
        <f t="shared" si="35"/>
        <v>6.161953988040958E-2</v>
      </c>
      <c r="F202">
        <f t="shared" si="36"/>
        <v>-0.19175027870680039</v>
      </c>
      <c r="G202">
        <v>0</v>
      </c>
      <c r="H202">
        <f t="shared" si="37"/>
        <v>0.25336981858720997</v>
      </c>
      <c r="I202">
        <f t="shared" si="38"/>
        <v>-1.1495012246792575</v>
      </c>
      <c r="J202">
        <f t="shared" si="39"/>
        <v>1.1495012246792575</v>
      </c>
      <c r="K202">
        <f t="shared" si="40"/>
        <v>0.6692161452351415</v>
      </c>
      <c r="L202">
        <f t="shared" si="41"/>
        <v>0.3307838547648585</v>
      </c>
      <c r="M202">
        <f t="shared" si="42"/>
        <v>1.4942855266120805</v>
      </c>
      <c r="N202">
        <f t="shared" si="43"/>
        <v>3.0231221554354928</v>
      </c>
    </row>
    <row r="203" spans="1:14" x14ac:dyDescent="0.25">
      <c r="A203" s="4">
        <f>IF('True_Odds_Calculator_2-way'!A195="","",'True_Odds_Calculator_2-way'!A195)</f>
        <v>1.72</v>
      </c>
      <c r="B203" s="4">
        <f>IF('True_Odds_Calculator_2-way'!B195="","",'True_Odds_Calculator_2-way'!B195)</f>
        <v>2.12</v>
      </c>
      <c r="C203" s="4">
        <f t="shared" si="33"/>
        <v>0.58139534883720934</v>
      </c>
      <c r="D203">
        <f t="shared" si="34"/>
        <v>0.47169811320754712</v>
      </c>
      <c r="E203">
        <f t="shared" si="35"/>
        <v>5.3093462044756512E-2</v>
      </c>
      <c r="F203">
        <f t="shared" si="36"/>
        <v>-0.22114962702939889</v>
      </c>
      <c r="G203">
        <v>0</v>
      </c>
      <c r="H203">
        <f t="shared" si="37"/>
        <v>0.27424308907415534</v>
      </c>
      <c r="I203">
        <f t="shared" si="38"/>
        <v>-1.1135885079684349</v>
      </c>
      <c r="J203">
        <f t="shared" si="39"/>
        <v>1.1135885079684349</v>
      </c>
      <c r="K203">
        <f t="shared" si="40"/>
        <v>0.55500556793563516</v>
      </c>
      <c r="L203">
        <f t="shared" si="41"/>
        <v>0.44499443206436479</v>
      </c>
      <c r="M203">
        <f t="shared" si="42"/>
        <v>1.8017837257372731</v>
      </c>
      <c r="N203">
        <f t="shared" si="43"/>
        <v>2.2472191289246473</v>
      </c>
    </row>
    <row r="204" spans="1:14" x14ac:dyDescent="0.25">
      <c r="A204" s="4">
        <f>IF('True_Odds_Calculator_2-way'!A196="","",'True_Odds_Calculator_2-way'!A196)</f>
        <v>1.72</v>
      </c>
      <c r="B204" s="4">
        <f>IF('True_Odds_Calculator_2-way'!B196="","",'True_Odds_Calculator_2-way'!B196)</f>
        <v>2.12</v>
      </c>
      <c r="C204" s="4">
        <f t="shared" si="33"/>
        <v>0.58139534883720934</v>
      </c>
      <c r="D204">
        <f t="shared" si="34"/>
        <v>0.47169811320754712</v>
      </c>
      <c r="E204">
        <f t="shared" si="35"/>
        <v>5.3093462044756512E-2</v>
      </c>
      <c r="F204">
        <f t="shared" si="36"/>
        <v>-0.22114962702939889</v>
      </c>
      <c r="G204">
        <v>0</v>
      </c>
      <c r="H204">
        <f t="shared" si="37"/>
        <v>0.27424308907415534</v>
      </c>
      <c r="I204">
        <f t="shared" si="38"/>
        <v>-1.1135885079684349</v>
      </c>
      <c r="J204">
        <f t="shared" si="39"/>
        <v>1.1135885079684349</v>
      </c>
      <c r="K204">
        <f t="shared" si="40"/>
        <v>0.55500556793563516</v>
      </c>
      <c r="L204">
        <f t="shared" si="41"/>
        <v>0.44499443206436479</v>
      </c>
      <c r="M204">
        <f t="shared" si="42"/>
        <v>1.8017837257372731</v>
      </c>
      <c r="N204">
        <f t="shared" si="43"/>
        <v>2.2472191289246473</v>
      </c>
    </row>
    <row r="205" spans="1:14" x14ac:dyDescent="0.25">
      <c r="A205" s="4">
        <f>IF('True_Odds_Calculator_2-way'!A197="","",'True_Odds_Calculator_2-way'!A197)</f>
        <v>1.62</v>
      </c>
      <c r="B205" s="4">
        <f>IF('True_Odds_Calculator_2-way'!B197="","",'True_Odds_Calculator_2-way'!B197)</f>
        <v>2.2999999999999998</v>
      </c>
      <c r="C205" s="4">
        <f t="shared" si="33"/>
        <v>0.61728395061728392</v>
      </c>
      <c r="D205">
        <f t="shared" si="34"/>
        <v>0.43478260869565222</v>
      </c>
      <c r="E205">
        <f t="shared" si="35"/>
        <v>5.2066559312936134E-2</v>
      </c>
      <c r="F205">
        <f t="shared" si="36"/>
        <v>-0.2163177670424048</v>
      </c>
      <c r="G205">
        <v>0</v>
      </c>
      <c r="H205">
        <f t="shared" si="37"/>
        <v>0.26838432635534087</v>
      </c>
      <c r="I205">
        <f t="shared" si="38"/>
        <v>-1.1138647983852823</v>
      </c>
      <c r="J205">
        <f t="shared" si="39"/>
        <v>1.1138647983852823</v>
      </c>
      <c r="K205">
        <f t="shared" si="40"/>
        <v>0.5915073125021505</v>
      </c>
      <c r="L205">
        <f t="shared" si="41"/>
        <v>0.40849268749784945</v>
      </c>
      <c r="M205">
        <f t="shared" si="42"/>
        <v>1.6905961749988752</v>
      </c>
      <c r="N205">
        <f t="shared" si="43"/>
        <v>2.4480242379008672</v>
      </c>
    </row>
    <row r="206" spans="1:14" x14ac:dyDescent="0.25">
      <c r="A206" s="4">
        <f>IF('True_Odds_Calculator_2-way'!A198="","",'True_Odds_Calculator_2-way'!A198)</f>
        <v>1.72</v>
      </c>
      <c r="B206" s="4">
        <f>IF('True_Odds_Calculator_2-way'!B198="","",'True_Odds_Calculator_2-way'!B198)</f>
        <v>2.23</v>
      </c>
      <c r="C206" s="4">
        <f t="shared" si="33"/>
        <v>0.58139534883720934</v>
      </c>
      <c r="D206">
        <f t="shared" si="34"/>
        <v>0.44843049327354262</v>
      </c>
      <c r="E206">
        <f t="shared" si="35"/>
        <v>2.982584211075201E-2</v>
      </c>
      <c r="F206">
        <f t="shared" si="36"/>
        <v>-0.23088956095526114</v>
      </c>
      <c r="G206">
        <v>0</v>
      </c>
      <c r="H206">
        <f t="shared" si="37"/>
        <v>0.26071540306601315</v>
      </c>
      <c r="I206">
        <f t="shared" si="38"/>
        <v>-1.0626278551055641</v>
      </c>
      <c r="J206">
        <f t="shared" si="39"/>
        <v>1.0626278551055641</v>
      </c>
      <c r="K206">
        <f t="shared" si="40"/>
        <v>0.56654268925198559</v>
      </c>
      <c r="L206">
        <f t="shared" si="41"/>
        <v>0.43345731074801436</v>
      </c>
      <c r="M206">
        <f t="shared" si="42"/>
        <v>1.7650920556760061</v>
      </c>
      <c r="N206">
        <f t="shared" si="43"/>
        <v>2.3070322617798436</v>
      </c>
    </row>
    <row r="207" spans="1:14" x14ac:dyDescent="0.25">
      <c r="A207" s="4">
        <f>IF('True_Odds_Calculator_2-way'!A199="","",'True_Odds_Calculator_2-way'!A199)</f>
        <v>2.21</v>
      </c>
      <c r="B207" s="4">
        <f>IF('True_Odds_Calculator_2-way'!B199="","",'True_Odds_Calculator_2-way'!B199)</f>
        <v>1.74</v>
      </c>
      <c r="C207" s="4">
        <f t="shared" si="33"/>
        <v>0.45248868778280543</v>
      </c>
      <c r="D207">
        <f t="shared" si="34"/>
        <v>0.57471264367816088</v>
      </c>
      <c r="E207">
        <f t="shared" si="35"/>
        <v>2.720133146096626E-2</v>
      </c>
      <c r="F207">
        <f t="shared" si="36"/>
        <v>-0.23284963852915186</v>
      </c>
      <c r="G207">
        <v>0</v>
      </c>
      <c r="H207">
        <f t="shared" si="37"/>
        <v>0.26005096999011806</v>
      </c>
      <c r="I207">
        <f t="shared" si="38"/>
        <v>-1.0567967158529021</v>
      </c>
      <c r="J207">
        <f t="shared" si="39"/>
        <v>1.0567967158529021</v>
      </c>
      <c r="K207">
        <f t="shared" si="40"/>
        <v>0.43884208377593403</v>
      </c>
      <c r="L207">
        <f t="shared" si="41"/>
        <v>0.56115791622406608</v>
      </c>
      <c r="M207">
        <f t="shared" si="42"/>
        <v>2.2787240261820116</v>
      </c>
      <c r="N207">
        <f t="shared" si="43"/>
        <v>1.7820295697311479</v>
      </c>
    </row>
    <row r="208" spans="1:14" x14ac:dyDescent="0.25">
      <c r="A208" s="4">
        <f>IF('True_Odds_Calculator_2-way'!A200="","",'True_Odds_Calculator_2-way'!A200)</f>
        <v>2.87</v>
      </c>
      <c r="B208" s="4">
        <f>IF('True_Odds_Calculator_2-way'!B200="","",'True_Odds_Calculator_2-way'!B200)</f>
        <v>1.46</v>
      </c>
      <c r="C208" s="4">
        <f t="shared" si="33"/>
        <v>0.34843205574912889</v>
      </c>
      <c r="D208">
        <f t="shared" si="34"/>
        <v>0.68493150684931503</v>
      </c>
      <c r="E208">
        <f t="shared" si="35"/>
        <v>3.3363562598443863E-2</v>
      </c>
      <c r="F208">
        <f t="shared" si="36"/>
        <v>-0.2052885303804115</v>
      </c>
      <c r="G208">
        <v>0</v>
      </c>
      <c r="H208">
        <f t="shared" si="37"/>
        <v>0.2386520929788554</v>
      </c>
      <c r="I208">
        <f t="shared" si="38"/>
        <v>-1.0782023669543772</v>
      </c>
      <c r="J208">
        <f t="shared" si="39"/>
        <v>1.0782023669543772</v>
      </c>
      <c r="K208">
        <f t="shared" si="40"/>
        <v>0.33153877734337261</v>
      </c>
      <c r="L208">
        <f t="shared" si="41"/>
        <v>0.66846122265662733</v>
      </c>
      <c r="M208">
        <f t="shared" si="42"/>
        <v>3.0162384262046857</v>
      </c>
      <c r="N208">
        <f t="shared" si="43"/>
        <v>1.4959730887990137</v>
      </c>
    </row>
    <row r="209" spans="1:14" x14ac:dyDescent="0.25">
      <c r="A209" s="4">
        <f>IF('True_Odds_Calculator_2-way'!A201="","",'True_Odds_Calculator_2-way'!A201)</f>
        <v>1.6</v>
      </c>
      <c r="B209" s="4">
        <f>IF('True_Odds_Calculator_2-way'!B201="","",'True_Odds_Calculator_2-way'!B201)</f>
        <v>2.4700000000000002</v>
      </c>
      <c r="C209" s="4">
        <f t="shared" si="33"/>
        <v>0.625</v>
      </c>
      <c r="D209">
        <f t="shared" si="34"/>
        <v>0.40485829959514169</v>
      </c>
      <c r="E209">
        <f t="shared" si="35"/>
        <v>2.9858299595141746E-2</v>
      </c>
      <c r="F209">
        <f t="shared" si="36"/>
        <v>-0.22317813765182182</v>
      </c>
      <c r="G209">
        <v>0</v>
      </c>
      <c r="H209">
        <f t="shared" si="37"/>
        <v>0.25303643724696356</v>
      </c>
      <c r="I209">
        <f t="shared" si="38"/>
        <v>-1.0647942749999</v>
      </c>
      <c r="J209">
        <f t="shared" si="39"/>
        <v>1.0647942749999</v>
      </c>
      <c r="K209">
        <f t="shared" si="40"/>
        <v>0.61017407982768768</v>
      </c>
      <c r="L209">
        <f t="shared" si="41"/>
        <v>0.38982592017231221</v>
      </c>
      <c r="M209">
        <f t="shared" si="42"/>
        <v>1.6388765649999402</v>
      </c>
      <c r="N209">
        <f t="shared" si="43"/>
        <v>2.5652475842498532</v>
      </c>
    </row>
    <row r="210" spans="1:14" x14ac:dyDescent="0.25">
      <c r="A210" s="4">
        <f>IF('True_Odds_Calculator_2-way'!A202="","",'True_Odds_Calculator_2-way'!A202)</f>
        <v>3.02</v>
      </c>
      <c r="B210" s="4">
        <f>IF('True_Odds_Calculator_2-way'!B202="","",'True_Odds_Calculator_2-way'!B202)</f>
        <v>1.4</v>
      </c>
      <c r="C210" s="4">
        <f t="shared" si="33"/>
        <v>0.33112582781456956</v>
      </c>
      <c r="D210">
        <f t="shared" si="34"/>
        <v>0.7142857142857143</v>
      </c>
      <c r="E210">
        <f t="shared" si="35"/>
        <v>4.5411542100283864E-2</v>
      </c>
      <c r="F210">
        <f t="shared" si="36"/>
        <v>-0.19110690633869443</v>
      </c>
      <c r="G210">
        <v>0</v>
      </c>
      <c r="H210">
        <f t="shared" si="37"/>
        <v>0.23651844843897826</v>
      </c>
      <c r="I210">
        <f t="shared" si="38"/>
        <v>-1.1124853987249621</v>
      </c>
      <c r="J210">
        <f t="shared" si="39"/>
        <v>1.1124853987249621</v>
      </c>
      <c r="K210">
        <f t="shared" si="40"/>
        <v>0.30795568035170939</v>
      </c>
      <c r="L210">
        <f t="shared" si="41"/>
        <v>0.69204431964829072</v>
      </c>
      <c r="M210">
        <f t="shared" si="42"/>
        <v>3.2472205054244236</v>
      </c>
      <c r="N210">
        <f t="shared" si="43"/>
        <v>1.4449941594899844</v>
      </c>
    </row>
    <row r="211" spans="1:14" x14ac:dyDescent="0.25">
      <c r="A211" s="4">
        <f>IF('True_Odds_Calculator_2-way'!A203="","",'True_Odds_Calculator_2-way'!A203)</f>
        <v>2.62</v>
      </c>
      <c r="B211" s="4">
        <f>IF('True_Odds_Calculator_2-way'!B203="","",'True_Odds_Calculator_2-way'!B203)</f>
        <v>1.52</v>
      </c>
      <c r="C211" s="4">
        <f t="shared" si="33"/>
        <v>0.38167938931297707</v>
      </c>
      <c r="D211">
        <f t="shared" si="34"/>
        <v>0.65789473684210531</v>
      </c>
      <c r="E211">
        <f t="shared" si="35"/>
        <v>3.9574126155082379E-2</v>
      </c>
      <c r="F211">
        <f t="shared" si="36"/>
        <v>-0.21153073523503418</v>
      </c>
      <c r="G211">
        <v>0</v>
      </c>
      <c r="H211">
        <f t="shared" si="37"/>
        <v>0.25110486139011651</v>
      </c>
      <c r="I211">
        <f t="shared" si="38"/>
        <v>-1.0895340841010224</v>
      </c>
      <c r="J211">
        <f t="shared" si="39"/>
        <v>1.0895340841010224</v>
      </c>
      <c r="K211">
        <f t="shared" si="40"/>
        <v>0.36165773858791023</v>
      </c>
      <c r="L211">
        <f t="shared" si="41"/>
        <v>0.63834226141208994</v>
      </c>
      <c r="M211">
        <f t="shared" si="42"/>
        <v>2.7650452162436565</v>
      </c>
      <c r="N211">
        <f t="shared" si="43"/>
        <v>1.5665577237325312</v>
      </c>
    </row>
    <row r="212" spans="1:14" x14ac:dyDescent="0.25">
      <c r="A212" s="4">
        <f>IF('True_Odds_Calculator_2-way'!A204="","",'True_Odds_Calculator_2-way'!A204)</f>
        <v>2.77</v>
      </c>
      <c r="B212" s="4">
        <f>IF('True_Odds_Calculator_2-way'!B204="","",'True_Odds_Calculator_2-way'!B204)</f>
        <v>1.48</v>
      </c>
      <c r="C212" s="4">
        <f t="shared" si="33"/>
        <v>0.36101083032490977</v>
      </c>
      <c r="D212">
        <f t="shared" si="34"/>
        <v>0.67567567567567566</v>
      </c>
      <c r="E212">
        <f t="shared" si="35"/>
        <v>3.6686506000585428E-2</v>
      </c>
      <c r="F212">
        <f t="shared" si="36"/>
        <v>-0.20723973070543467</v>
      </c>
      <c r="G212">
        <v>0</v>
      </c>
      <c r="H212">
        <f t="shared" si="37"/>
        <v>0.24392623670602012</v>
      </c>
      <c r="I212">
        <f t="shared" si="38"/>
        <v>-1.0849075915068656</v>
      </c>
      <c r="J212">
        <f t="shared" si="39"/>
        <v>1.0849075915068656</v>
      </c>
      <c r="K212">
        <f t="shared" si="40"/>
        <v>0.34243216259242865</v>
      </c>
      <c r="L212">
        <f t="shared" si="41"/>
        <v>0.6575678374075713</v>
      </c>
      <c r="M212">
        <f t="shared" si="42"/>
        <v>2.9202864369671522</v>
      </c>
      <c r="N212">
        <f t="shared" si="43"/>
        <v>1.5207556439232957</v>
      </c>
    </row>
    <row r="213" spans="1:14" x14ac:dyDescent="0.25">
      <c r="A213" s="4">
        <f>IF('True_Odds_Calculator_2-way'!A205="","",'True_Odds_Calculator_2-way'!A205)</f>
        <v>2.58</v>
      </c>
      <c r="B213" s="4">
        <f>IF('True_Odds_Calculator_2-way'!B205="","",'True_Odds_Calculator_2-way'!B205)</f>
        <v>1.53</v>
      </c>
      <c r="C213" s="4">
        <f t="shared" si="33"/>
        <v>0.38759689922480617</v>
      </c>
      <c r="D213">
        <f t="shared" si="34"/>
        <v>0.65359477124183007</v>
      </c>
      <c r="E213">
        <f t="shared" si="35"/>
        <v>4.1191670466636188E-2</v>
      </c>
      <c r="F213">
        <f t="shared" si="36"/>
        <v>-0.21213963621624365</v>
      </c>
      <c r="G213">
        <v>0</v>
      </c>
      <c r="H213">
        <f t="shared" si="37"/>
        <v>0.25333130668287984</v>
      </c>
      <c r="I213">
        <f t="shared" si="38"/>
        <v>-1.0927819720786571</v>
      </c>
      <c r="J213">
        <f t="shared" si="39"/>
        <v>1.0927819720786571</v>
      </c>
      <c r="K213">
        <f t="shared" si="40"/>
        <v>0.36675773658920729</v>
      </c>
      <c r="L213">
        <f t="shared" si="41"/>
        <v>0.63324226341079282</v>
      </c>
      <c r="M213">
        <f t="shared" si="42"/>
        <v>2.7265955158842785</v>
      </c>
      <c r="N213">
        <f t="shared" si="43"/>
        <v>1.579174445201688</v>
      </c>
    </row>
    <row r="214" spans="1:14" x14ac:dyDescent="0.25">
      <c r="A214" s="4">
        <f>IF('True_Odds_Calculator_2-way'!A206="","",'True_Odds_Calculator_2-way'!A206)</f>
        <v>2.14</v>
      </c>
      <c r="B214" s="4">
        <f>IF('True_Odds_Calculator_2-way'!B206="","",'True_Odds_Calculator_2-way'!B206)</f>
        <v>1.74</v>
      </c>
      <c r="C214" s="4">
        <f t="shared" si="33"/>
        <v>0.46728971962616822</v>
      </c>
      <c r="D214">
        <f t="shared" si="34"/>
        <v>0.57471264367816088</v>
      </c>
      <c r="E214">
        <f t="shared" si="35"/>
        <v>4.200236330432916E-2</v>
      </c>
      <c r="F214">
        <f t="shared" si="36"/>
        <v>-0.22655494682565258</v>
      </c>
      <c r="G214">
        <v>0</v>
      </c>
      <c r="H214">
        <f t="shared" si="37"/>
        <v>0.26855731012998174</v>
      </c>
      <c r="I214">
        <f t="shared" si="38"/>
        <v>-1.0887588907733556</v>
      </c>
      <c r="J214">
        <f t="shared" si="39"/>
        <v>1.0887588907733556</v>
      </c>
      <c r="K214">
        <f t="shared" si="40"/>
        <v>0.44619250064100674</v>
      </c>
      <c r="L214">
        <f t="shared" si="41"/>
        <v>0.55380749935899309</v>
      </c>
      <c r="M214">
        <f t="shared" si="42"/>
        <v>2.2411851354816257</v>
      </c>
      <c r="N214">
        <f t="shared" si="43"/>
        <v>1.8056815791722833</v>
      </c>
    </row>
    <row r="215" spans="1:14" x14ac:dyDescent="0.25">
      <c r="A215" s="4">
        <f>IF('True_Odds_Calculator_2-way'!A207="","",'True_Odds_Calculator_2-way'!A207)</f>
        <v>2</v>
      </c>
      <c r="B215" s="4">
        <f>IF('True_Odds_Calculator_2-way'!B207="","",'True_Odds_Calculator_2-way'!B207)</f>
        <v>1.85</v>
      </c>
      <c r="C215" s="4">
        <f t="shared" si="33"/>
        <v>0.5</v>
      </c>
      <c r="D215">
        <f t="shared" si="34"/>
        <v>0.54054054054054046</v>
      </c>
      <c r="E215">
        <f t="shared" si="35"/>
        <v>4.0540540540540349E-2</v>
      </c>
      <c r="F215">
        <f t="shared" si="36"/>
        <v>-0.22972972972972983</v>
      </c>
      <c r="G215">
        <v>0</v>
      </c>
      <c r="H215">
        <f t="shared" si="37"/>
        <v>0.27027027027027023</v>
      </c>
      <c r="I215">
        <f t="shared" si="38"/>
        <v>-1.0846522890932806</v>
      </c>
      <c r="J215">
        <f t="shared" si="39"/>
        <v>1.0846522890932806</v>
      </c>
      <c r="K215">
        <f t="shared" si="40"/>
        <v>0.47969630486192494</v>
      </c>
      <c r="L215">
        <f t="shared" si="41"/>
        <v>0.52030369513807517</v>
      </c>
      <c r="M215">
        <f t="shared" si="42"/>
        <v>2.0846522890932806</v>
      </c>
      <c r="N215">
        <f t="shared" si="43"/>
        <v>1.9219544457292885</v>
      </c>
    </row>
    <row r="216" spans="1:14" x14ac:dyDescent="0.25">
      <c r="A216" s="4">
        <f>IF('True_Odds_Calculator_2-way'!A208="","",'True_Odds_Calculator_2-way'!A208)</f>
        <v>1.73</v>
      </c>
      <c r="B216" s="4">
        <f>IF('True_Odds_Calculator_2-way'!B208="","",'True_Odds_Calculator_2-way'!B208)</f>
        <v>2.15</v>
      </c>
      <c r="C216" s="4">
        <f t="shared" si="33"/>
        <v>0.5780346820809249</v>
      </c>
      <c r="D216">
        <f t="shared" si="34"/>
        <v>0.46511627906976744</v>
      </c>
      <c r="E216">
        <f t="shared" si="35"/>
        <v>4.3150961150692391E-2</v>
      </c>
      <c r="F216">
        <f t="shared" si="36"/>
        <v>-0.22570237935206339</v>
      </c>
      <c r="G216">
        <v>0</v>
      </c>
      <c r="H216">
        <f t="shared" si="37"/>
        <v>0.26885334050275578</v>
      </c>
      <c r="I216">
        <f t="shared" si="38"/>
        <v>-1.0914143252235409</v>
      </c>
      <c r="J216">
        <f t="shared" si="39"/>
        <v>1.0914143252235409</v>
      </c>
      <c r="K216">
        <f t="shared" si="40"/>
        <v>0.55656589041628013</v>
      </c>
      <c r="L216">
        <f t="shared" si="41"/>
        <v>0.44343410958372004</v>
      </c>
      <c r="M216">
        <f t="shared" si="42"/>
        <v>1.7967324574131842</v>
      </c>
      <c r="N216">
        <f t="shared" si="43"/>
        <v>2.2551264740070716</v>
      </c>
    </row>
    <row r="217" spans="1:14" x14ac:dyDescent="0.25">
      <c r="A217" s="4">
        <f>IF('True_Odds_Calculator_2-way'!A209="","",'True_Odds_Calculator_2-way'!A209)</f>
        <v>2.15</v>
      </c>
      <c r="B217" s="4">
        <f>IF('True_Odds_Calculator_2-way'!B209="","",'True_Odds_Calculator_2-way'!B209)</f>
        <v>1.72</v>
      </c>
      <c r="C217" s="4">
        <f t="shared" si="33"/>
        <v>0.46511627906976744</v>
      </c>
      <c r="D217">
        <f t="shared" si="34"/>
        <v>0.58139534883720934</v>
      </c>
      <c r="E217">
        <f t="shared" si="35"/>
        <v>4.6511627906976827E-2</v>
      </c>
      <c r="F217">
        <f t="shared" si="36"/>
        <v>-0.22390481341265545</v>
      </c>
      <c r="G217">
        <v>0</v>
      </c>
      <c r="H217">
        <f t="shared" si="37"/>
        <v>0.27041644131963227</v>
      </c>
      <c r="I217">
        <f t="shared" si="38"/>
        <v>-1.0989674556596452</v>
      </c>
      <c r="J217">
        <f t="shared" si="39"/>
        <v>1.0989674556596452</v>
      </c>
      <c r="K217">
        <f t="shared" si="40"/>
        <v>0.44173268206089783</v>
      </c>
      <c r="L217">
        <f t="shared" si="41"/>
        <v>0.55826731793910211</v>
      </c>
      <c r="M217">
        <f t="shared" si="42"/>
        <v>2.2638125740085919</v>
      </c>
      <c r="N217">
        <f t="shared" si="43"/>
        <v>1.7912565680749446</v>
      </c>
    </row>
    <row r="218" spans="1:14" x14ac:dyDescent="0.25">
      <c r="A218" s="4">
        <f>IF('True_Odds_Calculator_2-way'!A210="","",'True_Odds_Calculator_2-way'!A210)</f>
        <v>1.63</v>
      </c>
      <c r="B218" s="4">
        <f>IF('True_Odds_Calculator_2-way'!B210="","",'True_Odds_Calculator_2-way'!B210)</f>
        <v>2.33</v>
      </c>
      <c r="C218" s="4">
        <f t="shared" si="33"/>
        <v>0.61349693251533743</v>
      </c>
      <c r="D218">
        <f t="shared" si="34"/>
        <v>0.42918454935622319</v>
      </c>
      <c r="E218">
        <f t="shared" si="35"/>
        <v>4.2681481871560623E-2</v>
      </c>
      <c r="F218">
        <f t="shared" si="36"/>
        <v>-0.22062192264145974</v>
      </c>
      <c r="G218">
        <v>0</v>
      </c>
      <c r="H218">
        <f t="shared" si="37"/>
        <v>0.26330340451302037</v>
      </c>
      <c r="I218">
        <f t="shared" si="38"/>
        <v>-1.0924558755741036</v>
      </c>
      <c r="J218">
        <f t="shared" si="39"/>
        <v>1.0924558755741036</v>
      </c>
      <c r="K218">
        <f t="shared" si="40"/>
        <v>0.59233031693779803</v>
      </c>
      <c r="L218">
        <f t="shared" si="41"/>
        <v>0.40766968306220203</v>
      </c>
      <c r="M218">
        <f t="shared" si="42"/>
        <v>1.688247201611685</v>
      </c>
      <c r="N218">
        <f t="shared" si="43"/>
        <v>2.4529663145135583</v>
      </c>
    </row>
    <row r="219" spans="1:14" x14ac:dyDescent="0.25">
      <c r="A219" s="4">
        <f>IF('True_Odds_Calculator_2-way'!A211="","",'True_Odds_Calculator_2-way'!A211)</f>
        <v>2.42</v>
      </c>
      <c r="B219" s="4">
        <f>IF('True_Odds_Calculator_2-way'!B211="","",'True_Odds_Calculator_2-way'!B211)</f>
        <v>1.58</v>
      </c>
      <c r="C219" s="4">
        <f t="shared" si="33"/>
        <v>0.41322314049586778</v>
      </c>
      <c r="D219">
        <f t="shared" si="34"/>
        <v>0.63291139240506322</v>
      </c>
      <c r="E219">
        <f t="shared" si="35"/>
        <v>4.6134532900931058E-2</v>
      </c>
      <c r="F219">
        <f t="shared" si="36"/>
        <v>-0.21539910032430165</v>
      </c>
      <c r="G219">
        <v>0</v>
      </c>
      <c r="H219">
        <f t="shared" si="37"/>
        <v>0.26153363322523276</v>
      </c>
      <c r="I219">
        <f t="shared" si="38"/>
        <v>-1.1018991068031501</v>
      </c>
      <c r="J219">
        <f t="shared" si="39"/>
        <v>1.1018991068031501</v>
      </c>
      <c r="K219">
        <f t="shared" si="40"/>
        <v>0.38990964805127881</v>
      </c>
      <c r="L219">
        <f t="shared" si="41"/>
        <v>0.61009035194872097</v>
      </c>
      <c r="M219">
        <f t="shared" si="42"/>
        <v>2.5646967316604727</v>
      </c>
      <c r="N219">
        <f t="shared" si="43"/>
        <v>1.6391014819458274</v>
      </c>
    </row>
    <row r="220" spans="1:14" x14ac:dyDescent="0.25">
      <c r="A220" s="4">
        <f>IF('True_Odds_Calculator_2-way'!A212="","",'True_Odds_Calculator_2-way'!A212)</f>
        <v>1.56</v>
      </c>
      <c r="B220" s="4">
        <f>IF('True_Odds_Calculator_2-way'!B212="","",'True_Odds_Calculator_2-way'!B212)</f>
        <v>2.59</v>
      </c>
      <c r="C220" s="4">
        <f t="shared" si="33"/>
        <v>0.64102564102564097</v>
      </c>
      <c r="D220">
        <f t="shared" si="34"/>
        <v>0.38610038610038611</v>
      </c>
      <c r="E220">
        <f t="shared" si="35"/>
        <v>2.7126027126027186E-2</v>
      </c>
      <c r="F220">
        <f t="shared" si="36"/>
        <v>-0.22037422037422028</v>
      </c>
      <c r="G220">
        <v>0</v>
      </c>
      <c r="H220">
        <f t="shared" si="37"/>
        <v>0.24750024750024749</v>
      </c>
      <c r="I220">
        <f t="shared" si="38"/>
        <v>-1.0597597584982437</v>
      </c>
      <c r="J220">
        <f t="shared" si="39"/>
        <v>1.0597597584982437</v>
      </c>
      <c r="K220">
        <f t="shared" si="40"/>
        <v>0.62756302042054757</v>
      </c>
      <c r="L220">
        <f t="shared" si="41"/>
        <v>0.37243697957945238</v>
      </c>
      <c r="M220">
        <f t="shared" si="42"/>
        <v>1.5934654647590165</v>
      </c>
      <c r="N220">
        <f t="shared" si="43"/>
        <v>2.685018016012207</v>
      </c>
    </row>
    <row r="221" spans="1:14" x14ac:dyDescent="0.25">
      <c r="A221" s="4">
        <f>IF('True_Odds_Calculator_2-way'!A213="","",'True_Odds_Calculator_2-way'!A213)</f>
        <v>1.22</v>
      </c>
      <c r="B221" s="4">
        <f>IF('True_Odds_Calculator_2-way'!B213="","",'True_Odds_Calculator_2-way'!B213)</f>
        <v>4.53</v>
      </c>
      <c r="C221" s="4">
        <f t="shared" si="33"/>
        <v>0.81967213114754101</v>
      </c>
      <c r="D221">
        <f t="shared" si="34"/>
        <v>0.22075055187637968</v>
      </c>
      <c r="E221">
        <f t="shared" si="35"/>
        <v>4.0422683023920714E-2</v>
      </c>
      <c r="F221">
        <f t="shared" si="36"/>
        <v>-0.14052039228458724</v>
      </c>
      <c r="G221">
        <v>0</v>
      </c>
      <c r="H221">
        <f t="shared" si="37"/>
        <v>0.18094307530850795</v>
      </c>
      <c r="I221">
        <f t="shared" si="38"/>
        <v>-1.1347529145953277</v>
      </c>
      <c r="J221">
        <f t="shared" si="39"/>
        <v>1.1347529145953277</v>
      </c>
      <c r="K221">
        <f t="shared" si="40"/>
        <v>0.80022685393512649</v>
      </c>
      <c r="L221">
        <f t="shared" si="41"/>
        <v>0.19977314606487354</v>
      </c>
      <c r="M221">
        <f t="shared" si="42"/>
        <v>1.249645641210972</v>
      </c>
      <c r="N221">
        <f t="shared" si="43"/>
        <v>5.0056777885215062</v>
      </c>
    </row>
    <row r="222" spans="1:14" x14ac:dyDescent="0.25">
      <c r="A222" s="4">
        <f>IF('True_Odds_Calculator_2-way'!A214="","",'True_Odds_Calculator_2-way'!A214)</f>
        <v>1.76</v>
      </c>
      <c r="B222" s="4">
        <f>IF('True_Odds_Calculator_2-way'!B214="","",'True_Odds_Calculator_2-way'!B214)</f>
        <v>2.14</v>
      </c>
      <c r="C222" s="4">
        <f t="shared" si="33"/>
        <v>0.56818181818181823</v>
      </c>
      <c r="D222">
        <f t="shared" si="34"/>
        <v>0.46728971962616822</v>
      </c>
      <c r="E222">
        <f t="shared" si="35"/>
        <v>3.5471537807986397E-2</v>
      </c>
      <c r="F222">
        <f t="shared" si="36"/>
        <v>-0.23003398470688197</v>
      </c>
      <c r="G222">
        <v>0</v>
      </c>
      <c r="H222">
        <f t="shared" si="37"/>
        <v>0.26550552251486831</v>
      </c>
      <c r="I222">
        <f t="shared" si="38"/>
        <v>-1.0743376064838499</v>
      </c>
      <c r="J222">
        <f t="shared" si="39"/>
        <v>1.0743376064838499</v>
      </c>
      <c r="K222">
        <f t="shared" si="40"/>
        <v>0.55051025721682212</v>
      </c>
      <c r="L222">
        <f t="shared" si="41"/>
        <v>0.4494897427831781</v>
      </c>
      <c r="M222">
        <f t="shared" si="42"/>
        <v>1.8164965809277254</v>
      </c>
      <c r="N222">
        <f t="shared" si="43"/>
        <v>2.2247448713915889</v>
      </c>
    </row>
    <row r="223" spans="1:14" x14ac:dyDescent="0.25">
      <c r="A223" s="4">
        <f>IF('True_Odds_Calculator_2-way'!A215="","",'True_Odds_Calculator_2-way'!A215)</f>
        <v>1.63</v>
      </c>
      <c r="B223" s="4">
        <f>IF('True_Odds_Calculator_2-way'!B215="","",'True_Odds_Calculator_2-way'!B215)</f>
        <v>2.38</v>
      </c>
      <c r="C223" s="4">
        <f t="shared" si="33"/>
        <v>0.61349693251533743</v>
      </c>
      <c r="D223">
        <f t="shared" si="34"/>
        <v>0.42016806722689076</v>
      </c>
      <c r="E223">
        <f t="shared" si="35"/>
        <v>3.3664999742228252E-2</v>
      </c>
      <c r="F223">
        <f t="shared" si="36"/>
        <v>-0.22410682064236731</v>
      </c>
      <c r="G223">
        <v>0</v>
      </c>
      <c r="H223">
        <f t="shared" si="37"/>
        <v>0.25777182038459556</v>
      </c>
      <c r="I223">
        <f t="shared" si="38"/>
        <v>-1.0724824201463117</v>
      </c>
      <c r="J223">
        <f t="shared" si="39"/>
        <v>1.0724824201463117</v>
      </c>
      <c r="K223">
        <f t="shared" si="40"/>
        <v>0.59677837856639582</v>
      </c>
      <c r="L223">
        <f t="shared" si="41"/>
        <v>0.40322162143360418</v>
      </c>
      <c r="M223">
        <f t="shared" si="42"/>
        <v>1.6756639246921761</v>
      </c>
      <c r="N223">
        <f t="shared" si="43"/>
        <v>2.4800257398019103</v>
      </c>
    </row>
    <row r="224" spans="1:14" x14ac:dyDescent="0.25">
      <c r="A224" s="4">
        <f>IF('True_Odds_Calculator_2-way'!A216="","",'True_Odds_Calculator_2-way'!A216)</f>
        <v>1.64</v>
      </c>
      <c r="B224" s="4">
        <f>IF('True_Odds_Calculator_2-way'!B216="","",'True_Odds_Calculator_2-way'!B216)</f>
        <v>2.36</v>
      </c>
      <c r="C224" s="4">
        <f t="shared" si="33"/>
        <v>0.6097560975609756</v>
      </c>
      <c r="D224">
        <f t="shared" si="34"/>
        <v>0.42372881355932207</v>
      </c>
      <c r="E224">
        <f t="shared" si="35"/>
        <v>3.3484911120297722E-2</v>
      </c>
      <c r="F224">
        <f t="shared" si="36"/>
        <v>-0.22488631665977676</v>
      </c>
      <c r="G224">
        <v>0</v>
      </c>
      <c r="H224">
        <f t="shared" si="37"/>
        <v>0.25837122778007443</v>
      </c>
      <c r="I224">
        <f t="shared" si="38"/>
        <v>-1.0718661571406802</v>
      </c>
      <c r="J224">
        <f t="shared" si="39"/>
        <v>1.0718661571406802</v>
      </c>
      <c r="K224">
        <f t="shared" si="40"/>
        <v>0.59312180114548885</v>
      </c>
      <c r="L224">
        <f t="shared" si="41"/>
        <v>0.40687819885451121</v>
      </c>
      <c r="M224">
        <f t="shared" si="42"/>
        <v>1.6859943405700353</v>
      </c>
      <c r="N224">
        <f t="shared" si="43"/>
        <v>2.4577379737113252</v>
      </c>
    </row>
    <row r="225" spans="1:14" x14ac:dyDescent="0.25">
      <c r="A225" s="4">
        <f>IF('True_Odds_Calculator_2-way'!A217="","",'True_Odds_Calculator_2-way'!A217)</f>
        <v>1.85</v>
      </c>
      <c r="B225" s="4">
        <f>IF('True_Odds_Calculator_2-way'!B217="","",'True_Odds_Calculator_2-way'!B217)</f>
        <v>2.04</v>
      </c>
      <c r="C225" s="4">
        <f t="shared" si="33"/>
        <v>0.54054054054054046</v>
      </c>
      <c r="D225">
        <f t="shared" si="34"/>
        <v>0.49019607843137253</v>
      </c>
      <c r="E225">
        <f t="shared" si="35"/>
        <v>3.0736618971912932E-2</v>
      </c>
      <c r="F225">
        <f t="shared" si="36"/>
        <v>-0.23423423423423428</v>
      </c>
      <c r="G225">
        <v>0</v>
      </c>
      <c r="H225">
        <f t="shared" si="37"/>
        <v>0.26497085320614727</v>
      </c>
      <c r="I225">
        <f t="shared" si="38"/>
        <v>-1.0635890745287924</v>
      </c>
      <c r="J225">
        <f t="shared" si="39"/>
        <v>1.0635890745287924</v>
      </c>
      <c r="K225">
        <f t="shared" si="40"/>
        <v>0.52519609535024903</v>
      </c>
      <c r="L225">
        <f t="shared" si="41"/>
        <v>0.47480390464975097</v>
      </c>
      <c r="M225">
        <f t="shared" si="42"/>
        <v>1.904050713349474</v>
      </c>
      <c r="N225">
        <f t="shared" si="43"/>
        <v>2.1061326375099441</v>
      </c>
    </row>
    <row r="226" spans="1:14" x14ac:dyDescent="0.25">
      <c r="A226" s="4">
        <f>IF('True_Odds_Calculator_2-way'!A218="","",'True_Odds_Calculator_2-way'!A218)</f>
        <v>1.85</v>
      </c>
      <c r="B226" s="4">
        <f>IF('True_Odds_Calculator_2-way'!B218="","",'True_Odds_Calculator_2-way'!B218)</f>
        <v>2.04</v>
      </c>
      <c r="C226" s="4">
        <f t="shared" si="33"/>
        <v>0.54054054054054046</v>
      </c>
      <c r="D226">
        <f t="shared" si="34"/>
        <v>0.49019607843137253</v>
      </c>
      <c r="E226">
        <f t="shared" si="35"/>
        <v>3.0736618971912932E-2</v>
      </c>
      <c r="F226">
        <f t="shared" si="36"/>
        <v>-0.23423423423423428</v>
      </c>
      <c r="G226">
        <v>0</v>
      </c>
      <c r="H226">
        <f t="shared" si="37"/>
        <v>0.26497085320614727</v>
      </c>
      <c r="I226">
        <f t="shared" si="38"/>
        <v>-1.0635890745287924</v>
      </c>
      <c r="J226">
        <f t="shared" si="39"/>
        <v>1.0635890745287924</v>
      </c>
      <c r="K226">
        <f t="shared" si="40"/>
        <v>0.52519609535024903</v>
      </c>
      <c r="L226">
        <f t="shared" si="41"/>
        <v>0.47480390464975097</v>
      </c>
      <c r="M226">
        <f t="shared" si="42"/>
        <v>1.904050713349474</v>
      </c>
      <c r="N226">
        <f t="shared" si="43"/>
        <v>2.1061326375099441</v>
      </c>
    </row>
    <row r="227" spans="1:14" x14ac:dyDescent="0.25">
      <c r="A227" s="4">
        <f>IF('True_Odds_Calculator_2-way'!A219="","",'True_Odds_Calculator_2-way'!A219)</f>
        <v>2.34</v>
      </c>
      <c r="B227" s="4">
        <f>IF('True_Odds_Calculator_2-way'!B219="","",'True_Odds_Calculator_2-way'!B219)</f>
        <v>1.61</v>
      </c>
      <c r="C227" s="4">
        <f t="shared" si="33"/>
        <v>0.42735042735042739</v>
      </c>
      <c r="D227">
        <f t="shared" si="34"/>
        <v>0.6211180124223602</v>
      </c>
      <c r="E227">
        <f t="shared" si="35"/>
        <v>4.8468439772787697E-2</v>
      </c>
      <c r="F227">
        <f t="shared" si="36"/>
        <v>-0.21696660827095604</v>
      </c>
      <c r="G227">
        <v>0</v>
      </c>
      <c r="H227">
        <f t="shared" si="37"/>
        <v>0.26543504804374368</v>
      </c>
      <c r="I227">
        <f t="shared" si="38"/>
        <v>-1.1060701788398051</v>
      </c>
      <c r="J227">
        <f t="shared" si="39"/>
        <v>1.1060701788398051</v>
      </c>
      <c r="K227">
        <f t="shared" si="40"/>
        <v>0.40287912901870748</v>
      </c>
      <c r="L227">
        <f t="shared" si="41"/>
        <v>0.59712087098129241</v>
      </c>
      <c r="M227">
        <f t="shared" si="42"/>
        <v>2.4821340396453389</v>
      </c>
      <c r="N227">
        <f t="shared" si="43"/>
        <v>1.6747028090922811</v>
      </c>
    </row>
    <row r="228" spans="1:14" x14ac:dyDescent="0.25">
      <c r="A228" s="4">
        <f>IF('True_Odds_Calculator_2-way'!A220="","",'True_Odds_Calculator_2-way'!A220)</f>
        <v>1.89</v>
      </c>
      <c r="B228" s="4">
        <f>IF('True_Odds_Calculator_2-way'!B220="","",'True_Odds_Calculator_2-way'!B220)</f>
        <v>2.0099999999999998</v>
      </c>
      <c r="C228" s="4">
        <f t="shared" si="33"/>
        <v>0.52910052910052918</v>
      </c>
      <c r="D228">
        <f t="shared" si="34"/>
        <v>0.49751243781094534</v>
      </c>
      <c r="E228">
        <f t="shared" si="35"/>
        <v>2.6612966911474523E-2</v>
      </c>
      <c r="F228">
        <f t="shared" si="36"/>
        <v>-0.23662112716839079</v>
      </c>
      <c r="G228">
        <v>0</v>
      </c>
      <c r="H228">
        <f t="shared" si="37"/>
        <v>0.26323409407986531</v>
      </c>
      <c r="I228">
        <f t="shared" si="38"/>
        <v>-1.0547373121500738</v>
      </c>
      <c r="J228">
        <f t="shared" si="39"/>
        <v>1.0547373121500738</v>
      </c>
      <c r="K228">
        <f t="shared" si="40"/>
        <v>0.51580525090249008</v>
      </c>
      <c r="L228">
        <f t="shared" si="41"/>
        <v>0.48419474909751009</v>
      </c>
      <c r="M228">
        <f t="shared" si="42"/>
        <v>1.9387162078135651</v>
      </c>
      <c r="N228">
        <f t="shared" si="43"/>
        <v>2.0652846852715743</v>
      </c>
    </row>
    <row r="229" spans="1:14" x14ac:dyDescent="0.25">
      <c r="A229" s="4">
        <f>IF('True_Odds_Calculator_2-way'!A221="","",'True_Odds_Calculator_2-way'!A221)</f>
        <v>1.71</v>
      </c>
      <c r="B229" s="4">
        <f>IF('True_Odds_Calculator_2-way'!B221="","",'True_Odds_Calculator_2-way'!B221)</f>
        <v>2.2200000000000002</v>
      </c>
      <c r="C229" s="4">
        <f t="shared" si="33"/>
        <v>0.58479532163742687</v>
      </c>
      <c r="D229">
        <f t="shared" si="34"/>
        <v>0.4504504504504504</v>
      </c>
      <c r="E229">
        <f t="shared" si="35"/>
        <v>3.5245772087877381E-2</v>
      </c>
      <c r="F229">
        <f t="shared" si="36"/>
        <v>-0.2281755439650176</v>
      </c>
      <c r="G229">
        <v>0</v>
      </c>
      <c r="H229">
        <f t="shared" si="37"/>
        <v>0.26342131605289498</v>
      </c>
      <c r="I229">
        <f t="shared" si="38"/>
        <v>-1.0744616281415775</v>
      </c>
      <c r="J229">
        <f t="shared" si="39"/>
        <v>1.0744616281415775</v>
      </c>
      <c r="K229">
        <f t="shared" si="40"/>
        <v>0.56725752490934445</v>
      </c>
      <c r="L229">
        <f t="shared" si="41"/>
        <v>0.43274247509065539</v>
      </c>
      <c r="M229">
        <f t="shared" si="42"/>
        <v>1.7628677559805201</v>
      </c>
      <c r="N229">
        <f t="shared" si="43"/>
        <v>2.310843186332725</v>
      </c>
    </row>
    <row r="230" spans="1:14" x14ac:dyDescent="0.25">
      <c r="A230" s="4">
        <f>IF('True_Odds_Calculator_2-way'!A222="","",'True_Odds_Calculator_2-way'!A222)</f>
        <v>2.42</v>
      </c>
      <c r="B230" s="4">
        <f>IF('True_Odds_Calculator_2-way'!B222="","",'True_Odds_Calculator_2-way'!B222)</f>
        <v>1.56</v>
      </c>
      <c r="C230" s="4">
        <f t="shared" si="33"/>
        <v>0.41322314049586778</v>
      </c>
      <c r="D230">
        <f t="shared" si="34"/>
        <v>0.64102564102564097</v>
      </c>
      <c r="E230">
        <f t="shared" si="35"/>
        <v>5.4248781521508693E-2</v>
      </c>
      <c r="F230">
        <f t="shared" si="36"/>
        <v>-0.21063784700148347</v>
      </c>
      <c r="G230">
        <v>0</v>
      </c>
      <c r="H230">
        <f t="shared" si="37"/>
        <v>0.26488662852299216</v>
      </c>
      <c r="I230">
        <f t="shared" si="38"/>
        <v>-1.1214032600406412</v>
      </c>
      <c r="J230">
        <f t="shared" si="39"/>
        <v>1.1214032600406412</v>
      </c>
      <c r="K230">
        <f t="shared" si="40"/>
        <v>0.38574403765618398</v>
      </c>
      <c r="L230">
        <f t="shared" si="41"/>
        <v>0.61425596234381619</v>
      </c>
      <c r="M230">
        <f t="shared" si="42"/>
        <v>2.5923926292577102</v>
      </c>
      <c r="N230">
        <f t="shared" si="43"/>
        <v>1.6279858256227591</v>
      </c>
    </row>
    <row r="231" spans="1:14" x14ac:dyDescent="0.25">
      <c r="A231" s="4">
        <f>IF('True_Odds_Calculator_2-way'!A223="","",'True_Odds_Calculator_2-way'!A223)</f>
        <v>2.4300000000000002</v>
      </c>
      <c r="B231" s="4">
        <f>IF('True_Odds_Calculator_2-way'!B223="","",'True_Odds_Calculator_2-way'!B223)</f>
        <v>1.56</v>
      </c>
      <c r="C231" s="4">
        <f t="shared" si="33"/>
        <v>0.41152263374485593</v>
      </c>
      <c r="D231">
        <f t="shared" si="34"/>
        <v>0.64102564102564097</v>
      </c>
      <c r="E231">
        <f t="shared" si="35"/>
        <v>5.2548274770496839E-2</v>
      </c>
      <c r="F231">
        <f t="shared" si="36"/>
        <v>-0.21124828532235951</v>
      </c>
      <c r="G231">
        <v>0</v>
      </c>
      <c r="H231">
        <f t="shared" si="37"/>
        <v>0.26379656009285635</v>
      </c>
      <c r="I231">
        <f t="shared" si="38"/>
        <v>-1.1174753906691852</v>
      </c>
      <c r="J231">
        <f t="shared" si="39"/>
        <v>1.1174753906691852</v>
      </c>
      <c r="K231">
        <f t="shared" si="40"/>
        <v>0.38491298028492388</v>
      </c>
      <c r="L231">
        <f t="shared" si="41"/>
        <v>0.61508701971507618</v>
      </c>
      <c r="M231">
        <f t="shared" si="42"/>
        <v>2.5979898086569349</v>
      </c>
      <c r="N231">
        <f t="shared" si="43"/>
        <v>1.6257862187747438</v>
      </c>
    </row>
    <row r="232" spans="1:14" x14ac:dyDescent="0.25">
      <c r="A232" s="4">
        <f>IF('True_Odds_Calculator_2-way'!A224="","",'True_Odds_Calculator_2-way'!A224)</f>
        <v>2.5299999999999998</v>
      </c>
      <c r="B232" s="4">
        <f>IF('True_Odds_Calculator_2-way'!B224="","",'True_Odds_Calculator_2-way'!B224)</f>
        <v>1.52</v>
      </c>
      <c r="C232" s="4">
        <f t="shared" si="33"/>
        <v>0.39525691699604748</v>
      </c>
      <c r="D232">
        <f t="shared" si="34"/>
        <v>0.65789473684210531</v>
      </c>
      <c r="E232">
        <f t="shared" si="35"/>
        <v>5.3151653838152679E-2</v>
      </c>
      <c r="F232">
        <f t="shared" si="36"/>
        <v>-0.2068857915539839</v>
      </c>
      <c r="G232">
        <v>0</v>
      </c>
      <c r="H232">
        <f t="shared" si="37"/>
        <v>0.26003744539213652</v>
      </c>
      <c r="I232">
        <f t="shared" si="38"/>
        <v>-1.1211213233271871</v>
      </c>
      <c r="J232">
        <f t="shared" si="39"/>
        <v>1.1211213233271871</v>
      </c>
      <c r="K232">
        <f t="shared" si="40"/>
        <v>0.36828131172189155</v>
      </c>
      <c r="L232">
        <f t="shared" si="41"/>
        <v>0.63171868827810873</v>
      </c>
      <c r="M232">
        <f t="shared" si="42"/>
        <v>2.7153156246905956</v>
      </c>
      <c r="N232">
        <f t="shared" si="43"/>
        <v>1.582983088130137</v>
      </c>
    </row>
    <row r="233" spans="1:14" x14ac:dyDescent="0.25">
      <c r="A233" s="4">
        <f>IF('True_Odds_Calculator_2-way'!A225="","",'True_Odds_Calculator_2-way'!A225)</f>
        <v>2.02</v>
      </c>
      <c r="B233" s="4">
        <f>IF('True_Odds_Calculator_2-way'!B225="","",'True_Odds_Calculator_2-way'!B225)</f>
        <v>1.81</v>
      </c>
      <c r="C233" s="4">
        <f t="shared" si="33"/>
        <v>0.49504950495049505</v>
      </c>
      <c r="D233">
        <f t="shared" si="34"/>
        <v>0.5524861878453039</v>
      </c>
      <c r="E233">
        <f t="shared" si="35"/>
        <v>4.7535692795798834E-2</v>
      </c>
      <c r="F233">
        <f t="shared" si="36"/>
        <v>-0.22597232098900499</v>
      </c>
      <c r="G233">
        <v>0</v>
      </c>
      <c r="H233">
        <f t="shared" si="37"/>
        <v>0.27350801378480388</v>
      </c>
      <c r="I233">
        <f t="shared" si="38"/>
        <v>-1.1001639366407492</v>
      </c>
      <c r="J233">
        <f t="shared" si="39"/>
        <v>1.1001639366407492</v>
      </c>
      <c r="K233">
        <f t="shared" si="40"/>
        <v>0.47121640215517624</v>
      </c>
      <c r="L233">
        <f t="shared" si="41"/>
        <v>0.52878359784482387</v>
      </c>
      <c r="M233">
        <f t="shared" si="42"/>
        <v>2.1221672153735645</v>
      </c>
      <c r="N233">
        <f t="shared" si="43"/>
        <v>1.8911327886790064</v>
      </c>
    </row>
    <row r="234" spans="1:14" x14ac:dyDescent="0.25">
      <c r="A234" s="4">
        <f>IF('True_Odds_Calculator_2-way'!A226="","",'True_Odds_Calculator_2-way'!A226)</f>
        <v>2.2000000000000002</v>
      </c>
      <c r="B234" s="4">
        <f>IF('True_Odds_Calculator_2-way'!B226="","",'True_Odds_Calculator_2-way'!B226)</f>
        <v>1.68</v>
      </c>
      <c r="C234" s="4">
        <f t="shared" si="33"/>
        <v>0.45454545454545453</v>
      </c>
      <c r="D234">
        <f t="shared" si="34"/>
        <v>0.59523809523809523</v>
      </c>
      <c r="E234">
        <f t="shared" si="35"/>
        <v>4.9783549783549708E-2</v>
      </c>
      <c r="F234">
        <f t="shared" si="36"/>
        <v>-0.22077922077922085</v>
      </c>
      <c r="G234">
        <v>0</v>
      </c>
      <c r="H234">
        <f t="shared" si="37"/>
        <v>0.27056277056277056</v>
      </c>
      <c r="I234">
        <f t="shared" si="38"/>
        <v>-1.1070186069251189</v>
      </c>
      <c r="J234">
        <f t="shared" si="39"/>
        <v>1.1070186069251189</v>
      </c>
      <c r="K234">
        <f t="shared" si="40"/>
        <v>0.42947535240557161</v>
      </c>
      <c r="L234">
        <f t="shared" si="41"/>
        <v>0.57052464759442856</v>
      </c>
      <c r="M234">
        <f t="shared" si="42"/>
        <v>2.3284223283101424</v>
      </c>
      <c r="N234">
        <f t="shared" si="43"/>
        <v>1.7527726527090808</v>
      </c>
    </row>
    <row r="235" spans="1:14" x14ac:dyDescent="0.25">
      <c r="A235" s="4">
        <f>IF('True_Odds_Calculator_2-way'!A227="","",'True_Odds_Calculator_2-way'!A227)</f>
        <v>1.44</v>
      </c>
      <c r="B235" s="4">
        <f>IF('True_Odds_Calculator_2-way'!B227="","",'True_Odds_Calculator_2-way'!B227)</f>
        <v>2.92</v>
      </c>
      <c r="C235" s="4">
        <f t="shared" si="33"/>
        <v>0.69444444444444442</v>
      </c>
      <c r="D235">
        <f t="shared" si="34"/>
        <v>0.34246575342465752</v>
      </c>
      <c r="E235">
        <f t="shared" si="35"/>
        <v>3.6910197869101991E-2</v>
      </c>
      <c r="F235">
        <f t="shared" si="36"/>
        <v>-0.20091324200913241</v>
      </c>
      <c r="G235">
        <v>0</v>
      </c>
      <c r="H235">
        <f t="shared" si="37"/>
        <v>0.23782343987823437</v>
      </c>
      <c r="I235">
        <f t="shared" si="38"/>
        <v>-1.0879853497231116</v>
      </c>
      <c r="J235">
        <f t="shared" si="39"/>
        <v>1.0879853497231116</v>
      </c>
      <c r="K235">
        <f t="shared" si="40"/>
        <v>0.67626349767156446</v>
      </c>
      <c r="L235">
        <f t="shared" si="41"/>
        <v>0.32373650232843548</v>
      </c>
      <c r="M235">
        <f t="shared" si="42"/>
        <v>1.4787135538781691</v>
      </c>
      <c r="N235">
        <f t="shared" si="43"/>
        <v>3.0889318714683744</v>
      </c>
    </row>
    <row r="236" spans="1:14" x14ac:dyDescent="0.25">
      <c r="A236" s="4">
        <f>IF('True_Odds_Calculator_2-way'!A228="","",'True_Odds_Calculator_2-way'!A228)</f>
        <v>1.47</v>
      </c>
      <c r="B236" s="4">
        <f>IF('True_Odds_Calculator_2-way'!B228="","",'True_Odds_Calculator_2-way'!B228)</f>
        <v>2.84</v>
      </c>
      <c r="C236" s="4">
        <f t="shared" si="33"/>
        <v>0.68027210884353739</v>
      </c>
      <c r="D236">
        <f t="shared" si="34"/>
        <v>0.35211267605633806</v>
      </c>
      <c r="E236">
        <f t="shared" si="35"/>
        <v>3.2384784899875507E-2</v>
      </c>
      <c r="F236">
        <f t="shared" si="36"/>
        <v>-0.20714764779151096</v>
      </c>
      <c r="G236">
        <v>0</v>
      </c>
      <c r="H236">
        <f t="shared" si="37"/>
        <v>0.23953243269138644</v>
      </c>
      <c r="I236">
        <f t="shared" si="38"/>
        <v>-1.0753309840483507</v>
      </c>
      <c r="J236">
        <f t="shared" si="39"/>
        <v>1.0753309840483507</v>
      </c>
      <c r="K236">
        <f t="shared" si="40"/>
        <v>0.66427282116422348</v>
      </c>
      <c r="L236">
        <f t="shared" si="41"/>
        <v>0.33572717883577641</v>
      </c>
      <c r="M236">
        <f t="shared" si="42"/>
        <v>1.5054055625027252</v>
      </c>
      <c r="N236">
        <f t="shared" si="43"/>
        <v>2.9786090106489649</v>
      </c>
    </row>
    <row r="237" spans="1:14" x14ac:dyDescent="0.25">
      <c r="A237" s="4">
        <f>IF('True_Odds_Calculator_2-way'!A229="","",'True_Odds_Calculator_2-way'!A229)</f>
        <v>1.61</v>
      </c>
      <c r="B237" s="4">
        <f>IF('True_Odds_Calculator_2-way'!B229="","",'True_Odds_Calculator_2-way'!B229)</f>
        <v>2.4500000000000002</v>
      </c>
      <c r="C237" s="4">
        <f t="shared" si="33"/>
        <v>0.6211180124223602</v>
      </c>
      <c r="D237">
        <f t="shared" si="34"/>
        <v>0.4081632653061224</v>
      </c>
      <c r="E237">
        <f t="shared" si="35"/>
        <v>2.9281277728482547E-2</v>
      </c>
      <c r="F237">
        <f t="shared" si="36"/>
        <v>-0.22423627836227666</v>
      </c>
      <c r="G237">
        <v>0</v>
      </c>
      <c r="H237">
        <f t="shared" si="37"/>
        <v>0.25351755609075921</v>
      </c>
      <c r="I237">
        <f t="shared" si="38"/>
        <v>-1.0632884133003033</v>
      </c>
      <c r="J237">
        <f t="shared" si="39"/>
        <v>1.0632884133003033</v>
      </c>
      <c r="K237">
        <f t="shared" si="40"/>
        <v>0.60657309337604948</v>
      </c>
      <c r="L237">
        <f t="shared" si="41"/>
        <v>0.39342690662395058</v>
      </c>
      <c r="M237">
        <f t="shared" si="42"/>
        <v>1.648605932113185</v>
      </c>
      <c r="N237">
        <f t="shared" si="43"/>
        <v>2.5417681992854404</v>
      </c>
    </row>
    <row r="238" spans="1:14" x14ac:dyDescent="0.25">
      <c r="A238" s="4">
        <f>IF('True_Odds_Calculator_2-way'!A230="","",'True_Odds_Calculator_2-way'!A230)</f>
        <v>1.74</v>
      </c>
      <c r="B238" s="4">
        <f>IF('True_Odds_Calculator_2-way'!B230="","",'True_Odds_Calculator_2-way'!B230)</f>
        <v>2.21</v>
      </c>
      <c r="C238" s="4">
        <f t="shared" si="33"/>
        <v>0.57471264367816088</v>
      </c>
      <c r="D238">
        <f t="shared" si="34"/>
        <v>0.45248868778280543</v>
      </c>
      <c r="E238">
        <f t="shared" si="35"/>
        <v>2.720133146096626E-2</v>
      </c>
      <c r="F238">
        <f t="shared" si="36"/>
        <v>-0.23284963852915186</v>
      </c>
      <c r="G238">
        <v>0</v>
      </c>
      <c r="H238">
        <f t="shared" si="37"/>
        <v>0.26005096999011806</v>
      </c>
      <c r="I238">
        <f t="shared" si="38"/>
        <v>-1.0567967158529021</v>
      </c>
      <c r="J238">
        <f t="shared" si="39"/>
        <v>1.0567967158529021</v>
      </c>
      <c r="K238">
        <f t="shared" si="40"/>
        <v>0.56115791622406608</v>
      </c>
      <c r="L238">
        <f t="shared" si="41"/>
        <v>0.43884208377593403</v>
      </c>
      <c r="M238">
        <f t="shared" si="42"/>
        <v>1.7820295697311479</v>
      </c>
      <c r="N238">
        <f t="shared" si="43"/>
        <v>2.2787240261820116</v>
      </c>
    </row>
    <row r="239" spans="1:14" x14ac:dyDescent="0.25">
      <c r="A239" s="4">
        <f>IF('True_Odds_Calculator_2-way'!A231="","",'True_Odds_Calculator_2-way'!A231)</f>
        <v>1.74</v>
      </c>
      <c r="B239" s="4">
        <f>IF('True_Odds_Calculator_2-way'!B231="","",'True_Odds_Calculator_2-way'!B231)</f>
        <v>2.2000000000000002</v>
      </c>
      <c r="C239" s="4">
        <f t="shared" si="33"/>
        <v>0.57471264367816088</v>
      </c>
      <c r="D239">
        <f t="shared" si="34"/>
        <v>0.45454545454545453</v>
      </c>
      <c r="E239">
        <f t="shared" si="35"/>
        <v>2.925809822361547E-2</v>
      </c>
      <c r="F239">
        <f t="shared" si="36"/>
        <v>-0.23197492163009403</v>
      </c>
      <c r="G239">
        <v>0</v>
      </c>
      <c r="H239">
        <f t="shared" si="37"/>
        <v>0.2612330198537095</v>
      </c>
      <c r="I239">
        <f t="shared" si="38"/>
        <v>-1.0611908999450221</v>
      </c>
      <c r="J239">
        <f t="shared" si="39"/>
        <v>1.0611908999450221</v>
      </c>
      <c r="K239">
        <f t="shared" si="40"/>
        <v>0.56013582793221794</v>
      </c>
      <c r="L239">
        <f t="shared" si="41"/>
        <v>0.43986417206778194</v>
      </c>
      <c r="M239">
        <f t="shared" si="42"/>
        <v>1.7852812659593167</v>
      </c>
      <c r="N239">
        <f t="shared" si="43"/>
        <v>2.2734290799340271</v>
      </c>
    </row>
    <row r="240" spans="1:14" x14ac:dyDescent="0.25">
      <c r="A240" s="4">
        <f>IF('True_Odds_Calculator_2-way'!A232="","",'True_Odds_Calculator_2-way'!A232)</f>
        <v>1.83</v>
      </c>
      <c r="B240" s="4">
        <f>IF('True_Odds_Calculator_2-way'!B232="","",'True_Odds_Calculator_2-way'!B232)</f>
        <v>2.0499999999999998</v>
      </c>
      <c r="C240" s="4">
        <f t="shared" si="33"/>
        <v>0.54644808743169393</v>
      </c>
      <c r="D240">
        <f t="shared" si="34"/>
        <v>0.48780487804878053</v>
      </c>
      <c r="E240">
        <f t="shared" si="35"/>
        <v>3.4252965480474407E-2</v>
      </c>
      <c r="F240">
        <f t="shared" si="36"/>
        <v>-0.23230707716913246</v>
      </c>
      <c r="G240">
        <v>0</v>
      </c>
      <c r="H240">
        <f t="shared" si="37"/>
        <v>0.26656004264960681</v>
      </c>
      <c r="I240">
        <f t="shared" si="38"/>
        <v>-1.0711894933108055</v>
      </c>
      <c r="J240">
        <f t="shared" si="39"/>
        <v>1.0711894933108055</v>
      </c>
      <c r="K240">
        <f t="shared" si="40"/>
        <v>0.52935616627105819</v>
      </c>
      <c r="L240">
        <f t="shared" si="41"/>
        <v>0.47064383372894186</v>
      </c>
      <c r="M240">
        <f t="shared" si="42"/>
        <v>1.8890872794479689</v>
      </c>
      <c r="N240">
        <f t="shared" si="43"/>
        <v>2.1247489679763456</v>
      </c>
    </row>
    <row r="241" spans="1:14" x14ac:dyDescent="0.25">
      <c r="A241" s="4">
        <f>IF('True_Odds_Calculator_2-way'!A233="","",'True_Odds_Calculator_2-way'!A233)</f>
        <v>1.44</v>
      </c>
      <c r="B241" s="4">
        <f>IF('True_Odds_Calculator_2-way'!B233="","",'True_Odds_Calculator_2-way'!B233)</f>
        <v>2.95</v>
      </c>
      <c r="C241" s="4">
        <f t="shared" si="33"/>
        <v>0.69444444444444442</v>
      </c>
      <c r="D241">
        <f t="shared" si="34"/>
        <v>0.33898305084745761</v>
      </c>
      <c r="E241">
        <f t="shared" si="35"/>
        <v>3.3427495291902032E-2</v>
      </c>
      <c r="F241">
        <f t="shared" si="36"/>
        <v>-0.20197740112994356</v>
      </c>
      <c r="G241">
        <v>0</v>
      </c>
      <c r="H241">
        <f t="shared" si="37"/>
        <v>0.23540489642184556</v>
      </c>
      <c r="I241">
        <f t="shared" si="38"/>
        <v>-1.0795837927188261</v>
      </c>
      <c r="J241">
        <f t="shared" si="39"/>
        <v>1.0795837927188261</v>
      </c>
      <c r="K241">
        <f t="shared" si="40"/>
        <v>0.67795834824321011</v>
      </c>
      <c r="L241">
        <f t="shared" si="41"/>
        <v>0.32204165175679</v>
      </c>
      <c r="M241">
        <f t="shared" si="42"/>
        <v>1.4750168687962832</v>
      </c>
      <c r="N241">
        <f t="shared" si="43"/>
        <v>3.105188395801711</v>
      </c>
    </row>
    <row r="242" spans="1:14" x14ac:dyDescent="0.25">
      <c r="A242" s="4">
        <f>IF('True_Odds_Calculator_2-way'!A234="","",'True_Odds_Calculator_2-way'!A234)</f>
        <v>1.98</v>
      </c>
      <c r="B242" s="4">
        <f>IF('True_Odds_Calculator_2-way'!B234="","",'True_Odds_Calculator_2-way'!B234)</f>
        <v>1.93</v>
      </c>
      <c r="C242" s="4">
        <f t="shared" si="33"/>
        <v>0.50505050505050508</v>
      </c>
      <c r="D242">
        <f t="shared" si="34"/>
        <v>0.5181347150259068</v>
      </c>
      <c r="E242">
        <f t="shared" si="35"/>
        <v>2.3185220076411994E-2</v>
      </c>
      <c r="F242">
        <f t="shared" si="36"/>
        <v>-0.23849897943162168</v>
      </c>
      <c r="G242">
        <v>0</v>
      </c>
      <c r="H242">
        <f t="shared" si="37"/>
        <v>0.26168419950803373</v>
      </c>
      <c r="I242">
        <f t="shared" si="38"/>
        <v>-1.0474793930096669</v>
      </c>
      <c r="J242">
        <f t="shared" si="39"/>
        <v>1.0474793930096669</v>
      </c>
      <c r="K242">
        <f t="shared" si="40"/>
        <v>0.49345437578019818</v>
      </c>
      <c r="L242">
        <f t="shared" si="41"/>
        <v>0.50654562421980165</v>
      </c>
      <c r="M242">
        <f t="shared" si="42"/>
        <v>2.0265298051494733</v>
      </c>
      <c r="N242">
        <f t="shared" si="43"/>
        <v>1.9741558354989901</v>
      </c>
    </row>
    <row r="243" spans="1:14" x14ac:dyDescent="0.25">
      <c r="A243" s="4">
        <f>IF('True_Odds_Calculator_2-way'!A235="","",'True_Odds_Calculator_2-way'!A235)</f>
        <v>1.65</v>
      </c>
      <c r="B243" s="4">
        <f>IF('True_Odds_Calculator_2-way'!B235="","",'True_Odds_Calculator_2-way'!B235)</f>
        <v>2.38</v>
      </c>
      <c r="C243" s="4">
        <f t="shared" si="33"/>
        <v>0.60606060606060608</v>
      </c>
      <c r="D243">
        <f t="shared" si="34"/>
        <v>0.42016806722689076</v>
      </c>
      <c r="E243">
        <f t="shared" si="35"/>
        <v>2.6228673287496784E-2</v>
      </c>
      <c r="F243">
        <f t="shared" si="36"/>
        <v>-0.22841864018334612</v>
      </c>
      <c r="G243">
        <v>0</v>
      </c>
      <c r="H243">
        <f t="shared" si="37"/>
        <v>0.25464731347084291</v>
      </c>
      <c r="I243">
        <f t="shared" si="38"/>
        <v>-1.0558537785999174</v>
      </c>
      <c r="J243">
        <f t="shared" si="39"/>
        <v>1.0558537785999174</v>
      </c>
      <c r="K243">
        <f t="shared" si="40"/>
        <v>0.59301254876147147</v>
      </c>
      <c r="L243">
        <f t="shared" si="41"/>
        <v>0.40698745123852875</v>
      </c>
      <c r="M243">
        <f t="shared" si="42"/>
        <v>1.6863049560899459</v>
      </c>
      <c r="N243">
        <f t="shared" si="43"/>
        <v>2.4570782144678858</v>
      </c>
    </row>
    <row r="244" spans="1:14" x14ac:dyDescent="0.25">
      <c r="A244" s="4">
        <f>IF('True_Odds_Calculator_2-way'!A236="","",'True_Odds_Calculator_2-way'!A236)</f>
        <v>1.76</v>
      </c>
      <c r="B244" s="4">
        <f>IF('True_Odds_Calculator_2-way'!B236="","",'True_Odds_Calculator_2-way'!B236)</f>
        <v>2.17</v>
      </c>
      <c r="C244" s="4">
        <f t="shared" si="33"/>
        <v>0.56818181818181823</v>
      </c>
      <c r="D244">
        <f t="shared" si="34"/>
        <v>0.46082949308755761</v>
      </c>
      <c r="E244">
        <f t="shared" si="35"/>
        <v>2.9011311269375728E-2</v>
      </c>
      <c r="F244">
        <f t="shared" si="36"/>
        <v>-0.2328236279849184</v>
      </c>
      <c r="G244">
        <v>0</v>
      </c>
      <c r="H244">
        <f t="shared" si="37"/>
        <v>0.26183493925429413</v>
      </c>
      <c r="I244">
        <f t="shared" si="38"/>
        <v>-1.0604746049596294</v>
      </c>
      <c r="J244">
        <f t="shared" si="39"/>
        <v>1.0604746049596294</v>
      </c>
      <c r="K244">
        <f t="shared" si="40"/>
        <v>0.55372190553633505</v>
      </c>
      <c r="L244">
        <f t="shared" si="41"/>
        <v>0.44627809446366512</v>
      </c>
      <c r="M244">
        <f t="shared" si="42"/>
        <v>1.8059606997693183</v>
      </c>
      <c r="N244">
        <f t="shared" si="43"/>
        <v>2.2407552878027661</v>
      </c>
    </row>
    <row r="245" spans="1:14" x14ac:dyDescent="0.25">
      <c r="A245" s="4">
        <f>IF('True_Odds_Calculator_2-way'!A237="","",'True_Odds_Calculator_2-way'!A237)</f>
        <v>2.2999999999999998</v>
      </c>
      <c r="B245" s="4">
        <f>IF('True_Odds_Calculator_2-way'!B237="","",'True_Odds_Calculator_2-way'!B237)</f>
        <v>1.67</v>
      </c>
      <c r="C245" s="4">
        <f t="shared" si="33"/>
        <v>0.43478260869565222</v>
      </c>
      <c r="D245">
        <f t="shared" si="34"/>
        <v>0.5988023952095809</v>
      </c>
      <c r="E245">
        <f t="shared" si="35"/>
        <v>3.3585003905233002E-2</v>
      </c>
      <c r="F245">
        <f t="shared" si="36"/>
        <v>-0.22676386357719358</v>
      </c>
      <c r="G245">
        <v>0</v>
      </c>
      <c r="H245">
        <f t="shared" si="37"/>
        <v>0.26034886748242653</v>
      </c>
      <c r="I245">
        <f t="shared" si="38"/>
        <v>-1.0714969088698136</v>
      </c>
      <c r="J245">
        <f t="shared" si="39"/>
        <v>1.0714969088698136</v>
      </c>
      <c r="K245">
        <f t="shared" si="40"/>
        <v>0.41789493273906014</v>
      </c>
      <c r="L245">
        <f t="shared" si="41"/>
        <v>0.58210506726094002</v>
      </c>
      <c r="M245">
        <f t="shared" si="42"/>
        <v>2.3929459815307572</v>
      </c>
      <c r="N245">
        <f t="shared" si="43"/>
        <v>1.7179029289427752</v>
      </c>
    </row>
    <row r="246" spans="1:14" x14ac:dyDescent="0.25">
      <c r="A246" s="4">
        <f>IF('True_Odds_Calculator_2-way'!A238="","",'True_Odds_Calculator_2-way'!A238)</f>
        <v>2.27</v>
      </c>
      <c r="B246" s="4">
        <f>IF('True_Odds_Calculator_2-way'!B238="","",'True_Odds_Calculator_2-way'!B238)</f>
        <v>1.68</v>
      </c>
      <c r="C246" s="4">
        <f t="shared" si="33"/>
        <v>0.44052863436123346</v>
      </c>
      <c r="D246">
        <f t="shared" si="34"/>
        <v>0.59523809523809523</v>
      </c>
      <c r="E246">
        <f t="shared" si="35"/>
        <v>3.5766729599328695E-2</v>
      </c>
      <c r="F246">
        <f t="shared" si="36"/>
        <v>-0.22645269561569115</v>
      </c>
      <c r="G246">
        <v>0</v>
      </c>
      <c r="H246">
        <f t="shared" si="37"/>
        <v>0.2622194252150199</v>
      </c>
      <c r="I246">
        <f t="shared" si="38"/>
        <v>-1.0760778282064791</v>
      </c>
      <c r="J246">
        <f t="shared" si="39"/>
        <v>1.0760778282064791</v>
      </c>
      <c r="K246">
        <f t="shared" si="40"/>
        <v>0.42254374989680582</v>
      </c>
      <c r="L246">
        <f t="shared" si="41"/>
        <v>0.57745625010319412</v>
      </c>
      <c r="M246">
        <f t="shared" si="42"/>
        <v>2.3666188418222287</v>
      </c>
      <c r="N246">
        <f t="shared" si="43"/>
        <v>1.7317329231804059</v>
      </c>
    </row>
    <row r="247" spans="1:14" x14ac:dyDescent="0.25">
      <c r="A247" s="4">
        <f>IF('True_Odds_Calculator_2-way'!A239="","",'True_Odds_Calculator_2-way'!A239)</f>
        <v>2.36</v>
      </c>
      <c r="B247" s="4">
        <f>IF('True_Odds_Calculator_2-way'!B239="","",'True_Odds_Calculator_2-way'!B239)</f>
        <v>1.64</v>
      </c>
      <c r="C247" s="4">
        <f t="shared" si="33"/>
        <v>0.42372881355932207</v>
      </c>
      <c r="D247">
        <f t="shared" si="34"/>
        <v>0.6097560975609756</v>
      </c>
      <c r="E247">
        <f t="shared" si="35"/>
        <v>3.3484911120297722E-2</v>
      </c>
      <c r="F247">
        <f t="shared" si="36"/>
        <v>-0.22488631665977676</v>
      </c>
      <c r="G247">
        <v>0</v>
      </c>
      <c r="H247">
        <f t="shared" si="37"/>
        <v>0.25837122778007443</v>
      </c>
      <c r="I247">
        <f t="shared" si="38"/>
        <v>-1.0718661571406802</v>
      </c>
      <c r="J247">
        <f t="shared" si="39"/>
        <v>1.0718661571406802</v>
      </c>
      <c r="K247">
        <f t="shared" si="40"/>
        <v>0.40687819885451121</v>
      </c>
      <c r="L247">
        <f t="shared" si="41"/>
        <v>0.59312180114548885</v>
      </c>
      <c r="M247">
        <f t="shared" si="42"/>
        <v>2.4577379737113252</v>
      </c>
      <c r="N247">
        <f t="shared" si="43"/>
        <v>1.6859943405700353</v>
      </c>
    </row>
    <row r="248" spans="1:14" x14ac:dyDescent="0.25">
      <c r="A248" s="4">
        <f>IF('True_Odds_Calculator_2-way'!A240="","",'True_Odds_Calculator_2-way'!A240)</f>
        <v>1.73</v>
      </c>
      <c r="B248" s="4">
        <f>IF('True_Odds_Calculator_2-way'!B240="","",'True_Odds_Calculator_2-way'!B240)</f>
        <v>2.17</v>
      </c>
      <c r="C248" s="4">
        <f t="shared" si="33"/>
        <v>0.5780346820809249</v>
      </c>
      <c r="D248">
        <f t="shared" si="34"/>
        <v>0.46082949308755761</v>
      </c>
      <c r="E248">
        <f t="shared" si="35"/>
        <v>3.8864175168482618E-2</v>
      </c>
      <c r="F248">
        <f t="shared" si="36"/>
        <v>-0.22751125436189756</v>
      </c>
      <c r="G248">
        <v>0</v>
      </c>
      <c r="H248">
        <f t="shared" si="37"/>
        <v>0.26637542953038013</v>
      </c>
      <c r="I248">
        <f t="shared" si="38"/>
        <v>-1.0820457886019927</v>
      </c>
      <c r="J248">
        <f t="shared" si="39"/>
        <v>1.0820457886019927</v>
      </c>
      <c r="K248">
        <f t="shared" si="40"/>
        <v>0.55869248171599584</v>
      </c>
      <c r="L248">
        <f t="shared" si="41"/>
        <v>0.44130751828400394</v>
      </c>
      <c r="M248">
        <f t="shared" si="42"/>
        <v>1.789893425679455</v>
      </c>
      <c r="N248">
        <f t="shared" si="43"/>
        <v>2.2659935726643319</v>
      </c>
    </row>
    <row r="249" spans="1:14" x14ac:dyDescent="0.25">
      <c r="A249" s="4">
        <f>IF('True_Odds_Calculator_2-way'!A241="","",'True_Odds_Calculator_2-way'!A241)</f>
        <v>2.52</v>
      </c>
      <c r="B249" s="4">
        <f>IF('True_Odds_Calculator_2-way'!B241="","",'True_Odds_Calculator_2-way'!B241)</f>
        <v>1.56</v>
      </c>
      <c r="C249" s="4">
        <f t="shared" si="33"/>
        <v>0.3968253968253968</v>
      </c>
      <c r="D249">
        <f t="shared" si="34"/>
        <v>0.64102564102564097</v>
      </c>
      <c r="E249">
        <f t="shared" si="35"/>
        <v>3.7851037851037717E-2</v>
      </c>
      <c r="F249">
        <f t="shared" si="36"/>
        <v>-0.21652421652421661</v>
      </c>
      <c r="G249">
        <v>0</v>
      </c>
      <c r="H249">
        <f t="shared" si="37"/>
        <v>0.25437525437525432</v>
      </c>
      <c r="I249">
        <f t="shared" si="38"/>
        <v>-1.0838874619051497</v>
      </c>
      <c r="J249">
        <f t="shared" si="39"/>
        <v>1.0838874619051497</v>
      </c>
      <c r="K249">
        <f t="shared" si="40"/>
        <v>0.3777135495558997</v>
      </c>
      <c r="L249">
        <f t="shared" si="41"/>
        <v>0.62228645044410036</v>
      </c>
      <c r="M249">
        <f t="shared" si="42"/>
        <v>2.6475089420958278</v>
      </c>
      <c r="N249">
        <f t="shared" si="43"/>
        <v>1.6069769786668839</v>
      </c>
    </row>
    <row r="250" spans="1:14" x14ac:dyDescent="0.25">
      <c r="A250" s="4">
        <f>IF('True_Odds_Calculator_2-way'!A242="","",'True_Odds_Calculator_2-way'!A242)</f>
        <v>1.61</v>
      </c>
      <c r="B250" s="4">
        <f>IF('True_Odds_Calculator_2-way'!B242="","",'True_Odds_Calculator_2-way'!B242)</f>
        <v>2.41</v>
      </c>
      <c r="C250" s="4">
        <f t="shared" si="33"/>
        <v>0.6211180124223602</v>
      </c>
      <c r="D250">
        <f t="shared" si="34"/>
        <v>0.41493775933609955</v>
      </c>
      <c r="E250">
        <f t="shared" si="35"/>
        <v>3.6055771758459754E-2</v>
      </c>
      <c r="F250">
        <f t="shared" si="36"/>
        <v>-0.22166954459936605</v>
      </c>
      <c r="G250">
        <v>0</v>
      </c>
      <c r="H250">
        <f t="shared" si="37"/>
        <v>0.25772531635782581</v>
      </c>
      <c r="I250">
        <f t="shared" si="38"/>
        <v>-1.0782650440285155</v>
      </c>
      <c r="J250">
        <f t="shared" si="39"/>
        <v>1.0782650440285155</v>
      </c>
      <c r="K250">
        <f t="shared" si="40"/>
        <v>0.60323029453884203</v>
      </c>
      <c r="L250">
        <f t="shared" si="41"/>
        <v>0.39676970546115803</v>
      </c>
      <c r="M250">
        <f t="shared" si="42"/>
        <v>1.6577416768573945</v>
      </c>
      <c r="N250">
        <f t="shared" si="43"/>
        <v>2.5203537120802069</v>
      </c>
    </row>
    <row r="251" spans="1:14" x14ac:dyDescent="0.25">
      <c r="A251" s="4">
        <f>IF('True_Odds_Calculator_2-way'!A243="","",'True_Odds_Calculator_2-way'!A243)</f>
        <v>2.4300000000000002</v>
      </c>
      <c r="B251" s="4">
        <f>IF('True_Odds_Calculator_2-way'!B243="","",'True_Odds_Calculator_2-way'!B243)</f>
        <v>1.62</v>
      </c>
      <c r="C251" s="4">
        <f t="shared" si="33"/>
        <v>0.41152263374485593</v>
      </c>
      <c r="D251">
        <f t="shared" si="34"/>
        <v>0.61728395061728392</v>
      </c>
      <c r="E251">
        <f t="shared" si="35"/>
        <v>2.8806584362139898E-2</v>
      </c>
      <c r="F251">
        <f t="shared" si="36"/>
        <v>-0.2252197327643144</v>
      </c>
      <c r="G251">
        <v>0</v>
      </c>
      <c r="H251">
        <f t="shared" si="37"/>
        <v>0.25402631712645424</v>
      </c>
      <c r="I251">
        <f t="shared" si="38"/>
        <v>-1.0620284147379508</v>
      </c>
      <c r="J251">
        <f t="shared" si="39"/>
        <v>1.0620284147379508</v>
      </c>
      <c r="K251">
        <f t="shared" si="40"/>
        <v>0.39703011420576217</v>
      </c>
      <c r="L251">
        <f t="shared" si="41"/>
        <v>0.60296988579423783</v>
      </c>
      <c r="M251">
        <f t="shared" si="42"/>
        <v>2.5187006330752704</v>
      </c>
      <c r="N251">
        <f t="shared" si="43"/>
        <v>1.6584576171375296</v>
      </c>
    </row>
    <row r="252" spans="1:14" x14ac:dyDescent="0.25">
      <c r="A252" s="4">
        <f>IF('True_Odds_Calculator_2-way'!A244="","",'True_Odds_Calculator_2-way'!A244)</f>
        <v>2.34</v>
      </c>
      <c r="B252" s="4">
        <f>IF('True_Odds_Calculator_2-way'!B244="","",'True_Odds_Calculator_2-way'!B244)</f>
        <v>1.66</v>
      </c>
      <c r="C252" s="4">
        <f t="shared" si="33"/>
        <v>0.42735042735042739</v>
      </c>
      <c r="D252">
        <f t="shared" si="34"/>
        <v>0.60240963855421692</v>
      </c>
      <c r="E252">
        <f t="shared" si="35"/>
        <v>2.9760065904644417E-2</v>
      </c>
      <c r="F252">
        <f t="shared" si="36"/>
        <v>-0.22767995057151669</v>
      </c>
      <c r="G252">
        <v>0</v>
      </c>
      <c r="H252">
        <f t="shared" si="37"/>
        <v>0.2574400164761611</v>
      </c>
      <c r="I252">
        <f t="shared" si="38"/>
        <v>-1.0633485251477839</v>
      </c>
      <c r="J252">
        <f t="shared" si="39"/>
        <v>1.0633485251477839</v>
      </c>
      <c r="K252">
        <f t="shared" si="40"/>
        <v>0.41239034653044082</v>
      </c>
      <c r="L252">
        <f t="shared" si="41"/>
        <v>0.58760965346955907</v>
      </c>
      <c r="M252">
        <f t="shared" si="42"/>
        <v>2.4248870236980302</v>
      </c>
      <c r="N252">
        <f t="shared" si="43"/>
        <v>1.7018100265975373</v>
      </c>
    </row>
    <row r="253" spans="1:14" x14ac:dyDescent="0.25">
      <c r="A253" s="4">
        <f>IF('True_Odds_Calculator_2-way'!A245="","",'True_Odds_Calculator_2-way'!A245)</f>
        <v>2.62</v>
      </c>
      <c r="B253" s="4">
        <f>IF('True_Odds_Calculator_2-way'!B245="","",'True_Odds_Calculator_2-way'!B245)</f>
        <v>1.54</v>
      </c>
      <c r="C253" s="4">
        <f t="shared" si="33"/>
        <v>0.38167938931297707</v>
      </c>
      <c r="D253">
        <f t="shared" si="34"/>
        <v>0.64935064935064934</v>
      </c>
      <c r="E253">
        <f t="shared" si="35"/>
        <v>3.1030038663626414E-2</v>
      </c>
      <c r="F253">
        <f t="shared" si="36"/>
        <v>-0.21681372063051452</v>
      </c>
      <c r="G253">
        <v>0</v>
      </c>
      <c r="H253">
        <f t="shared" si="37"/>
        <v>0.24784375929414096</v>
      </c>
      <c r="I253">
        <f t="shared" si="38"/>
        <v>-1.0691671651659735</v>
      </c>
      <c r="J253">
        <f t="shared" si="39"/>
        <v>1.0691671651659735</v>
      </c>
      <c r="K253">
        <f t="shared" si="40"/>
        <v>0.3660254037844386</v>
      </c>
      <c r="L253">
        <f t="shared" si="41"/>
        <v>0.6339745962155614</v>
      </c>
      <c r="M253">
        <f t="shared" si="42"/>
        <v>2.7320508075688776</v>
      </c>
      <c r="N253">
        <f t="shared" si="43"/>
        <v>1.5773502691896257</v>
      </c>
    </row>
    <row r="254" spans="1:14" x14ac:dyDescent="0.25">
      <c r="A254" s="4">
        <f>IF('True_Odds_Calculator_2-way'!A246="","",'True_Odds_Calculator_2-way'!A246)</f>
        <v>2</v>
      </c>
      <c r="B254" s="4">
        <f>IF('True_Odds_Calculator_2-way'!B246="","",'True_Odds_Calculator_2-way'!B246)</f>
        <v>1.91</v>
      </c>
      <c r="C254" s="4">
        <f t="shared" si="33"/>
        <v>0.5</v>
      </c>
      <c r="D254">
        <f t="shared" si="34"/>
        <v>0.52356020942408377</v>
      </c>
      <c r="E254">
        <f t="shared" si="35"/>
        <v>2.3560209424083656E-2</v>
      </c>
      <c r="F254">
        <f t="shared" si="36"/>
        <v>-0.23821989528795817</v>
      </c>
      <c r="G254">
        <v>0</v>
      </c>
      <c r="H254">
        <f t="shared" si="37"/>
        <v>0.26178010471204188</v>
      </c>
      <c r="I254">
        <f t="shared" si="38"/>
        <v>-1.0482848367219182</v>
      </c>
      <c r="J254">
        <f t="shared" si="39"/>
        <v>1.0482848367219182</v>
      </c>
      <c r="K254">
        <f t="shared" si="40"/>
        <v>0.4882133490771739</v>
      </c>
      <c r="L254">
        <f t="shared" si="41"/>
        <v>0.51178665092282616</v>
      </c>
      <c r="M254">
        <f t="shared" si="42"/>
        <v>2.0482848367219182</v>
      </c>
      <c r="N254">
        <f t="shared" si="43"/>
        <v>1.9539392014169454</v>
      </c>
    </row>
    <row r="255" spans="1:14" x14ac:dyDescent="0.25">
      <c r="A255" s="4">
        <f>IF('True_Odds_Calculator_2-way'!A247="","",'True_Odds_Calculator_2-way'!A247)</f>
        <v>1.56</v>
      </c>
      <c r="B255" s="4">
        <f>IF('True_Odds_Calculator_2-way'!B247="","",'True_Odds_Calculator_2-way'!B247)</f>
        <v>2.57</v>
      </c>
      <c r="C255" s="4">
        <f t="shared" si="33"/>
        <v>0.64102564102564097</v>
      </c>
      <c r="D255">
        <f t="shared" si="34"/>
        <v>0.38910505836575876</v>
      </c>
      <c r="E255">
        <f t="shared" si="35"/>
        <v>3.0130699391399673E-2</v>
      </c>
      <c r="F255">
        <f t="shared" si="36"/>
        <v>-0.2192956200738303</v>
      </c>
      <c r="G255">
        <v>0</v>
      </c>
      <c r="H255">
        <f t="shared" si="37"/>
        <v>0.24942631946522995</v>
      </c>
      <c r="I255">
        <f t="shared" si="38"/>
        <v>-1.066488459484171</v>
      </c>
      <c r="J255">
        <f t="shared" si="39"/>
        <v>1.066488459484171</v>
      </c>
      <c r="K255">
        <f t="shared" si="40"/>
        <v>0.62608252120942243</v>
      </c>
      <c r="L255">
        <f t="shared" si="41"/>
        <v>0.37391747879057763</v>
      </c>
      <c r="M255">
        <f t="shared" si="42"/>
        <v>1.5972335373111359</v>
      </c>
      <c r="N255">
        <f t="shared" si="43"/>
        <v>2.6743868813901486</v>
      </c>
    </row>
    <row r="256" spans="1:14" x14ac:dyDescent="0.25">
      <c r="A256" s="4">
        <f>IF('True_Odds_Calculator_2-way'!A248="","",'True_Odds_Calculator_2-way'!A248)</f>
        <v>2.82</v>
      </c>
      <c r="B256" s="4">
        <f>IF('True_Odds_Calculator_2-way'!B248="","",'True_Odds_Calculator_2-way'!B248)</f>
        <v>1.46</v>
      </c>
      <c r="C256" s="4">
        <f t="shared" si="33"/>
        <v>0.3546099290780142</v>
      </c>
      <c r="D256">
        <f t="shared" si="34"/>
        <v>0.68493150684931503</v>
      </c>
      <c r="E256">
        <f t="shared" si="35"/>
        <v>3.9541435927329172E-2</v>
      </c>
      <c r="F256">
        <f t="shared" si="36"/>
        <v>-0.20334207713980379</v>
      </c>
      <c r="G256">
        <v>0</v>
      </c>
      <c r="H256">
        <f t="shared" si="37"/>
        <v>0.24288351306713299</v>
      </c>
      <c r="I256">
        <f t="shared" si="38"/>
        <v>-1.0929124924699354</v>
      </c>
      <c r="J256">
        <f t="shared" si="39"/>
        <v>1.0929124924699354</v>
      </c>
      <c r="K256">
        <f t="shared" si="40"/>
        <v>0.33454877845281611</v>
      </c>
      <c r="L256">
        <f t="shared" si="41"/>
        <v>0.66545122154718395</v>
      </c>
      <c r="M256">
        <f t="shared" si="42"/>
        <v>2.9891007362952826</v>
      </c>
      <c r="N256">
        <f t="shared" si="43"/>
        <v>1.50273974653617</v>
      </c>
    </row>
    <row r="257" spans="1:14" x14ac:dyDescent="0.25">
      <c r="A257" s="4">
        <f>IF('True_Odds_Calculator_2-way'!A249="","",'True_Odds_Calculator_2-way'!A249)</f>
        <v>2.3199999999999998</v>
      </c>
      <c r="B257" s="4">
        <f>IF('True_Odds_Calculator_2-way'!B249="","",'True_Odds_Calculator_2-way'!B249)</f>
        <v>1.65</v>
      </c>
      <c r="C257" s="4">
        <f t="shared" si="33"/>
        <v>0.43103448275862072</v>
      </c>
      <c r="D257">
        <f t="shared" si="34"/>
        <v>0.60606060606060608</v>
      </c>
      <c r="E257">
        <f t="shared" si="35"/>
        <v>3.709508881922674E-2</v>
      </c>
      <c r="F257">
        <f t="shared" si="36"/>
        <v>-0.22413793103448287</v>
      </c>
      <c r="G257">
        <v>0</v>
      </c>
      <c r="H257">
        <f t="shared" si="37"/>
        <v>0.26123301985370956</v>
      </c>
      <c r="I257">
        <f t="shared" si="38"/>
        <v>-1.0795837927188261</v>
      </c>
      <c r="J257">
        <f t="shared" si="39"/>
        <v>1.0795837927188261</v>
      </c>
      <c r="K257">
        <f t="shared" si="40"/>
        <v>0.41236252858619832</v>
      </c>
      <c r="L257">
        <f t="shared" si="41"/>
        <v>0.58763747141380174</v>
      </c>
      <c r="M257">
        <f t="shared" si="42"/>
        <v>2.4250506063888508</v>
      </c>
      <c r="N257">
        <f t="shared" si="43"/>
        <v>1.7017294652672368</v>
      </c>
    </row>
    <row r="258" spans="1:14" x14ac:dyDescent="0.25">
      <c r="A258" s="4">
        <f>IF('True_Odds_Calculator_2-way'!A250="","",'True_Odds_Calculator_2-way'!A250)</f>
        <v>3</v>
      </c>
      <c r="B258" s="4">
        <f>IF('True_Odds_Calculator_2-way'!B250="","",'True_Odds_Calculator_2-way'!B250)</f>
        <v>1.41</v>
      </c>
      <c r="C258" s="4">
        <f t="shared" si="33"/>
        <v>0.33333333333333331</v>
      </c>
      <c r="D258">
        <f t="shared" si="34"/>
        <v>0.70921985815602839</v>
      </c>
      <c r="E258">
        <f t="shared" si="35"/>
        <v>4.2553191489361764E-2</v>
      </c>
      <c r="F258">
        <f t="shared" si="36"/>
        <v>-0.19385342789598103</v>
      </c>
      <c r="G258">
        <v>0</v>
      </c>
      <c r="H258">
        <f t="shared" si="37"/>
        <v>0.2364066193853428</v>
      </c>
      <c r="I258">
        <f t="shared" si="38"/>
        <v>-1.1043152607484656</v>
      </c>
      <c r="J258">
        <f t="shared" si="39"/>
        <v>1.1043152607484656</v>
      </c>
      <c r="K258">
        <f t="shared" si="40"/>
        <v>0.311659442650152</v>
      </c>
      <c r="L258">
        <f t="shared" si="41"/>
        <v>0.688340557349848</v>
      </c>
      <c r="M258">
        <f t="shared" si="42"/>
        <v>3.2086305214969308</v>
      </c>
      <c r="N258">
        <f t="shared" si="43"/>
        <v>1.4527692569068709</v>
      </c>
    </row>
    <row r="259" spans="1:14" x14ac:dyDescent="0.25">
      <c r="A259" s="4">
        <f>IF('True_Odds_Calculator_2-way'!A251="","",'True_Odds_Calculator_2-way'!A251)</f>
        <v>2.5099999999999998</v>
      </c>
      <c r="B259" s="4">
        <f>IF('True_Odds_Calculator_2-way'!B251="","",'True_Odds_Calculator_2-way'!B251)</f>
        <v>1.56</v>
      </c>
      <c r="C259" s="4">
        <f t="shared" ref="C259:C322" si="44">1/A259</f>
        <v>0.39840637450199207</v>
      </c>
      <c r="D259">
        <f t="shared" ref="D259:D322" si="45">1/B259</f>
        <v>0.64102564102564097</v>
      </c>
      <c r="E259">
        <f t="shared" ref="E259:E322" si="46">C259+D259-1</f>
        <v>3.9432015527633091E-2</v>
      </c>
      <c r="F259">
        <f t="shared" ref="F259:F322" si="47">C259+D259-(C259*D259)-1</f>
        <v>-0.21595668607620788</v>
      </c>
      <c r="G259">
        <v>0</v>
      </c>
      <c r="H259">
        <f t="shared" ref="H259:H322" si="48">C259*D259</f>
        <v>0.25538870160384103</v>
      </c>
      <c r="I259">
        <f t="shared" ref="I259:I322" si="49">((-4*F259*H259)^0.5)/(2*F259)</f>
        <v>-1.0874705707258894</v>
      </c>
      <c r="J259">
        <f t="shared" ref="J259:J322" si="50">(-((-4*F259*H259)^0.5))/(2*F259)</f>
        <v>1.0874705707258894</v>
      </c>
      <c r="K259">
        <f t="shared" ref="K259:K322" si="51">IF(A259="","",(C259/($J259+C259-($J259*C259))))</f>
        <v>0.37848959432190721</v>
      </c>
      <c r="L259">
        <f t="shared" ref="L259:L322" si="52">IF(B259="","",(D259/($J259+D259-($J259*D259))))</f>
        <v>0.62151040567809257</v>
      </c>
      <c r="M259">
        <f t="shared" ref="M259:M322" si="53">IF(A259="","",1/K259)</f>
        <v>2.6420805617960932</v>
      </c>
      <c r="N259">
        <f t="shared" ref="N259:N322" si="54">IF(B259="","",1/L259)</f>
        <v>1.6089835196064983</v>
      </c>
    </row>
    <row r="260" spans="1:14" x14ac:dyDescent="0.25">
      <c r="A260" s="4">
        <f>IF('True_Odds_Calculator_2-way'!A252="","",'True_Odds_Calculator_2-way'!A252)</f>
        <v>2.72</v>
      </c>
      <c r="B260" s="4">
        <f>IF('True_Odds_Calculator_2-way'!B252="","",'True_Odds_Calculator_2-way'!B252)</f>
        <v>1.49</v>
      </c>
      <c r="C260" s="4">
        <f t="shared" si="44"/>
        <v>0.36764705882352938</v>
      </c>
      <c r="D260">
        <f t="shared" si="45"/>
        <v>0.67114093959731547</v>
      </c>
      <c r="E260">
        <f t="shared" si="46"/>
        <v>3.8787998420844794E-2</v>
      </c>
      <c r="F260">
        <f t="shared" si="47"/>
        <v>-0.2079549940781682</v>
      </c>
      <c r="G260">
        <v>0</v>
      </c>
      <c r="H260">
        <f t="shared" si="48"/>
        <v>0.24674299249901302</v>
      </c>
      <c r="I260">
        <f t="shared" si="49"/>
        <v>-1.0892755023757474</v>
      </c>
      <c r="J260">
        <f t="shared" si="50"/>
        <v>1.0892755023757474</v>
      </c>
      <c r="K260">
        <f t="shared" si="51"/>
        <v>0.34800113284738216</v>
      </c>
      <c r="L260">
        <f t="shared" si="52"/>
        <v>0.6519988671526179</v>
      </c>
      <c r="M260">
        <f t="shared" si="53"/>
        <v>2.8735538640862863</v>
      </c>
      <c r="N260">
        <f t="shared" si="54"/>
        <v>1.5337449961641161</v>
      </c>
    </row>
    <row r="261" spans="1:14" x14ac:dyDescent="0.25">
      <c r="A261" s="4">
        <f>IF('True_Odds_Calculator_2-way'!A253="","",'True_Odds_Calculator_2-way'!A253)</f>
        <v>1.93</v>
      </c>
      <c r="B261" s="4">
        <f>IF('True_Odds_Calculator_2-way'!B253="","",'True_Odds_Calculator_2-way'!B253)</f>
        <v>1.92</v>
      </c>
      <c r="C261" s="4">
        <f t="shared" si="44"/>
        <v>0.5181347150259068</v>
      </c>
      <c r="D261">
        <f t="shared" si="45"/>
        <v>0.52083333333333337</v>
      </c>
      <c r="E261">
        <f t="shared" si="46"/>
        <v>3.8968048359240282E-2</v>
      </c>
      <c r="F261">
        <f t="shared" si="47"/>
        <v>-0.23089378238341951</v>
      </c>
      <c r="G261">
        <v>0</v>
      </c>
      <c r="H261">
        <f t="shared" si="48"/>
        <v>0.26986183074265979</v>
      </c>
      <c r="I261">
        <f t="shared" si="49"/>
        <v>-1.0810968751610268</v>
      </c>
      <c r="J261">
        <f t="shared" si="50"/>
        <v>1.0810968751610268</v>
      </c>
      <c r="K261">
        <f t="shared" si="51"/>
        <v>0.49864863877742077</v>
      </c>
      <c r="L261">
        <f t="shared" si="52"/>
        <v>0.50135136122257906</v>
      </c>
      <c r="M261">
        <f t="shared" si="53"/>
        <v>2.0054200938997546</v>
      </c>
      <c r="N261">
        <f t="shared" si="54"/>
        <v>1.9946091251481448</v>
      </c>
    </row>
    <row r="262" spans="1:14" x14ac:dyDescent="0.25">
      <c r="A262" s="4">
        <f>IF('True_Odds_Calculator_2-way'!A254="","",'True_Odds_Calculator_2-way'!A254)</f>
        <v>1.89</v>
      </c>
      <c r="B262" s="4">
        <f>IF('True_Odds_Calculator_2-way'!B254="","",'True_Odds_Calculator_2-way'!B254)</f>
        <v>1.95</v>
      </c>
      <c r="C262" s="4">
        <f t="shared" si="44"/>
        <v>0.52910052910052918</v>
      </c>
      <c r="D262">
        <f t="shared" si="45"/>
        <v>0.51282051282051289</v>
      </c>
      <c r="E262">
        <f t="shared" si="46"/>
        <v>4.1921041921042068E-2</v>
      </c>
      <c r="F262">
        <f t="shared" si="47"/>
        <v>-0.22941256274589605</v>
      </c>
      <c r="G262">
        <v>0</v>
      </c>
      <c r="H262">
        <f t="shared" si="48"/>
        <v>0.27133360466693807</v>
      </c>
      <c r="I262">
        <f t="shared" si="49"/>
        <v>-1.0875348781426823</v>
      </c>
      <c r="J262">
        <f t="shared" si="50"/>
        <v>1.0875348781426823</v>
      </c>
      <c r="K262">
        <f t="shared" si="51"/>
        <v>0.5081543421727045</v>
      </c>
      <c r="L262">
        <f t="shared" si="52"/>
        <v>0.49184565782729561</v>
      </c>
      <c r="M262">
        <f t="shared" si="53"/>
        <v>1.9679060415469869</v>
      </c>
      <c r="N262">
        <f t="shared" si="54"/>
        <v>2.0331581342355478</v>
      </c>
    </row>
    <row r="263" spans="1:14" x14ac:dyDescent="0.25">
      <c r="A263" s="4">
        <f>IF('True_Odds_Calculator_2-way'!A255="","",'True_Odds_Calculator_2-way'!A255)</f>
        <v>1.53</v>
      </c>
      <c r="B263" s="4">
        <f>IF('True_Odds_Calculator_2-way'!B255="","",'True_Odds_Calculator_2-way'!B255)</f>
        <v>2.44</v>
      </c>
      <c r="C263" s="4">
        <f t="shared" si="44"/>
        <v>0.65359477124183007</v>
      </c>
      <c r="D263">
        <f t="shared" si="45"/>
        <v>0.4098360655737705</v>
      </c>
      <c r="E263">
        <f t="shared" si="46"/>
        <v>6.3430836815600689E-2</v>
      </c>
      <c r="F263">
        <f t="shared" si="47"/>
        <v>-0.20443587270973951</v>
      </c>
      <c r="G263">
        <v>0</v>
      </c>
      <c r="H263">
        <f t="shared" si="48"/>
        <v>0.2678667095253402</v>
      </c>
      <c r="I263">
        <f t="shared" si="49"/>
        <v>-1.1446713662390755</v>
      </c>
      <c r="J263">
        <f t="shared" si="50"/>
        <v>1.1446713662390755</v>
      </c>
      <c r="K263">
        <f t="shared" si="51"/>
        <v>0.62240309152344797</v>
      </c>
      <c r="L263">
        <f t="shared" si="52"/>
        <v>0.37759690847655181</v>
      </c>
      <c r="M263">
        <f t="shared" si="53"/>
        <v>1.6066758241067103</v>
      </c>
      <c r="N263">
        <f t="shared" si="54"/>
        <v>2.6483267673842685</v>
      </c>
    </row>
    <row r="264" spans="1:14" x14ac:dyDescent="0.25">
      <c r="A264" s="4">
        <f>IF('True_Odds_Calculator_2-way'!A256="","",'True_Odds_Calculator_2-way'!A256)</f>
        <v>1.79</v>
      </c>
      <c r="B264" s="4">
        <f>IF('True_Odds_Calculator_2-way'!B256="","",'True_Odds_Calculator_2-way'!B256)</f>
        <v>2.08</v>
      </c>
      <c r="C264" s="4">
        <f t="shared" si="44"/>
        <v>0.55865921787709494</v>
      </c>
      <c r="D264">
        <f t="shared" si="45"/>
        <v>0.48076923076923073</v>
      </c>
      <c r="E264">
        <f t="shared" si="46"/>
        <v>3.9428448646325664E-2</v>
      </c>
      <c r="F264">
        <f t="shared" si="47"/>
        <v>-0.22915771379458527</v>
      </c>
      <c r="G264">
        <v>0</v>
      </c>
      <c r="H264">
        <f t="shared" si="48"/>
        <v>0.26858616244091099</v>
      </c>
      <c r="I264">
        <f t="shared" si="49"/>
        <v>-1.0826163374360513</v>
      </c>
      <c r="J264">
        <f t="shared" si="50"/>
        <v>1.0826163374360513</v>
      </c>
      <c r="K264">
        <f t="shared" si="51"/>
        <v>0.53900600310193403</v>
      </c>
      <c r="L264">
        <f t="shared" si="52"/>
        <v>0.46099399689806597</v>
      </c>
      <c r="M264">
        <f t="shared" si="53"/>
        <v>1.8552669065744805</v>
      </c>
      <c r="N264">
        <f t="shared" si="54"/>
        <v>2.1692256444309357</v>
      </c>
    </row>
    <row r="265" spans="1:14" x14ac:dyDescent="0.25">
      <c r="A265" s="4">
        <f>IF('True_Odds_Calculator_2-way'!A257="","",'True_Odds_Calculator_2-way'!A257)</f>
        <v>1.66</v>
      </c>
      <c r="B265" s="4">
        <f>IF('True_Odds_Calculator_2-way'!B257="","",'True_Odds_Calculator_2-way'!B257)</f>
        <v>2.35</v>
      </c>
      <c r="C265" s="4">
        <f t="shared" si="44"/>
        <v>0.60240963855421692</v>
      </c>
      <c r="D265">
        <f t="shared" si="45"/>
        <v>0.42553191489361702</v>
      </c>
      <c r="E265">
        <f t="shared" si="46"/>
        <v>2.7941553447834E-2</v>
      </c>
      <c r="F265">
        <f t="shared" si="47"/>
        <v>-0.22840297359651363</v>
      </c>
      <c r="G265">
        <v>0</v>
      </c>
      <c r="H265">
        <f t="shared" si="48"/>
        <v>0.25634452704434763</v>
      </c>
      <c r="I265">
        <f t="shared" si="49"/>
        <v>-1.0594028769395474</v>
      </c>
      <c r="J265">
        <f t="shared" si="50"/>
        <v>1.0594028769395474</v>
      </c>
      <c r="K265">
        <f t="shared" si="51"/>
        <v>0.58851019803893267</v>
      </c>
      <c r="L265">
        <f t="shared" si="52"/>
        <v>0.41148980196106721</v>
      </c>
      <c r="M265">
        <f t="shared" si="53"/>
        <v>1.6992058987801013</v>
      </c>
      <c r="N265">
        <f t="shared" si="54"/>
        <v>2.4301938838683887</v>
      </c>
    </row>
    <row r="266" spans="1:14" x14ac:dyDescent="0.25">
      <c r="A266" s="4">
        <f>IF('True_Odds_Calculator_2-way'!A258="","",'True_Odds_Calculator_2-way'!A258)</f>
        <v>2.35</v>
      </c>
      <c r="B266" s="4">
        <f>IF('True_Odds_Calculator_2-way'!B258="","",'True_Odds_Calculator_2-way'!B258)</f>
        <v>1.6</v>
      </c>
      <c r="C266" s="4">
        <f t="shared" si="44"/>
        <v>0.42553191489361702</v>
      </c>
      <c r="D266">
        <f t="shared" si="45"/>
        <v>0.625</v>
      </c>
      <c r="E266">
        <f t="shared" si="46"/>
        <v>5.0531914893616969E-2</v>
      </c>
      <c r="F266">
        <f t="shared" si="47"/>
        <v>-0.21542553191489366</v>
      </c>
      <c r="G266">
        <v>0</v>
      </c>
      <c r="H266">
        <f t="shared" si="48"/>
        <v>0.26595744680851063</v>
      </c>
      <c r="I266">
        <f t="shared" si="49"/>
        <v>-1.1111111111111109</v>
      </c>
      <c r="J266">
        <f t="shared" si="50"/>
        <v>1.1111111111111109</v>
      </c>
      <c r="K266">
        <f t="shared" si="51"/>
        <v>0.4</v>
      </c>
      <c r="L266">
        <f t="shared" si="52"/>
        <v>0.60000000000000009</v>
      </c>
      <c r="M266">
        <f t="shared" si="53"/>
        <v>2.5</v>
      </c>
      <c r="N266">
        <f t="shared" si="54"/>
        <v>1.6666666666666665</v>
      </c>
    </row>
    <row r="267" spans="1:14" x14ac:dyDescent="0.25">
      <c r="A267" s="4">
        <f>IF('True_Odds_Calculator_2-way'!A259="","",'True_Odds_Calculator_2-way'!A259)</f>
        <v>2.23</v>
      </c>
      <c r="B267" s="4">
        <f>IF('True_Odds_Calculator_2-way'!B259="","",'True_Odds_Calculator_2-way'!B259)</f>
        <v>1.66</v>
      </c>
      <c r="C267" s="4">
        <f t="shared" si="44"/>
        <v>0.44843049327354262</v>
      </c>
      <c r="D267">
        <f t="shared" si="45"/>
        <v>0.60240963855421692</v>
      </c>
      <c r="E267">
        <f t="shared" si="46"/>
        <v>5.0840131827759594E-2</v>
      </c>
      <c r="F267">
        <f t="shared" si="47"/>
        <v>-0.21929871954184443</v>
      </c>
      <c r="G267">
        <v>0</v>
      </c>
      <c r="H267">
        <f t="shared" si="48"/>
        <v>0.27013885136960403</v>
      </c>
      <c r="I267">
        <f t="shared" si="49"/>
        <v>-1.1098785970200451</v>
      </c>
      <c r="J267">
        <f t="shared" si="50"/>
        <v>1.1098785970200451</v>
      </c>
      <c r="K267">
        <f t="shared" si="51"/>
        <v>0.42280604396644272</v>
      </c>
      <c r="L267">
        <f t="shared" si="52"/>
        <v>0.57719395603355717</v>
      </c>
      <c r="M267">
        <f t="shared" si="53"/>
        <v>2.3651506743346555</v>
      </c>
      <c r="N267">
        <f t="shared" si="54"/>
        <v>1.7325198740332297</v>
      </c>
    </row>
    <row r="268" spans="1:14" x14ac:dyDescent="0.25">
      <c r="A268" s="4">
        <f>IF('True_Odds_Calculator_2-way'!A260="","",'True_Odds_Calculator_2-way'!A260)</f>
        <v>2.13</v>
      </c>
      <c r="B268" s="4">
        <f>IF('True_Odds_Calculator_2-way'!B260="","",'True_Odds_Calculator_2-way'!B260)</f>
        <v>1.76</v>
      </c>
      <c r="C268" s="4">
        <f t="shared" si="44"/>
        <v>0.46948356807511737</v>
      </c>
      <c r="D268">
        <f t="shared" si="45"/>
        <v>0.56818181818181823</v>
      </c>
      <c r="E268">
        <f t="shared" si="46"/>
        <v>3.7665386256935607E-2</v>
      </c>
      <c r="F268">
        <f t="shared" si="47"/>
        <v>-0.22908664105847198</v>
      </c>
      <c r="G268">
        <v>0</v>
      </c>
      <c r="H268">
        <f t="shared" si="48"/>
        <v>0.26675202731540765</v>
      </c>
      <c r="I268">
        <f t="shared" si="49"/>
        <v>-1.0790808419378759</v>
      </c>
      <c r="J268">
        <f t="shared" si="50"/>
        <v>1.0790808419378759</v>
      </c>
      <c r="K268">
        <f t="shared" si="51"/>
        <v>0.45058007312499337</v>
      </c>
      <c r="L268">
        <f t="shared" si="52"/>
        <v>0.54941992687500663</v>
      </c>
      <c r="M268">
        <f t="shared" si="53"/>
        <v>2.2193613513897996</v>
      </c>
      <c r="N268">
        <f t="shared" si="54"/>
        <v>1.8201014398727853</v>
      </c>
    </row>
    <row r="269" spans="1:14" x14ac:dyDescent="0.25">
      <c r="A269" s="4">
        <f>IF('True_Odds_Calculator_2-way'!A261="","",'True_Odds_Calculator_2-way'!A261)</f>
        <v>2.09</v>
      </c>
      <c r="B269" s="4">
        <f>IF('True_Odds_Calculator_2-way'!B261="","",'True_Odds_Calculator_2-way'!B261)</f>
        <v>1.79</v>
      </c>
      <c r="C269" s="4">
        <f t="shared" si="44"/>
        <v>0.47846889952153115</v>
      </c>
      <c r="D269">
        <f t="shared" si="45"/>
        <v>0.55865921787709494</v>
      </c>
      <c r="E269">
        <f t="shared" si="46"/>
        <v>3.7128117398625982E-2</v>
      </c>
      <c r="F269">
        <f t="shared" si="47"/>
        <v>-0.23017294378658693</v>
      </c>
      <c r="G269">
        <v>0</v>
      </c>
      <c r="H269">
        <f t="shared" si="48"/>
        <v>0.26730106118521291</v>
      </c>
      <c r="I269">
        <f t="shared" si="49"/>
        <v>-1.077638764691236</v>
      </c>
      <c r="J269">
        <f t="shared" si="50"/>
        <v>1.077638764691236</v>
      </c>
      <c r="K269">
        <f t="shared" si="51"/>
        <v>0.45984913425207868</v>
      </c>
      <c r="L269">
        <f t="shared" si="52"/>
        <v>0.54015086574792148</v>
      </c>
      <c r="M269">
        <f t="shared" si="53"/>
        <v>2.1746262535134471</v>
      </c>
      <c r="N269">
        <f t="shared" si="54"/>
        <v>1.8513346241060764</v>
      </c>
    </row>
    <row r="270" spans="1:14" x14ac:dyDescent="0.25">
      <c r="A270" s="4">
        <f>IF('True_Odds_Calculator_2-way'!A262="","",'True_Odds_Calculator_2-way'!A262)</f>
        <v>1.85</v>
      </c>
      <c r="B270" s="4">
        <f>IF('True_Odds_Calculator_2-way'!B262="","",'True_Odds_Calculator_2-way'!B262)</f>
        <v>2.0299999999999998</v>
      </c>
      <c r="C270" s="4">
        <f t="shared" si="44"/>
        <v>0.54054054054054046</v>
      </c>
      <c r="D270">
        <f t="shared" si="45"/>
        <v>0.49261083743842371</v>
      </c>
      <c r="E270">
        <f t="shared" si="46"/>
        <v>3.315137797896428E-2</v>
      </c>
      <c r="F270">
        <f t="shared" si="47"/>
        <v>-0.23312475036612956</v>
      </c>
      <c r="G270">
        <v>0</v>
      </c>
      <c r="H270">
        <f t="shared" si="48"/>
        <v>0.26627612834509384</v>
      </c>
      <c r="I270">
        <f t="shared" si="49"/>
        <v>-1.0687396570715308</v>
      </c>
      <c r="J270">
        <f t="shared" si="50"/>
        <v>1.0687396570715308</v>
      </c>
      <c r="K270">
        <f t="shared" si="51"/>
        <v>0.52399127907708287</v>
      </c>
      <c r="L270">
        <f t="shared" si="52"/>
        <v>0.47600872092291718</v>
      </c>
      <c r="M270">
        <f t="shared" si="53"/>
        <v>1.9084287085108012</v>
      </c>
      <c r="N270">
        <f t="shared" si="54"/>
        <v>2.1008018467836762</v>
      </c>
    </row>
    <row r="271" spans="1:14" x14ac:dyDescent="0.25">
      <c r="A271" s="4">
        <f>IF('True_Odds_Calculator_2-way'!A263="","",'True_Odds_Calculator_2-way'!A263)</f>
        <v>2.34</v>
      </c>
      <c r="B271" s="4">
        <f>IF('True_Odds_Calculator_2-way'!B263="","",'True_Odds_Calculator_2-way'!B263)</f>
        <v>1.64</v>
      </c>
      <c r="C271" s="4">
        <f t="shared" si="44"/>
        <v>0.42735042735042739</v>
      </c>
      <c r="D271">
        <f t="shared" si="45"/>
        <v>0.6097560975609756</v>
      </c>
      <c r="E271">
        <f t="shared" si="46"/>
        <v>3.7106524911402872E-2</v>
      </c>
      <c r="F271">
        <f t="shared" si="47"/>
        <v>-0.22347300396080894</v>
      </c>
      <c r="G271">
        <v>0</v>
      </c>
      <c r="H271">
        <f t="shared" si="48"/>
        <v>0.26057952887221181</v>
      </c>
      <c r="I271">
        <f t="shared" si="49"/>
        <v>-1.0798355319766999</v>
      </c>
      <c r="J271">
        <f t="shared" si="50"/>
        <v>1.0798355319766999</v>
      </c>
      <c r="K271">
        <f t="shared" si="51"/>
        <v>0.40866707460459728</v>
      </c>
      <c r="L271">
        <f t="shared" si="52"/>
        <v>0.59133292539540294</v>
      </c>
      <c r="M271">
        <f t="shared" si="53"/>
        <v>2.4469796128487777</v>
      </c>
      <c r="N271">
        <f t="shared" si="54"/>
        <v>1.6910947404650878</v>
      </c>
    </row>
    <row r="272" spans="1:14" x14ac:dyDescent="0.25">
      <c r="A272" s="4">
        <f>IF('True_Odds_Calculator_2-way'!A264="","",'True_Odds_Calculator_2-way'!A264)</f>
        <v>2.25</v>
      </c>
      <c r="B272" s="4">
        <f>IF('True_Odds_Calculator_2-way'!B264="","",'True_Odds_Calculator_2-way'!B264)</f>
        <v>1.68</v>
      </c>
      <c r="C272" s="4">
        <f t="shared" si="44"/>
        <v>0.44444444444444442</v>
      </c>
      <c r="D272">
        <f t="shared" si="45"/>
        <v>0.59523809523809523</v>
      </c>
      <c r="E272">
        <f t="shared" si="46"/>
        <v>3.9682539682539542E-2</v>
      </c>
      <c r="F272">
        <f t="shared" si="47"/>
        <v>-0.22486772486772499</v>
      </c>
      <c r="G272">
        <v>0</v>
      </c>
      <c r="H272">
        <f t="shared" si="48"/>
        <v>0.26455026455026454</v>
      </c>
      <c r="I272">
        <f t="shared" si="49"/>
        <v>-1.0846522890932806</v>
      </c>
      <c r="J272">
        <f t="shared" si="50"/>
        <v>1.0846522890932806</v>
      </c>
      <c r="K272">
        <f t="shared" si="51"/>
        <v>0.42448148373559424</v>
      </c>
      <c r="L272">
        <f t="shared" si="52"/>
        <v>0.57551851626440576</v>
      </c>
      <c r="M272">
        <f t="shared" si="53"/>
        <v>2.3558153613666013</v>
      </c>
      <c r="N272">
        <f t="shared" si="54"/>
        <v>1.7375635565834309</v>
      </c>
    </row>
    <row r="273" spans="1:14" x14ac:dyDescent="0.25">
      <c r="A273" s="4">
        <f>IF('True_Odds_Calculator_2-way'!A265="","",'True_Odds_Calculator_2-way'!A265)</f>
        <v>2.11</v>
      </c>
      <c r="B273" s="4">
        <f>IF('True_Odds_Calculator_2-way'!B265="","",'True_Odds_Calculator_2-way'!B265)</f>
        <v>1.77</v>
      </c>
      <c r="C273" s="4">
        <f t="shared" si="44"/>
        <v>0.47393364928909953</v>
      </c>
      <c r="D273">
        <f t="shared" si="45"/>
        <v>0.56497175141242939</v>
      </c>
      <c r="E273">
        <f t="shared" si="46"/>
        <v>3.8905400701529036E-2</v>
      </c>
      <c r="F273">
        <f t="shared" si="47"/>
        <v>-0.22885372319061759</v>
      </c>
      <c r="G273">
        <v>0</v>
      </c>
      <c r="H273">
        <f t="shared" si="48"/>
        <v>0.26775912389214662</v>
      </c>
      <c r="I273">
        <f t="shared" si="49"/>
        <v>-1.0816659234722941</v>
      </c>
      <c r="J273">
        <f t="shared" si="50"/>
        <v>1.0816659234722941</v>
      </c>
      <c r="K273">
        <f t="shared" si="51"/>
        <v>0.45441136703461599</v>
      </c>
      <c r="L273">
        <f t="shared" si="52"/>
        <v>0.54558863296538396</v>
      </c>
      <c r="M273">
        <f t="shared" si="53"/>
        <v>2.2006491750542465</v>
      </c>
      <c r="N273">
        <f t="shared" si="54"/>
        <v>1.8328827610736662</v>
      </c>
    </row>
    <row r="274" spans="1:14" x14ac:dyDescent="0.25">
      <c r="A274" s="4">
        <f>IF('True_Odds_Calculator_2-way'!A266="","",'True_Odds_Calculator_2-way'!A266)</f>
        <v>2.11</v>
      </c>
      <c r="B274" s="4">
        <f>IF('True_Odds_Calculator_2-way'!B266="","",'True_Odds_Calculator_2-way'!B266)</f>
        <v>1.78</v>
      </c>
      <c r="C274" s="4">
        <f t="shared" si="44"/>
        <v>0.47393364928909953</v>
      </c>
      <c r="D274">
        <f t="shared" si="45"/>
        <v>0.5617977528089888</v>
      </c>
      <c r="E274">
        <f t="shared" si="46"/>
        <v>3.5731402098088338E-2</v>
      </c>
      <c r="F274">
        <f t="shared" si="47"/>
        <v>-0.23052345705309119</v>
      </c>
      <c r="G274">
        <v>0</v>
      </c>
      <c r="H274">
        <f t="shared" si="48"/>
        <v>0.26625485915117952</v>
      </c>
      <c r="I274">
        <f t="shared" si="49"/>
        <v>-1.0747098003652684</v>
      </c>
      <c r="J274">
        <f t="shared" si="50"/>
        <v>1.0747098003652684</v>
      </c>
      <c r="K274">
        <f t="shared" si="51"/>
        <v>0.45601134895833134</v>
      </c>
      <c r="L274">
        <f t="shared" si="52"/>
        <v>0.54398865104166871</v>
      </c>
      <c r="M274">
        <f t="shared" si="53"/>
        <v>2.192927878405448</v>
      </c>
      <c r="N274">
        <f t="shared" si="54"/>
        <v>1.838273644284909</v>
      </c>
    </row>
    <row r="275" spans="1:14" x14ac:dyDescent="0.25">
      <c r="A275" s="4">
        <f>IF('True_Odds_Calculator_2-way'!A267="","",'True_Odds_Calculator_2-way'!A267)</f>
        <v>2.11</v>
      </c>
      <c r="B275" s="4">
        <f>IF('True_Odds_Calculator_2-way'!B267="","",'True_Odds_Calculator_2-way'!B267)</f>
        <v>1.77</v>
      </c>
      <c r="C275" s="4">
        <f t="shared" si="44"/>
        <v>0.47393364928909953</v>
      </c>
      <c r="D275">
        <f t="shared" si="45"/>
        <v>0.56497175141242939</v>
      </c>
      <c r="E275">
        <f t="shared" si="46"/>
        <v>3.8905400701529036E-2</v>
      </c>
      <c r="F275">
        <f t="shared" si="47"/>
        <v>-0.22885372319061759</v>
      </c>
      <c r="G275">
        <v>0</v>
      </c>
      <c r="H275">
        <f t="shared" si="48"/>
        <v>0.26775912389214662</v>
      </c>
      <c r="I275">
        <f t="shared" si="49"/>
        <v>-1.0816659234722941</v>
      </c>
      <c r="J275">
        <f t="shared" si="50"/>
        <v>1.0816659234722941</v>
      </c>
      <c r="K275">
        <f t="shared" si="51"/>
        <v>0.45441136703461599</v>
      </c>
      <c r="L275">
        <f t="shared" si="52"/>
        <v>0.54558863296538396</v>
      </c>
      <c r="M275">
        <f t="shared" si="53"/>
        <v>2.2006491750542465</v>
      </c>
      <c r="N275">
        <f t="shared" si="54"/>
        <v>1.8328827610736662</v>
      </c>
    </row>
    <row r="276" spans="1:14" x14ac:dyDescent="0.25">
      <c r="A276" s="4">
        <f>IF('True_Odds_Calculator_2-way'!A268="","",'True_Odds_Calculator_2-way'!A268)</f>
        <v>2.62</v>
      </c>
      <c r="B276" s="4">
        <f>IF('True_Odds_Calculator_2-way'!B268="","",'True_Odds_Calculator_2-way'!B268)</f>
        <v>1.52</v>
      </c>
      <c r="C276" s="4">
        <f t="shared" si="44"/>
        <v>0.38167938931297707</v>
      </c>
      <c r="D276">
        <f t="shared" si="45"/>
        <v>0.65789473684210531</v>
      </c>
      <c r="E276">
        <f t="shared" si="46"/>
        <v>3.9574126155082379E-2</v>
      </c>
      <c r="F276">
        <f t="shared" si="47"/>
        <v>-0.21153073523503418</v>
      </c>
      <c r="G276">
        <v>0</v>
      </c>
      <c r="H276">
        <f t="shared" si="48"/>
        <v>0.25110486139011651</v>
      </c>
      <c r="I276">
        <f t="shared" si="49"/>
        <v>-1.0895340841010224</v>
      </c>
      <c r="J276">
        <f t="shared" si="50"/>
        <v>1.0895340841010224</v>
      </c>
      <c r="K276">
        <f t="shared" si="51"/>
        <v>0.36165773858791023</v>
      </c>
      <c r="L276">
        <f t="shared" si="52"/>
        <v>0.63834226141208994</v>
      </c>
      <c r="M276">
        <f t="shared" si="53"/>
        <v>2.7650452162436565</v>
      </c>
      <c r="N276">
        <f t="shared" si="54"/>
        <v>1.5665577237325312</v>
      </c>
    </row>
    <row r="277" spans="1:14" x14ac:dyDescent="0.25">
      <c r="A277" s="4">
        <f>IF('True_Odds_Calculator_2-way'!A269="","",'True_Odds_Calculator_2-way'!A269)</f>
        <v>2.2599999999999998</v>
      </c>
      <c r="B277" s="4">
        <f>IF('True_Odds_Calculator_2-way'!B269="","",'True_Odds_Calculator_2-way'!B269)</f>
        <v>1.68</v>
      </c>
      <c r="C277" s="4">
        <f t="shared" si="44"/>
        <v>0.44247787610619471</v>
      </c>
      <c r="D277">
        <f t="shared" si="45"/>
        <v>0.59523809523809523</v>
      </c>
      <c r="E277">
        <f t="shared" si="46"/>
        <v>3.7715971344289834E-2</v>
      </c>
      <c r="F277">
        <f t="shared" si="47"/>
        <v>-0.22566371681415942</v>
      </c>
      <c r="G277">
        <v>0</v>
      </c>
      <c r="H277">
        <f t="shared" si="48"/>
        <v>0.26337968815844925</v>
      </c>
      <c r="I277">
        <f t="shared" si="49"/>
        <v>-1.080339539253607</v>
      </c>
      <c r="J277">
        <f t="shared" si="50"/>
        <v>1.080339539253607</v>
      </c>
      <c r="K277">
        <f t="shared" si="51"/>
        <v>0.4235084779870531</v>
      </c>
      <c r="L277">
        <f t="shared" si="52"/>
        <v>0.57649152201294696</v>
      </c>
      <c r="M277">
        <f t="shared" si="53"/>
        <v>2.3612278194595446</v>
      </c>
      <c r="N277">
        <f t="shared" si="54"/>
        <v>1.7346308866924531</v>
      </c>
    </row>
    <row r="278" spans="1:14" x14ac:dyDescent="0.25">
      <c r="A278" s="4">
        <f>IF('True_Odds_Calculator_2-way'!A270="","",'True_Odds_Calculator_2-way'!A270)</f>
        <v>2.38</v>
      </c>
      <c r="B278" s="4">
        <f>IF('True_Odds_Calculator_2-way'!B270="","",'True_Odds_Calculator_2-way'!B270)</f>
        <v>1.64</v>
      </c>
      <c r="C278" s="4">
        <f t="shared" si="44"/>
        <v>0.42016806722689076</v>
      </c>
      <c r="D278">
        <f t="shared" si="45"/>
        <v>0.6097560975609756</v>
      </c>
      <c r="E278">
        <f t="shared" si="46"/>
        <v>2.9924164787866303E-2</v>
      </c>
      <c r="F278">
        <f t="shared" si="47"/>
        <v>-0.22627587620414025</v>
      </c>
      <c r="G278">
        <v>0</v>
      </c>
      <c r="H278">
        <f t="shared" si="48"/>
        <v>0.25620004099200655</v>
      </c>
      <c r="I278">
        <f t="shared" si="49"/>
        <v>-1.0640706634484356</v>
      </c>
      <c r="J278">
        <f t="shared" si="50"/>
        <v>1.0640706634484356</v>
      </c>
      <c r="K278">
        <f t="shared" si="51"/>
        <v>0.40511785129413308</v>
      </c>
      <c r="L278">
        <f t="shared" si="52"/>
        <v>0.59488214870586709</v>
      </c>
      <c r="M278">
        <f t="shared" si="53"/>
        <v>2.468417515558841</v>
      </c>
      <c r="N278">
        <f t="shared" si="54"/>
        <v>1.6810052246069986</v>
      </c>
    </row>
    <row r="279" spans="1:14" x14ac:dyDescent="0.25">
      <c r="A279" s="4">
        <f>IF('True_Odds_Calculator_2-way'!A271="","",'True_Odds_Calculator_2-way'!A271)</f>
        <v>2.54</v>
      </c>
      <c r="B279" s="4">
        <f>IF('True_Odds_Calculator_2-way'!B271="","",'True_Odds_Calculator_2-way'!B271)</f>
        <v>1.55</v>
      </c>
      <c r="C279" s="4">
        <f t="shared" si="44"/>
        <v>0.39370078740157477</v>
      </c>
      <c r="D279">
        <f t="shared" si="45"/>
        <v>0.64516129032258063</v>
      </c>
      <c r="E279">
        <f t="shared" si="46"/>
        <v>3.8862077724155508E-2</v>
      </c>
      <c r="F279">
        <f t="shared" si="47"/>
        <v>-0.21513843027686042</v>
      </c>
      <c r="G279">
        <v>0</v>
      </c>
      <c r="H279">
        <f t="shared" si="48"/>
        <v>0.25400050800101598</v>
      </c>
      <c r="I279">
        <f t="shared" si="49"/>
        <v>-1.0865714630312673</v>
      </c>
      <c r="J279">
        <f t="shared" si="50"/>
        <v>1.0865714630312673</v>
      </c>
      <c r="K279">
        <f t="shared" si="51"/>
        <v>0.3740666961489727</v>
      </c>
      <c r="L279">
        <f t="shared" si="52"/>
        <v>0.62593330385102708</v>
      </c>
      <c r="M279">
        <f t="shared" si="53"/>
        <v>2.673320053068152</v>
      </c>
      <c r="N279">
        <f t="shared" si="54"/>
        <v>1.5976143046671971</v>
      </c>
    </row>
    <row r="280" spans="1:14" x14ac:dyDescent="0.25">
      <c r="A280" s="4">
        <f>IF('True_Odds_Calculator_2-way'!A272="","",'True_Odds_Calculator_2-way'!A272)</f>
        <v>3.05</v>
      </c>
      <c r="B280" s="4">
        <f>IF('True_Odds_Calculator_2-way'!B272="","",'True_Odds_Calculator_2-way'!B272)</f>
        <v>1.4</v>
      </c>
      <c r="C280" s="4">
        <f t="shared" si="44"/>
        <v>0.32786885245901642</v>
      </c>
      <c r="D280">
        <f t="shared" si="45"/>
        <v>0.7142857142857143</v>
      </c>
      <c r="E280">
        <f t="shared" si="46"/>
        <v>4.2154566744730726E-2</v>
      </c>
      <c r="F280">
        <f t="shared" si="47"/>
        <v>-0.19203747072599531</v>
      </c>
      <c r="G280">
        <v>0</v>
      </c>
      <c r="H280">
        <f t="shared" si="48"/>
        <v>0.23419203747072603</v>
      </c>
      <c r="I280">
        <f t="shared" si="49"/>
        <v>-1.1043152607484656</v>
      </c>
      <c r="J280">
        <f t="shared" si="50"/>
        <v>1.1043152607484656</v>
      </c>
      <c r="K280">
        <f t="shared" si="51"/>
        <v>0.30638697806893433</v>
      </c>
      <c r="L280">
        <f t="shared" si="52"/>
        <v>0.69361302193106544</v>
      </c>
      <c r="M280">
        <f t="shared" si="53"/>
        <v>3.2638462845343543</v>
      </c>
      <c r="N280">
        <f t="shared" si="54"/>
        <v>1.4417261042993865</v>
      </c>
    </row>
    <row r="281" spans="1:14" x14ac:dyDescent="0.25">
      <c r="A281" s="4">
        <f>IF('True_Odds_Calculator_2-way'!A273="","",'True_Odds_Calculator_2-way'!A273)</f>
        <v>1.51</v>
      </c>
      <c r="B281" s="4">
        <f>IF('True_Odds_Calculator_2-way'!B273="","",'True_Odds_Calculator_2-way'!B273)</f>
        <v>2.61</v>
      </c>
      <c r="C281" s="4">
        <f t="shared" si="44"/>
        <v>0.66225165562913912</v>
      </c>
      <c r="D281">
        <f t="shared" si="45"/>
        <v>0.38314176245210729</v>
      </c>
      <c r="E281">
        <f t="shared" si="46"/>
        <v>4.5393418081246306E-2</v>
      </c>
      <c r="F281">
        <f t="shared" si="47"/>
        <v>-0.20834284844332807</v>
      </c>
      <c r="G281">
        <v>0</v>
      </c>
      <c r="H281">
        <f t="shared" si="48"/>
        <v>0.25373626652457437</v>
      </c>
      <c r="I281">
        <f t="shared" si="49"/>
        <v>-1.1035753058718367</v>
      </c>
      <c r="J281">
        <f t="shared" si="50"/>
        <v>1.1035753058718367</v>
      </c>
      <c r="K281">
        <f t="shared" si="51"/>
        <v>0.63986756031694081</v>
      </c>
      <c r="L281">
        <f t="shared" si="52"/>
        <v>0.36013243968305936</v>
      </c>
      <c r="M281">
        <f t="shared" si="53"/>
        <v>1.5628234059946366</v>
      </c>
      <c r="N281">
        <f t="shared" si="54"/>
        <v>2.7767562424536565</v>
      </c>
    </row>
    <row r="282" spans="1:14" x14ac:dyDescent="0.25">
      <c r="A282" s="4">
        <f>IF('True_Odds_Calculator_2-way'!A274="","",'True_Odds_Calculator_2-way'!A274)</f>
        <v>2.35</v>
      </c>
      <c r="B282" s="4">
        <f>IF('True_Odds_Calculator_2-way'!B274="","",'True_Odds_Calculator_2-way'!B274)</f>
        <v>1.64</v>
      </c>
      <c r="C282" s="4">
        <f t="shared" si="44"/>
        <v>0.42553191489361702</v>
      </c>
      <c r="D282">
        <f t="shared" si="45"/>
        <v>0.6097560975609756</v>
      </c>
      <c r="E282">
        <f t="shared" si="46"/>
        <v>3.5288012454592677E-2</v>
      </c>
      <c r="F282">
        <f t="shared" si="47"/>
        <v>-0.22418266735858849</v>
      </c>
      <c r="G282">
        <v>0</v>
      </c>
      <c r="H282">
        <f t="shared" si="48"/>
        <v>0.25947067981318112</v>
      </c>
      <c r="I282">
        <f t="shared" si="49"/>
        <v>-1.075828707279838</v>
      </c>
      <c r="J282">
        <f t="shared" si="50"/>
        <v>1.075828707279838</v>
      </c>
      <c r="K282">
        <f t="shared" si="51"/>
        <v>0.40776901843630997</v>
      </c>
      <c r="L282">
        <f t="shared" si="52"/>
        <v>0.59223098156369014</v>
      </c>
      <c r="M282">
        <f t="shared" si="53"/>
        <v>2.452368754827781</v>
      </c>
      <c r="N282">
        <f t="shared" si="54"/>
        <v>1.6885303726590961</v>
      </c>
    </row>
    <row r="283" spans="1:14" x14ac:dyDescent="0.25">
      <c r="A283" s="4">
        <f>IF('True_Odds_Calculator_2-way'!A275="","",'True_Odds_Calculator_2-way'!A275)</f>
        <v>1.92</v>
      </c>
      <c r="B283" s="4">
        <f>IF('True_Odds_Calculator_2-way'!B275="","",'True_Odds_Calculator_2-way'!B275)</f>
        <v>1.93</v>
      </c>
      <c r="C283" s="4">
        <f t="shared" si="44"/>
        <v>0.52083333333333337</v>
      </c>
      <c r="D283">
        <f t="shared" si="45"/>
        <v>0.5181347150259068</v>
      </c>
      <c r="E283">
        <f t="shared" si="46"/>
        <v>3.8968048359240282E-2</v>
      </c>
      <c r="F283">
        <f t="shared" si="47"/>
        <v>-0.23089378238341951</v>
      </c>
      <c r="G283">
        <v>0</v>
      </c>
      <c r="H283">
        <f t="shared" si="48"/>
        <v>0.26986183074265979</v>
      </c>
      <c r="I283">
        <f t="shared" si="49"/>
        <v>-1.0810968751610268</v>
      </c>
      <c r="J283">
        <f t="shared" si="50"/>
        <v>1.0810968751610268</v>
      </c>
      <c r="K283">
        <f t="shared" si="51"/>
        <v>0.50135136122257906</v>
      </c>
      <c r="L283">
        <f t="shared" si="52"/>
        <v>0.49864863877742077</v>
      </c>
      <c r="M283">
        <f t="shared" si="53"/>
        <v>1.9946091251481448</v>
      </c>
      <c r="N283">
        <f t="shared" si="54"/>
        <v>2.0054200938997546</v>
      </c>
    </row>
    <row r="284" spans="1:14" x14ac:dyDescent="0.25">
      <c r="A284" s="4">
        <f>IF('True_Odds_Calculator_2-way'!A276="","",'True_Odds_Calculator_2-way'!A276)</f>
        <v>1.94</v>
      </c>
      <c r="B284" s="4">
        <f>IF('True_Odds_Calculator_2-way'!B276="","",'True_Odds_Calculator_2-way'!B276)</f>
        <v>1.91</v>
      </c>
      <c r="C284" s="4">
        <f t="shared" si="44"/>
        <v>0.51546391752577325</v>
      </c>
      <c r="D284">
        <f t="shared" si="45"/>
        <v>0.52356020942408377</v>
      </c>
      <c r="E284">
        <f t="shared" si="46"/>
        <v>3.9024126949857019E-2</v>
      </c>
      <c r="F284">
        <f t="shared" si="47"/>
        <v>-0.23085226966049555</v>
      </c>
      <c r="G284">
        <v>0</v>
      </c>
      <c r="H284">
        <f t="shared" si="48"/>
        <v>0.26987639661035251</v>
      </c>
      <c r="I284">
        <f t="shared" si="49"/>
        <v>-1.0812232527259167</v>
      </c>
      <c r="J284">
        <f t="shared" si="50"/>
        <v>1.0812232527259167</v>
      </c>
      <c r="K284">
        <f t="shared" si="51"/>
        <v>0.49594567939163919</v>
      </c>
      <c r="L284">
        <f t="shared" si="52"/>
        <v>0.50405432060836108</v>
      </c>
      <c r="M284">
        <f t="shared" si="53"/>
        <v>2.0163498575623611</v>
      </c>
      <c r="N284">
        <f t="shared" si="54"/>
        <v>1.9839131599805839</v>
      </c>
    </row>
    <row r="285" spans="1:14" x14ac:dyDescent="0.25">
      <c r="A285" s="4">
        <f>IF('True_Odds_Calculator_2-way'!A277="","",'True_Odds_Calculator_2-way'!A277)</f>
        <v>1.81</v>
      </c>
      <c r="B285" s="4">
        <f>IF('True_Odds_Calculator_2-way'!B277="","",'True_Odds_Calculator_2-way'!B277)</f>
        <v>2.04</v>
      </c>
      <c r="C285" s="4">
        <f t="shared" si="44"/>
        <v>0.5524861878453039</v>
      </c>
      <c r="D285">
        <f t="shared" si="45"/>
        <v>0.49019607843137253</v>
      </c>
      <c r="E285">
        <f t="shared" si="46"/>
        <v>4.2682266276676373E-2</v>
      </c>
      <c r="F285">
        <f t="shared" si="47"/>
        <v>-0.22814429639259015</v>
      </c>
      <c r="G285">
        <v>0</v>
      </c>
      <c r="H285">
        <f t="shared" si="48"/>
        <v>0.27082656266926658</v>
      </c>
      <c r="I285">
        <f t="shared" si="49"/>
        <v>-1.0895340841010224</v>
      </c>
      <c r="J285">
        <f t="shared" si="50"/>
        <v>1.0895340841010224</v>
      </c>
      <c r="K285">
        <f t="shared" si="51"/>
        <v>0.53120211979695098</v>
      </c>
      <c r="L285">
        <f t="shared" si="52"/>
        <v>0.46879788020304902</v>
      </c>
      <c r="M285">
        <f t="shared" si="53"/>
        <v>1.8825226081218283</v>
      </c>
      <c r="N285">
        <f t="shared" si="54"/>
        <v>2.1331154474650633</v>
      </c>
    </row>
    <row r="286" spans="1:14" x14ac:dyDescent="0.25">
      <c r="A286" s="4">
        <f>IF('True_Odds_Calculator_2-way'!A278="","",'True_Odds_Calculator_2-way'!A278)</f>
        <v>2.77</v>
      </c>
      <c r="B286" s="4">
        <f>IF('True_Odds_Calculator_2-way'!B278="","",'True_Odds_Calculator_2-way'!B278)</f>
        <v>1.48</v>
      </c>
      <c r="C286" s="4">
        <f t="shared" si="44"/>
        <v>0.36101083032490977</v>
      </c>
      <c r="D286">
        <f t="shared" si="45"/>
        <v>0.67567567567567566</v>
      </c>
      <c r="E286">
        <f t="shared" si="46"/>
        <v>3.6686506000585428E-2</v>
      </c>
      <c r="F286">
        <f t="shared" si="47"/>
        <v>-0.20723973070543467</v>
      </c>
      <c r="G286">
        <v>0</v>
      </c>
      <c r="H286">
        <f t="shared" si="48"/>
        <v>0.24392623670602012</v>
      </c>
      <c r="I286">
        <f t="shared" si="49"/>
        <v>-1.0849075915068656</v>
      </c>
      <c r="J286">
        <f t="shared" si="50"/>
        <v>1.0849075915068656</v>
      </c>
      <c r="K286">
        <f t="shared" si="51"/>
        <v>0.34243216259242865</v>
      </c>
      <c r="L286">
        <f t="shared" si="52"/>
        <v>0.6575678374075713</v>
      </c>
      <c r="M286">
        <f t="shared" si="53"/>
        <v>2.9202864369671522</v>
      </c>
      <c r="N286">
        <f t="shared" si="54"/>
        <v>1.5207556439232957</v>
      </c>
    </row>
    <row r="287" spans="1:14" x14ac:dyDescent="0.25">
      <c r="A287" s="4">
        <f>IF('True_Odds_Calculator_2-way'!A279="","",'True_Odds_Calculator_2-way'!A279)</f>
        <v>2.16</v>
      </c>
      <c r="B287" s="4">
        <f>IF('True_Odds_Calculator_2-way'!B279="","",'True_Odds_Calculator_2-way'!B279)</f>
        <v>1.74</v>
      </c>
      <c r="C287" s="4">
        <f t="shared" si="44"/>
        <v>0.46296296296296291</v>
      </c>
      <c r="D287">
        <f t="shared" si="45"/>
        <v>0.57471264367816088</v>
      </c>
      <c r="E287">
        <f t="shared" si="46"/>
        <v>3.7675606641123682E-2</v>
      </c>
      <c r="F287">
        <f t="shared" si="47"/>
        <v>-0.22839506172839519</v>
      </c>
      <c r="G287">
        <v>0</v>
      </c>
      <c r="H287">
        <f t="shared" si="48"/>
        <v>0.26607066836951887</v>
      </c>
      <c r="I287">
        <f t="shared" si="49"/>
        <v>-1.0793322294408634</v>
      </c>
      <c r="J287">
        <f t="shared" si="50"/>
        <v>1.0793322294408634</v>
      </c>
      <c r="K287">
        <f t="shared" si="51"/>
        <v>0.44404472798104189</v>
      </c>
      <c r="L287">
        <f t="shared" si="52"/>
        <v>0.55595527201895822</v>
      </c>
      <c r="M287">
        <f t="shared" si="53"/>
        <v>2.2520253861514017</v>
      </c>
      <c r="N287">
        <f t="shared" si="54"/>
        <v>1.7987058497862392</v>
      </c>
    </row>
    <row r="288" spans="1:14" x14ac:dyDescent="0.25">
      <c r="A288" s="4">
        <f>IF('True_Odds_Calculator_2-way'!A280="","",'True_Odds_Calculator_2-way'!A280)</f>
        <v>2.59</v>
      </c>
      <c r="B288" s="4">
        <f>IF('True_Odds_Calculator_2-way'!B280="","",'True_Odds_Calculator_2-way'!B280)</f>
        <v>1.53</v>
      </c>
      <c r="C288" s="4">
        <f t="shared" si="44"/>
        <v>0.38610038610038611</v>
      </c>
      <c r="D288">
        <f t="shared" si="45"/>
        <v>0.65359477124183007</v>
      </c>
      <c r="E288">
        <f t="shared" si="46"/>
        <v>3.9695157342216181E-2</v>
      </c>
      <c r="F288">
        <f t="shared" si="47"/>
        <v>-0.21265803618744794</v>
      </c>
      <c r="G288">
        <v>0</v>
      </c>
      <c r="H288">
        <f t="shared" si="48"/>
        <v>0.25235319352966412</v>
      </c>
      <c r="I288">
        <f t="shared" si="49"/>
        <v>-1.0893401305464636</v>
      </c>
      <c r="J288">
        <f t="shared" si="50"/>
        <v>1.0893401305464636</v>
      </c>
      <c r="K288">
        <f t="shared" si="51"/>
        <v>0.36602540378443871</v>
      </c>
      <c r="L288">
        <f t="shared" si="52"/>
        <v>0.63397459621556129</v>
      </c>
      <c r="M288">
        <f t="shared" si="53"/>
        <v>2.7320508075688767</v>
      </c>
      <c r="N288">
        <f t="shared" si="54"/>
        <v>1.577350269189626</v>
      </c>
    </row>
    <row r="289" spans="1:14" x14ac:dyDescent="0.25">
      <c r="A289" s="4">
        <f>IF('True_Odds_Calculator_2-way'!A281="","",'True_Odds_Calculator_2-way'!A281)</f>
        <v>2.56</v>
      </c>
      <c r="B289" s="4">
        <f>IF('True_Odds_Calculator_2-way'!B281="","",'True_Odds_Calculator_2-way'!B281)</f>
        <v>1.54</v>
      </c>
      <c r="C289" s="4">
        <f t="shared" si="44"/>
        <v>0.390625</v>
      </c>
      <c r="D289">
        <f t="shared" si="45"/>
        <v>0.64935064935064934</v>
      </c>
      <c r="E289">
        <f t="shared" si="46"/>
        <v>3.9975649350649345E-2</v>
      </c>
      <c r="F289">
        <f t="shared" si="47"/>
        <v>-0.21367694805194803</v>
      </c>
      <c r="G289">
        <v>0</v>
      </c>
      <c r="H289">
        <f t="shared" si="48"/>
        <v>0.25365259740259738</v>
      </c>
      <c r="I289">
        <f t="shared" si="49"/>
        <v>-1.0895340841010224</v>
      </c>
      <c r="J289">
        <f t="shared" si="50"/>
        <v>1.0895340841010224</v>
      </c>
      <c r="K289">
        <f t="shared" si="51"/>
        <v>0.37041520828107966</v>
      </c>
      <c r="L289">
        <f t="shared" si="52"/>
        <v>0.62958479171892034</v>
      </c>
      <c r="M289">
        <f t="shared" si="53"/>
        <v>2.699673171197595</v>
      </c>
      <c r="N289">
        <f t="shared" si="54"/>
        <v>1.588348405414552</v>
      </c>
    </row>
    <row r="290" spans="1:14" x14ac:dyDescent="0.25">
      <c r="A290" s="4">
        <f>IF('True_Odds_Calculator_2-way'!A282="","",'True_Odds_Calculator_2-way'!A282)</f>
        <v>2.5</v>
      </c>
      <c r="B290" s="4">
        <f>IF('True_Odds_Calculator_2-way'!B282="","",'True_Odds_Calculator_2-way'!B282)</f>
        <v>1.56</v>
      </c>
      <c r="C290" s="4">
        <f t="shared" si="44"/>
        <v>0.4</v>
      </c>
      <c r="D290">
        <f t="shared" si="45"/>
        <v>0.64102564102564097</v>
      </c>
      <c r="E290">
        <f t="shared" si="46"/>
        <v>4.102564102564088E-2</v>
      </c>
      <c r="F290">
        <f t="shared" si="47"/>
        <v>-0.21538461538461551</v>
      </c>
      <c r="G290">
        <v>0</v>
      </c>
      <c r="H290">
        <f t="shared" si="48"/>
        <v>0.25641025641025639</v>
      </c>
      <c r="I290">
        <f t="shared" si="49"/>
        <v>-1.0910894511799616</v>
      </c>
      <c r="J290">
        <f t="shared" si="50"/>
        <v>1.0910894511799616</v>
      </c>
      <c r="K290">
        <f t="shared" si="51"/>
        <v>0.3792714244586895</v>
      </c>
      <c r="L290">
        <f t="shared" si="52"/>
        <v>0.62072857554131078</v>
      </c>
      <c r="M290">
        <f t="shared" si="53"/>
        <v>2.6366341767699417</v>
      </c>
      <c r="N290">
        <f t="shared" si="54"/>
        <v>1.6110100926607782</v>
      </c>
    </row>
    <row r="291" spans="1:14" x14ac:dyDescent="0.25">
      <c r="A291" s="4">
        <f>IF('True_Odds_Calculator_2-way'!A283="","",'True_Odds_Calculator_2-way'!A283)</f>
        <v>2.2599999999999998</v>
      </c>
      <c r="B291" s="4">
        <f>IF('True_Odds_Calculator_2-way'!B283="","",'True_Odds_Calculator_2-way'!B283)</f>
        <v>1.68</v>
      </c>
      <c r="C291" s="4">
        <f t="shared" si="44"/>
        <v>0.44247787610619471</v>
      </c>
      <c r="D291">
        <f t="shared" si="45"/>
        <v>0.59523809523809523</v>
      </c>
      <c r="E291">
        <f t="shared" si="46"/>
        <v>3.7715971344289834E-2</v>
      </c>
      <c r="F291">
        <f t="shared" si="47"/>
        <v>-0.22566371681415942</v>
      </c>
      <c r="G291">
        <v>0</v>
      </c>
      <c r="H291">
        <f t="shared" si="48"/>
        <v>0.26337968815844925</v>
      </c>
      <c r="I291">
        <f t="shared" si="49"/>
        <v>-1.080339539253607</v>
      </c>
      <c r="J291">
        <f t="shared" si="50"/>
        <v>1.080339539253607</v>
      </c>
      <c r="K291">
        <f t="shared" si="51"/>
        <v>0.4235084779870531</v>
      </c>
      <c r="L291">
        <f t="shared" si="52"/>
        <v>0.57649152201294696</v>
      </c>
      <c r="M291">
        <f t="shared" si="53"/>
        <v>2.3612278194595446</v>
      </c>
      <c r="N291">
        <f t="shared" si="54"/>
        <v>1.7346308866924531</v>
      </c>
    </row>
    <row r="292" spans="1:14" x14ac:dyDescent="0.25">
      <c r="A292" s="4">
        <f>IF('True_Odds_Calculator_2-way'!A284="","",'True_Odds_Calculator_2-way'!A284)</f>
        <v>2.5499999999999998</v>
      </c>
      <c r="B292" s="4">
        <f>IF('True_Odds_Calculator_2-way'!B284="","",'True_Odds_Calculator_2-way'!B284)</f>
        <v>1.54</v>
      </c>
      <c r="C292" s="4">
        <f t="shared" si="44"/>
        <v>0.39215686274509809</v>
      </c>
      <c r="D292">
        <f t="shared" si="45"/>
        <v>0.64935064935064934</v>
      </c>
      <c r="E292">
        <f t="shared" si="46"/>
        <v>4.1507512095747323E-2</v>
      </c>
      <c r="F292">
        <f t="shared" si="47"/>
        <v>-0.21313980137509558</v>
      </c>
      <c r="G292">
        <v>0</v>
      </c>
      <c r="H292">
        <f t="shared" si="48"/>
        <v>0.25464731347084291</v>
      </c>
      <c r="I292">
        <f t="shared" si="49"/>
        <v>-1.0930430596399214</v>
      </c>
      <c r="J292">
        <f t="shared" si="50"/>
        <v>1.0930430596399214</v>
      </c>
      <c r="K292">
        <f t="shared" si="51"/>
        <v>0.37116538704813312</v>
      </c>
      <c r="L292">
        <f t="shared" si="52"/>
        <v>0.62883461295186693</v>
      </c>
      <c r="M292">
        <f t="shared" si="53"/>
        <v>2.6942167424418777</v>
      </c>
      <c r="N292">
        <f t="shared" si="54"/>
        <v>1.5902432522055576</v>
      </c>
    </row>
    <row r="293" spans="1:14" x14ac:dyDescent="0.25">
      <c r="A293" s="4">
        <f>IF('True_Odds_Calculator_2-way'!A285="","",'True_Odds_Calculator_2-way'!A285)</f>
        <v>1.93</v>
      </c>
      <c r="B293" s="4">
        <f>IF('True_Odds_Calculator_2-way'!B285="","",'True_Odds_Calculator_2-way'!B285)</f>
        <v>1.94</v>
      </c>
      <c r="C293" s="4">
        <f t="shared" si="44"/>
        <v>0.5181347150259068</v>
      </c>
      <c r="D293">
        <f t="shared" si="45"/>
        <v>0.51546391752577325</v>
      </c>
      <c r="E293">
        <f t="shared" si="46"/>
        <v>3.3598632551679941E-2</v>
      </c>
      <c r="F293">
        <f t="shared" si="47"/>
        <v>-0.2334811174616741</v>
      </c>
      <c r="G293">
        <v>0</v>
      </c>
      <c r="H293">
        <f t="shared" si="48"/>
        <v>0.26707975001335404</v>
      </c>
      <c r="I293">
        <f t="shared" si="49"/>
        <v>-1.0695340092890231</v>
      </c>
      <c r="J293">
        <f t="shared" si="50"/>
        <v>1.0695340092890231</v>
      </c>
      <c r="K293">
        <f t="shared" si="51"/>
        <v>0.50133690795359842</v>
      </c>
      <c r="L293">
        <f t="shared" si="52"/>
        <v>0.49866309204640175</v>
      </c>
      <c r="M293">
        <f t="shared" si="53"/>
        <v>1.9946666286387909</v>
      </c>
      <c r="N293">
        <f t="shared" si="54"/>
        <v>2.0053619687316817</v>
      </c>
    </row>
    <row r="294" spans="1:14" x14ac:dyDescent="0.25">
      <c r="A294" s="4">
        <f>IF('True_Odds_Calculator_2-way'!A286="","",'True_Odds_Calculator_2-way'!A286)</f>
        <v>1.93</v>
      </c>
      <c r="B294" s="4">
        <f>IF('True_Odds_Calculator_2-way'!B286="","",'True_Odds_Calculator_2-way'!B286)</f>
        <v>1.93</v>
      </c>
      <c r="C294" s="4">
        <f t="shared" si="44"/>
        <v>0.5181347150259068</v>
      </c>
      <c r="D294">
        <f t="shared" si="45"/>
        <v>0.5181347150259068</v>
      </c>
      <c r="E294">
        <f t="shared" si="46"/>
        <v>3.62694300518136E-2</v>
      </c>
      <c r="F294">
        <f t="shared" si="47"/>
        <v>-0.23219415286316403</v>
      </c>
      <c r="G294">
        <v>0</v>
      </c>
      <c r="H294">
        <f t="shared" si="48"/>
        <v>0.26846358291497763</v>
      </c>
      <c r="I294">
        <f t="shared" si="49"/>
        <v>-1.0752688172043015</v>
      </c>
      <c r="J294">
        <f t="shared" si="50"/>
        <v>1.0752688172043015</v>
      </c>
      <c r="K294">
        <f t="shared" si="51"/>
        <v>0.5</v>
      </c>
      <c r="L294">
        <f t="shared" si="52"/>
        <v>0.5</v>
      </c>
      <c r="M294">
        <f t="shared" si="53"/>
        <v>2</v>
      </c>
      <c r="N294">
        <f t="shared" si="54"/>
        <v>2</v>
      </c>
    </row>
    <row r="295" spans="1:14" x14ac:dyDescent="0.25">
      <c r="A295" s="4">
        <f>IF('True_Odds_Calculator_2-way'!A287="","",'True_Odds_Calculator_2-way'!A287)</f>
        <v>2.4700000000000002</v>
      </c>
      <c r="B295" s="4">
        <f>IF('True_Odds_Calculator_2-way'!B287="","",'True_Odds_Calculator_2-way'!B287)</f>
        <v>1.58</v>
      </c>
      <c r="C295" s="4">
        <f t="shared" si="44"/>
        <v>0.40485829959514169</v>
      </c>
      <c r="D295">
        <f t="shared" si="45"/>
        <v>0.63291139240506322</v>
      </c>
      <c r="E295">
        <f t="shared" si="46"/>
        <v>3.7769692000204858E-2</v>
      </c>
      <c r="F295">
        <f t="shared" si="47"/>
        <v>-0.2184697381233025</v>
      </c>
      <c r="G295">
        <v>0</v>
      </c>
      <c r="H295">
        <f t="shared" si="48"/>
        <v>0.25623943012350736</v>
      </c>
      <c r="I295">
        <f t="shared" si="49"/>
        <v>-1.0829972051127188</v>
      </c>
      <c r="J295">
        <f t="shared" si="50"/>
        <v>1.0829972051127188</v>
      </c>
      <c r="K295">
        <f t="shared" si="51"/>
        <v>0.3858015922237128</v>
      </c>
      <c r="L295">
        <f t="shared" si="52"/>
        <v>0.61419840777628731</v>
      </c>
      <c r="M295">
        <f t="shared" si="53"/>
        <v>2.5920058915156967</v>
      </c>
      <c r="N295">
        <f t="shared" si="54"/>
        <v>1.6281383789653769</v>
      </c>
    </row>
    <row r="296" spans="1:14" x14ac:dyDescent="0.25">
      <c r="A296" s="4">
        <f>IF('True_Odds_Calculator_2-way'!A288="","",'True_Odds_Calculator_2-way'!A288)</f>
        <v>1.91</v>
      </c>
      <c r="B296" s="4">
        <f>IF('True_Odds_Calculator_2-way'!B288="","",'True_Odds_Calculator_2-way'!B288)</f>
        <v>1.96</v>
      </c>
      <c r="C296" s="4">
        <f t="shared" si="44"/>
        <v>0.52356020942408377</v>
      </c>
      <c r="D296">
        <f t="shared" si="45"/>
        <v>0.51020408163265307</v>
      </c>
      <c r="E296">
        <f t="shared" si="46"/>
        <v>3.3764291056736839E-2</v>
      </c>
      <c r="F296">
        <f t="shared" si="47"/>
        <v>-0.23335826477187727</v>
      </c>
      <c r="G296">
        <v>0</v>
      </c>
      <c r="H296">
        <f t="shared" si="48"/>
        <v>0.26712255582861416</v>
      </c>
      <c r="I296">
        <f t="shared" si="49"/>
        <v>-1.0699012312772824</v>
      </c>
      <c r="J296">
        <f t="shared" si="50"/>
        <v>1.0699012312772824</v>
      </c>
      <c r="K296">
        <f t="shared" si="51"/>
        <v>0.50668568712332396</v>
      </c>
      <c r="L296">
        <f t="shared" si="52"/>
        <v>0.49331431287667615</v>
      </c>
      <c r="M296">
        <f t="shared" si="53"/>
        <v>1.9736101204623264</v>
      </c>
      <c r="N296">
        <f t="shared" si="54"/>
        <v>2.0271051820261912</v>
      </c>
    </row>
    <row r="297" spans="1:14" x14ac:dyDescent="0.25">
      <c r="A297" s="4">
        <f>IF('True_Odds_Calculator_2-way'!A289="","",'True_Odds_Calculator_2-way'!A289)</f>
        <v>2.29</v>
      </c>
      <c r="B297" s="4">
        <f>IF('True_Odds_Calculator_2-way'!B289="","",'True_Odds_Calculator_2-way'!B289)</f>
        <v>1.66</v>
      </c>
      <c r="C297" s="4">
        <f t="shared" si="44"/>
        <v>0.4366812227074236</v>
      </c>
      <c r="D297">
        <f t="shared" si="45"/>
        <v>0.60240963855421692</v>
      </c>
      <c r="E297">
        <f t="shared" si="46"/>
        <v>3.9090861261640519E-2</v>
      </c>
      <c r="F297">
        <f t="shared" si="47"/>
        <v>-0.22397011627295205</v>
      </c>
      <c r="G297">
        <v>0</v>
      </c>
      <c r="H297">
        <f t="shared" si="48"/>
        <v>0.26306097753459257</v>
      </c>
      <c r="I297">
        <f t="shared" si="49"/>
        <v>-1.0837601479372587</v>
      </c>
      <c r="J297">
        <f t="shared" si="50"/>
        <v>1.0837601479372587</v>
      </c>
      <c r="K297">
        <f t="shared" si="51"/>
        <v>0.41700538087901889</v>
      </c>
      <c r="L297">
        <f t="shared" si="52"/>
        <v>0.58299461912098116</v>
      </c>
      <c r="M297">
        <f t="shared" si="53"/>
        <v>2.3980505908390635</v>
      </c>
      <c r="N297">
        <f t="shared" si="54"/>
        <v>1.7152816976385905</v>
      </c>
    </row>
    <row r="298" spans="1:14" x14ac:dyDescent="0.25">
      <c r="A298" s="4">
        <f>IF('True_Odds_Calculator_2-way'!A290="","",'True_Odds_Calculator_2-way'!A290)</f>
        <v>2.11</v>
      </c>
      <c r="B298" s="4">
        <f>IF('True_Odds_Calculator_2-way'!B290="","",'True_Odds_Calculator_2-way'!B290)</f>
        <v>1.77</v>
      </c>
      <c r="C298" s="4">
        <f t="shared" si="44"/>
        <v>0.47393364928909953</v>
      </c>
      <c r="D298">
        <f t="shared" si="45"/>
        <v>0.56497175141242939</v>
      </c>
      <c r="E298">
        <f t="shared" si="46"/>
        <v>3.8905400701529036E-2</v>
      </c>
      <c r="F298">
        <f t="shared" si="47"/>
        <v>-0.22885372319061759</v>
      </c>
      <c r="G298">
        <v>0</v>
      </c>
      <c r="H298">
        <f t="shared" si="48"/>
        <v>0.26775912389214662</v>
      </c>
      <c r="I298">
        <f t="shared" si="49"/>
        <v>-1.0816659234722941</v>
      </c>
      <c r="J298">
        <f t="shared" si="50"/>
        <v>1.0816659234722941</v>
      </c>
      <c r="K298">
        <f t="shared" si="51"/>
        <v>0.45441136703461599</v>
      </c>
      <c r="L298">
        <f t="shared" si="52"/>
        <v>0.54558863296538396</v>
      </c>
      <c r="M298">
        <f t="shared" si="53"/>
        <v>2.2006491750542465</v>
      </c>
      <c r="N298">
        <f t="shared" si="54"/>
        <v>1.8328827610736662</v>
      </c>
    </row>
    <row r="299" spans="1:14" x14ac:dyDescent="0.25">
      <c r="A299" s="4">
        <f>IF('True_Odds_Calculator_2-way'!A291="","",'True_Odds_Calculator_2-way'!A291)</f>
        <v>1.63</v>
      </c>
      <c r="B299" s="4">
        <f>IF('True_Odds_Calculator_2-way'!B291="","",'True_Odds_Calculator_2-way'!B291)</f>
        <v>2.33</v>
      </c>
      <c r="C299" s="4">
        <f t="shared" si="44"/>
        <v>0.61349693251533743</v>
      </c>
      <c r="D299">
        <f t="shared" si="45"/>
        <v>0.42918454935622319</v>
      </c>
      <c r="E299">
        <f t="shared" si="46"/>
        <v>4.2681481871560623E-2</v>
      </c>
      <c r="F299">
        <f t="shared" si="47"/>
        <v>-0.22062192264145974</v>
      </c>
      <c r="G299">
        <v>0</v>
      </c>
      <c r="H299">
        <f t="shared" si="48"/>
        <v>0.26330340451302037</v>
      </c>
      <c r="I299">
        <f t="shared" si="49"/>
        <v>-1.0924558755741036</v>
      </c>
      <c r="J299">
        <f t="shared" si="50"/>
        <v>1.0924558755741036</v>
      </c>
      <c r="K299">
        <f t="shared" si="51"/>
        <v>0.59233031693779803</v>
      </c>
      <c r="L299">
        <f t="shared" si="52"/>
        <v>0.40766968306220203</v>
      </c>
      <c r="M299">
        <f t="shared" si="53"/>
        <v>1.688247201611685</v>
      </c>
      <c r="N299">
        <f t="shared" si="54"/>
        <v>2.4529663145135583</v>
      </c>
    </row>
    <row r="300" spans="1:14" x14ac:dyDescent="0.25">
      <c r="A300" s="4">
        <f>IF('True_Odds_Calculator_2-way'!A292="","",'True_Odds_Calculator_2-way'!A292)</f>
        <v>1.63</v>
      </c>
      <c r="B300" s="4">
        <f>IF('True_Odds_Calculator_2-way'!B292="","",'True_Odds_Calculator_2-way'!B292)</f>
        <v>2.37</v>
      </c>
      <c r="C300" s="4">
        <f t="shared" si="44"/>
        <v>0.61349693251533743</v>
      </c>
      <c r="D300">
        <f t="shared" si="45"/>
        <v>0.42194092827004215</v>
      </c>
      <c r="E300">
        <f t="shared" si="46"/>
        <v>3.5437860785379582E-2</v>
      </c>
      <c r="F300">
        <f t="shared" si="47"/>
        <v>-0.22342160441096537</v>
      </c>
      <c r="G300">
        <v>0</v>
      </c>
      <c r="H300">
        <f t="shared" si="48"/>
        <v>0.2588594651963449</v>
      </c>
      <c r="I300">
        <f t="shared" si="49"/>
        <v>-1.0763894728677108</v>
      </c>
      <c r="J300">
        <f t="shared" si="50"/>
        <v>1.0763894728677108</v>
      </c>
      <c r="K300">
        <f t="shared" si="51"/>
        <v>0.59590303509172793</v>
      </c>
      <c r="L300">
        <f t="shared" si="52"/>
        <v>0.40409696490827207</v>
      </c>
      <c r="M300">
        <f t="shared" si="53"/>
        <v>1.6781253679066579</v>
      </c>
      <c r="N300">
        <f t="shared" si="54"/>
        <v>2.4746535778287639</v>
      </c>
    </row>
    <row r="301" spans="1:14" x14ac:dyDescent="0.25">
      <c r="A301" s="4">
        <f>IF('True_Odds_Calculator_2-way'!A293="","",'True_Odds_Calculator_2-way'!A293)</f>
        <v>1.72</v>
      </c>
      <c r="B301" s="4">
        <f>IF('True_Odds_Calculator_2-way'!B293="","",'True_Odds_Calculator_2-way'!B293)</f>
        <v>2.23</v>
      </c>
      <c r="C301" s="4">
        <f t="shared" si="44"/>
        <v>0.58139534883720934</v>
      </c>
      <c r="D301">
        <f t="shared" si="45"/>
        <v>0.44843049327354262</v>
      </c>
      <c r="E301">
        <f t="shared" si="46"/>
        <v>2.982584211075201E-2</v>
      </c>
      <c r="F301">
        <f t="shared" si="47"/>
        <v>-0.23088956095526114</v>
      </c>
      <c r="G301">
        <v>0</v>
      </c>
      <c r="H301">
        <f t="shared" si="48"/>
        <v>0.26071540306601315</v>
      </c>
      <c r="I301">
        <f t="shared" si="49"/>
        <v>-1.0626278551055641</v>
      </c>
      <c r="J301">
        <f t="shared" si="50"/>
        <v>1.0626278551055641</v>
      </c>
      <c r="K301">
        <f t="shared" si="51"/>
        <v>0.56654268925198559</v>
      </c>
      <c r="L301">
        <f t="shared" si="52"/>
        <v>0.43345731074801436</v>
      </c>
      <c r="M301">
        <f t="shared" si="53"/>
        <v>1.7650920556760061</v>
      </c>
      <c r="N301">
        <f t="shared" si="54"/>
        <v>2.3070322617798436</v>
      </c>
    </row>
    <row r="302" spans="1:14" x14ac:dyDescent="0.25">
      <c r="A302" s="4">
        <f>IF('True_Odds_Calculator_2-way'!A294="","",'True_Odds_Calculator_2-way'!A294)</f>
        <v>1.76</v>
      </c>
      <c r="B302" s="4">
        <f>IF('True_Odds_Calculator_2-way'!B294="","",'True_Odds_Calculator_2-way'!B294)</f>
        <v>2.16</v>
      </c>
      <c r="C302" s="4">
        <f t="shared" si="44"/>
        <v>0.56818181818181823</v>
      </c>
      <c r="D302">
        <f t="shared" si="45"/>
        <v>0.46296296296296291</v>
      </c>
      <c r="E302">
        <f t="shared" si="46"/>
        <v>3.1144781144781142E-2</v>
      </c>
      <c r="F302">
        <f t="shared" si="47"/>
        <v>-0.23190235690235683</v>
      </c>
      <c r="G302">
        <v>0</v>
      </c>
      <c r="H302">
        <f t="shared" si="48"/>
        <v>0.26304713804713803</v>
      </c>
      <c r="I302">
        <f t="shared" si="49"/>
        <v>-1.0650358071057626</v>
      </c>
      <c r="J302">
        <f t="shared" si="50"/>
        <v>1.0650358071057626</v>
      </c>
      <c r="K302">
        <f t="shared" si="51"/>
        <v>0.55266108113889945</v>
      </c>
      <c r="L302">
        <f t="shared" si="52"/>
        <v>0.44733891886110039</v>
      </c>
      <c r="M302">
        <f t="shared" si="53"/>
        <v>1.8094272134003797</v>
      </c>
      <c r="N302">
        <f t="shared" si="54"/>
        <v>2.2354415362426847</v>
      </c>
    </row>
    <row r="303" spans="1:14" x14ac:dyDescent="0.25">
      <c r="A303" s="4">
        <f>IF('True_Odds_Calculator_2-way'!A295="","",'True_Odds_Calculator_2-way'!A295)</f>
        <v>2.4300000000000002</v>
      </c>
      <c r="B303" s="4">
        <f>IF('True_Odds_Calculator_2-way'!B295="","",'True_Odds_Calculator_2-way'!B295)</f>
        <v>1.62</v>
      </c>
      <c r="C303" s="4">
        <f t="shared" si="44"/>
        <v>0.41152263374485593</v>
      </c>
      <c r="D303">
        <f t="shared" si="45"/>
        <v>0.61728395061728392</v>
      </c>
      <c r="E303">
        <f t="shared" si="46"/>
        <v>2.8806584362139898E-2</v>
      </c>
      <c r="F303">
        <f t="shared" si="47"/>
        <v>-0.2252197327643144</v>
      </c>
      <c r="G303">
        <v>0</v>
      </c>
      <c r="H303">
        <f t="shared" si="48"/>
        <v>0.25402631712645424</v>
      </c>
      <c r="I303">
        <f t="shared" si="49"/>
        <v>-1.0620284147379508</v>
      </c>
      <c r="J303">
        <f t="shared" si="50"/>
        <v>1.0620284147379508</v>
      </c>
      <c r="K303">
        <f t="shared" si="51"/>
        <v>0.39703011420576217</v>
      </c>
      <c r="L303">
        <f t="shared" si="52"/>
        <v>0.60296988579423783</v>
      </c>
      <c r="M303">
        <f t="shared" si="53"/>
        <v>2.5187006330752704</v>
      </c>
      <c r="N303">
        <f t="shared" si="54"/>
        <v>1.6584576171375296</v>
      </c>
    </row>
    <row r="304" spans="1:14" x14ac:dyDescent="0.25">
      <c r="A304" s="4">
        <f>IF('True_Odds_Calculator_2-way'!A296="","",'True_Odds_Calculator_2-way'!A296)</f>
        <v>2.2999999999999998</v>
      </c>
      <c r="B304" s="4">
        <f>IF('True_Odds_Calculator_2-way'!B296="","",'True_Odds_Calculator_2-way'!B296)</f>
        <v>1.68</v>
      </c>
      <c r="C304" s="4">
        <f t="shared" si="44"/>
        <v>0.43478260869565222</v>
      </c>
      <c r="D304">
        <f t="shared" si="45"/>
        <v>0.59523809523809523</v>
      </c>
      <c r="E304">
        <f t="shared" si="46"/>
        <v>3.002070393374745E-2</v>
      </c>
      <c r="F304">
        <f t="shared" si="47"/>
        <v>-0.22877846790890266</v>
      </c>
      <c r="G304">
        <v>0</v>
      </c>
      <c r="H304">
        <f t="shared" si="48"/>
        <v>0.25879917184265011</v>
      </c>
      <c r="I304">
        <f t="shared" si="49"/>
        <v>-1.0635890745287928</v>
      </c>
      <c r="J304">
        <f t="shared" si="50"/>
        <v>1.0635890745287928</v>
      </c>
      <c r="K304">
        <f t="shared" si="51"/>
        <v>0.41969797077976234</v>
      </c>
      <c r="L304">
        <f t="shared" si="52"/>
        <v>0.58030202922023755</v>
      </c>
      <c r="M304">
        <f t="shared" si="53"/>
        <v>2.3826657968874305</v>
      </c>
      <c r="N304">
        <f t="shared" si="54"/>
        <v>1.7232405706795793</v>
      </c>
    </row>
    <row r="305" spans="1:14" x14ac:dyDescent="0.25">
      <c r="A305" s="4">
        <f>IF('True_Odds_Calculator_2-way'!A297="","",'True_Odds_Calculator_2-way'!A297)</f>
        <v>1.88</v>
      </c>
      <c r="B305" s="4">
        <f>IF('True_Odds_Calculator_2-way'!B297="","",'True_Odds_Calculator_2-way'!B297)</f>
        <v>2.0299999999999998</v>
      </c>
      <c r="C305" s="4">
        <f t="shared" si="44"/>
        <v>0.53191489361702127</v>
      </c>
      <c r="D305">
        <f t="shared" si="45"/>
        <v>0.49261083743842371</v>
      </c>
      <c r="E305">
        <f t="shared" si="46"/>
        <v>2.4525731055444977E-2</v>
      </c>
      <c r="F305">
        <f t="shared" si="47"/>
        <v>-0.23750131013520592</v>
      </c>
      <c r="G305">
        <v>0</v>
      </c>
      <c r="H305">
        <f t="shared" si="48"/>
        <v>0.2620270411906509</v>
      </c>
      <c r="I305">
        <f t="shared" si="49"/>
        <v>-1.0503645397539194</v>
      </c>
      <c r="J305">
        <f t="shared" si="50"/>
        <v>1.0503645397539194</v>
      </c>
      <c r="K305">
        <f t="shared" si="51"/>
        <v>0.51966387444698414</v>
      </c>
      <c r="L305">
        <f t="shared" si="52"/>
        <v>0.48033612555301569</v>
      </c>
      <c r="M305">
        <f t="shared" si="53"/>
        <v>1.9243207949834495</v>
      </c>
      <c r="N305">
        <f t="shared" si="54"/>
        <v>2.081875475946537</v>
      </c>
    </row>
    <row r="306" spans="1:14" x14ac:dyDescent="0.25">
      <c r="A306" s="4">
        <f>IF('True_Odds_Calculator_2-way'!A298="","",'True_Odds_Calculator_2-way'!A298)</f>
        <v>2.2000000000000002</v>
      </c>
      <c r="B306" s="4">
        <f>IF('True_Odds_Calculator_2-way'!B298="","",'True_Odds_Calculator_2-way'!B298)</f>
        <v>1.74</v>
      </c>
      <c r="C306" s="4">
        <f t="shared" si="44"/>
        <v>0.45454545454545453</v>
      </c>
      <c r="D306">
        <f t="shared" si="45"/>
        <v>0.57471264367816088</v>
      </c>
      <c r="E306">
        <f t="shared" si="46"/>
        <v>2.925809822361547E-2</v>
      </c>
      <c r="F306">
        <f t="shared" si="47"/>
        <v>-0.23197492163009403</v>
      </c>
      <c r="G306">
        <v>0</v>
      </c>
      <c r="H306">
        <f t="shared" si="48"/>
        <v>0.2612330198537095</v>
      </c>
      <c r="I306">
        <f t="shared" si="49"/>
        <v>-1.0611908999450221</v>
      </c>
      <c r="J306">
        <f t="shared" si="50"/>
        <v>1.0611908999450221</v>
      </c>
      <c r="K306">
        <f t="shared" si="51"/>
        <v>0.43986417206778194</v>
      </c>
      <c r="L306">
        <f t="shared" si="52"/>
        <v>0.56013582793221794</v>
      </c>
      <c r="M306">
        <f t="shared" si="53"/>
        <v>2.2734290799340271</v>
      </c>
      <c r="N306">
        <f t="shared" si="54"/>
        <v>1.7852812659593167</v>
      </c>
    </row>
    <row r="307" spans="1:14" x14ac:dyDescent="0.25">
      <c r="A307" s="4">
        <f>IF('True_Odds_Calculator_2-way'!A299="","",'True_Odds_Calculator_2-way'!A299)</f>
        <v>1.62</v>
      </c>
      <c r="B307" s="4">
        <f>IF('True_Odds_Calculator_2-way'!B299="","",'True_Odds_Calculator_2-way'!B299)</f>
        <v>2.4300000000000002</v>
      </c>
      <c r="C307" s="4">
        <f t="shared" si="44"/>
        <v>0.61728395061728392</v>
      </c>
      <c r="D307">
        <f t="shared" si="45"/>
        <v>0.41152263374485593</v>
      </c>
      <c r="E307">
        <f t="shared" si="46"/>
        <v>2.8806584362139898E-2</v>
      </c>
      <c r="F307">
        <f t="shared" si="47"/>
        <v>-0.2252197327643144</v>
      </c>
      <c r="G307">
        <v>0</v>
      </c>
      <c r="H307">
        <f t="shared" si="48"/>
        <v>0.25402631712645424</v>
      </c>
      <c r="I307">
        <f t="shared" si="49"/>
        <v>-1.0620284147379508</v>
      </c>
      <c r="J307">
        <f t="shared" si="50"/>
        <v>1.0620284147379508</v>
      </c>
      <c r="K307">
        <f t="shared" si="51"/>
        <v>0.60296988579423783</v>
      </c>
      <c r="L307">
        <f t="shared" si="52"/>
        <v>0.39703011420576217</v>
      </c>
      <c r="M307">
        <f t="shared" si="53"/>
        <v>1.6584576171375296</v>
      </c>
      <c r="N307">
        <f t="shared" si="54"/>
        <v>2.5187006330752704</v>
      </c>
    </row>
    <row r="308" spans="1:14" x14ac:dyDescent="0.25">
      <c r="A308" s="4">
        <f>IF('True_Odds_Calculator_2-way'!A300="","",'True_Odds_Calculator_2-way'!A300)</f>
        <v>2.12</v>
      </c>
      <c r="B308" s="4">
        <f>IF('True_Odds_Calculator_2-way'!B300="","",'True_Odds_Calculator_2-way'!B300)</f>
        <v>1.79</v>
      </c>
      <c r="C308" s="4">
        <f t="shared" si="44"/>
        <v>0.47169811320754712</v>
      </c>
      <c r="D308">
        <f t="shared" si="45"/>
        <v>0.55865921787709494</v>
      </c>
      <c r="E308">
        <f t="shared" si="46"/>
        <v>3.0357331084642114E-2</v>
      </c>
      <c r="F308">
        <f t="shared" si="47"/>
        <v>-0.23316116791398755</v>
      </c>
      <c r="G308">
        <v>0</v>
      </c>
      <c r="H308">
        <f t="shared" si="48"/>
        <v>0.26351849899862967</v>
      </c>
      <c r="I308">
        <f t="shared" si="49"/>
        <v>-1.0631081389064057</v>
      </c>
      <c r="J308">
        <f t="shared" si="50"/>
        <v>1.0631081389064057</v>
      </c>
      <c r="K308">
        <f t="shared" si="51"/>
        <v>0.4564790342557204</v>
      </c>
      <c r="L308">
        <f t="shared" si="52"/>
        <v>0.54352096574427933</v>
      </c>
      <c r="M308">
        <f t="shared" si="53"/>
        <v>2.1906811155751749</v>
      </c>
      <c r="N308">
        <f t="shared" si="54"/>
        <v>1.8398554297360612</v>
      </c>
    </row>
    <row r="309" spans="1:14" x14ac:dyDescent="0.25">
      <c r="A309" s="4">
        <f>IF('True_Odds_Calculator_2-way'!A301="","",'True_Odds_Calculator_2-way'!A301)</f>
        <v>2.0699999999999998</v>
      </c>
      <c r="B309" s="4">
        <f>IF('True_Odds_Calculator_2-way'!B301="","",'True_Odds_Calculator_2-way'!B301)</f>
        <v>1.85</v>
      </c>
      <c r="C309" s="4">
        <f t="shared" si="44"/>
        <v>0.48309178743961356</v>
      </c>
      <c r="D309">
        <f t="shared" si="45"/>
        <v>0.54054054054054046</v>
      </c>
      <c r="E309">
        <f t="shared" si="46"/>
        <v>2.3632327980154022E-2</v>
      </c>
      <c r="F309">
        <f t="shared" si="47"/>
        <v>-0.2374983679331506</v>
      </c>
      <c r="G309">
        <v>0</v>
      </c>
      <c r="H309">
        <f t="shared" si="48"/>
        <v>0.26113069591330457</v>
      </c>
      <c r="I309">
        <f t="shared" si="49"/>
        <v>-1.0485729457933801</v>
      </c>
      <c r="J309">
        <f t="shared" si="50"/>
        <v>1.0485729457933801</v>
      </c>
      <c r="K309">
        <f t="shared" si="51"/>
        <v>0.47125951908672531</v>
      </c>
      <c r="L309">
        <f t="shared" si="52"/>
        <v>0.52874048091327497</v>
      </c>
      <c r="M309">
        <f t="shared" si="53"/>
        <v>2.1219730519989164</v>
      </c>
      <c r="N309">
        <f t="shared" si="54"/>
        <v>1.8912870039243732</v>
      </c>
    </row>
    <row r="310" spans="1:14" x14ac:dyDescent="0.25">
      <c r="A310" s="4">
        <f>IF('True_Odds_Calculator_2-way'!A302="","",'True_Odds_Calculator_2-way'!A302)</f>
        <v>1.51</v>
      </c>
      <c r="B310" s="4">
        <f>IF('True_Odds_Calculator_2-way'!B302="","",'True_Odds_Calculator_2-way'!B302)</f>
        <v>2.69</v>
      </c>
      <c r="C310" s="4">
        <f t="shared" si="44"/>
        <v>0.66225165562913912</v>
      </c>
      <c r="D310">
        <f t="shared" si="45"/>
        <v>0.37174721189591081</v>
      </c>
      <c r="E310">
        <f t="shared" si="46"/>
        <v>3.3998867525049992E-2</v>
      </c>
      <c r="F310">
        <f t="shared" si="47"/>
        <v>-0.21219133902853338</v>
      </c>
      <c r="G310">
        <v>0</v>
      </c>
      <c r="H310">
        <f t="shared" si="48"/>
        <v>0.24619020655358334</v>
      </c>
      <c r="I310">
        <f t="shared" si="49"/>
        <v>-1.0771385261753925</v>
      </c>
      <c r="J310">
        <f t="shared" si="50"/>
        <v>1.0771385261753925</v>
      </c>
      <c r="K310">
        <f t="shared" si="51"/>
        <v>0.64543585109273682</v>
      </c>
      <c r="L310">
        <f t="shared" si="52"/>
        <v>0.35456414890726312</v>
      </c>
      <c r="M310">
        <f t="shared" si="53"/>
        <v>1.5493406483494501</v>
      </c>
      <c r="N310">
        <f t="shared" si="54"/>
        <v>2.8203641092364129</v>
      </c>
    </row>
    <row r="311" spans="1:14" x14ac:dyDescent="0.25">
      <c r="A311" s="4">
        <f>IF('True_Odds_Calculator_2-way'!A303="","",'True_Odds_Calculator_2-way'!A303)</f>
        <v>2.27</v>
      </c>
      <c r="B311" s="4">
        <f>IF('True_Odds_Calculator_2-way'!B303="","",'True_Odds_Calculator_2-way'!B303)</f>
        <v>1.63</v>
      </c>
      <c r="C311" s="4">
        <f t="shared" si="44"/>
        <v>0.44052863436123346</v>
      </c>
      <c r="D311">
        <f t="shared" si="45"/>
        <v>0.61349693251533743</v>
      </c>
      <c r="E311">
        <f t="shared" si="46"/>
        <v>5.4025566876570785E-2</v>
      </c>
      <c r="F311">
        <f t="shared" si="47"/>
        <v>-0.21623739898921657</v>
      </c>
      <c r="G311">
        <v>0</v>
      </c>
      <c r="H311">
        <f t="shared" si="48"/>
        <v>0.27026296586578741</v>
      </c>
      <c r="I311">
        <f t="shared" si="49"/>
        <v>-1.1179641181758959</v>
      </c>
      <c r="J311">
        <f t="shared" si="50"/>
        <v>1.1179641181758959</v>
      </c>
      <c r="K311">
        <f t="shared" si="51"/>
        <v>0.41325482961333515</v>
      </c>
      <c r="L311">
        <f t="shared" si="52"/>
        <v>0.58674517038666496</v>
      </c>
      <c r="M311">
        <f t="shared" si="53"/>
        <v>2.4198144300833877</v>
      </c>
      <c r="N311">
        <f t="shared" si="54"/>
        <v>1.7043173944508145</v>
      </c>
    </row>
    <row r="312" spans="1:14" x14ac:dyDescent="0.25">
      <c r="A312" s="4">
        <f>IF('True_Odds_Calculator_2-way'!A304="","",'True_Odds_Calculator_2-way'!A304)</f>
        <v>1.77</v>
      </c>
      <c r="B312" s="4">
        <f>IF('True_Odds_Calculator_2-way'!B304="","",'True_Odds_Calculator_2-way'!B304)</f>
        <v>2.0299999999999998</v>
      </c>
      <c r="C312" s="4">
        <f t="shared" si="44"/>
        <v>0.56497175141242939</v>
      </c>
      <c r="D312">
        <f t="shared" si="45"/>
        <v>0.49261083743842371</v>
      </c>
      <c r="E312">
        <f t="shared" si="46"/>
        <v>5.7582588850852989E-2</v>
      </c>
      <c r="F312">
        <f t="shared" si="47"/>
        <v>-0.22072861874147676</v>
      </c>
      <c r="G312">
        <v>0</v>
      </c>
      <c r="H312">
        <f t="shared" si="48"/>
        <v>0.2783112075923298</v>
      </c>
      <c r="I312">
        <f t="shared" si="49"/>
        <v>-1.1228869254216181</v>
      </c>
      <c r="J312">
        <f t="shared" si="50"/>
        <v>1.1228869254216181</v>
      </c>
      <c r="K312">
        <f t="shared" si="51"/>
        <v>0.53630145941582608</v>
      </c>
      <c r="L312">
        <f t="shared" si="52"/>
        <v>0.46369854058417398</v>
      </c>
      <c r="M312">
        <f t="shared" si="53"/>
        <v>1.8646229325746457</v>
      </c>
      <c r="N312">
        <f t="shared" si="54"/>
        <v>2.1565735331842664</v>
      </c>
    </row>
    <row r="313" spans="1:14" x14ac:dyDescent="0.25">
      <c r="A313" s="4">
        <f>IF('True_Odds_Calculator_2-way'!A305="","",'True_Odds_Calculator_2-way'!A305)</f>
        <v>2.48</v>
      </c>
      <c r="B313" s="4">
        <f>IF('True_Odds_Calculator_2-way'!B305="","",'True_Odds_Calculator_2-way'!B305)</f>
        <v>1.54</v>
      </c>
      <c r="C313" s="4">
        <f t="shared" si="44"/>
        <v>0.40322580645161293</v>
      </c>
      <c r="D313">
        <f t="shared" si="45"/>
        <v>0.64935064935064934</v>
      </c>
      <c r="E313">
        <f t="shared" si="46"/>
        <v>5.2576455802262334E-2</v>
      </c>
      <c r="F313">
        <f t="shared" si="47"/>
        <v>-0.2092584834520318</v>
      </c>
      <c r="G313">
        <v>0</v>
      </c>
      <c r="H313">
        <f t="shared" si="48"/>
        <v>0.26183493925429413</v>
      </c>
      <c r="I313">
        <f t="shared" si="49"/>
        <v>-1.1185934253567074</v>
      </c>
      <c r="J313">
        <f t="shared" si="50"/>
        <v>1.1185934253567074</v>
      </c>
      <c r="K313">
        <f t="shared" si="51"/>
        <v>0.37657432504795779</v>
      </c>
      <c r="L313">
        <f t="shared" si="52"/>
        <v>0.62342567495204215</v>
      </c>
      <c r="M313">
        <f t="shared" si="53"/>
        <v>2.6555182695279269</v>
      </c>
      <c r="N313">
        <f t="shared" si="54"/>
        <v>1.6040404496926219</v>
      </c>
    </row>
    <row r="314" spans="1:14" x14ac:dyDescent="0.25">
      <c r="A314" s="4">
        <f>IF('True_Odds_Calculator_2-way'!A306="","",'True_Odds_Calculator_2-way'!A306)</f>
        <v>1.93</v>
      </c>
      <c r="B314" s="4">
        <f>IF('True_Odds_Calculator_2-way'!B306="","",'True_Odds_Calculator_2-way'!B306)</f>
        <v>1.88</v>
      </c>
      <c r="C314" s="4">
        <f t="shared" si="44"/>
        <v>0.5181347150259068</v>
      </c>
      <c r="D314">
        <f t="shared" si="45"/>
        <v>0.53191489361702127</v>
      </c>
      <c r="E314">
        <f t="shared" si="46"/>
        <v>5.0049608642928067E-2</v>
      </c>
      <c r="F314">
        <f t="shared" si="47"/>
        <v>-0.22555396317936283</v>
      </c>
      <c r="G314">
        <v>0</v>
      </c>
      <c r="H314">
        <f t="shared" si="48"/>
        <v>0.27560357182229084</v>
      </c>
      <c r="I314">
        <f t="shared" si="49"/>
        <v>-1.1053942207134546</v>
      </c>
      <c r="J314">
        <f t="shared" si="50"/>
        <v>1.1053942207134546</v>
      </c>
      <c r="K314">
        <f t="shared" si="51"/>
        <v>0.49309260463782639</v>
      </c>
      <c r="L314">
        <f t="shared" si="52"/>
        <v>0.50690739536217377</v>
      </c>
      <c r="M314">
        <f t="shared" si="53"/>
        <v>2.0280166252635121</v>
      </c>
      <c r="N314">
        <f t="shared" si="54"/>
        <v>1.97274691422784</v>
      </c>
    </row>
    <row r="315" spans="1:14" x14ac:dyDescent="0.25">
      <c r="A315" s="4">
        <f>IF('True_Odds_Calculator_2-way'!A307="","",'True_Odds_Calculator_2-way'!A307)</f>
        <v>1.74</v>
      </c>
      <c r="B315" s="4">
        <f>IF('True_Odds_Calculator_2-way'!B307="","",'True_Odds_Calculator_2-way'!B307)</f>
        <v>2.2000000000000002</v>
      </c>
      <c r="C315" s="4">
        <f t="shared" si="44"/>
        <v>0.57471264367816088</v>
      </c>
      <c r="D315">
        <f t="shared" si="45"/>
        <v>0.45454545454545453</v>
      </c>
      <c r="E315">
        <f t="shared" si="46"/>
        <v>2.925809822361547E-2</v>
      </c>
      <c r="F315">
        <f t="shared" si="47"/>
        <v>-0.23197492163009403</v>
      </c>
      <c r="G315">
        <v>0</v>
      </c>
      <c r="H315">
        <f t="shared" si="48"/>
        <v>0.2612330198537095</v>
      </c>
      <c r="I315">
        <f t="shared" si="49"/>
        <v>-1.0611908999450221</v>
      </c>
      <c r="J315">
        <f t="shared" si="50"/>
        <v>1.0611908999450221</v>
      </c>
      <c r="K315">
        <f t="shared" si="51"/>
        <v>0.56013582793221794</v>
      </c>
      <c r="L315">
        <f t="shared" si="52"/>
        <v>0.43986417206778194</v>
      </c>
      <c r="M315">
        <f t="shared" si="53"/>
        <v>1.7852812659593167</v>
      </c>
      <c r="N315">
        <f t="shared" si="54"/>
        <v>2.2734290799340271</v>
      </c>
    </row>
    <row r="316" spans="1:14" x14ac:dyDescent="0.25">
      <c r="A316" s="4">
        <f>IF('True_Odds_Calculator_2-way'!A308="","",'True_Odds_Calculator_2-way'!A308)</f>
        <v>1.4</v>
      </c>
      <c r="B316" s="4">
        <f>IF('True_Odds_Calculator_2-way'!B308="","",'True_Odds_Calculator_2-way'!B308)</f>
        <v>3.06</v>
      </c>
      <c r="C316" s="4">
        <f t="shared" si="44"/>
        <v>0.7142857142857143</v>
      </c>
      <c r="D316">
        <f t="shared" si="45"/>
        <v>0.32679738562091504</v>
      </c>
      <c r="E316">
        <f t="shared" si="46"/>
        <v>4.1083099906629394E-2</v>
      </c>
      <c r="F316">
        <f t="shared" si="47"/>
        <v>-0.19234360410830997</v>
      </c>
      <c r="G316">
        <v>0</v>
      </c>
      <c r="H316">
        <f t="shared" si="48"/>
        <v>0.23342670401493931</v>
      </c>
      <c r="I316">
        <f t="shared" si="49"/>
        <v>-1.1016316230980794</v>
      </c>
      <c r="J316">
        <f t="shared" si="50"/>
        <v>1.1016316230980794</v>
      </c>
      <c r="K316">
        <f t="shared" si="51"/>
        <v>0.69412984491998964</v>
      </c>
      <c r="L316">
        <f t="shared" si="52"/>
        <v>0.30587015508001053</v>
      </c>
      <c r="M316">
        <f t="shared" si="53"/>
        <v>1.4406526492392315</v>
      </c>
      <c r="N316">
        <f t="shared" si="54"/>
        <v>3.2693611435820427</v>
      </c>
    </row>
    <row r="317" spans="1:14" x14ac:dyDescent="0.25">
      <c r="A317" s="4">
        <f>IF('True_Odds_Calculator_2-way'!A309="","",'True_Odds_Calculator_2-way'!A309)</f>
        <v>1.92</v>
      </c>
      <c r="B317" s="4">
        <f>IF('True_Odds_Calculator_2-way'!B309="","",'True_Odds_Calculator_2-way'!B309)</f>
        <v>1.99</v>
      </c>
      <c r="C317" s="4">
        <f t="shared" si="44"/>
        <v>0.52083333333333337</v>
      </c>
      <c r="D317">
        <f t="shared" si="45"/>
        <v>0.50251256281407031</v>
      </c>
      <c r="E317">
        <f t="shared" si="46"/>
        <v>2.3345896147403788E-2</v>
      </c>
      <c r="F317">
        <f t="shared" si="47"/>
        <v>-0.2383793969849245</v>
      </c>
      <c r="G317">
        <v>0</v>
      </c>
      <c r="H317">
        <f t="shared" si="48"/>
        <v>0.26172529313232828</v>
      </c>
      <c r="I317">
        <f t="shared" si="49"/>
        <v>-1.0478243557698861</v>
      </c>
      <c r="J317">
        <f t="shared" si="50"/>
        <v>1.0478243557698861</v>
      </c>
      <c r="K317">
        <f t="shared" si="51"/>
        <v>0.50916538235411457</v>
      </c>
      <c r="L317">
        <f t="shared" si="52"/>
        <v>0.49083461764588526</v>
      </c>
      <c r="M317">
        <f t="shared" si="53"/>
        <v>1.9639984073082948</v>
      </c>
      <c r="N317">
        <f t="shared" si="54"/>
        <v>2.0373461122121879</v>
      </c>
    </row>
    <row r="318" spans="1:14" x14ac:dyDescent="0.25">
      <c r="A318" s="4">
        <f>IF('True_Odds_Calculator_2-way'!A310="","",'True_Odds_Calculator_2-way'!A310)</f>
        <v>1.53</v>
      </c>
      <c r="B318" s="4">
        <f>IF('True_Odds_Calculator_2-way'!B310="","",'True_Odds_Calculator_2-way'!B310)</f>
        <v>2.64</v>
      </c>
      <c r="C318" s="4">
        <f t="shared" si="44"/>
        <v>0.65359477124183007</v>
      </c>
      <c r="D318">
        <f t="shared" si="45"/>
        <v>0.37878787878787878</v>
      </c>
      <c r="E318">
        <f t="shared" si="46"/>
        <v>3.2382650029708859E-2</v>
      </c>
      <c r="F318">
        <f t="shared" si="47"/>
        <v>-0.21519112695583287</v>
      </c>
      <c r="G318">
        <v>0</v>
      </c>
      <c r="H318">
        <f t="shared" si="48"/>
        <v>0.2475737769855417</v>
      </c>
      <c r="I318">
        <f t="shared" si="49"/>
        <v>-1.0726058003503602</v>
      </c>
      <c r="J318">
        <f t="shared" si="50"/>
        <v>1.0726058003503602</v>
      </c>
      <c r="K318">
        <f t="shared" si="51"/>
        <v>0.63755949399591605</v>
      </c>
      <c r="L318">
        <f t="shared" si="52"/>
        <v>0.36244050600408406</v>
      </c>
      <c r="M318">
        <f t="shared" si="53"/>
        <v>1.5684810741856909</v>
      </c>
      <c r="N318">
        <f t="shared" si="54"/>
        <v>2.7590735125745902</v>
      </c>
    </row>
    <row r="319" spans="1:14" x14ac:dyDescent="0.25">
      <c r="A319" s="4">
        <f>IF('True_Odds_Calculator_2-way'!A311="","",'True_Odds_Calculator_2-way'!A311)</f>
        <v>1.91</v>
      </c>
      <c r="B319" s="4">
        <f>IF('True_Odds_Calculator_2-way'!B311="","",'True_Odds_Calculator_2-way'!B311)</f>
        <v>2</v>
      </c>
      <c r="C319" s="4">
        <f t="shared" si="44"/>
        <v>0.52356020942408377</v>
      </c>
      <c r="D319">
        <f t="shared" si="45"/>
        <v>0.5</v>
      </c>
      <c r="E319">
        <f t="shared" si="46"/>
        <v>2.3560209424083656E-2</v>
      </c>
      <c r="F319">
        <f t="shared" si="47"/>
        <v>-0.23821989528795817</v>
      </c>
      <c r="G319">
        <v>0</v>
      </c>
      <c r="H319">
        <f t="shared" si="48"/>
        <v>0.26178010471204188</v>
      </c>
      <c r="I319">
        <f t="shared" si="49"/>
        <v>-1.0482848367219182</v>
      </c>
      <c r="J319">
        <f t="shared" si="50"/>
        <v>1.0482848367219182</v>
      </c>
      <c r="K319">
        <f t="shared" si="51"/>
        <v>0.51178665092282616</v>
      </c>
      <c r="L319">
        <f t="shared" si="52"/>
        <v>0.4882133490771739</v>
      </c>
      <c r="M319">
        <f t="shared" si="53"/>
        <v>1.9539392014169454</v>
      </c>
      <c r="N319">
        <f t="shared" si="54"/>
        <v>2.0482848367219182</v>
      </c>
    </row>
    <row r="320" spans="1:14" x14ac:dyDescent="0.25">
      <c r="A320" s="4">
        <f>IF('True_Odds_Calculator_2-way'!A312="","",'True_Odds_Calculator_2-way'!A312)</f>
        <v>1.7</v>
      </c>
      <c r="B320" s="4">
        <f>IF('True_Odds_Calculator_2-way'!B312="","",'True_Odds_Calculator_2-way'!B312)</f>
        <v>2.2599999999999998</v>
      </c>
      <c r="C320" s="4">
        <f t="shared" si="44"/>
        <v>0.58823529411764708</v>
      </c>
      <c r="D320">
        <f t="shared" si="45"/>
        <v>0.44247787610619471</v>
      </c>
      <c r="E320">
        <f t="shared" si="46"/>
        <v>3.0713170223841679E-2</v>
      </c>
      <c r="F320">
        <f t="shared" si="47"/>
        <v>-0.2295679333680376</v>
      </c>
      <c r="G320">
        <v>0</v>
      </c>
      <c r="H320">
        <f t="shared" si="48"/>
        <v>0.26028110359187923</v>
      </c>
      <c r="I320">
        <f t="shared" si="49"/>
        <v>-1.0647942749998995</v>
      </c>
      <c r="J320">
        <f t="shared" si="50"/>
        <v>1.0647942749998995</v>
      </c>
      <c r="K320">
        <f t="shared" si="51"/>
        <v>0.57294901687515787</v>
      </c>
      <c r="L320">
        <f t="shared" si="52"/>
        <v>0.42705098312484241</v>
      </c>
      <c r="M320">
        <f t="shared" si="53"/>
        <v>1.7453559924999296</v>
      </c>
      <c r="N320">
        <f t="shared" si="54"/>
        <v>2.3416407864998732</v>
      </c>
    </row>
    <row r="321" spans="1:14" x14ac:dyDescent="0.25">
      <c r="A321" s="4">
        <f>IF('True_Odds_Calculator_2-way'!A313="","",'True_Odds_Calculator_2-way'!A313)</f>
        <v>1.85</v>
      </c>
      <c r="B321" s="4">
        <f>IF('True_Odds_Calculator_2-way'!B313="","",'True_Odds_Calculator_2-way'!B313)</f>
        <v>2.06</v>
      </c>
      <c r="C321" s="4">
        <f t="shared" si="44"/>
        <v>0.54054054054054046</v>
      </c>
      <c r="D321">
        <f t="shared" si="45"/>
        <v>0.4854368932038835</v>
      </c>
      <c r="E321">
        <f t="shared" si="46"/>
        <v>2.5977433744424072E-2</v>
      </c>
      <c r="F321">
        <f t="shared" si="47"/>
        <v>-0.23642088690632379</v>
      </c>
      <c r="G321">
        <v>0</v>
      </c>
      <c r="H321">
        <f t="shared" si="48"/>
        <v>0.26239832065074781</v>
      </c>
      <c r="I321">
        <f t="shared" si="49"/>
        <v>-1.0535074339697479</v>
      </c>
      <c r="J321">
        <f t="shared" si="50"/>
        <v>1.0535074339697479</v>
      </c>
      <c r="K321">
        <f t="shared" si="51"/>
        <v>0.52757048568217679</v>
      </c>
      <c r="L321">
        <f t="shared" si="52"/>
        <v>0.47242951431782315</v>
      </c>
      <c r="M321">
        <f t="shared" si="53"/>
        <v>1.8954813188742858</v>
      </c>
      <c r="N321">
        <f t="shared" si="54"/>
        <v>2.1167178800079327</v>
      </c>
    </row>
    <row r="322" spans="1:14" x14ac:dyDescent="0.25">
      <c r="A322" s="4">
        <f>IF('True_Odds_Calculator_2-way'!A314="","",'True_Odds_Calculator_2-way'!A314)</f>
        <v>2.0299999999999998</v>
      </c>
      <c r="B322" s="4">
        <f>IF('True_Odds_Calculator_2-way'!B314="","",'True_Odds_Calculator_2-way'!B314)</f>
        <v>1.88</v>
      </c>
      <c r="C322" s="4">
        <f t="shared" si="44"/>
        <v>0.49261083743842371</v>
      </c>
      <c r="D322">
        <f t="shared" si="45"/>
        <v>0.53191489361702127</v>
      </c>
      <c r="E322">
        <f t="shared" si="46"/>
        <v>2.4525731055444977E-2</v>
      </c>
      <c r="F322">
        <f t="shared" si="47"/>
        <v>-0.23750131013520592</v>
      </c>
      <c r="G322">
        <v>0</v>
      </c>
      <c r="H322">
        <f t="shared" si="48"/>
        <v>0.2620270411906509</v>
      </c>
      <c r="I322">
        <f t="shared" si="49"/>
        <v>-1.0503645397539194</v>
      </c>
      <c r="J322">
        <f t="shared" si="50"/>
        <v>1.0503645397539194</v>
      </c>
      <c r="K322">
        <f t="shared" si="51"/>
        <v>0.48033612555301569</v>
      </c>
      <c r="L322">
        <f t="shared" si="52"/>
        <v>0.51966387444698414</v>
      </c>
      <c r="M322">
        <f t="shared" si="53"/>
        <v>2.081875475946537</v>
      </c>
      <c r="N322">
        <f t="shared" si="54"/>
        <v>1.9243207949834495</v>
      </c>
    </row>
    <row r="323" spans="1:14" x14ac:dyDescent="0.25">
      <c r="A323" s="4">
        <f>IF('True_Odds_Calculator_2-way'!A315="","",'True_Odds_Calculator_2-way'!A315)</f>
        <v>1.47</v>
      </c>
      <c r="B323" s="4">
        <f>IF('True_Odds_Calculator_2-way'!B315="","",'True_Odds_Calculator_2-way'!B315)</f>
        <v>2.78</v>
      </c>
      <c r="C323" s="4">
        <f t="shared" ref="C323:C386" si="55">1/A323</f>
        <v>0.68027210884353739</v>
      </c>
      <c r="D323">
        <f t="shared" ref="D323:D386" si="56">1/B323</f>
        <v>0.35971223021582738</v>
      </c>
      <c r="E323">
        <f t="shared" ref="E323:E386" si="57">C323+D323-1</f>
        <v>3.9984339059364826E-2</v>
      </c>
      <c r="F323">
        <f t="shared" ref="F323:F386" si="58">C323+D323-(C323*D323)-1</f>
        <v>-0.20471785836636802</v>
      </c>
      <c r="G323">
        <v>0</v>
      </c>
      <c r="H323">
        <f t="shared" ref="H323:H386" si="59">C323*D323</f>
        <v>0.2447021974257329</v>
      </c>
      <c r="I323">
        <f t="shared" ref="I323:I386" si="60">((-4*F323*H323)^0.5)/(2*F323)</f>
        <v>-1.093304334427839</v>
      </c>
      <c r="J323">
        <f t="shared" ref="J323:J386" si="61">(-((-4*F323*H323)^0.5))/(2*F323)</f>
        <v>1.093304334427839</v>
      </c>
      <c r="K323">
        <f t="shared" ref="K323:K386" si="62">IF(A323="","",(C323/($J323+C323-($J323*C323))))</f>
        <v>0.66056610215089318</v>
      </c>
      <c r="L323">
        <f t="shared" ref="L323:L386" si="63">IF(B323="","",(D323/($J323+D323-($J323*D323))))</f>
        <v>0.33943389784910682</v>
      </c>
      <c r="M323">
        <f t="shared" ref="M323:M386" si="64">IF(A323="","",1/K323)</f>
        <v>1.5138530371810843</v>
      </c>
      <c r="N323">
        <f t="shared" ref="N323:N386" si="65">IF(B323="","",1/L323)</f>
        <v>2.9460817152815526</v>
      </c>
    </row>
    <row r="324" spans="1:14" x14ac:dyDescent="0.25">
      <c r="A324" s="4">
        <f>IF('True_Odds_Calculator_2-way'!A316="","",'True_Odds_Calculator_2-way'!A316)</f>
        <v>1.77</v>
      </c>
      <c r="B324" s="4">
        <f>IF('True_Odds_Calculator_2-way'!B316="","",'True_Odds_Calculator_2-way'!B316)</f>
        <v>2.16</v>
      </c>
      <c r="C324" s="4">
        <f t="shared" si="55"/>
        <v>0.56497175141242939</v>
      </c>
      <c r="D324">
        <f t="shared" si="56"/>
        <v>0.46296296296296291</v>
      </c>
      <c r="E324">
        <f t="shared" si="57"/>
        <v>2.79347143753923E-2</v>
      </c>
      <c r="F324">
        <f t="shared" si="58"/>
        <v>-0.23362628164888055</v>
      </c>
      <c r="G324">
        <v>0</v>
      </c>
      <c r="H324">
        <f t="shared" si="59"/>
        <v>0.26156099602427285</v>
      </c>
      <c r="I324">
        <f t="shared" si="60"/>
        <v>-1.0580973892262122</v>
      </c>
      <c r="J324">
        <f t="shared" si="61"/>
        <v>1.0580973892262122</v>
      </c>
      <c r="K324">
        <f t="shared" si="62"/>
        <v>0.55104464600806979</v>
      </c>
      <c r="L324">
        <f t="shared" si="63"/>
        <v>0.44895535399193021</v>
      </c>
      <c r="M324">
        <f t="shared" si="64"/>
        <v>1.8147349897041836</v>
      </c>
      <c r="N324">
        <f t="shared" si="65"/>
        <v>2.2273929715024061</v>
      </c>
    </row>
    <row r="325" spans="1:14" x14ac:dyDescent="0.25">
      <c r="A325" s="4">
        <f>IF('True_Odds_Calculator_2-way'!A317="","",'True_Odds_Calculator_2-way'!A317)</f>
        <v>1.9</v>
      </c>
      <c r="B325" s="4">
        <f>IF('True_Odds_Calculator_2-way'!B317="","",'True_Odds_Calculator_2-way'!B317)</f>
        <v>2.0099999999999998</v>
      </c>
      <c r="C325" s="4">
        <f t="shared" si="55"/>
        <v>0.52631578947368418</v>
      </c>
      <c r="D325">
        <f t="shared" si="56"/>
        <v>0.49751243781094534</v>
      </c>
      <c r="E325">
        <f t="shared" si="57"/>
        <v>2.3828227284629522E-2</v>
      </c>
      <c r="F325">
        <f t="shared" si="58"/>
        <v>-0.23802042419481539</v>
      </c>
      <c r="G325">
        <v>0</v>
      </c>
      <c r="H325">
        <f t="shared" si="59"/>
        <v>0.26184865147944492</v>
      </c>
      <c r="I325">
        <f t="shared" si="60"/>
        <v>-1.0488612925459211</v>
      </c>
      <c r="J325">
        <f t="shared" si="61"/>
        <v>1.0488612925459211</v>
      </c>
      <c r="K325">
        <f t="shared" si="62"/>
        <v>0.51440986432507074</v>
      </c>
      <c r="L325">
        <f t="shared" si="63"/>
        <v>0.48559013567492909</v>
      </c>
      <c r="M325">
        <f t="shared" si="64"/>
        <v>1.9439751632913294</v>
      </c>
      <c r="N325">
        <f t="shared" si="65"/>
        <v>2.0593499054713802</v>
      </c>
    </row>
    <row r="326" spans="1:14" x14ac:dyDescent="0.25">
      <c r="A326" s="4">
        <f>IF('True_Odds_Calculator_2-way'!A318="","",'True_Odds_Calculator_2-way'!A318)</f>
        <v>1.77</v>
      </c>
      <c r="B326" s="4">
        <f>IF('True_Odds_Calculator_2-way'!B318="","",'True_Odds_Calculator_2-way'!B318)</f>
        <v>1.94</v>
      </c>
      <c r="C326" s="4">
        <f t="shared" si="55"/>
        <v>0.56497175141242939</v>
      </c>
      <c r="D326">
        <f t="shared" si="56"/>
        <v>0.51546391752577325</v>
      </c>
      <c r="E326">
        <f t="shared" si="57"/>
        <v>8.0435668938202642E-2</v>
      </c>
      <c r="F326">
        <f t="shared" si="58"/>
        <v>-0.21078688333624551</v>
      </c>
      <c r="G326">
        <v>0</v>
      </c>
      <c r="H326">
        <f t="shared" si="59"/>
        <v>0.29122255227444815</v>
      </c>
      <c r="I326">
        <f t="shared" si="60"/>
        <v>-1.175413597963703</v>
      </c>
      <c r="J326">
        <f t="shared" si="61"/>
        <v>1.175413597963703</v>
      </c>
      <c r="K326">
        <f t="shared" si="62"/>
        <v>0.52491551643454026</v>
      </c>
      <c r="L326">
        <f t="shared" si="63"/>
        <v>0.47508448356545963</v>
      </c>
      <c r="M326">
        <f t="shared" si="64"/>
        <v>1.9050684704320515</v>
      </c>
      <c r="N326">
        <f t="shared" si="65"/>
        <v>2.1048887820858808</v>
      </c>
    </row>
    <row r="327" spans="1:14" x14ac:dyDescent="0.25">
      <c r="A327" s="4">
        <f>IF('True_Odds_Calculator_2-way'!A319="","",'True_Odds_Calculator_2-way'!A319)</f>
        <v>1.48</v>
      </c>
      <c r="B327" s="4">
        <f>IF('True_Odds_Calculator_2-way'!B319="","",'True_Odds_Calculator_2-way'!B319)</f>
        <v>2.7</v>
      </c>
      <c r="C327" s="4">
        <f t="shared" si="55"/>
        <v>0.67567567567567566</v>
      </c>
      <c r="D327">
        <f t="shared" si="56"/>
        <v>0.37037037037037035</v>
      </c>
      <c r="E327">
        <f t="shared" si="57"/>
        <v>4.6046046046046119E-2</v>
      </c>
      <c r="F327">
        <f t="shared" si="58"/>
        <v>-0.20420420420420404</v>
      </c>
      <c r="G327">
        <v>0</v>
      </c>
      <c r="H327">
        <f t="shared" si="59"/>
        <v>0.25025025025025022</v>
      </c>
      <c r="I327">
        <f t="shared" si="60"/>
        <v>-1.1070186069251196</v>
      </c>
      <c r="J327">
        <f t="shared" si="61"/>
        <v>1.1070186069251196</v>
      </c>
      <c r="K327">
        <f t="shared" si="62"/>
        <v>0.65301050553205131</v>
      </c>
      <c r="L327">
        <f t="shared" si="63"/>
        <v>0.34698949446794847</v>
      </c>
      <c r="M327">
        <f t="shared" si="64"/>
        <v>1.5313689313240575</v>
      </c>
      <c r="N327">
        <f t="shared" si="65"/>
        <v>2.8819316317727028</v>
      </c>
    </row>
    <row r="328" spans="1:14" x14ac:dyDescent="0.25">
      <c r="A328" s="4">
        <f>IF('True_Odds_Calculator_2-way'!A320="","",'True_Odds_Calculator_2-way'!A320)</f>
        <v>1.74</v>
      </c>
      <c r="B328" s="4">
        <f>IF('True_Odds_Calculator_2-way'!B320="","",'True_Odds_Calculator_2-way'!B320)</f>
        <v>1.99</v>
      </c>
      <c r="C328" s="4">
        <f t="shared" si="55"/>
        <v>0.57471264367816088</v>
      </c>
      <c r="D328">
        <f t="shared" si="56"/>
        <v>0.50251256281407031</v>
      </c>
      <c r="E328">
        <f t="shared" si="57"/>
        <v>7.7225206492231191E-2</v>
      </c>
      <c r="F328">
        <f t="shared" si="58"/>
        <v>-0.21157511696413112</v>
      </c>
      <c r="G328">
        <v>0</v>
      </c>
      <c r="H328">
        <f t="shared" si="59"/>
        <v>0.28880032345636225</v>
      </c>
      <c r="I328">
        <f t="shared" si="60"/>
        <v>-1.1683327287213023</v>
      </c>
      <c r="J328">
        <f t="shared" si="61"/>
        <v>1.1683327287213023</v>
      </c>
      <c r="K328">
        <f t="shared" si="62"/>
        <v>0.53631777175509476</v>
      </c>
      <c r="L328">
        <f t="shared" si="63"/>
        <v>0.46368222824490529</v>
      </c>
      <c r="M328">
        <f t="shared" si="64"/>
        <v>1.8645662192537638</v>
      </c>
      <c r="N328">
        <f t="shared" si="65"/>
        <v>2.1566494014340898</v>
      </c>
    </row>
    <row r="329" spans="1:14" x14ac:dyDescent="0.25">
      <c r="A329" s="4">
        <f>IF('True_Odds_Calculator_2-way'!A321="","",'True_Odds_Calculator_2-way'!A321)</f>
        <v>1.88</v>
      </c>
      <c r="B329" s="4">
        <f>IF('True_Odds_Calculator_2-way'!B321="","",'True_Odds_Calculator_2-way'!B321)</f>
        <v>1.97</v>
      </c>
      <c r="C329" s="4">
        <f t="shared" si="55"/>
        <v>0.53191489361702127</v>
      </c>
      <c r="D329">
        <f t="shared" si="56"/>
        <v>0.50761421319796951</v>
      </c>
      <c r="E329">
        <f t="shared" si="57"/>
        <v>3.9529106814990778E-2</v>
      </c>
      <c r="F329">
        <f t="shared" si="58"/>
        <v>-0.23047845339669515</v>
      </c>
      <c r="G329">
        <v>0</v>
      </c>
      <c r="H329">
        <f t="shared" si="59"/>
        <v>0.27000756021168593</v>
      </c>
      <c r="I329">
        <f t="shared" si="60"/>
        <v>-1.0823626487770475</v>
      </c>
      <c r="J329">
        <f t="shared" si="61"/>
        <v>1.0823626487770475</v>
      </c>
      <c r="K329">
        <f t="shared" si="62"/>
        <v>0.5121693667101358</v>
      </c>
      <c r="L329">
        <f t="shared" si="63"/>
        <v>0.48783063328986415</v>
      </c>
      <c r="M329">
        <f t="shared" si="64"/>
        <v>1.9524791309238021</v>
      </c>
      <c r="N329">
        <f t="shared" si="65"/>
        <v>2.049891769313736</v>
      </c>
    </row>
    <row r="330" spans="1:14" x14ac:dyDescent="0.25">
      <c r="A330" s="4">
        <f>IF('True_Odds_Calculator_2-way'!A322="","",'True_Odds_Calculator_2-way'!A322)</f>
        <v>1.83</v>
      </c>
      <c r="B330" s="4">
        <f>IF('True_Odds_Calculator_2-way'!B322="","",'True_Odds_Calculator_2-way'!B322)</f>
        <v>2.0299999999999998</v>
      </c>
      <c r="C330" s="4">
        <f t="shared" si="55"/>
        <v>0.54644808743169393</v>
      </c>
      <c r="D330">
        <f t="shared" si="56"/>
        <v>0.49261083743842371</v>
      </c>
      <c r="E330">
        <f t="shared" si="57"/>
        <v>3.9058924870117639E-2</v>
      </c>
      <c r="F330">
        <f t="shared" si="58"/>
        <v>-0.23012732509623413</v>
      </c>
      <c r="G330">
        <v>0</v>
      </c>
      <c r="H330">
        <f t="shared" si="59"/>
        <v>0.26918624996635171</v>
      </c>
      <c r="I330">
        <f t="shared" si="60"/>
        <v>-1.0815393906387938</v>
      </c>
      <c r="J330">
        <f t="shared" si="61"/>
        <v>1.0815393906387938</v>
      </c>
      <c r="K330">
        <f t="shared" si="62"/>
        <v>0.52695987471447536</v>
      </c>
      <c r="L330">
        <f t="shared" si="63"/>
        <v>0.47304012528552486</v>
      </c>
      <c r="M330">
        <f t="shared" si="64"/>
        <v>1.8976776942301987</v>
      </c>
      <c r="N330">
        <f t="shared" si="65"/>
        <v>2.113985572357957</v>
      </c>
    </row>
    <row r="331" spans="1:14" x14ac:dyDescent="0.25">
      <c r="A331" s="4">
        <f>IF('True_Odds_Calculator_2-way'!A323="","",'True_Odds_Calculator_2-way'!A323)</f>
        <v>1.48</v>
      </c>
      <c r="B331" s="4">
        <f>IF('True_Odds_Calculator_2-way'!B323="","",'True_Odds_Calculator_2-way'!B323)</f>
        <v>2.4900000000000002</v>
      </c>
      <c r="C331" s="4">
        <f t="shared" si="55"/>
        <v>0.67567567567567566</v>
      </c>
      <c r="D331">
        <f t="shared" si="56"/>
        <v>0.40160642570281119</v>
      </c>
      <c r="E331">
        <f t="shared" si="57"/>
        <v>7.7282101378486789E-2</v>
      </c>
      <c r="F331">
        <f t="shared" si="58"/>
        <v>-0.19407359166395322</v>
      </c>
      <c r="G331">
        <v>0</v>
      </c>
      <c r="H331">
        <f t="shared" si="59"/>
        <v>0.27135569304244</v>
      </c>
      <c r="I331">
        <f t="shared" si="60"/>
        <v>-1.1824594246010049</v>
      </c>
      <c r="J331">
        <f t="shared" si="61"/>
        <v>1.1824594246010049</v>
      </c>
      <c r="K331">
        <f t="shared" si="62"/>
        <v>0.63792576190629802</v>
      </c>
      <c r="L331">
        <f t="shared" si="63"/>
        <v>0.36207423809370198</v>
      </c>
      <c r="M331">
        <f t="shared" si="64"/>
        <v>1.5675805238084826</v>
      </c>
      <c r="N331">
        <f t="shared" si="65"/>
        <v>2.7618645426554975</v>
      </c>
    </row>
    <row r="332" spans="1:14" x14ac:dyDescent="0.25">
      <c r="A332" s="4">
        <f>IF('True_Odds_Calculator_2-way'!A324="","",'True_Odds_Calculator_2-way'!A324)</f>
        <v>1.92</v>
      </c>
      <c r="B332" s="4">
        <f>IF('True_Odds_Calculator_2-way'!B324="","",'True_Odds_Calculator_2-way'!B324)</f>
        <v>1.9</v>
      </c>
      <c r="C332" s="4">
        <f t="shared" si="55"/>
        <v>0.52083333333333337</v>
      </c>
      <c r="D332">
        <f t="shared" si="56"/>
        <v>0.52631578947368418</v>
      </c>
      <c r="E332">
        <f t="shared" si="57"/>
        <v>4.7149122807017552E-2</v>
      </c>
      <c r="F332">
        <f t="shared" si="58"/>
        <v>-0.22697368421052633</v>
      </c>
      <c r="G332">
        <v>0</v>
      </c>
      <c r="H332">
        <f t="shared" si="59"/>
        <v>0.27412280701754388</v>
      </c>
      <c r="I332">
        <f t="shared" si="60"/>
        <v>-1.0989674556596449</v>
      </c>
      <c r="J332">
        <f t="shared" si="61"/>
        <v>1.0989674556596449</v>
      </c>
      <c r="K332">
        <f t="shared" si="62"/>
        <v>0.49725266430930348</v>
      </c>
      <c r="L332">
        <f t="shared" si="63"/>
        <v>0.50274733569069663</v>
      </c>
      <c r="M332">
        <f t="shared" si="64"/>
        <v>2.0110500592068727</v>
      </c>
      <c r="N332">
        <f t="shared" si="65"/>
        <v>1.9890707100936806</v>
      </c>
    </row>
    <row r="333" spans="1:14" x14ac:dyDescent="0.25">
      <c r="A333" s="4">
        <f>IF('True_Odds_Calculator_2-way'!A325="","",'True_Odds_Calculator_2-way'!A325)</f>
        <v>2.12</v>
      </c>
      <c r="B333" s="4">
        <f>IF('True_Odds_Calculator_2-way'!B325="","",'True_Odds_Calculator_2-way'!B325)</f>
        <v>1.72</v>
      </c>
      <c r="C333" s="4">
        <f t="shared" si="55"/>
        <v>0.47169811320754712</v>
      </c>
      <c r="D333">
        <f t="shared" si="56"/>
        <v>0.58139534883720934</v>
      </c>
      <c r="E333">
        <f t="shared" si="57"/>
        <v>5.3093462044756512E-2</v>
      </c>
      <c r="F333">
        <f t="shared" si="58"/>
        <v>-0.22114962702939889</v>
      </c>
      <c r="G333">
        <v>0</v>
      </c>
      <c r="H333">
        <f t="shared" si="59"/>
        <v>0.27424308907415534</v>
      </c>
      <c r="I333">
        <f t="shared" si="60"/>
        <v>-1.1135885079684349</v>
      </c>
      <c r="J333">
        <f t="shared" si="61"/>
        <v>1.1135885079684349</v>
      </c>
      <c r="K333">
        <f t="shared" si="62"/>
        <v>0.44499443206436479</v>
      </c>
      <c r="L333">
        <f t="shared" si="63"/>
        <v>0.55500556793563516</v>
      </c>
      <c r="M333">
        <f t="shared" si="64"/>
        <v>2.2472191289246473</v>
      </c>
      <c r="N333">
        <f t="shared" si="65"/>
        <v>1.8017837257372731</v>
      </c>
    </row>
    <row r="334" spans="1:14" x14ac:dyDescent="0.25">
      <c r="A334" s="4">
        <f>IF('True_Odds_Calculator_2-way'!A326="","",'True_Odds_Calculator_2-way'!A326)</f>
        <v>2.15</v>
      </c>
      <c r="B334" s="4">
        <f>IF('True_Odds_Calculator_2-way'!B326="","",'True_Odds_Calculator_2-way'!B326)</f>
        <v>1.68</v>
      </c>
      <c r="C334" s="4">
        <f t="shared" si="55"/>
        <v>0.46511627906976744</v>
      </c>
      <c r="D334">
        <f t="shared" si="56"/>
        <v>0.59523809523809523</v>
      </c>
      <c r="E334">
        <f t="shared" si="57"/>
        <v>6.0354374307862724E-2</v>
      </c>
      <c r="F334">
        <f t="shared" si="58"/>
        <v>-0.21650055370985599</v>
      </c>
      <c r="G334">
        <v>0</v>
      </c>
      <c r="H334">
        <f t="shared" si="59"/>
        <v>0.27685492801771872</v>
      </c>
      <c r="I334">
        <f t="shared" si="60"/>
        <v>-1.1308281825797517</v>
      </c>
      <c r="J334">
        <f t="shared" si="61"/>
        <v>1.1308281825797517</v>
      </c>
      <c r="K334">
        <f t="shared" si="62"/>
        <v>0.43469710378162923</v>
      </c>
      <c r="L334">
        <f t="shared" si="63"/>
        <v>0.56530289621837071</v>
      </c>
      <c r="M334">
        <f t="shared" si="64"/>
        <v>2.3004524099667147</v>
      </c>
      <c r="N334">
        <f t="shared" si="65"/>
        <v>1.7689631641542312</v>
      </c>
    </row>
    <row r="335" spans="1:14" x14ac:dyDescent="0.25">
      <c r="A335" s="4">
        <f>IF('True_Odds_Calculator_2-way'!A327="","",'True_Odds_Calculator_2-way'!A327)</f>
        <v>1.74</v>
      </c>
      <c r="B335" s="4">
        <f>IF('True_Odds_Calculator_2-way'!B327="","",'True_Odds_Calculator_2-way'!B327)</f>
        <v>2.19</v>
      </c>
      <c r="C335" s="4">
        <f t="shared" si="55"/>
        <v>0.57471264367816088</v>
      </c>
      <c r="D335">
        <f t="shared" si="56"/>
        <v>0.45662100456621008</v>
      </c>
      <c r="E335">
        <f t="shared" si="57"/>
        <v>3.1333648244370904E-2</v>
      </c>
      <c r="F335">
        <f t="shared" si="58"/>
        <v>-0.23109221644885325</v>
      </c>
      <c r="G335">
        <v>0</v>
      </c>
      <c r="H335">
        <f t="shared" si="59"/>
        <v>0.26242586469322415</v>
      </c>
      <c r="I335">
        <f t="shared" si="60"/>
        <v>-1.0656403571953759</v>
      </c>
      <c r="J335">
        <f t="shared" si="61"/>
        <v>1.0656403571953759</v>
      </c>
      <c r="K335">
        <f t="shared" si="62"/>
        <v>0.5591046698972264</v>
      </c>
      <c r="L335">
        <f t="shared" si="63"/>
        <v>0.4408953301027736</v>
      </c>
      <c r="M335">
        <f t="shared" si="64"/>
        <v>1.7885738643245783</v>
      </c>
      <c r="N335">
        <f t="shared" si="65"/>
        <v>2.2681120250624973</v>
      </c>
    </row>
    <row r="336" spans="1:14" x14ac:dyDescent="0.25">
      <c r="A336" s="4">
        <f>IF('True_Odds_Calculator_2-way'!A328="","",'True_Odds_Calculator_2-way'!A328)</f>
        <v>1.64</v>
      </c>
      <c r="B336" s="4">
        <f>IF('True_Odds_Calculator_2-way'!B328="","",'True_Odds_Calculator_2-way'!B328)</f>
        <v>2.36</v>
      </c>
      <c r="C336" s="4">
        <f t="shared" si="55"/>
        <v>0.6097560975609756</v>
      </c>
      <c r="D336">
        <f t="shared" si="56"/>
        <v>0.42372881355932207</v>
      </c>
      <c r="E336">
        <f t="shared" si="57"/>
        <v>3.3484911120297722E-2</v>
      </c>
      <c r="F336">
        <f t="shared" si="58"/>
        <v>-0.22488631665977676</v>
      </c>
      <c r="G336">
        <v>0</v>
      </c>
      <c r="H336">
        <f t="shared" si="59"/>
        <v>0.25837122778007443</v>
      </c>
      <c r="I336">
        <f t="shared" si="60"/>
        <v>-1.0718661571406802</v>
      </c>
      <c r="J336">
        <f t="shared" si="61"/>
        <v>1.0718661571406802</v>
      </c>
      <c r="K336">
        <f t="shared" si="62"/>
        <v>0.59312180114548885</v>
      </c>
      <c r="L336">
        <f t="shared" si="63"/>
        <v>0.40687819885451121</v>
      </c>
      <c r="M336">
        <f t="shared" si="64"/>
        <v>1.6859943405700353</v>
      </c>
      <c r="N336">
        <f t="shared" si="65"/>
        <v>2.4577379737113252</v>
      </c>
    </row>
    <row r="337" spans="1:14" x14ac:dyDescent="0.25">
      <c r="A337" s="4">
        <f>IF('True_Odds_Calculator_2-way'!A329="","",'True_Odds_Calculator_2-way'!A329)</f>
        <v>1.68</v>
      </c>
      <c r="B337" s="4">
        <f>IF('True_Odds_Calculator_2-way'!B329="","",'True_Odds_Calculator_2-way'!B329)</f>
        <v>2.2400000000000002</v>
      </c>
      <c r="C337" s="4">
        <f t="shared" si="55"/>
        <v>0.59523809523809523</v>
      </c>
      <c r="D337">
        <f t="shared" si="56"/>
        <v>0.4464285714285714</v>
      </c>
      <c r="E337">
        <f t="shared" si="57"/>
        <v>4.1666666666666519E-2</v>
      </c>
      <c r="F337">
        <f t="shared" si="58"/>
        <v>-0.22406462585034026</v>
      </c>
      <c r="G337">
        <v>0</v>
      </c>
      <c r="H337">
        <f t="shared" si="59"/>
        <v>0.26573129251700678</v>
      </c>
      <c r="I337">
        <f t="shared" si="60"/>
        <v>-1.0890171046725801</v>
      </c>
      <c r="J337">
        <f t="shared" si="61"/>
        <v>1.0890171046725801</v>
      </c>
      <c r="K337">
        <f t="shared" si="62"/>
        <v>0.5745371023930006</v>
      </c>
      <c r="L337">
        <f t="shared" si="63"/>
        <v>0.42546289760699951</v>
      </c>
      <c r="M337">
        <f t="shared" si="64"/>
        <v>1.7405316311773544</v>
      </c>
      <c r="N337">
        <f t="shared" si="65"/>
        <v>2.3503812097939996</v>
      </c>
    </row>
    <row r="338" spans="1:14" x14ac:dyDescent="0.25">
      <c r="A338" s="4" t="str">
        <f>IF('True_Odds_Calculator_2-way'!A330="","",'True_Odds_Calculator_2-way'!A330)</f>
        <v/>
      </c>
      <c r="B338" s="4" t="str">
        <f>IF('True_Odds_Calculator_2-way'!B330="","",'True_Odds_Calculator_2-way'!B330)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IF('True_Odds_Calculator_2-way'!A331="","",'True_Odds_Calculator_2-way'!A331)</f>
        <v/>
      </c>
      <c r="B339" s="4" t="str">
        <f>IF('True_Odds_Calculator_2-way'!B331="","",'True_Odds_Calculator_2-way'!B331)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IF('True_Odds_Calculator_2-way'!A332="","",'True_Odds_Calculator_2-way'!A332)</f>
        <v/>
      </c>
      <c r="B340" s="4" t="str">
        <f>IF('True_Odds_Calculator_2-way'!B332="","",'True_Odds_Calculator_2-way'!B332)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IF('True_Odds_Calculator_2-way'!A333="","",'True_Odds_Calculator_2-way'!A333)</f>
        <v/>
      </c>
      <c r="B341" s="4" t="str">
        <f>IF('True_Odds_Calculator_2-way'!B333="","",'True_Odds_Calculator_2-way'!B333)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IF('True_Odds_Calculator_2-way'!A334="","",'True_Odds_Calculator_2-way'!A334)</f>
        <v/>
      </c>
      <c r="B342" s="4" t="str">
        <f>IF('True_Odds_Calculator_2-way'!B334="","",'True_Odds_Calculator_2-way'!B334)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IF('True_Odds_Calculator_2-way'!A335="","",'True_Odds_Calculator_2-way'!A335)</f>
        <v/>
      </c>
      <c r="B343" s="4" t="str">
        <f>IF('True_Odds_Calculator_2-way'!B335="","",'True_Odds_Calculator_2-way'!B335)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IF('True_Odds_Calculator_2-way'!A336="","",'True_Odds_Calculator_2-way'!A336)</f>
        <v/>
      </c>
      <c r="B344" s="4" t="str">
        <f>IF('True_Odds_Calculator_2-way'!B336="","",'True_Odds_Calculator_2-way'!B336)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IF('True_Odds_Calculator_2-way'!A337="","",'True_Odds_Calculator_2-way'!A337)</f>
        <v/>
      </c>
      <c r="B345" s="4" t="str">
        <f>IF('True_Odds_Calculator_2-way'!B337="","",'True_Odds_Calculator_2-way'!B337)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IF('True_Odds_Calculator_2-way'!A338="","",'True_Odds_Calculator_2-way'!A338)</f>
        <v/>
      </c>
      <c r="B346" s="4" t="str">
        <f>IF('True_Odds_Calculator_2-way'!B338="","",'True_Odds_Calculator_2-way'!B338)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IF('True_Odds_Calculator_2-way'!A339="","",'True_Odds_Calculator_2-way'!A339)</f>
        <v/>
      </c>
      <c r="B347" s="4" t="str">
        <f>IF('True_Odds_Calculator_2-way'!B339="","",'True_Odds_Calculator_2-way'!B339)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IF('True_Odds_Calculator_2-way'!A340="","",'True_Odds_Calculator_2-way'!A340)</f>
        <v/>
      </c>
      <c r="B348" s="4" t="str">
        <f>IF('True_Odds_Calculator_2-way'!B340="","",'True_Odds_Calculator_2-way'!B340)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IF('True_Odds_Calculator_2-way'!A341="","",'True_Odds_Calculator_2-way'!A341)</f>
        <v/>
      </c>
      <c r="B349" s="4" t="str">
        <f>IF('True_Odds_Calculator_2-way'!B341="","",'True_Odds_Calculator_2-way'!B341)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IF('True_Odds_Calculator_2-way'!A342="","",'True_Odds_Calculator_2-way'!A342)</f>
        <v/>
      </c>
      <c r="B350" s="4" t="str">
        <f>IF('True_Odds_Calculator_2-way'!B342="","",'True_Odds_Calculator_2-way'!B342)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IF('True_Odds_Calculator_2-way'!A343="","",'True_Odds_Calculator_2-way'!A343)</f>
        <v/>
      </c>
      <c r="B351" s="4" t="str">
        <f>IF('True_Odds_Calculator_2-way'!B343="","",'True_Odds_Calculator_2-way'!B343)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IF('True_Odds_Calculator_2-way'!A344="","",'True_Odds_Calculator_2-way'!A344)</f>
        <v/>
      </c>
      <c r="B352" s="4" t="str">
        <f>IF('True_Odds_Calculator_2-way'!B344="","",'True_Odds_Calculator_2-way'!B344)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IF('True_Odds_Calculator_2-way'!A345="","",'True_Odds_Calculator_2-way'!A345)</f>
        <v/>
      </c>
      <c r="B353" s="4" t="str">
        <f>IF('True_Odds_Calculator_2-way'!B345="","",'True_Odds_Calculator_2-way'!B345)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IF('True_Odds_Calculator_2-way'!A346="","",'True_Odds_Calculator_2-way'!A346)</f>
        <v/>
      </c>
      <c r="B354" s="4" t="str">
        <f>IF('True_Odds_Calculator_2-way'!B346="","",'True_Odds_Calculator_2-way'!B346)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IF('True_Odds_Calculator_2-way'!A347="","",'True_Odds_Calculator_2-way'!A347)</f>
        <v/>
      </c>
      <c r="B355" s="4" t="str">
        <f>IF('True_Odds_Calculator_2-way'!B347="","",'True_Odds_Calculator_2-way'!B347)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IF('True_Odds_Calculator_2-way'!A348="","",'True_Odds_Calculator_2-way'!A348)</f>
        <v/>
      </c>
      <c r="B356" s="4" t="str">
        <f>IF('True_Odds_Calculator_2-way'!B348="","",'True_Odds_Calculator_2-way'!B348)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IF('True_Odds_Calculator_2-way'!A349="","",'True_Odds_Calculator_2-way'!A349)</f>
        <v/>
      </c>
      <c r="B357" s="4" t="str">
        <f>IF('True_Odds_Calculator_2-way'!B349="","",'True_Odds_Calculator_2-way'!B349)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IF('True_Odds_Calculator_2-way'!A350="","",'True_Odds_Calculator_2-way'!A350)</f>
        <v/>
      </c>
      <c r="B358" s="4" t="str">
        <f>IF('True_Odds_Calculator_2-way'!B350="","",'True_Odds_Calculator_2-way'!B350)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IF('True_Odds_Calculator_2-way'!A351="","",'True_Odds_Calculator_2-way'!A351)</f>
        <v/>
      </c>
      <c r="B359" s="4" t="str">
        <f>IF('True_Odds_Calculator_2-way'!B351="","",'True_Odds_Calculator_2-way'!B351)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IF('True_Odds_Calculator_2-way'!A352="","",'True_Odds_Calculator_2-way'!A352)</f>
        <v/>
      </c>
      <c r="B360" s="4" t="str">
        <f>IF('True_Odds_Calculator_2-way'!B352="","",'True_Odds_Calculator_2-way'!B352)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IF('True_Odds_Calculator_2-way'!A353="","",'True_Odds_Calculator_2-way'!A353)</f>
        <v/>
      </c>
      <c r="B361" s="4" t="str">
        <f>IF('True_Odds_Calculator_2-way'!B353="","",'True_Odds_Calculator_2-way'!B353)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IF('True_Odds_Calculator_2-way'!A354="","",'True_Odds_Calculator_2-way'!A354)</f>
        <v/>
      </c>
      <c r="B362" s="4" t="str">
        <f>IF('True_Odds_Calculator_2-way'!B354="","",'True_Odds_Calculator_2-way'!B354)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IF('True_Odds_Calculator_2-way'!A355="","",'True_Odds_Calculator_2-way'!A355)</f>
        <v/>
      </c>
      <c r="B363" s="4" t="str">
        <f>IF('True_Odds_Calculator_2-way'!B355="","",'True_Odds_Calculator_2-way'!B355)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IF('True_Odds_Calculator_2-way'!A356="","",'True_Odds_Calculator_2-way'!A356)</f>
        <v/>
      </c>
      <c r="B364" s="4" t="str">
        <f>IF('True_Odds_Calculator_2-way'!B356="","",'True_Odds_Calculator_2-way'!B356)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IF('True_Odds_Calculator_2-way'!A357="","",'True_Odds_Calculator_2-way'!A357)</f>
        <v/>
      </c>
      <c r="B365" s="4" t="str">
        <f>IF('True_Odds_Calculator_2-way'!B357="","",'True_Odds_Calculator_2-way'!B357)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IF('True_Odds_Calculator_2-way'!A358="","",'True_Odds_Calculator_2-way'!A358)</f>
        <v/>
      </c>
      <c r="B366" s="4" t="str">
        <f>IF('True_Odds_Calculator_2-way'!B358="","",'True_Odds_Calculator_2-way'!B358)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IF('True_Odds_Calculator_2-way'!A359="","",'True_Odds_Calculator_2-way'!A359)</f>
        <v/>
      </c>
      <c r="B367" s="4" t="str">
        <f>IF('True_Odds_Calculator_2-way'!B359="","",'True_Odds_Calculator_2-way'!B359)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IF('True_Odds_Calculator_2-way'!A360="","",'True_Odds_Calculator_2-way'!A360)</f>
        <v/>
      </c>
      <c r="B368" s="4" t="str">
        <f>IF('True_Odds_Calculator_2-way'!B360="","",'True_Odds_Calculator_2-way'!B360)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IF('True_Odds_Calculator_2-way'!A361="","",'True_Odds_Calculator_2-way'!A361)</f>
        <v/>
      </c>
      <c r="B369" s="4" t="str">
        <f>IF('True_Odds_Calculator_2-way'!B361="","",'True_Odds_Calculator_2-way'!B361)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IF('True_Odds_Calculator_2-way'!A362="","",'True_Odds_Calculator_2-way'!A362)</f>
        <v/>
      </c>
      <c r="B370" s="4" t="str">
        <f>IF('True_Odds_Calculator_2-way'!B362="","",'True_Odds_Calculator_2-way'!B362)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IF('True_Odds_Calculator_2-way'!A363="","",'True_Odds_Calculator_2-way'!A363)</f>
        <v/>
      </c>
      <c r="B371" s="4" t="str">
        <f>IF('True_Odds_Calculator_2-way'!B363="","",'True_Odds_Calculator_2-way'!B363)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IF('True_Odds_Calculator_2-way'!A364="","",'True_Odds_Calculator_2-way'!A364)</f>
        <v/>
      </c>
      <c r="B372" s="4" t="str">
        <f>IF('True_Odds_Calculator_2-way'!B364="","",'True_Odds_Calculator_2-way'!B364)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IF('True_Odds_Calculator_2-way'!A365="","",'True_Odds_Calculator_2-way'!A365)</f>
        <v/>
      </c>
      <c r="B373" s="4" t="str">
        <f>IF('True_Odds_Calculator_2-way'!B365="","",'True_Odds_Calculator_2-way'!B365)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IF('True_Odds_Calculator_2-way'!A366="","",'True_Odds_Calculator_2-way'!A366)</f>
        <v/>
      </c>
      <c r="B374" s="4" t="str">
        <f>IF('True_Odds_Calculator_2-way'!B366="","",'True_Odds_Calculator_2-way'!B366)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IF('True_Odds_Calculator_2-way'!A367="","",'True_Odds_Calculator_2-way'!A367)</f>
        <v/>
      </c>
      <c r="B375" s="4" t="str">
        <f>IF('True_Odds_Calculator_2-way'!B367="","",'True_Odds_Calculator_2-way'!B367)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IF('True_Odds_Calculator_2-way'!A368="","",'True_Odds_Calculator_2-way'!A368)</f>
        <v/>
      </c>
      <c r="B376" s="4" t="str">
        <f>IF('True_Odds_Calculator_2-way'!B368="","",'True_Odds_Calculator_2-way'!B368)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IF('True_Odds_Calculator_2-way'!A369="","",'True_Odds_Calculator_2-way'!A369)</f>
        <v/>
      </c>
      <c r="B377" s="4" t="str">
        <f>IF('True_Odds_Calculator_2-way'!B369="","",'True_Odds_Calculator_2-way'!B369)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IF('True_Odds_Calculator_2-way'!A370="","",'True_Odds_Calculator_2-way'!A370)</f>
        <v/>
      </c>
      <c r="B378" s="4" t="str">
        <f>IF('True_Odds_Calculator_2-way'!B370="","",'True_Odds_Calculator_2-way'!B370)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IF('True_Odds_Calculator_2-way'!A371="","",'True_Odds_Calculator_2-way'!A371)</f>
        <v/>
      </c>
      <c r="B379" s="4" t="str">
        <f>IF('True_Odds_Calculator_2-way'!B371="","",'True_Odds_Calculator_2-way'!B371)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IF('True_Odds_Calculator_2-way'!A372="","",'True_Odds_Calculator_2-way'!A372)</f>
        <v/>
      </c>
      <c r="B380" s="4" t="str">
        <f>IF('True_Odds_Calculator_2-way'!B372="","",'True_Odds_Calculator_2-way'!B372)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IF('True_Odds_Calculator_2-way'!A373="","",'True_Odds_Calculator_2-way'!A373)</f>
        <v/>
      </c>
      <c r="B381" s="4" t="str">
        <f>IF('True_Odds_Calculator_2-way'!B373="","",'True_Odds_Calculator_2-way'!B373)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IF('True_Odds_Calculator_2-way'!A374="","",'True_Odds_Calculator_2-way'!A374)</f>
        <v/>
      </c>
      <c r="B382" s="4" t="str">
        <f>IF('True_Odds_Calculator_2-way'!B374="","",'True_Odds_Calculator_2-way'!B374)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IF('True_Odds_Calculator_2-way'!A375="","",'True_Odds_Calculator_2-way'!A375)</f>
        <v/>
      </c>
      <c r="B383" s="4" t="str">
        <f>IF('True_Odds_Calculator_2-way'!B375="","",'True_Odds_Calculator_2-way'!B375)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IF('True_Odds_Calculator_2-way'!A376="","",'True_Odds_Calculator_2-way'!A376)</f>
        <v/>
      </c>
      <c r="B384" s="4" t="str">
        <f>IF('True_Odds_Calculator_2-way'!B376="","",'True_Odds_Calculator_2-way'!B376)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IF('True_Odds_Calculator_2-way'!A377="","",'True_Odds_Calculator_2-way'!A377)</f>
        <v/>
      </c>
      <c r="B385" s="4" t="str">
        <f>IF('True_Odds_Calculator_2-way'!B377="","",'True_Odds_Calculator_2-way'!B377)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IF('True_Odds_Calculator_2-way'!A378="","",'True_Odds_Calculator_2-way'!A378)</f>
        <v/>
      </c>
      <c r="B386" s="4" t="str">
        <f>IF('True_Odds_Calculator_2-way'!B378="","",'True_Odds_Calculator_2-way'!B378)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IF('True_Odds_Calculator_2-way'!A379="","",'True_Odds_Calculator_2-way'!A379)</f>
        <v/>
      </c>
      <c r="B387" s="4" t="str">
        <f>IF('True_Odds_Calculator_2-way'!B379="","",'True_Odds_Calculator_2-way'!B379)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IF('True_Odds_Calculator_2-way'!A380="","",'True_Odds_Calculator_2-way'!A380)</f>
        <v/>
      </c>
      <c r="B388" s="4" t="str">
        <f>IF('True_Odds_Calculator_2-way'!B380="","",'True_Odds_Calculator_2-way'!B380)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IF('True_Odds_Calculator_2-way'!A381="","",'True_Odds_Calculator_2-way'!A381)</f>
        <v/>
      </c>
      <c r="B389" s="4" t="str">
        <f>IF('True_Odds_Calculator_2-way'!B381="","",'True_Odds_Calculator_2-way'!B381)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IF('True_Odds_Calculator_2-way'!A382="","",'True_Odds_Calculator_2-way'!A382)</f>
        <v/>
      </c>
      <c r="B390" s="4" t="str">
        <f>IF('True_Odds_Calculator_2-way'!B382="","",'True_Odds_Calculator_2-way'!B382)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IF('True_Odds_Calculator_2-way'!A383="","",'True_Odds_Calculator_2-way'!A383)</f>
        <v/>
      </c>
      <c r="B391" s="4" t="str">
        <f>IF('True_Odds_Calculator_2-way'!B383="","",'True_Odds_Calculator_2-way'!B383)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IF('True_Odds_Calculator_2-way'!A384="","",'True_Odds_Calculator_2-way'!A384)</f>
        <v/>
      </c>
      <c r="B392" s="4" t="str">
        <f>IF('True_Odds_Calculator_2-way'!B384="","",'True_Odds_Calculator_2-way'!B384)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IF('True_Odds_Calculator_2-way'!A385="","",'True_Odds_Calculator_2-way'!A385)</f>
        <v/>
      </c>
      <c r="B393" s="4" t="str">
        <f>IF('True_Odds_Calculator_2-way'!B385="","",'True_Odds_Calculator_2-way'!B385)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IF('True_Odds_Calculator_2-way'!A386="","",'True_Odds_Calculator_2-way'!A386)</f>
        <v/>
      </c>
      <c r="B394" s="4" t="str">
        <f>IF('True_Odds_Calculator_2-way'!B386="","",'True_Odds_Calculator_2-way'!B386)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IF('True_Odds_Calculator_2-way'!A387="","",'True_Odds_Calculator_2-way'!A387)</f>
        <v/>
      </c>
      <c r="B395" s="4" t="str">
        <f>IF('True_Odds_Calculator_2-way'!B387="","",'True_Odds_Calculator_2-way'!B387)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IF('True_Odds_Calculator_2-way'!A388="","",'True_Odds_Calculator_2-way'!A388)</f>
        <v/>
      </c>
      <c r="B396" s="4" t="str">
        <f>IF('True_Odds_Calculator_2-way'!B388="","",'True_Odds_Calculator_2-way'!B388)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IF('True_Odds_Calculator_2-way'!A389="","",'True_Odds_Calculator_2-way'!A389)</f>
        <v/>
      </c>
      <c r="B397" s="4" t="str">
        <f>IF('True_Odds_Calculator_2-way'!B389="","",'True_Odds_Calculator_2-way'!B389)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IF('True_Odds_Calculator_2-way'!A390="","",'True_Odds_Calculator_2-way'!A390)</f>
        <v/>
      </c>
      <c r="B398" s="4" t="str">
        <f>IF('True_Odds_Calculator_2-way'!B390="","",'True_Odds_Calculator_2-way'!B390)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IF('True_Odds_Calculator_2-way'!A391="","",'True_Odds_Calculator_2-way'!A391)</f>
        <v/>
      </c>
      <c r="B399" s="4" t="str">
        <f>IF('True_Odds_Calculator_2-way'!B391="","",'True_Odds_Calculator_2-way'!B391)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IF('True_Odds_Calculator_2-way'!A392="","",'True_Odds_Calculator_2-way'!A392)</f>
        <v/>
      </c>
      <c r="B400" s="4" t="str">
        <f>IF('True_Odds_Calculator_2-way'!B392="","",'True_Odds_Calculator_2-way'!B392)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IF('True_Odds_Calculator_2-way'!A393="","",'True_Odds_Calculator_2-way'!A393)</f>
        <v/>
      </c>
      <c r="B401" s="4" t="str">
        <f>IF('True_Odds_Calculator_2-way'!B393="","",'True_Odds_Calculator_2-way'!B393)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IF('True_Odds_Calculator_2-way'!A394="","",'True_Odds_Calculator_2-way'!A394)</f>
        <v/>
      </c>
      <c r="B402" s="4" t="str">
        <f>IF('True_Odds_Calculator_2-way'!B394="","",'True_Odds_Calculator_2-way'!B394)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IF('True_Odds_Calculator_2-way'!A395="","",'True_Odds_Calculator_2-way'!A395)</f>
        <v/>
      </c>
      <c r="B403" s="4" t="str">
        <f>IF('True_Odds_Calculator_2-way'!B395="","",'True_Odds_Calculator_2-way'!B395)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IF('True_Odds_Calculator_2-way'!A396="","",'True_Odds_Calculator_2-way'!A396)</f>
        <v/>
      </c>
      <c r="B404" s="4" t="str">
        <f>IF('True_Odds_Calculator_2-way'!B396="","",'True_Odds_Calculator_2-way'!B396)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IF('True_Odds_Calculator_2-way'!A397="","",'True_Odds_Calculator_2-way'!A397)</f>
        <v/>
      </c>
      <c r="B405" s="4" t="str">
        <f>IF('True_Odds_Calculator_2-way'!B397="","",'True_Odds_Calculator_2-way'!B397)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IF('True_Odds_Calculator_2-way'!A398="","",'True_Odds_Calculator_2-way'!A398)</f>
        <v/>
      </c>
      <c r="B406" s="4" t="str">
        <f>IF('True_Odds_Calculator_2-way'!B398="","",'True_Odds_Calculator_2-way'!B398)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IF('True_Odds_Calculator_2-way'!A399="","",'True_Odds_Calculator_2-way'!A399)</f>
        <v/>
      </c>
      <c r="B407" s="4" t="str">
        <f>IF('True_Odds_Calculator_2-way'!B399="","",'True_Odds_Calculator_2-way'!B399)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IF('True_Odds_Calculator_2-way'!A400="","",'True_Odds_Calculator_2-way'!A400)</f>
        <v/>
      </c>
      <c r="B408" s="4" t="str">
        <f>IF('True_Odds_Calculator_2-way'!B400="","",'True_Odds_Calculator_2-way'!B400)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IF('True_Odds_Calculator_2-way'!A401="","",'True_Odds_Calculator_2-way'!A401)</f>
        <v/>
      </c>
      <c r="B409" s="4" t="str">
        <f>IF('True_Odds_Calculator_2-way'!B401="","",'True_Odds_Calculator_2-way'!B401)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IF('True_Odds_Calculator_2-way'!A402="","",'True_Odds_Calculator_2-way'!A402)</f>
        <v/>
      </c>
      <c r="B410" s="4" t="str">
        <f>IF('True_Odds_Calculator_2-way'!B402="","",'True_Odds_Calculator_2-way'!B402)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IF('True_Odds_Calculator_2-way'!A403="","",'True_Odds_Calculator_2-way'!A403)</f>
        <v/>
      </c>
      <c r="B411" s="4" t="str">
        <f>IF('True_Odds_Calculator_2-way'!B403="","",'True_Odds_Calculator_2-way'!B403)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IF('True_Odds_Calculator_2-way'!A404="","",'True_Odds_Calculator_2-way'!A404)</f>
        <v/>
      </c>
      <c r="B412" s="4" t="str">
        <f>IF('True_Odds_Calculator_2-way'!B404="","",'True_Odds_Calculator_2-way'!B404)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IF('True_Odds_Calculator_2-way'!A405="","",'True_Odds_Calculator_2-way'!A405)</f>
        <v/>
      </c>
      <c r="B413" s="4" t="str">
        <f>IF('True_Odds_Calculator_2-way'!B405="","",'True_Odds_Calculator_2-way'!B405)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IF('True_Odds_Calculator_2-way'!A406="","",'True_Odds_Calculator_2-way'!A406)</f>
        <v/>
      </c>
      <c r="B414" s="4" t="str">
        <f>IF('True_Odds_Calculator_2-way'!B406="","",'True_Odds_Calculator_2-way'!B406)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IF('True_Odds_Calculator_2-way'!A407="","",'True_Odds_Calculator_2-way'!A407)</f>
        <v/>
      </c>
      <c r="B415" s="4" t="str">
        <f>IF('True_Odds_Calculator_2-way'!B407="","",'True_Odds_Calculator_2-way'!B407)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IF('True_Odds_Calculator_2-way'!A408="","",'True_Odds_Calculator_2-way'!A408)</f>
        <v/>
      </c>
      <c r="B416" s="4" t="str">
        <f>IF('True_Odds_Calculator_2-way'!B408="","",'True_Odds_Calculator_2-way'!B408)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IF('True_Odds_Calculator_2-way'!A409="","",'True_Odds_Calculator_2-way'!A409)</f>
        <v/>
      </c>
      <c r="B417" s="4" t="str">
        <f>IF('True_Odds_Calculator_2-way'!B409="","",'True_Odds_Calculator_2-way'!B409)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IF('True_Odds_Calculator_2-way'!A410="","",'True_Odds_Calculator_2-way'!A410)</f>
        <v/>
      </c>
      <c r="B418" s="4" t="str">
        <f>IF('True_Odds_Calculator_2-way'!B410="","",'True_Odds_Calculator_2-way'!B410)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IF('True_Odds_Calculator_2-way'!A411="","",'True_Odds_Calculator_2-way'!A411)</f>
        <v/>
      </c>
      <c r="B419" s="4" t="str">
        <f>IF('True_Odds_Calculator_2-way'!B411="","",'True_Odds_Calculator_2-way'!B411)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IF('True_Odds_Calculator_2-way'!A412="","",'True_Odds_Calculator_2-way'!A412)</f>
        <v/>
      </c>
      <c r="B420" s="4" t="str">
        <f>IF('True_Odds_Calculator_2-way'!B412="","",'True_Odds_Calculator_2-way'!B412)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IF('True_Odds_Calculator_2-way'!A413="","",'True_Odds_Calculator_2-way'!A413)</f>
        <v/>
      </c>
      <c r="B421" s="4" t="str">
        <f>IF('True_Odds_Calculator_2-way'!B413="","",'True_Odds_Calculator_2-way'!B413)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IF('True_Odds_Calculator_2-way'!A414="","",'True_Odds_Calculator_2-way'!A414)</f>
        <v/>
      </c>
      <c r="B422" s="4" t="str">
        <f>IF('True_Odds_Calculator_2-way'!B414="","",'True_Odds_Calculator_2-way'!B414)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IF('True_Odds_Calculator_2-way'!A415="","",'True_Odds_Calculator_2-way'!A415)</f>
        <v/>
      </c>
      <c r="B423" s="4" t="str">
        <f>IF('True_Odds_Calculator_2-way'!B415="","",'True_Odds_Calculator_2-way'!B415)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IF('True_Odds_Calculator_2-way'!A416="","",'True_Odds_Calculator_2-way'!A416)</f>
        <v/>
      </c>
      <c r="B424" s="4" t="str">
        <f>IF('True_Odds_Calculator_2-way'!B416="","",'True_Odds_Calculator_2-way'!B416)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IF('True_Odds_Calculator_2-way'!A417="","",'True_Odds_Calculator_2-way'!A417)</f>
        <v/>
      </c>
      <c r="B425" s="4" t="str">
        <f>IF('True_Odds_Calculator_2-way'!B417="","",'True_Odds_Calculator_2-way'!B417)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IF('True_Odds_Calculator_2-way'!A418="","",'True_Odds_Calculator_2-way'!A418)</f>
        <v/>
      </c>
      <c r="B426" s="4" t="str">
        <f>IF('True_Odds_Calculator_2-way'!B418="","",'True_Odds_Calculator_2-way'!B418)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IF('True_Odds_Calculator_2-way'!A419="","",'True_Odds_Calculator_2-way'!A419)</f>
        <v/>
      </c>
      <c r="B427" s="4" t="str">
        <f>IF('True_Odds_Calculator_2-way'!B419="","",'True_Odds_Calculator_2-way'!B419)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IF('True_Odds_Calculator_2-way'!A420="","",'True_Odds_Calculator_2-way'!A420)</f>
        <v/>
      </c>
      <c r="B428" s="4" t="str">
        <f>IF('True_Odds_Calculator_2-way'!B420="","",'True_Odds_Calculator_2-way'!B420)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IF('True_Odds_Calculator_2-way'!A421="","",'True_Odds_Calculator_2-way'!A421)</f>
        <v/>
      </c>
      <c r="B429" s="4" t="str">
        <f>IF('True_Odds_Calculator_2-way'!B421="","",'True_Odds_Calculator_2-way'!B421)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IF('True_Odds_Calculator_2-way'!A422="","",'True_Odds_Calculator_2-way'!A422)</f>
        <v/>
      </c>
      <c r="B430" s="4" t="str">
        <f>IF('True_Odds_Calculator_2-way'!B422="","",'True_Odds_Calculator_2-way'!B422)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IF('True_Odds_Calculator_2-way'!A423="","",'True_Odds_Calculator_2-way'!A423)</f>
        <v/>
      </c>
      <c r="B431" s="4" t="str">
        <f>IF('True_Odds_Calculator_2-way'!B423="","",'True_Odds_Calculator_2-way'!B423)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IF('True_Odds_Calculator_2-way'!A424="","",'True_Odds_Calculator_2-way'!A424)</f>
        <v/>
      </c>
      <c r="B432" s="4" t="str">
        <f>IF('True_Odds_Calculator_2-way'!B424="","",'True_Odds_Calculator_2-way'!B424)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IF('True_Odds_Calculator_2-way'!A425="","",'True_Odds_Calculator_2-way'!A425)</f>
        <v/>
      </c>
      <c r="B433" s="4" t="str">
        <f>IF('True_Odds_Calculator_2-way'!B425="","",'True_Odds_Calculator_2-way'!B425)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IF('True_Odds_Calculator_2-way'!A426="","",'True_Odds_Calculator_2-way'!A426)</f>
        <v/>
      </c>
      <c r="B434" s="4" t="str">
        <f>IF('True_Odds_Calculator_2-way'!B426="","",'True_Odds_Calculator_2-way'!B426)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IF('True_Odds_Calculator_2-way'!A427="","",'True_Odds_Calculator_2-way'!A427)</f>
        <v/>
      </c>
      <c r="B435" s="4" t="str">
        <f>IF('True_Odds_Calculator_2-way'!B427="","",'True_Odds_Calculator_2-way'!B427)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IF('True_Odds_Calculator_2-way'!A428="","",'True_Odds_Calculator_2-way'!A428)</f>
        <v/>
      </c>
      <c r="B436" s="4" t="str">
        <f>IF('True_Odds_Calculator_2-way'!B428="","",'True_Odds_Calculator_2-way'!B428)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IF('True_Odds_Calculator_2-way'!A429="","",'True_Odds_Calculator_2-way'!A429)</f>
        <v/>
      </c>
      <c r="B437" s="4" t="str">
        <f>IF('True_Odds_Calculator_2-way'!B429="","",'True_Odds_Calculator_2-way'!B429)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IF('True_Odds_Calculator_2-way'!A430="","",'True_Odds_Calculator_2-way'!A430)</f>
        <v/>
      </c>
      <c r="B438" s="4" t="str">
        <f>IF('True_Odds_Calculator_2-way'!B430="","",'True_Odds_Calculator_2-way'!B430)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IF('True_Odds_Calculator_2-way'!A431="","",'True_Odds_Calculator_2-way'!A431)</f>
        <v/>
      </c>
      <c r="B439" s="4" t="str">
        <f>IF('True_Odds_Calculator_2-way'!B431="","",'True_Odds_Calculator_2-way'!B431)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IF('True_Odds_Calculator_2-way'!A432="","",'True_Odds_Calculator_2-way'!A432)</f>
        <v/>
      </c>
      <c r="B440" s="4" t="str">
        <f>IF('True_Odds_Calculator_2-way'!B432="","",'True_Odds_Calculator_2-way'!B432)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IF('True_Odds_Calculator_2-way'!A433="","",'True_Odds_Calculator_2-way'!A433)</f>
        <v/>
      </c>
      <c r="B441" s="4" t="str">
        <f>IF('True_Odds_Calculator_2-way'!B433="","",'True_Odds_Calculator_2-way'!B433)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IF('True_Odds_Calculator_2-way'!A434="","",'True_Odds_Calculator_2-way'!A434)</f>
        <v/>
      </c>
      <c r="B442" s="4" t="str">
        <f>IF('True_Odds_Calculator_2-way'!B434="","",'True_Odds_Calculator_2-way'!B434)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IF('True_Odds_Calculator_2-way'!A435="","",'True_Odds_Calculator_2-way'!A435)</f>
        <v/>
      </c>
      <c r="B443" s="4" t="str">
        <f>IF('True_Odds_Calculator_2-way'!B435="","",'True_Odds_Calculator_2-way'!B435)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IF('True_Odds_Calculator_2-way'!A436="","",'True_Odds_Calculator_2-way'!A436)</f>
        <v/>
      </c>
      <c r="B444" s="4" t="str">
        <f>IF('True_Odds_Calculator_2-way'!B436="","",'True_Odds_Calculator_2-way'!B436)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IF('True_Odds_Calculator_2-way'!A437="","",'True_Odds_Calculator_2-way'!A437)</f>
        <v/>
      </c>
      <c r="B445" s="4" t="str">
        <f>IF('True_Odds_Calculator_2-way'!B437="","",'True_Odds_Calculator_2-way'!B437)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IF('True_Odds_Calculator_2-way'!A438="","",'True_Odds_Calculator_2-way'!A438)</f>
        <v/>
      </c>
      <c r="B446" s="4" t="str">
        <f>IF('True_Odds_Calculator_2-way'!B438="","",'True_Odds_Calculator_2-way'!B438)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IF('True_Odds_Calculator_2-way'!A439="","",'True_Odds_Calculator_2-way'!A439)</f>
        <v/>
      </c>
      <c r="B447" s="4" t="str">
        <f>IF('True_Odds_Calculator_2-way'!B439="","",'True_Odds_Calculator_2-way'!B439)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IF('True_Odds_Calculator_2-way'!A440="","",'True_Odds_Calculator_2-way'!A440)</f>
        <v/>
      </c>
      <c r="B448" s="4" t="str">
        <f>IF('True_Odds_Calculator_2-way'!B440="","",'True_Odds_Calculator_2-way'!B440)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IF('True_Odds_Calculator_2-way'!A441="","",'True_Odds_Calculator_2-way'!A441)</f>
        <v/>
      </c>
      <c r="B449" s="4" t="str">
        <f>IF('True_Odds_Calculator_2-way'!B441="","",'True_Odds_Calculator_2-way'!B441)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IF('True_Odds_Calculator_2-way'!A442="","",'True_Odds_Calculator_2-way'!A442)</f>
        <v/>
      </c>
      <c r="B450" s="4" t="str">
        <f>IF('True_Odds_Calculator_2-way'!B442="","",'True_Odds_Calculator_2-way'!B442)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IF('True_Odds_Calculator_2-way'!A443="","",'True_Odds_Calculator_2-way'!A443)</f>
        <v/>
      </c>
      <c r="B451" s="4" t="str">
        <f>IF('True_Odds_Calculator_2-way'!B443="","",'True_Odds_Calculator_2-way'!B443)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IF('True_Odds_Calculator_2-way'!A444="","",'True_Odds_Calculator_2-way'!A444)</f>
        <v/>
      </c>
      <c r="B452" s="4" t="str">
        <f>IF('True_Odds_Calculator_2-way'!B444="","",'True_Odds_Calculator_2-way'!B444)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IF('True_Odds_Calculator_2-way'!A445="","",'True_Odds_Calculator_2-way'!A445)</f>
        <v/>
      </c>
      <c r="B453" s="4" t="str">
        <f>IF('True_Odds_Calculator_2-way'!B445="","",'True_Odds_Calculator_2-way'!B445)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IF('True_Odds_Calculator_2-way'!A446="","",'True_Odds_Calculator_2-way'!A446)</f>
        <v/>
      </c>
      <c r="B454" s="4" t="str">
        <f>IF('True_Odds_Calculator_2-way'!B446="","",'True_Odds_Calculator_2-way'!B446)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IF('True_Odds_Calculator_2-way'!A447="","",'True_Odds_Calculator_2-way'!A447)</f>
        <v/>
      </c>
      <c r="B455" s="4" t="str">
        <f>IF('True_Odds_Calculator_2-way'!B447="","",'True_Odds_Calculator_2-way'!B447)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IF('True_Odds_Calculator_2-way'!A448="","",'True_Odds_Calculator_2-way'!A448)</f>
        <v/>
      </c>
      <c r="B456" s="4" t="str">
        <f>IF('True_Odds_Calculator_2-way'!B448="","",'True_Odds_Calculator_2-way'!B448)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IF('True_Odds_Calculator_2-way'!A449="","",'True_Odds_Calculator_2-way'!A449)</f>
        <v/>
      </c>
      <c r="B457" s="4" t="str">
        <f>IF('True_Odds_Calculator_2-way'!B449="","",'True_Odds_Calculator_2-way'!B449)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IF('True_Odds_Calculator_2-way'!A450="","",'True_Odds_Calculator_2-way'!A450)</f>
        <v/>
      </c>
      <c r="B458" s="4" t="str">
        <f>IF('True_Odds_Calculator_2-way'!B450="","",'True_Odds_Calculator_2-way'!B450)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IF('True_Odds_Calculator_2-way'!A451="","",'True_Odds_Calculator_2-way'!A451)</f>
        <v/>
      </c>
      <c r="B459" s="4" t="str">
        <f>IF('True_Odds_Calculator_2-way'!B451="","",'True_Odds_Calculator_2-way'!B451)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IF('True_Odds_Calculator_2-way'!A452="","",'True_Odds_Calculator_2-way'!A452)</f>
        <v/>
      </c>
      <c r="B460" s="4" t="str">
        <f>IF('True_Odds_Calculator_2-way'!B452="","",'True_Odds_Calculator_2-way'!B452)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IF('True_Odds_Calculator_2-way'!A453="","",'True_Odds_Calculator_2-way'!A453)</f>
        <v/>
      </c>
      <c r="B461" s="4" t="str">
        <f>IF('True_Odds_Calculator_2-way'!B453="","",'True_Odds_Calculator_2-way'!B453)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IF('True_Odds_Calculator_2-way'!A454="","",'True_Odds_Calculator_2-way'!A454)</f>
        <v/>
      </c>
      <c r="B462" s="4" t="str">
        <f>IF('True_Odds_Calculator_2-way'!B454="","",'True_Odds_Calculator_2-way'!B454)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IF('True_Odds_Calculator_2-way'!A455="","",'True_Odds_Calculator_2-way'!A455)</f>
        <v/>
      </c>
      <c r="B463" s="4" t="str">
        <f>IF('True_Odds_Calculator_2-way'!B455="","",'True_Odds_Calculator_2-way'!B455)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IF('True_Odds_Calculator_2-way'!A456="","",'True_Odds_Calculator_2-way'!A456)</f>
        <v/>
      </c>
      <c r="B464" s="4" t="str">
        <f>IF('True_Odds_Calculator_2-way'!B456="","",'True_Odds_Calculator_2-way'!B456)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IF('True_Odds_Calculator_2-way'!A457="","",'True_Odds_Calculator_2-way'!A457)</f>
        <v/>
      </c>
      <c r="B465" s="4" t="str">
        <f>IF('True_Odds_Calculator_2-way'!B457="","",'True_Odds_Calculator_2-way'!B457)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IF('True_Odds_Calculator_2-way'!A458="","",'True_Odds_Calculator_2-way'!A458)</f>
        <v/>
      </c>
      <c r="B466" s="4" t="str">
        <f>IF('True_Odds_Calculator_2-way'!B458="","",'True_Odds_Calculator_2-way'!B458)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IF('True_Odds_Calculator_2-way'!A459="","",'True_Odds_Calculator_2-way'!A459)</f>
        <v/>
      </c>
      <c r="B467" s="4" t="str">
        <f>IF('True_Odds_Calculator_2-way'!B459="","",'True_Odds_Calculator_2-way'!B459)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IF('True_Odds_Calculator_2-way'!A460="","",'True_Odds_Calculator_2-way'!A460)</f>
        <v/>
      </c>
      <c r="B468" s="4" t="str">
        <f>IF('True_Odds_Calculator_2-way'!B460="","",'True_Odds_Calculator_2-way'!B460)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IF('True_Odds_Calculator_2-way'!A461="","",'True_Odds_Calculator_2-way'!A461)</f>
        <v/>
      </c>
      <c r="B469" s="4" t="str">
        <f>IF('True_Odds_Calculator_2-way'!B461="","",'True_Odds_Calculator_2-way'!B461)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IF('True_Odds_Calculator_2-way'!A462="","",'True_Odds_Calculator_2-way'!A462)</f>
        <v/>
      </c>
      <c r="B470" s="4" t="str">
        <f>IF('True_Odds_Calculator_2-way'!B462="","",'True_Odds_Calculator_2-way'!B462)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IF('True_Odds_Calculator_2-way'!A463="","",'True_Odds_Calculator_2-way'!A463)</f>
        <v/>
      </c>
      <c r="B471" s="4" t="str">
        <f>IF('True_Odds_Calculator_2-way'!B463="","",'True_Odds_Calculator_2-way'!B463)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IF('True_Odds_Calculator_2-way'!A464="","",'True_Odds_Calculator_2-way'!A464)</f>
        <v/>
      </c>
      <c r="B472" s="4" t="str">
        <f>IF('True_Odds_Calculator_2-way'!B464="","",'True_Odds_Calculator_2-way'!B464)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IF('True_Odds_Calculator_2-way'!A465="","",'True_Odds_Calculator_2-way'!A465)</f>
        <v/>
      </c>
      <c r="B473" s="4" t="str">
        <f>IF('True_Odds_Calculator_2-way'!B465="","",'True_Odds_Calculator_2-way'!B465)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IF('True_Odds_Calculator_2-way'!A466="","",'True_Odds_Calculator_2-way'!A466)</f>
        <v/>
      </c>
      <c r="B474" s="4" t="str">
        <f>IF('True_Odds_Calculator_2-way'!B466="","",'True_Odds_Calculator_2-way'!B466)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IF('True_Odds_Calculator_2-way'!A467="","",'True_Odds_Calculator_2-way'!A467)</f>
        <v/>
      </c>
      <c r="B475" s="4" t="str">
        <f>IF('True_Odds_Calculator_2-way'!B467="","",'True_Odds_Calculator_2-way'!B467)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IF('True_Odds_Calculator_2-way'!A468="","",'True_Odds_Calculator_2-way'!A468)</f>
        <v/>
      </c>
      <c r="B476" s="4" t="str">
        <f>IF('True_Odds_Calculator_2-way'!B468="","",'True_Odds_Calculator_2-way'!B468)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IF('True_Odds_Calculator_2-way'!A469="","",'True_Odds_Calculator_2-way'!A469)</f>
        <v/>
      </c>
      <c r="B477" s="4" t="str">
        <f>IF('True_Odds_Calculator_2-way'!B469="","",'True_Odds_Calculator_2-way'!B469)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IF('True_Odds_Calculator_2-way'!A470="","",'True_Odds_Calculator_2-way'!A470)</f>
        <v/>
      </c>
      <c r="B478" s="4" t="str">
        <f>IF('True_Odds_Calculator_2-way'!B470="","",'True_Odds_Calculator_2-way'!B470)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IF('True_Odds_Calculator_2-way'!A471="","",'True_Odds_Calculator_2-way'!A471)</f>
        <v/>
      </c>
      <c r="B479" s="4" t="str">
        <f>IF('True_Odds_Calculator_2-way'!B471="","",'True_Odds_Calculator_2-way'!B471)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IF('True_Odds_Calculator_2-way'!A472="","",'True_Odds_Calculator_2-way'!A472)</f>
        <v/>
      </c>
      <c r="B480" s="4" t="str">
        <f>IF('True_Odds_Calculator_2-way'!B472="","",'True_Odds_Calculator_2-way'!B472)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IF('True_Odds_Calculator_2-way'!A473="","",'True_Odds_Calculator_2-way'!A473)</f>
        <v/>
      </c>
      <c r="B481" s="4" t="str">
        <f>IF('True_Odds_Calculator_2-way'!B473="","",'True_Odds_Calculator_2-way'!B473)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IF('True_Odds_Calculator_2-way'!A474="","",'True_Odds_Calculator_2-way'!A474)</f>
        <v/>
      </c>
      <c r="B482" s="4" t="str">
        <f>IF('True_Odds_Calculator_2-way'!B474="","",'True_Odds_Calculator_2-way'!B474)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IF('True_Odds_Calculator_2-way'!A475="","",'True_Odds_Calculator_2-way'!A475)</f>
        <v/>
      </c>
      <c r="B483" s="4" t="str">
        <f>IF('True_Odds_Calculator_2-way'!B475="","",'True_Odds_Calculator_2-way'!B475)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IF('True_Odds_Calculator_2-way'!A476="","",'True_Odds_Calculator_2-way'!A476)</f>
        <v/>
      </c>
      <c r="B484" s="4" t="str">
        <f>IF('True_Odds_Calculator_2-way'!B476="","",'True_Odds_Calculator_2-way'!B476)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IF('True_Odds_Calculator_2-way'!A477="","",'True_Odds_Calculator_2-way'!A477)</f>
        <v/>
      </c>
      <c r="B485" s="4" t="str">
        <f>IF('True_Odds_Calculator_2-way'!B477="","",'True_Odds_Calculator_2-way'!B477)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IF('True_Odds_Calculator_2-way'!A478="","",'True_Odds_Calculator_2-way'!A478)</f>
        <v/>
      </c>
      <c r="B486" s="4" t="str">
        <f>IF('True_Odds_Calculator_2-way'!B478="","",'True_Odds_Calculator_2-way'!B478)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IF('True_Odds_Calculator_2-way'!A479="","",'True_Odds_Calculator_2-way'!A479)</f>
        <v/>
      </c>
      <c r="B487" s="4" t="str">
        <f>IF('True_Odds_Calculator_2-way'!B479="","",'True_Odds_Calculator_2-way'!B479)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IF('True_Odds_Calculator_2-way'!A480="","",'True_Odds_Calculator_2-way'!A480)</f>
        <v/>
      </c>
      <c r="B488" s="4" t="str">
        <f>IF('True_Odds_Calculator_2-way'!B480="","",'True_Odds_Calculator_2-way'!B480)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IF('True_Odds_Calculator_2-way'!A481="","",'True_Odds_Calculator_2-way'!A481)</f>
        <v/>
      </c>
      <c r="B489" s="4" t="str">
        <f>IF('True_Odds_Calculator_2-way'!B481="","",'True_Odds_Calculator_2-way'!B481)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IF('True_Odds_Calculator_2-way'!A482="","",'True_Odds_Calculator_2-way'!A482)</f>
        <v/>
      </c>
      <c r="B490" s="4" t="str">
        <f>IF('True_Odds_Calculator_2-way'!B482="","",'True_Odds_Calculator_2-way'!B482)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IF('True_Odds_Calculator_2-way'!A483="","",'True_Odds_Calculator_2-way'!A483)</f>
        <v/>
      </c>
      <c r="B491" s="4" t="str">
        <f>IF('True_Odds_Calculator_2-way'!B483="","",'True_Odds_Calculator_2-way'!B483)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IF('True_Odds_Calculator_2-way'!A484="","",'True_Odds_Calculator_2-way'!A484)</f>
        <v/>
      </c>
      <c r="B492" s="4" t="str">
        <f>IF('True_Odds_Calculator_2-way'!B484="","",'True_Odds_Calculator_2-way'!B484)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IF('True_Odds_Calculator_2-way'!A485="","",'True_Odds_Calculator_2-way'!A485)</f>
        <v/>
      </c>
      <c r="B493" s="4" t="str">
        <f>IF('True_Odds_Calculator_2-way'!B485="","",'True_Odds_Calculator_2-way'!B485)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IF('True_Odds_Calculator_2-way'!A486="","",'True_Odds_Calculator_2-way'!A486)</f>
        <v/>
      </c>
      <c r="B494" s="4" t="str">
        <f>IF('True_Odds_Calculator_2-way'!B486="","",'True_Odds_Calculator_2-way'!B486)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IF('True_Odds_Calculator_2-way'!A487="","",'True_Odds_Calculator_2-way'!A487)</f>
        <v/>
      </c>
      <c r="B495" s="4" t="str">
        <f>IF('True_Odds_Calculator_2-way'!B487="","",'True_Odds_Calculator_2-way'!B487)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IF('True_Odds_Calculator_2-way'!A488="","",'True_Odds_Calculator_2-way'!A488)</f>
        <v/>
      </c>
      <c r="B496" s="4" t="str">
        <f>IF('True_Odds_Calculator_2-way'!B488="","",'True_Odds_Calculator_2-way'!B488)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IF('True_Odds_Calculator_2-way'!A489="","",'True_Odds_Calculator_2-way'!A489)</f>
        <v/>
      </c>
      <c r="B497" s="4" t="str">
        <f>IF('True_Odds_Calculator_2-way'!B489="","",'True_Odds_Calculator_2-way'!B489)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IF('True_Odds_Calculator_2-way'!A490="","",'True_Odds_Calculator_2-way'!A490)</f>
        <v/>
      </c>
      <c r="B498" s="4" t="str">
        <f>IF('True_Odds_Calculator_2-way'!B490="","",'True_Odds_Calculator_2-way'!B490)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IF('True_Odds_Calculator_2-way'!A491="","",'True_Odds_Calculator_2-way'!A491)</f>
        <v/>
      </c>
      <c r="B499" s="4" t="str">
        <f>IF('True_Odds_Calculator_2-way'!B491="","",'True_Odds_Calculator_2-way'!B491)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IF('True_Odds_Calculator_2-way'!A492="","",'True_Odds_Calculator_2-way'!A492)</f>
        <v/>
      </c>
      <c r="B500" s="4" t="str">
        <f>IF('True_Odds_Calculator_2-way'!B492="","",'True_Odds_Calculator_2-way'!B492)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IF('True_Odds_Calculator_2-way'!A493="","",'True_Odds_Calculator_2-way'!A493)</f>
        <v/>
      </c>
      <c r="B501" s="4" t="str">
        <f>IF('True_Odds_Calculator_2-way'!B493="","",'True_Odds_Calculator_2-way'!B493)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IF('True_Odds_Calculator_2-way'!A494="","",'True_Odds_Calculator_2-way'!A494)</f>
        <v/>
      </c>
      <c r="B502" s="4" t="str">
        <f>IF('True_Odds_Calculator_2-way'!B494="","",'True_Odds_Calculator_2-way'!B494)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IF('True_Odds_Calculator_2-way'!A495="","",'True_Odds_Calculator_2-way'!A495)</f>
        <v/>
      </c>
      <c r="B503" s="4" t="str">
        <f>IF('True_Odds_Calculator_2-way'!B495="","",'True_Odds_Calculator_2-way'!B495)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IF('True_Odds_Calculator_2-way'!A496="","",'True_Odds_Calculator_2-way'!A496)</f>
        <v/>
      </c>
      <c r="B504" s="4" t="str">
        <f>IF('True_Odds_Calculator_2-way'!B496="","",'True_Odds_Calculator_2-way'!B496)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IF('True_Odds_Calculator_2-way'!A497="","",'True_Odds_Calculator_2-way'!A497)</f>
        <v/>
      </c>
      <c r="B505" s="4" t="str">
        <f>IF('True_Odds_Calculator_2-way'!B497="","",'True_Odds_Calculator_2-way'!B497)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IF('True_Odds_Calculator_2-way'!A498="","",'True_Odds_Calculator_2-way'!A498)</f>
        <v/>
      </c>
      <c r="B506" s="4" t="str">
        <f>IF('True_Odds_Calculator_2-way'!B498="","",'True_Odds_Calculator_2-way'!B498)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IF('True_Odds_Calculator_2-way'!A499="","",'True_Odds_Calculator_2-way'!A499)</f>
        <v/>
      </c>
      <c r="B507" s="4" t="str">
        <f>IF('True_Odds_Calculator_2-way'!B499="","",'True_Odds_Calculator_2-way'!B499)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IF('True_Odds_Calculator_2-way'!A500="","",'True_Odds_Calculator_2-way'!A500)</f>
        <v/>
      </c>
      <c r="B508" s="4" t="str">
        <f>IF('True_Odds_Calculator_2-way'!B500="","",'True_Odds_Calculator_2-way'!B500)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IF('True_Odds_Calculator_2-way'!A501="","",'True_Odds_Calculator_2-way'!A501)</f>
        <v/>
      </c>
      <c r="B509" s="4" t="str">
        <f>IF('True_Odds_Calculator_2-way'!B501="","",'True_Odds_Calculator_2-way'!B501)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IF('True_Odds_Calculator_2-way'!A502="","",'True_Odds_Calculator_2-way'!A502)</f>
        <v/>
      </c>
      <c r="B510" s="4" t="str">
        <f>IF('True_Odds_Calculator_2-way'!B502="","",'True_Odds_Calculator_2-way'!B502)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IF('True_Odds_Calculator_2-way'!A503="","",'True_Odds_Calculator_2-way'!A503)</f>
        <v/>
      </c>
      <c r="B511" s="4" t="str">
        <f>IF('True_Odds_Calculator_2-way'!B503="","",'True_Odds_Calculator_2-way'!B503)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IF('True_Odds_Calculator_2-way'!A504="","",'True_Odds_Calculator_2-way'!A504)</f>
        <v/>
      </c>
      <c r="B512" s="4" t="str">
        <f>IF('True_Odds_Calculator_2-way'!B504="","",'True_Odds_Calculator_2-way'!B504)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IF('True_Odds_Calculator_2-way'!A505="","",'True_Odds_Calculator_2-way'!A505)</f>
        <v/>
      </c>
      <c r="B513" s="4" t="str">
        <f>IF('True_Odds_Calculator_2-way'!B505="","",'True_Odds_Calculator_2-way'!B505)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IF('True_Odds_Calculator_2-way'!A506="","",'True_Odds_Calculator_2-way'!A506)</f>
        <v/>
      </c>
      <c r="B514" s="4" t="str">
        <f>IF('True_Odds_Calculator_2-way'!B506="","",'True_Odds_Calculator_2-way'!B506)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IF('True_Odds_Calculator_2-way'!A507="","",'True_Odds_Calculator_2-way'!A507)</f>
        <v/>
      </c>
      <c r="B515" s="4" t="str">
        <f>IF('True_Odds_Calculator_2-way'!B507="","",'True_Odds_Calculator_2-way'!B507)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IF('True_Odds_Calculator_2-way'!A508="","",'True_Odds_Calculator_2-way'!A508)</f>
        <v/>
      </c>
      <c r="B516" s="4" t="str">
        <f>IF('True_Odds_Calculator_2-way'!B508="","",'True_Odds_Calculator_2-way'!B508)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IF('True_Odds_Calculator_2-way'!A509="","",'True_Odds_Calculator_2-way'!A509)</f>
        <v/>
      </c>
      <c r="B517" s="4" t="str">
        <f>IF('True_Odds_Calculator_2-way'!B509="","",'True_Odds_Calculator_2-way'!B509)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IF('True_Odds_Calculator_2-way'!A510="","",'True_Odds_Calculator_2-way'!A510)</f>
        <v/>
      </c>
      <c r="B518" s="4" t="str">
        <f>IF('True_Odds_Calculator_2-way'!B510="","",'True_Odds_Calculator_2-way'!B510)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IF('True_Odds_Calculator_2-way'!A511="","",'True_Odds_Calculator_2-way'!A511)</f>
        <v/>
      </c>
      <c r="B519" s="4" t="str">
        <f>IF('True_Odds_Calculator_2-way'!B511="","",'True_Odds_Calculator_2-way'!B511)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IF('True_Odds_Calculator_2-way'!A512="","",'True_Odds_Calculator_2-way'!A512)</f>
        <v/>
      </c>
      <c r="B520" s="4" t="str">
        <f>IF('True_Odds_Calculator_2-way'!B512="","",'True_Odds_Calculator_2-way'!B512)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IF('True_Odds_Calculator_2-way'!A513="","",'True_Odds_Calculator_2-way'!A513)</f>
        <v/>
      </c>
      <c r="B521" s="4" t="str">
        <f>IF('True_Odds_Calculator_2-way'!B513="","",'True_Odds_Calculator_2-way'!B513)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IF('True_Odds_Calculator_2-way'!A514="","",'True_Odds_Calculator_2-way'!A514)</f>
        <v/>
      </c>
      <c r="B522" s="4" t="str">
        <f>IF('True_Odds_Calculator_2-way'!B514="","",'True_Odds_Calculator_2-way'!B514)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IF('True_Odds_Calculator_2-way'!A515="","",'True_Odds_Calculator_2-way'!A515)</f>
        <v/>
      </c>
      <c r="B523" s="4" t="str">
        <f>IF('True_Odds_Calculator_2-way'!B515="","",'True_Odds_Calculator_2-way'!B515)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IF('True_Odds_Calculator_2-way'!A516="","",'True_Odds_Calculator_2-way'!A516)</f>
        <v/>
      </c>
      <c r="B524" s="4" t="str">
        <f>IF('True_Odds_Calculator_2-way'!B516="","",'True_Odds_Calculator_2-way'!B516)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IF('True_Odds_Calculator_2-way'!A517="","",'True_Odds_Calculator_2-way'!A517)</f>
        <v/>
      </c>
      <c r="B525" s="4" t="str">
        <f>IF('True_Odds_Calculator_2-way'!B517="","",'True_Odds_Calculator_2-way'!B517)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IF('True_Odds_Calculator_2-way'!A518="","",'True_Odds_Calculator_2-way'!A518)</f>
        <v/>
      </c>
      <c r="B526" s="4" t="str">
        <f>IF('True_Odds_Calculator_2-way'!B518="","",'True_Odds_Calculator_2-way'!B518)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IF('True_Odds_Calculator_2-way'!A519="","",'True_Odds_Calculator_2-way'!A519)</f>
        <v/>
      </c>
      <c r="B527" s="4" t="str">
        <f>IF('True_Odds_Calculator_2-way'!B519="","",'True_Odds_Calculator_2-way'!B519)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IF('True_Odds_Calculator_2-way'!A520="","",'True_Odds_Calculator_2-way'!A520)</f>
        <v/>
      </c>
      <c r="B528" s="4" t="str">
        <f>IF('True_Odds_Calculator_2-way'!B520="","",'True_Odds_Calculator_2-way'!B520)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IF('True_Odds_Calculator_2-way'!A521="","",'True_Odds_Calculator_2-way'!A521)</f>
        <v/>
      </c>
      <c r="B529" s="4" t="str">
        <f>IF('True_Odds_Calculator_2-way'!B521="","",'True_Odds_Calculator_2-way'!B521)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IF('True_Odds_Calculator_2-way'!A522="","",'True_Odds_Calculator_2-way'!A522)</f>
        <v/>
      </c>
      <c r="B530" s="4" t="str">
        <f>IF('True_Odds_Calculator_2-way'!B522="","",'True_Odds_Calculator_2-way'!B522)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IF('True_Odds_Calculator_2-way'!A523="","",'True_Odds_Calculator_2-way'!A523)</f>
        <v/>
      </c>
      <c r="B531" s="4" t="str">
        <f>IF('True_Odds_Calculator_2-way'!B523="","",'True_Odds_Calculator_2-way'!B523)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IF('True_Odds_Calculator_2-way'!A524="","",'True_Odds_Calculator_2-way'!A524)</f>
        <v/>
      </c>
      <c r="B532" s="4" t="str">
        <f>IF('True_Odds_Calculator_2-way'!B524="","",'True_Odds_Calculator_2-way'!B524)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IF('True_Odds_Calculator_2-way'!A525="","",'True_Odds_Calculator_2-way'!A525)</f>
        <v/>
      </c>
      <c r="B533" s="4" t="str">
        <f>IF('True_Odds_Calculator_2-way'!B525="","",'True_Odds_Calculator_2-way'!B525)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IF('True_Odds_Calculator_2-way'!A526="","",'True_Odds_Calculator_2-way'!A526)</f>
        <v/>
      </c>
      <c r="B534" s="4" t="str">
        <f>IF('True_Odds_Calculator_2-way'!B526="","",'True_Odds_Calculator_2-way'!B526)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IF('True_Odds_Calculator_2-way'!A527="","",'True_Odds_Calculator_2-way'!A527)</f>
        <v/>
      </c>
      <c r="B535" s="4" t="str">
        <f>IF('True_Odds_Calculator_2-way'!B527="","",'True_Odds_Calculator_2-way'!B527)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IF('True_Odds_Calculator_2-way'!A528="","",'True_Odds_Calculator_2-way'!A528)</f>
        <v/>
      </c>
      <c r="B536" s="4" t="str">
        <f>IF('True_Odds_Calculator_2-way'!B528="","",'True_Odds_Calculator_2-way'!B528)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IF('True_Odds_Calculator_2-way'!A529="","",'True_Odds_Calculator_2-way'!A529)</f>
        <v/>
      </c>
      <c r="B537" s="4" t="str">
        <f>IF('True_Odds_Calculator_2-way'!B529="","",'True_Odds_Calculator_2-way'!B529)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IF('True_Odds_Calculator_2-way'!A530="","",'True_Odds_Calculator_2-way'!A530)</f>
        <v/>
      </c>
      <c r="B538" s="4" t="str">
        <f>IF('True_Odds_Calculator_2-way'!B530="","",'True_Odds_Calculator_2-way'!B530)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IF('True_Odds_Calculator_2-way'!A531="","",'True_Odds_Calculator_2-way'!A531)</f>
        <v/>
      </c>
      <c r="B539" s="4" t="str">
        <f>IF('True_Odds_Calculator_2-way'!B531="","",'True_Odds_Calculator_2-way'!B531)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IF('True_Odds_Calculator_2-way'!A532="","",'True_Odds_Calculator_2-way'!A532)</f>
        <v/>
      </c>
      <c r="B540" s="4" t="str">
        <f>IF('True_Odds_Calculator_2-way'!B532="","",'True_Odds_Calculator_2-way'!B532)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IF('True_Odds_Calculator_2-way'!A533="","",'True_Odds_Calculator_2-way'!A533)</f>
        <v/>
      </c>
      <c r="B541" s="4" t="str">
        <f>IF('True_Odds_Calculator_2-way'!B533="","",'True_Odds_Calculator_2-way'!B533)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IF('True_Odds_Calculator_2-way'!A534="","",'True_Odds_Calculator_2-way'!A534)</f>
        <v/>
      </c>
      <c r="B542" s="4" t="str">
        <f>IF('True_Odds_Calculator_2-way'!B534="","",'True_Odds_Calculator_2-way'!B534)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IF('True_Odds_Calculator_2-way'!A535="","",'True_Odds_Calculator_2-way'!A535)</f>
        <v/>
      </c>
      <c r="B543" s="4" t="str">
        <f>IF('True_Odds_Calculator_2-way'!B535="","",'True_Odds_Calculator_2-way'!B535)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IF('True_Odds_Calculator_2-way'!A536="","",'True_Odds_Calculator_2-way'!A536)</f>
        <v/>
      </c>
      <c r="B544" s="4" t="str">
        <f>IF('True_Odds_Calculator_2-way'!B536="","",'True_Odds_Calculator_2-way'!B536)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IF('True_Odds_Calculator_2-way'!A537="","",'True_Odds_Calculator_2-way'!A537)</f>
        <v/>
      </c>
      <c r="B545" s="4" t="str">
        <f>IF('True_Odds_Calculator_2-way'!B537="","",'True_Odds_Calculator_2-way'!B537)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IF('True_Odds_Calculator_2-way'!A538="","",'True_Odds_Calculator_2-way'!A538)</f>
        <v/>
      </c>
      <c r="B546" s="4" t="str">
        <f>IF('True_Odds_Calculator_2-way'!B538="","",'True_Odds_Calculator_2-way'!B538)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IF('True_Odds_Calculator_2-way'!A539="","",'True_Odds_Calculator_2-way'!A539)</f>
        <v/>
      </c>
      <c r="B547" s="4" t="str">
        <f>IF('True_Odds_Calculator_2-way'!B539="","",'True_Odds_Calculator_2-way'!B539)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IF('True_Odds_Calculator_2-way'!A540="","",'True_Odds_Calculator_2-way'!A540)</f>
        <v/>
      </c>
      <c r="B548" s="4" t="str">
        <f>IF('True_Odds_Calculator_2-way'!B540="","",'True_Odds_Calculator_2-way'!B540)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IF('True_Odds_Calculator_2-way'!A541="","",'True_Odds_Calculator_2-way'!A541)</f>
        <v/>
      </c>
      <c r="B549" s="4" t="str">
        <f>IF('True_Odds_Calculator_2-way'!B541="","",'True_Odds_Calculator_2-way'!B541)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IF('True_Odds_Calculator_2-way'!A542="","",'True_Odds_Calculator_2-way'!A542)</f>
        <v/>
      </c>
      <c r="B550" s="4" t="str">
        <f>IF('True_Odds_Calculator_2-way'!B542="","",'True_Odds_Calculator_2-way'!B542)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IF('True_Odds_Calculator_2-way'!A543="","",'True_Odds_Calculator_2-way'!A543)</f>
        <v/>
      </c>
      <c r="B551" s="4" t="str">
        <f>IF('True_Odds_Calculator_2-way'!B543="","",'True_Odds_Calculator_2-way'!B543)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IF('True_Odds_Calculator_2-way'!A544="","",'True_Odds_Calculator_2-way'!A544)</f>
        <v/>
      </c>
      <c r="B552" s="4" t="str">
        <f>IF('True_Odds_Calculator_2-way'!B544="","",'True_Odds_Calculator_2-way'!B544)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IF('True_Odds_Calculator_2-way'!A545="","",'True_Odds_Calculator_2-way'!A545)</f>
        <v/>
      </c>
      <c r="B553" s="4" t="str">
        <f>IF('True_Odds_Calculator_2-way'!B545="","",'True_Odds_Calculator_2-way'!B545)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IF('True_Odds_Calculator_2-way'!A546="","",'True_Odds_Calculator_2-way'!A546)</f>
        <v/>
      </c>
      <c r="B554" s="4" t="str">
        <f>IF('True_Odds_Calculator_2-way'!B546="","",'True_Odds_Calculator_2-way'!B546)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IF('True_Odds_Calculator_2-way'!A547="","",'True_Odds_Calculator_2-way'!A547)</f>
        <v/>
      </c>
      <c r="B555" s="4" t="str">
        <f>IF('True_Odds_Calculator_2-way'!B547="","",'True_Odds_Calculator_2-way'!B547)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IF('True_Odds_Calculator_2-way'!A548="","",'True_Odds_Calculator_2-way'!A548)</f>
        <v/>
      </c>
      <c r="B556" s="4" t="str">
        <f>IF('True_Odds_Calculator_2-way'!B548="","",'True_Odds_Calculator_2-way'!B548)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IF('True_Odds_Calculator_2-way'!A549="","",'True_Odds_Calculator_2-way'!A549)</f>
        <v/>
      </c>
      <c r="B557" s="4" t="str">
        <f>IF('True_Odds_Calculator_2-way'!B549="","",'True_Odds_Calculator_2-way'!B549)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IF('True_Odds_Calculator_2-way'!A550="","",'True_Odds_Calculator_2-way'!A550)</f>
        <v/>
      </c>
      <c r="B558" s="4" t="str">
        <f>IF('True_Odds_Calculator_2-way'!B550="","",'True_Odds_Calculator_2-way'!B550)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IF('True_Odds_Calculator_2-way'!A551="","",'True_Odds_Calculator_2-way'!A551)</f>
        <v/>
      </c>
      <c r="B559" s="4" t="str">
        <f>IF('True_Odds_Calculator_2-way'!B551="","",'True_Odds_Calculator_2-way'!B551)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IF('True_Odds_Calculator_2-way'!A552="","",'True_Odds_Calculator_2-way'!A552)</f>
        <v/>
      </c>
      <c r="B560" s="4" t="str">
        <f>IF('True_Odds_Calculator_2-way'!B552="","",'True_Odds_Calculator_2-way'!B552)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IF('True_Odds_Calculator_2-way'!A553="","",'True_Odds_Calculator_2-way'!A553)</f>
        <v/>
      </c>
      <c r="B561" s="4" t="str">
        <f>IF('True_Odds_Calculator_2-way'!B553="","",'True_Odds_Calculator_2-way'!B553)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IF('True_Odds_Calculator_2-way'!A554="","",'True_Odds_Calculator_2-way'!A554)</f>
        <v/>
      </c>
      <c r="B562" s="4" t="str">
        <f>IF('True_Odds_Calculator_2-way'!B554="","",'True_Odds_Calculator_2-way'!B554)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IF('True_Odds_Calculator_2-way'!A555="","",'True_Odds_Calculator_2-way'!A555)</f>
        <v/>
      </c>
      <c r="B563" s="4" t="str">
        <f>IF('True_Odds_Calculator_2-way'!B555="","",'True_Odds_Calculator_2-way'!B555)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IF('True_Odds_Calculator_2-way'!A556="","",'True_Odds_Calculator_2-way'!A556)</f>
        <v/>
      </c>
      <c r="B564" s="4" t="str">
        <f>IF('True_Odds_Calculator_2-way'!B556="","",'True_Odds_Calculator_2-way'!B556)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IF('True_Odds_Calculator_2-way'!A557="","",'True_Odds_Calculator_2-way'!A557)</f>
        <v/>
      </c>
      <c r="B565" s="4" t="str">
        <f>IF('True_Odds_Calculator_2-way'!B557="","",'True_Odds_Calculator_2-way'!B557)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IF('True_Odds_Calculator_2-way'!A558="","",'True_Odds_Calculator_2-way'!A558)</f>
        <v/>
      </c>
      <c r="B566" s="4" t="str">
        <f>IF('True_Odds_Calculator_2-way'!B558="","",'True_Odds_Calculator_2-way'!B558)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IF('True_Odds_Calculator_2-way'!A559="","",'True_Odds_Calculator_2-way'!A559)</f>
        <v/>
      </c>
      <c r="B567" s="4" t="str">
        <f>IF('True_Odds_Calculator_2-way'!B559="","",'True_Odds_Calculator_2-way'!B559)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IF('True_Odds_Calculator_2-way'!A560="","",'True_Odds_Calculator_2-way'!A560)</f>
        <v/>
      </c>
      <c r="B568" s="4" t="str">
        <f>IF('True_Odds_Calculator_2-way'!B560="","",'True_Odds_Calculator_2-way'!B560)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IF('True_Odds_Calculator_2-way'!A561="","",'True_Odds_Calculator_2-way'!A561)</f>
        <v/>
      </c>
      <c r="B569" s="4" t="str">
        <f>IF('True_Odds_Calculator_2-way'!B561="","",'True_Odds_Calculator_2-way'!B561)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IF('True_Odds_Calculator_2-way'!A562="","",'True_Odds_Calculator_2-way'!A562)</f>
        <v/>
      </c>
      <c r="B570" s="4" t="str">
        <f>IF('True_Odds_Calculator_2-way'!B562="","",'True_Odds_Calculator_2-way'!B562)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IF('True_Odds_Calculator_2-way'!A563="","",'True_Odds_Calculator_2-way'!A563)</f>
        <v/>
      </c>
      <c r="B571" s="4" t="str">
        <f>IF('True_Odds_Calculator_2-way'!B563="","",'True_Odds_Calculator_2-way'!B563)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IF('True_Odds_Calculator_2-way'!A564="","",'True_Odds_Calculator_2-way'!A564)</f>
        <v/>
      </c>
      <c r="B572" s="4" t="str">
        <f>IF('True_Odds_Calculator_2-way'!B564="","",'True_Odds_Calculator_2-way'!B564)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IF('True_Odds_Calculator_2-way'!A565="","",'True_Odds_Calculator_2-way'!A565)</f>
        <v/>
      </c>
      <c r="B573" s="4" t="str">
        <f>IF('True_Odds_Calculator_2-way'!B565="","",'True_Odds_Calculator_2-way'!B565)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IF('True_Odds_Calculator_2-way'!A566="","",'True_Odds_Calculator_2-way'!A566)</f>
        <v/>
      </c>
      <c r="B574" s="4" t="str">
        <f>IF('True_Odds_Calculator_2-way'!B566="","",'True_Odds_Calculator_2-way'!B566)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IF('True_Odds_Calculator_2-way'!A567="","",'True_Odds_Calculator_2-way'!A567)</f>
        <v/>
      </c>
      <c r="B575" s="4" t="str">
        <f>IF('True_Odds_Calculator_2-way'!B567="","",'True_Odds_Calculator_2-way'!B567)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IF('True_Odds_Calculator_2-way'!A568="","",'True_Odds_Calculator_2-way'!A568)</f>
        <v/>
      </c>
      <c r="B576" s="4" t="str">
        <f>IF('True_Odds_Calculator_2-way'!B568="","",'True_Odds_Calculator_2-way'!B568)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IF('True_Odds_Calculator_2-way'!A569="","",'True_Odds_Calculator_2-way'!A569)</f>
        <v/>
      </c>
      <c r="B577" s="4" t="str">
        <f>IF('True_Odds_Calculator_2-way'!B569="","",'True_Odds_Calculator_2-way'!B569)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IF('True_Odds_Calculator_2-way'!A570="","",'True_Odds_Calculator_2-way'!A570)</f>
        <v/>
      </c>
      <c r="B578" s="4" t="str">
        <f>IF('True_Odds_Calculator_2-way'!B570="","",'True_Odds_Calculator_2-way'!B570)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IF('True_Odds_Calculator_2-way'!A571="","",'True_Odds_Calculator_2-way'!A571)</f>
        <v/>
      </c>
      <c r="B579" s="4" t="str">
        <f>IF('True_Odds_Calculator_2-way'!B571="","",'True_Odds_Calculator_2-way'!B571)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IF('True_Odds_Calculator_2-way'!A572="","",'True_Odds_Calculator_2-way'!A572)</f>
        <v/>
      </c>
      <c r="B580" s="4" t="str">
        <f>IF('True_Odds_Calculator_2-way'!B572="","",'True_Odds_Calculator_2-way'!B572)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IF('True_Odds_Calculator_2-way'!A573="","",'True_Odds_Calculator_2-way'!A573)</f>
        <v/>
      </c>
      <c r="B581" s="4" t="str">
        <f>IF('True_Odds_Calculator_2-way'!B573="","",'True_Odds_Calculator_2-way'!B573)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IF('True_Odds_Calculator_2-way'!A574="","",'True_Odds_Calculator_2-way'!A574)</f>
        <v/>
      </c>
      <c r="B582" s="4" t="str">
        <f>IF('True_Odds_Calculator_2-way'!B574="","",'True_Odds_Calculator_2-way'!B574)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IF('True_Odds_Calculator_2-way'!A575="","",'True_Odds_Calculator_2-way'!A575)</f>
        <v/>
      </c>
      <c r="B583" s="4" t="str">
        <f>IF('True_Odds_Calculator_2-way'!B575="","",'True_Odds_Calculator_2-way'!B575)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IF('True_Odds_Calculator_2-way'!A576="","",'True_Odds_Calculator_2-way'!A576)</f>
        <v/>
      </c>
      <c r="B584" s="4" t="str">
        <f>IF('True_Odds_Calculator_2-way'!B576="","",'True_Odds_Calculator_2-way'!B576)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IF('True_Odds_Calculator_2-way'!A577="","",'True_Odds_Calculator_2-way'!A577)</f>
        <v/>
      </c>
      <c r="B585" s="4" t="str">
        <f>IF('True_Odds_Calculator_2-way'!B577="","",'True_Odds_Calculator_2-way'!B577)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IF('True_Odds_Calculator_2-way'!A578="","",'True_Odds_Calculator_2-way'!A578)</f>
        <v/>
      </c>
      <c r="B586" s="4" t="str">
        <f>IF('True_Odds_Calculator_2-way'!B578="","",'True_Odds_Calculator_2-way'!B578)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IF('True_Odds_Calculator_2-way'!A579="","",'True_Odds_Calculator_2-way'!A579)</f>
        <v/>
      </c>
      <c r="B587" s="4" t="str">
        <f>IF('True_Odds_Calculator_2-way'!B579="","",'True_Odds_Calculator_2-way'!B579)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IF('True_Odds_Calculator_2-way'!A580="","",'True_Odds_Calculator_2-way'!A580)</f>
        <v/>
      </c>
      <c r="B588" s="4" t="str">
        <f>IF('True_Odds_Calculator_2-way'!B580="","",'True_Odds_Calculator_2-way'!B580)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IF('True_Odds_Calculator_2-way'!A581="","",'True_Odds_Calculator_2-way'!A581)</f>
        <v/>
      </c>
      <c r="B589" s="4" t="str">
        <f>IF('True_Odds_Calculator_2-way'!B581="","",'True_Odds_Calculator_2-way'!B581)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IF('True_Odds_Calculator_2-way'!A582="","",'True_Odds_Calculator_2-way'!A582)</f>
        <v/>
      </c>
      <c r="B590" s="4" t="str">
        <f>IF('True_Odds_Calculator_2-way'!B582="","",'True_Odds_Calculator_2-way'!B582)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IF('True_Odds_Calculator_2-way'!A583="","",'True_Odds_Calculator_2-way'!A583)</f>
        <v/>
      </c>
      <c r="B591" s="4" t="str">
        <f>IF('True_Odds_Calculator_2-way'!B583="","",'True_Odds_Calculator_2-way'!B583)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IF('True_Odds_Calculator_2-way'!A584="","",'True_Odds_Calculator_2-way'!A584)</f>
        <v/>
      </c>
      <c r="B592" s="4" t="str">
        <f>IF('True_Odds_Calculator_2-way'!B584="","",'True_Odds_Calculator_2-way'!B584)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IF('True_Odds_Calculator_2-way'!A585="","",'True_Odds_Calculator_2-way'!A585)</f>
        <v/>
      </c>
      <c r="B593" s="4" t="str">
        <f>IF('True_Odds_Calculator_2-way'!B585="","",'True_Odds_Calculator_2-way'!B585)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IF('True_Odds_Calculator_2-way'!A586="","",'True_Odds_Calculator_2-way'!A586)</f>
        <v/>
      </c>
      <c r="B594" s="4" t="str">
        <f>IF('True_Odds_Calculator_2-way'!B586="","",'True_Odds_Calculator_2-way'!B586)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IF('True_Odds_Calculator_2-way'!A587="","",'True_Odds_Calculator_2-way'!A587)</f>
        <v/>
      </c>
      <c r="B595" s="4" t="str">
        <f>IF('True_Odds_Calculator_2-way'!B587="","",'True_Odds_Calculator_2-way'!B587)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IF('True_Odds_Calculator_2-way'!A588="","",'True_Odds_Calculator_2-way'!A588)</f>
        <v/>
      </c>
      <c r="B596" s="4" t="str">
        <f>IF('True_Odds_Calculator_2-way'!B588="","",'True_Odds_Calculator_2-way'!B588)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IF('True_Odds_Calculator_2-way'!A589="","",'True_Odds_Calculator_2-way'!A589)</f>
        <v/>
      </c>
      <c r="B597" s="4" t="str">
        <f>IF('True_Odds_Calculator_2-way'!B589="","",'True_Odds_Calculator_2-way'!B589)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IF('True_Odds_Calculator_2-way'!A590="","",'True_Odds_Calculator_2-way'!A590)</f>
        <v/>
      </c>
      <c r="B598" s="4" t="str">
        <f>IF('True_Odds_Calculator_2-way'!B590="","",'True_Odds_Calculator_2-way'!B590)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IF('True_Odds_Calculator_2-way'!A591="","",'True_Odds_Calculator_2-way'!A591)</f>
        <v/>
      </c>
      <c r="B599" s="4" t="str">
        <f>IF('True_Odds_Calculator_2-way'!B591="","",'True_Odds_Calculator_2-way'!B591)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IF('True_Odds_Calculator_2-way'!A592="","",'True_Odds_Calculator_2-way'!A592)</f>
        <v/>
      </c>
      <c r="B600" s="4" t="str">
        <f>IF('True_Odds_Calculator_2-way'!B592="","",'True_Odds_Calculator_2-way'!B592)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IF('True_Odds_Calculator_2-way'!A593="","",'True_Odds_Calculator_2-way'!A593)</f>
        <v/>
      </c>
      <c r="B601" s="4" t="str">
        <f>IF('True_Odds_Calculator_2-way'!B593="","",'True_Odds_Calculator_2-way'!B593)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IF('True_Odds_Calculator_2-way'!A594="","",'True_Odds_Calculator_2-way'!A594)</f>
        <v/>
      </c>
      <c r="B602" s="4" t="str">
        <f>IF('True_Odds_Calculator_2-way'!B594="","",'True_Odds_Calculator_2-way'!B594)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IF('True_Odds_Calculator_2-way'!A595="","",'True_Odds_Calculator_2-way'!A595)</f>
        <v/>
      </c>
      <c r="B603" s="4" t="str">
        <f>IF('True_Odds_Calculator_2-way'!B595="","",'True_Odds_Calculator_2-way'!B595)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IF('True_Odds_Calculator_2-way'!A596="","",'True_Odds_Calculator_2-way'!A596)</f>
        <v/>
      </c>
      <c r="B604" s="4" t="str">
        <f>IF('True_Odds_Calculator_2-way'!B596="","",'True_Odds_Calculator_2-way'!B596)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IF('True_Odds_Calculator_2-way'!A597="","",'True_Odds_Calculator_2-way'!A597)</f>
        <v/>
      </c>
      <c r="B605" s="4" t="str">
        <f>IF('True_Odds_Calculator_2-way'!B597="","",'True_Odds_Calculator_2-way'!B597)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IF('True_Odds_Calculator_2-way'!A598="","",'True_Odds_Calculator_2-way'!A598)</f>
        <v/>
      </c>
      <c r="B606" s="4" t="str">
        <f>IF('True_Odds_Calculator_2-way'!B598="","",'True_Odds_Calculator_2-way'!B598)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IF('True_Odds_Calculator_2-way'!A599="","",'True_Odds_Calculator_2-way'!A599)</f>
        <v/>
      </c>
      <c r="B607" s="4" t="str">
        <f>IF('True_Odds_Calculator_2-way'!B599="","",'True_Odds_Calculator_2-way'!B599)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IF('True_Odds_Calculator_2-way'!A600="","",'True_Odds_Calculator_2-way'!A600)</f>
        <v/>
      </c>
      <c r="B608" s="4" t="str">
        <f>IF('True_Odds_Calculator_2-way'!B600="","",'True_Odds_Calculator_2-way'!B600)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IF('True_Odds_Calculator_2-way'!A601="","",'True_Odds_Calculator_2-way'!A601)</f>
        <v/>
      </c>
      <c r="B609" s="4" t="str">
        <f>IF('True_Odds_Calculator_2-way'!B601="","",'True_Odds_Calculator_2-way'!B601)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IF('True_Odds_Calculator_2-way'!A602="","",'True_Odds_Calculator_2-way'!A602)</f>
        <v/>
      </c>
      <c r="B610" s="4" t="str">
        <f>IF('True_Odds_Calculator_2-way'!B602="","",'True_Odds_Calculator_2-way'!B602)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IF('True_Odds_Calculator_2-way'!A603="","",'True_Odds_Calculator_2-way'!A603)</f>
        <v/>
      </c>
      <c r="B611" s="4" t="str">
        <f>IF('True_Odds_Calculator_2-way'!B603="","",'True_Odds_Calculator_2-way'!B603)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IF('True_Odds_Calculator_2-way'!A604="","",'True_Odds_Calculator_2-way'!A604)</f>
        <v/>
      </c>
      <c r="B612" s="4" t="str">
        <f>IF('True_Odds_Calculator_2-way'!B604="","",'True_Odds_Calculator_2-way'!B604)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IF('True_Odds_Calculator_2-way'!A605="","",'True_Odds_Calculator_2-way'!A605)</f>
        <v/>
      </c>
      <c r="B613" s="4" t="str">
        <f>IF('True_Odds_Calculator_2-way'!B605="","",'True_Odds_Calculator_2-way'!B605)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IF('True_Odds_Calculator_2-way'!A606="","",'True_Odds_Calculator_2-way'!A606)</f>
        <v/>
      </c>
      <c r="B614" s="4" t="str">
        <f>IF('True_Odds_Calculator_2-way'!B606="","",'True_Odds_Calculator_2-way'!B606)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IF('True_Odds_Calculator_2-way'!A607="","",'True_Odds_Calculator_2-way'!A607)</f>
        <v/>
      </c>
      <c r="B615" s="4" t="str">
        <f>IF('True_Odds_Calculator_2-way'!B607="","",'True_Odds_Calculator_2-way'!B607)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IF('True_Odds_Calculator_2-way'!A608="","",'True_Odds_Calculator_2-way'!A608)</f>
        <v/>
      </c>
      <c r="B616" s="4" t="str">
        <f>IF('True_Odds_Calculator_2-way'!B608="","",'True_Odds_Calculator_2-way'!B608)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IF('True_Odds_Calculator_2-way'!A609="","",'True_Odds_Calculator_2-way'!A609)</f>
        <v/>
      </c>
      <c r="B617" s="4" t="str">
        <f>IF('True_Odds_Calculator_2-way'!B609="","",'True_Odds_Calculator_2-way'!B609)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IF('True_Odds_Calculator_2-way'!A610="","",'True_Odds_Calculator_2-way'!A610)</f>
        <v/>
      </c>
      <c r="B618" s="4" t="str">
        <f>IF('True_Odds_Calculator_2-way'!B610="","",'True_Odds_Calculator_2-way'!B610)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IF('True_Odds_Calculator_2-way'!A611="","",'True_Odds_Calculator_2-way'!A611)</f>
        <v/>
      </c>
      <c r="B619" s="4" t="str">
        <f>IF('True_Odds_Calculator_2-way'!B611="","",'True_Odds_Calculator_2-way'!B611)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IF('True_Odds_Calculator_2-way'!A612="","",'True_Odds_Calculator_2-way'!A612)</f>
        <v/>
      </c>
      <c r="B620" s="4" t="str">
        <f>IF('True_Odds_Calculator_2-way'!B612="","",'True_Odds_Calculator_2-way'!B612)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IF('True_Odds_Calculator_2-way'!A613="","",'True_Odds_Calculator_2-way'!A613)</f>
        <v/>
      </c>
      <c r="B621" s="4" t="str">
        <f>IF('True_Odds_Calculator_2-way'!B613="","",'True_Odds_Calculator_2-way'!B613)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IF('True_Odds_Calculator_2-way'!A614="","",'True_Odds_Calculator_2-way'!A614)</f>
        <v/>
      </c>
      <c r="B622" s="4" t="str">
        <f>IF('True_Odds_Calculator_2-way'!B614="","",'True_Odds_Calculator_2-way'!B614)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IF('True_Odds_Calculator_2-way'!A615="","",'True_Odds_Calculator_2-way'!A615)</f>
        <v/>
      </c>
      <c r="B623" s="4" t="str">
        <f>IF('True_Odds_Calculator_2-way'!B615="","",'True_Odds_Calculator_2-way'!B615)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IF('True_Odds_Calculator_2-way'!A616="","",'True_Odds_Calculator_2-way'!A616)</f>
        <v/>
      </c>
      <c r="B624" s="4" t="str">
        <f>IF('True_Odds_Calculator_2-way'!B616="","",'True_Odds_Calculator_2-way'!B616)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IF('True_Odds_Calculator_2-way'!A617="","",'True_Odds_Calculator_2-way'!A617)</f>
        <v/>
      </c>
      <c r="B625" s="4" t="str">
        <f>IF('True_Odds_Calculator_2-way'!B617="","",'True_Odds_Calculator_2-way'!B617)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IF('True_Odds_Calculator_2-way'!A618="","",'True_Odds_Calculator_2-way'!A618)</f>
        <v/>
      </c>
      <c r="B626" s="4" t="str">
        <f>IF('True_Odds_Calculator_2-way'!B618="","",'True_Odds_Calculator_2-way'!B618)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IF('True_Odds_Calculator_2-way'!A619="","",'True_Odds_Calculator_2-way'!A619)</f>
        <v/>
      </c>
      <c r="B627" s="4" t="str">
        <f>IF('True_Odds_Calculator_2-way'!B619="","",'True_Odds_Calculator_2-way'!B619)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IF('True_Odds_Calculator_2-way'!A620="","",'True_Odds_Calculator_2-way'!A620)</f>
        <v/>
      </c>
      <c r="B628" s="4" t="str">
        <f>IF('True_Odds_Calculator_2-way'!B620="","",'True_Odds_Calculator_2-way'!B620)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IF('True_Odds_Calculator_2-way'!A621="","",'True_Odds_Calculator_2-way'!A621)</f>
        <v/>
      </c>
      <c r="B629" s="4" t="str">
        <f>IF('True_Odds_Calculator_2-way'!B621="","",'True_Odds_Calculator_2-way'!B621)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IF('True_Odds_Calculator_2-way'!A622="","",'True_Odds_Calculator_2-way'!A622)</f>
        <v/>
      </c>
      <c r="B630" s="4" t="str">
        <f>IF('True_Odds_Calculator_2-way'!B622="","",'True_Odds_Calculator_2-way'!B622)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IF('True_Odds_Calculator_2-way'!A623="","",'True_Odds_Calculator_2-way'!A623)</f>
        <v/>
      </c>
      <c r="B631" s="4" t="str">
        <f>IF('True_Odds_Calculator_2-way'!B623="","",'True_Odds_Calculator_2-way'!B623)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IF('True_Odds_Calculator_2-way'!A624="","",'True_Odds_Calculator_2-way'!A624)</f>
        <v/>
      </c>
      <c r="B632" s="4" t="str">
        <f>IF('True_Odds_Calculator_2-way'!B624="","",'True_Odds_Calculator_2-way'!B624)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IF('True_Odds_Calculator_2-way'!A625="","",'True_Odds_Calculator_2-way'!A625)</f>
        <v/>
      </c>
      <c r="B633" s="4" t="str">
        <f>IF('True_Odds_Calculator_2-way'!B625="","",'True_Odds_Calculator_2-way'!B625)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IF('True_Odds_Calculator_2-way'!A626="","",'True_Odds_Calculator_2-way'!A626)</f>
        <v/>
      </c>
      <c r="B634" s="4" t="str">
        <f>IF('True_Odds_Calculator_2-way'!B626="","",'True_Odds_Calculator_2-way'!B626)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IF('True_Odds_Calculator_2-way'!A627="","",'True_Odds_Calculator_2-way'!A627)</f>
        <v/>
      </c>
      <c r="B635" s="4" t="str">
        <f>IF('True_Odds_Calculator_2-way'!B627="","",'True_Odds_Calculator_2-way'!B627)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IF('True_Odds_Calculator_2-way'!A628="","",'True_Odds_Calculator_2-way'!A628)</f>
        <v/>
      </c>
      <c r="B636" s="4" t="str">
        <f>IF('True_Odds_Calculator_2-way'!B628="","",'True_Odds_Calculator_2-way'!B628)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IF('True_Odds_Calculator_2-way'!A629="","",'True_Odds_Calculator_2-way'!A629)</f>
        <v/>
      </c>
      <c r="B637" s="4" t="str">
        <f>IF('True_Odds_Calculator_2-way'!B629="","",'True_Odds_Calculator_2-way'!B629)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IF('True_Odds_Calculator_2-way'!A630="","",'True_Odds_Calculator_2-way'!A630)</f>
        <v/>
      </c>
      <c r="B638" s="4" t="str">
        <f>IF('True_Odds_Calculator_2-way'!B630="","",'True_Odds_Calculator_2-way'!B630)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IF('True_Odds_Calculator_2-way'!A631="","",'True_Odds_Calculator_2-way'!A631)</f>
        <v/>
      </c>
      <c r="B639" s="4" t="str">
        <f>IF('True_Odds_Calculator_2-way'!B631="","",'True_Odds_Calculator_2-way'!B631)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IF('True_Odds_Calculator_2-way'!A632="","",'True_Odds_Calculator_2-way'!A632)</f>
        <v/>
      </c>
      <c r="B640" s="4" t="str">
        <f>IF('True_Odds_Calculator_2-way'!B632="","",'True_Odds_Calculator_2-way'!B632)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IF('True_Odds_Calculator_2-way'!A633="","",'True_Odds_Calculator_2-way'!A633)</f>
        <v/>
      </c>
      <c r="B641" s="4" t="str">
        <f>IF('True_Odds_Calculator_2-way'!B633="","",'True_Odds_Calculator_2-way'!B633)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IF('True_Odds_Calculator_2-way'!A634="","",'True_Odds_Calculator_2-way'!A634)</f>
        <v/>
      </c>
      <c r="B642" s="4" t="str">
        <f>IF('True_Odds_Calculator_2-way'!B634="","",'True_Odds_Calculator_2-way'!B634)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IF('True_Odds_Calculator_2-way'!A635="","",'True_Odds_Calculator_2-way'!A635)</f>
        <v/>
      </c>
      <c r="B643" s="4" t="str">
        <f>IF('True_Odds_Calculator_2-way'!B635="","",'True_Odds_Calculator_2-way'!B635)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IF('True_Odds_Calculator_2-way'!A636="","",'True_Odds_Calculator_2-way'!A636)</f>
        <v/>
      </c>
      <c r="B644" s="4" t="str">
        <f>IF('True_Odds_Calculator_2-way'!B636="","",'True_Odds_Calculator_2-way'!B636)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IF('True_Odds_Calculator_2-way'!A637="","",'True_Odds_Calculator_2-way'!A637)</f>
        <v/>
      </c>
      <c r="B645" s="4" t="str">
        <f>IF('True_Odds_Calculator_2-way'!B637="","",'True_Odds_Calculator_2-way'!B637)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IF('True_Odds_Calculator_2-way'!A638="","",'True_Odds_Calculator_2-way'!A638)</f>
        <v/>
      </c>
      <c r="B646" s="4" t="str">
        <f>IF('True_Odds_Calculator_2-way'!B638="","",'True_Odds_Calculator_2-way'!B638)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IF('True_Odds_Calculator_2-way'!A639="","",'True_Odds_Calculator_2-way'!A639)</f>
        <v/>
      </c>
      <c r="B647" s="4" t="str">
        <f>IF('True_Odds_Calculator_2-way'!B639="","",'True_Odds_Calculator_2-way'!B639)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IF('True_Odds_Calculator_2-way'!A640="","",'True_Odds_Calculator_2-way'!A640)</f>
        <v/>
      </c>
      <c r="B648" s="4" t="str">
        <f>IF('True_Odds_Calculator_2-way'!B640="","",'True_Odds_Calculator_2-way'!B640)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IF('True_Odds_Calculator_2-way'!A641="","",'True_Odds_Calculator_2-way'!A641)</f>
        <v/>
      </c>
      <c r="B649" s="4" t="str">
        <f>IF('True_Odds_Calculator_2-way'!B641="","",'True_Odds_Calculator_2-way'!B641)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IF('True_Odds_Calculator_2-way'!A642="","",'True_Odds_Calculator_2-way'!A642)</f>
        <v/>
      </c>
      <c r="B650" s="4" t="str">
        <f>IF('True_Odds_Calculator_2-way'!B642="","",'True_Odds_Calculator_2-way'!B642)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IF('True_Odds_Calculator_2-way'!A643="","",'True_Odds_Calculator_2-way'!A643)</f>
        <v/>
      </c>
      <c r="B651" s="4" t="str">
        <f>IF('True_Odds_Calculator_2-way'!B643="","",'True_Odds_Calculator_2-way'!B643)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IF('True_Odds_Calculator_2-way'!A644="","",'True_Odds_Calculator_2-way'!A644)</f>
        <v/>
      </c>
      <c r="B652" s="4" t="str">
        <f>IF('True_Odds_Calculator_2-way'!B644="","",'True_Odds_Calculator_2-way'!B644)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IF('True_Odds_Calculator_2-way'!A645="","",'True_Odds_Calculator_2-way'!A645)</f>
        <v/>
      </c>
      <c r="B653" s="4" t="str">
        <f>IF('True_Odds_Calculator_2-way'!B645="","",'True_Odds_Calculator_2-way'!B645)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IF('True_Odds_Calculator_2-way'!A646="","",'True_Odds_Calculator_2-way'!A646)</f>
        <v/>
      </c>
      <c r="B654" s="4" t="str">
        <f>IF('True_Odds_Calculator_2-way'!B646="","",'True_Odds_Calculator_2-way'!B646)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IF('True_Odds_Calculator_2-way'!A647="","",'True_Odds_Calculator_2-way'!A647)</f>
        <v/>
      </c>
      <c r="B655" s="4" t="str">
        <f>IF('True_Odds_Calculator_2-way'!B647="","",'True_Odds_Calculator_2-way'!B647)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IF('True_Odds_Calculator_2-way'!A648="","",'True_Odds_Calculator_2-way'!A648)</f>
        <v/>
      </c>
      <c r="B656" s="4" t="str">
        <f>IF('True_Odds_Calculator_2-way'!B648="","",'True_Odds_Calculator_2-way'!B648)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IF('True_Odds_Calculator_2-way'!A649="","",'True_Odds_Calculator_2-way'!A649)</f>
        <v/>
      </c>
      <c r="B657" s="4" t="str">
        <f>IF('True_Odds_Calculator_2-way'!B649="","",'True_Odds_Calculator_2-way'!B649)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IF('True_Odds_Calculator_2-way'!A650="","",'True_Odds_Calculator_2-way'!A650)</f>
        <v/>
      </c>
      <c r="B658" s="4" t="str">
        <f>IF('True_Odds_Calculator_2-way'!B650="","",'True_Odds_Calculator_2-way'!B650)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IF('True_Odds_Calculator_2-way'!A651="","",'True_Odds_Calculator_2-way'!A651)</f>
        <v/>
      </c>
      <c r="B659" s="4" t="str">
        <f>IF('True_Odds_Calculator_2-way'!B651="","",'True_Odds_Calculator_2-way'!B651)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IF('True_Odds_Calculator_2-way'!A652="","",'True_Odds_Calculator_2-way'!A652)</f>
        <v/>
      </c>
      <c r="B660" s="4" t="str">
        <f>IF('True_Odds_Calculator_2-way'!B652="","",'True_Odds_Calculator_2-way'!B652)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IF('True_Odds_Calculator_2-way'!A653="","",'True_Odds_Calculator_2-way'!A653)</f>
        <v/>
      </c>
      <c r="B661" s="4" t="str">
        <f>IF('True_Odds_Calculator_2-way'!B653="","",'True_Odds_Calculator_2-way'!B653)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IF('True_Odds_Calculator_2-way'!A654="","",'True_Odds_Calculator_2-way'!A654)</f>
        <v/>
      </c>
      <c r="B662" s="4" t="str">
        <f>IF('True_Odds_Calculator_2-way'!B654="","",'True_Odds_Calculator_2-way'!B654)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IF('True_Odds_Calculator_2-way'!A655="","",'True_Odds_Calculator_2-way'!A655)</f>
        <v/>
      </c>
      <c r="B663" s="4" t="str">
        <f>IF('True_Odds_Calculator_2-way'!B655="","",'True_Odds_Calculator_2-way'!B655)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IF('True_Odds_Calculator_2-way'!A656="","",'True_Odds_Calculator_2-way'!A656)</f>
        <v/>
      </c>
      <c r="B664" s="4" t="str">
        <f>IF('True_Odds_Calculator_2-way'!B656="","",'True_Odds_Calculator_2-way'!B656)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IF('True_Odds_Calculator_2-way'!A657="","",'True_Odds_Calculator_2-way'!A657)</f>
        <v/>
      </c>
      <c r="B665" s="4" t="str">
        <f>IF('True_Odds_Calculator_2-way'!B657="","",'True_Odds_Calculator_2-way'!B657)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IF('True_Odds_Calculator_2-way'!A658="","",'True_Odds_Calculator_2-way'!A658)</f>
        <v/>
      </c>
      <c r="B666" s="4" t="str">
        <f>IF('True_Odds_Calculator_2-way'!B658="","",'True_Odds_Calculator_2-way'!B658)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IF('True_Odds_Calculator_2-way'!A659="","",'True_Odds_Calculator_2-way'!A659)</f>
        <v/>
      </c>
      <c r="B667" s="4" t="str">
        <f>IF('True_Odds_Calculator_2-way'!B659="","",'True_Odds_Calculator_2-way'!B659)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IF('True_Odds_Calculator_2-way'!A660="","",'True_Odds_Calculator_2-way'!A660)</f>
        <v/>
      </c>
      <c r="B668" s="4" t="str">
        <f>IF('True_Odds_Calculator_2-way'!B660="","",'True_Odds_Calculator_2-way'!B660)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IF('True_Odds_Calculator_2-way'!A661="","",'True_Odds_Calculator_2-way'!A661)</f>
        <v/>
      </c>
      <c r="B669" s="4" t="str">
        <f>IF('True_Odds_Calculator_2-way'!B661="","",'True_Odds_Calculator_2-way'!B661)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IF('True_Odds_Calculator_2-way'!A662="","",'True_Odds_Calculator_2-way'!A662)</f>
        <v/>
      </c>
      <c r="B670" s="4" t="str">
        <f>IF('True_Odds_Calculator_2-way'!B662="","",'True_Odds_Calculator_2-way'!B662)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IF('True_Odds_Calculator_2-way'!A663="","",'True_Odds_Calculator_2-way'!A663)</f>
        <v/>
      </c>
      <c r="B671" s="4" t="str">
        <f>IF('True_Odds_Calculator_2-way'!B663="","",'True_Odds_Calculator_2-way'!B663)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IF('True_Odds_Calculator_2-way'!A664="","",'True_Odds_Calculator_2-way'!A664)</f>
        <v/>
      </c>
      <c r="B672" s="4" t="str">
        <f>IF('True_Odds_Calculator_2-way'!B664="","",'True_Odds_Calculator_2-way'!B664)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IF('True_Odds_Calculator_2-way'!A665="","",'True_Odds_Calculator_2-way'!A665)</f>
        <v/>
      </c>
      <c r="B673" s="4" t="str">
        <f>IF('True_Odds_Calculator_2-way'!B665="","",'True_Odds_Calculator_2-way'!B665)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IF('True_Odds_Calculator_2-way'!A666="","",'True_Odds_Calculator_2-way'!A666)</f>
        <v/>
      </c>
      <c r="B674" s="4" t="str">
        <f>IF('True_Odds_Calculator_2-way'!B666="","",'True_Odds_Calculator_2-way'!B666)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IF('True_Odds_Calculator_2-way'!A667="","",'True_Odds_Calculator_2-way'!A667)</f>
        <v/>
      </c>
      <c r="B675" s="4" t="str">
        <f>IF('True_Odds_Calculator_2-way'!B667="","",'True_Odds_Calculator_2-way'!B667)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IF('True_Odds_Calculator_2-way'!A668="","",'True_Odds_Calculator_2-way'!A668)</f>
        <v/>
      </c>
      <c r="B676" s="4" t="str">
        <f>IF('True_Odds_Calculator_2-way'!B668="","",'True_Odds_Calculator_2-way'!B668)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IF('True_Odds_Calculator_2-way'!A669="","",'True_Odds_Calculator_2-way'!A669)</f>
        <v/>
      </c>
      <c r="B677" s="4" t="str">
        <f>IF('True_Odds_Calculator_2-way'!B669="","",'True_Odds_Calculator_2-way'!B669)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IF('True_Odds_Calculator_2-way'!A670="","",'True_Odds_Calculator_2-way'!A670)</f>
        <v/>
      </c>
      <c r="B678" s="4" t="str">
        <f>IF('True_Odds_Calculator_2-way'!B670="","",'True_Odds_Calculator_2-way'!B670)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IF('True_Odds_Calculator_2-way'!A671="","",'True_Odds_Calculator_2-way'!A671)</f>
        <v/>
      </c>
      <c r="B679" s="4" t="str">
        <f>IF('True_Odds_Calculator_2-way'!B671="","",'True_Odds_Calculator_2-way'!B671)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IF('True_Odds_Calculator_2-way'!A672="","",'True_Odds_Calculator_2-way'!A672)</f>
        <v/>
      </c>
      <c r="B680" s="4" t="str">
        <f>IF('True_Odds_Calculator_2-way'!B672="","",'True_Odds_Calculator_2-way'!B672)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IF('True_Odds_Calculator_2-way'!A673="","",'True_Odds_Calculator_2-way'!A673)</f>
        <v/>
      </c>
      <c r="B681" s="4" t="str">
        <f>IF('True_Odds_Calculator_2-way'!B673="","",'True_Odds_Calculator_2-way'!B673)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IF('True_Odds_Calculator_2-way'!A674="","",'True_Odds_Calculator_2-way'!A674)</f>
        <v/>
      </c>
      <c r="B682" s="4" t="str">
        <f>IF('True_Odds_Calculator_2-way'!B674="","",'True_Odds_Calculator_2-way'!B674)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IF('True_Odds_Calculator_2-way'!A675="","",'True_Odds_Calculator_2-way'!A675)</f>
        <v/>
      </c>
      <c r="B683" s="4" t="str">
        <f>IF('True_Odds_Calculator_2-way'!B675="","",'True_Odds_Calculator_2-way'!B675)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IF('True_Odds_Calculator_2-way'!A676="","",'True_Odds_Calculator_2-way'!A676)</f>
        <v/>
      </c>
      <c r="B684" s="4" t="str">
        <f>IF('True_Odds_Calculator_2-way'!B676="","",'True_Odds_Calculator_2-way'!B676)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IF('True_Odds_Calculator_2-way'!A677="","",'True_Odds_Calculator_2-way'!A677)</f>
        <v/>
      </c>
      <c r="B685" s="4" t="str">
        <f>IF('True_Odds_Calculator_2-way'!B677="","",'True_Odds_Calculator_2-way'!B677)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IF('True_Odds_Calculator_2-way'!A678="","",'True_Odds_Calculator_2-way'!A678)</f>
        <v/>
      </c>
      <c r="B686" s="4" t="str">
        <f>IF('True_Odds_Calculator_2-way'!B678="","",'True_Odds_Calculator_2-way'!B678)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IF('True_Odds_Calculator_2-way'!A679="","",'True_Odds_Calculator_2-way'!A679)</f>
        <v/>
      </c>
      <c r="B687" s="4" t="str">
        <f>IF('True_Odds_Calculator_2-way'!B679="","",'True_Odds_Calculator_2-way'!B679)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IF('True_Odds_Calculator_2-way'!A680="","",'True_Odds_Calculator_2-way'!A680)</f>
        <v/>
      </c>
      <c r="B688" s="4" t="str">
        <f>IF('True_Odds_Calculator_2-way'!B680="","",'True_Odds_Calculator_2-way'!B680)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IF('True_Odds_Calculator_2-way'!A681="","",'True_Odds_Calculator_2-way'!A681)</f>
        <v/>
      </c>
      <c r="B689" s="4" t="str">
        <f>IF('True_Odds_Calculator_2-way'!B681="","",'True_Odds_Calculator_2-way'!B681)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IF('True_Odds_Calculator_2-way'!A682="","",'True_Odds_Calculator_2-way'!A682)</f>
        <v/>
      </c>
      <c r="B690" s="4" t="str">
        <f>IF('True_Odds_Calculator_2-way'!B682="","",'True_Odds_Calculator_2-way'!B682)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IF('True_Odds_Calculator_2-way'!A683="","",'True_Odds_Calculator_2-way'!A683)</f>
        <v/>
      </c>
      <c r="B691" s="4" t="str">
        <f>IF('True_Odds_Calculator_2-way'!B683="","",'True_Odds_Calculator_2-way'!B683)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IF('True_Odds_Calculator_2-way'!A684="","",'True_Odds_Calculator_2-way'!A684)</f>
        <v/>
      </c>
      <c r="B692" s="4" t="str">
        <f>IF('True_Odds_Calculator_2-way'!B684="","",'True_Odds_Calculator_2-way'!B684)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IF('True_Odds_Calculator_2-way'!A685="","",'True_Odds_Calculator_2-way'!A685)</f>
        <v/>
      </c>
      <c r="B693" s="4" t="str">
        <f>IF('True_Odds_Calculator_2-way'!B685="","",'True_Odds_Calculator_2-way'!B685)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IF('True_Odds_Calculator_2-way'!A686="","",'True_Odds_Calculator_2-way'!A686)</f>
        <v/>
      </c>
      <c r="B694" s="4" t="str">
        <f>IF('True_Odds_Calculator_2-way'!B686="","",'True_Odds_Calculator_2-way'!B686)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IF('True_Odds_Calculator_2-way'!A687="","",'True_Odds_Calculator_2-way'!A687)</f>
        <v/>
      </c>
      <c r="B695" s="4" t="str">
        <f>IF('True_Odds_Calculator_2-way'!B687="","",'True_Odds_Calculator_2-way'!B687)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IF('True_Odds_Calculator_2-way'!A688="","",'True_Odds_Calculator_2-way'!A688)</f>
        <v/>
      </c>
      <c r="B696" s="4" t="str">
        <f>IF('True_Odds_Calculator_2-way'!B688="","",'True_Odds_Calculator_2-way'!B688)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IF('True_Odds_Calculator_2-way'!A689="","",'True_Odds_Calculator_2-way'!A689)</f>
        <v/>
      </c>
      <c r="B697" s="4" t="str">
        <f>IF('True_Odds_Calculator_2-way'!B689="","",'True_Odds_Calculator_2-way'!B689)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IF('True_Odds_Calculator_2-way'!A690="","",'True_Odds_Calculator_2-way'!A690)</f>
        <v/>
      </c>
      <c r="B698" s="4" t="str">
        <f>IF('True_Odds_Calculator_2-way'!B690="","",'True_Odds_Calculator_2-way'!B690)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IF('True_Odds_Calculator_2-way'!A691="","",'True_Odds_Calculator_2-way'!A691)</f>
        <v/>
      </c>
      <c r="B699" s="4" t="str">
        <f>IF('True_Odds_Calculator_2-way'!B691="","",'True_Odds_Calculator_2-way'!B691)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IF('True_Odds_Calculator_2-way'!A692="","",'True_Odds_Calculator_2-way'!A692)</f>
        <v/>
      </c>
      <c r="B700" s="4" t="str">
        <f>IF('True_Odds_Calculator_2-way'!B692="","",'True_Odds_Calculator_2-way'!B692)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IF('True_Odds_Calculator_2-way'!A693="","",'True_Odds_Calculator_2-way'!A693)</f>
        <v/>
      </c>
      <c r="B701" s="4" t="str">
        <f>IF('True_Odds_Calculator_2-way'!B693="","",'True_Odds_Calculator_2-way'!B693)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IF('True_Odds_Calculator_2-way'!A694="","",'True_Odds_Calculator_2-way'!A694)</f>
        <v/>
      </c>
      <c r="B702" s="4" t="str">
        <f>IF('True_Odds_Calculator_2-way'!B694="","",'True_Odds_Calculator_2-way'!B694)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IF('True_Odds_Calculator_2-way'!A695="","",'True_Odds_Calculator_2-way'!A695)</f>
        <v/>
      </c>
      <c r="B703" s="4" t="str">
        <f>IF('True_Odds_Calculator_2-way'!B695="","",'True_Odds_Calculator_2-way'!B695)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IF('True_Odds_Calculator_2-way'!A696="","",'True_Odds_Calculator_2-way'!A696)</f>
        <v/>
      </c>
      <c r="B704" s="4" t="str">
        <f>IF('True_Odds_Calculator_2-way'!B696="","",'True_Odds_Calculator_2-way'!B696)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IF('True_Odds_Calculator_2-way'!A697="","",'True_Odds_Calculator_2-way'!A697)</f>
        <v/>
      </c>
      <c r="B705" s="4" t="str">
        <f>IF('True_Odds_Calculator_2-way'!B697="","",'True_Odds_Calculator_2-way'!B697)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IF('True_Odds_Calculator_2-way'!A698="","",'True_Odds_Calculator_2-way'!A698)</f>
        <v/>
      </c>
      <c r="B706" s="4" t="str">
        <f>IF('True_Odds_Calculator_2-way'!B698="","",'True_Odds_Calculator_2-way'!B698)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IF('True_Odds_Calculator_2-way'!A699="","",'True_Odds_Calculator_2-way'!A699)</f>
        <v/>
      </c>
      <c r="B707" s="4" t="str">
        <f>IF('True_Odds_Calculator_2-way'!B699="","",'True_Odds_Calculator_2-way'!B699)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IF('True_Odds_Calculator_2-way'!A700="","",'True_Odds_Calculator_2-way'!A700)</f>
        <v/>
      </c>
      <c r="B708" s="4" t="str">
        <f>IF('True_Odds_Calculator_2-way'!B700="","",'True_Odds_Calculator_2-way'!B700)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IF('True_Odds_Calculator_2-way'!A701="","",'True_Odds_Calculator_2-way'!A701)</f>
        <v/>
      </c>
      <c r="B709" s="4" t="str">
        <f>IF('True_Odds_Calculator_2-way'!B701="","",'True_Odds_Calculator_2-way'!B701)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IF('True_Odds_Calculator_2-way'!A702="","",'True_Odds_Calculator_2-way'!A702)</f>
        <v/>
      </c>
      <c r="B710" s="4" t="str">
        <f>IF('True_Odds_Calculator_2-way'!B702="","",'True_Odds_Calculator_2-way'!B702)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IF('True_Odds_Calculator_2-way'!A703="","",'True_Odds_Calculator_2-way'!A703)</f>
        <v/>
      </c>
      <c r="B711" s="4" t="str">
        <f>IF('True_Odds_Calculator_2-way'!B703="","",'True_Odds_Calculator_2-way'!B703)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IF('True_Odds_Calculator_2-way'!A704="","",'True_Odds_Calculator_2-way'!A704)</f>
        <v/>
      </c>
      <c r="B712" s="4" t="str">
        <f>IF('True_Odds_Calculator_2-way'!B704="","",'True_Odds_Calculator_2-way'!B704)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IF('True_Odds_Calculator_2-way'!A705="","",'True_Odds_Calculator_2-way'!A705)</f>
        <v/>
      </c>
      <c r="B713" s="4" t="str">
        <f>IF('True_Odds_Calculator_2-way'!B705="","",'True_Odds_Calculator_2-way'!B705)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IF('True_Odds_Calculator_2-way'!A706="","",'True_Odds_Calculator_2-way'!A706)</f>
        <v/>
      </c>
      <c r="B714" s="4" t="str">
        <f>IF('True_Odds_Calculator_2-way'!B706="","",'True_Odds_Calculator_2-way'!B706)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IF('True_Odds_Calculator_2-way'!A707="","",'True_Odds_Calculator_2-way'!A707)</f>
        <v/>
      </c>
      <c r="B715" s="4" t="str">
        <f>IF('True_Odds_Calculator_2-way'!B707="","",'True_Odds_Calculator_2-way'!B707)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IF('True_Odds_Calculator_2-way'!A708="","",'True_Odds_Calculator_2-way'!A708)</f>
        <v/>
      </c>
      <c r="B716" s="4" t="str">
        <f>IF('True_Odds_Calculator_2-way'!B708="","",'True_Odds_Calculator_2-way'!B708)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IF('True_Odds_Calculator_2-way'!A709="","",'True_Odds_Calculator_2-way'!A709)</f>
        <v/>
      </c>
      <c r="B717" s="4" t="str">
        <f>IF('True_Odds_Calculator_2-way'!B709="","",'True_Odds_Calculator_2-way'!B709)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IF('True_Odds_Calculator_2-way'!A710="","",'True_Odds_Calculator_2-way'!A710)</f>
        <v/>
      </c>
      <c r="B718" s="4" t="str">
        <f>IF('True_Odds_Calculator_2-way'!B710="","",'True_Odds_Calculator_2-way'!B710)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IF('True_Odds_Calculator_2-way'!A711="","",'True_Odds_Calculator_2-way'!A711)</f>
        <v/>
      </c>
      <c r="B719" s="4" t="str">
        <f>IF('True_Odds_Calculator_2-way'!B711="","",'True_Odds_Calculator_2-way'!B711)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IF('True_Odds_Calculator_2-way'!A712="","",'True_Odds_Calculator_2-way'!A712)</f>
        <v/>
      </c>
      <c r="B720" s="4" t="str">
        <f>IF('True_Odds_Calculator_2-way'!B712="","",'True_Odds_Calculator_2-way'!B712)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IF('True_Odds_Calculator_2-way'!A713="","",'True_Odds_Calculator_2-way'!A713)</f>
        <v/>
      </c>
      <c r="B721" s="4" t="str">
        <f>IF('True_Odds_Calculator_2-way'!B713="","",'True_Odds_Calculator_2-way'!B713)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IF('True_Odds_Calculator_2-way'!A714="","",'True_Odds_Calculator_2-way'!A714)</f>
        <v/>
      </c>
      <c r="B722" s="4" t="str">
        <f>IF('True_Odds_Calculator_2-way'!B714="","",'True_Odds_Calculator_2-way'!B714)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IF('True_Odds_Calculator_2-way'!A715="","",'True_Odds_Calculator_2-way'!A715)</f>
        <v/>
      </c>
      <c r="B723" s="4" t="str">
        <f>IF('True_Odds_Calculator_2-way'!B715="","",'True_Odds_Calculator_2-way'!B715)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IF('True_Odds_Calculator_2-way'!A716="","",'True_Odds_Calculator_2-way'!A716)</f>
        <v/>
      </c>
      <c r="B724" s="4" t="str">
        <f>IF('True_Odds_Calculator_2-way'!B716="","",'True_Odds_Calculator_2-way'!B716)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IF('True_Odds_Calculator_2-way'!A717="","",'True_Odds_Calculator_2-way'!A717)</f>
        <v/>
      </c>
      <c r="B725" s="4" t="str">
        <f>IF('True_Odds_Calculator_2-way'!B717="","",'True_Odds_Calculator_2-way'!B717)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IF('True_Odds_Calculator_2-way'!A718="","",'True_Odds_Calculator_2-way'!A718)</f>
        <v/>
      </c>
      <c r="B726" s="4" t="str">
        <f>IF('True_Odds_Calculator_2-way'!B718="","",'True_Odds_Calculator_2-way'!B718)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IF('True_Odds_Calculator_2-way'!A719="","",'True_Odds_Calculator_2-way'!A719)</f>
        <v/>
      </c>
      <c r="B727" s="4" t="str">
        <f>IF('True_Odds_Calculator_2-way'!B719="","",'True_Odds_Calculator_2-way'!B719)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IF('True_Odds_Calculator_2-way'!A720="","",'True_Odds_Calculator_2-way'!A720)</f>
        <v/>
      </c>
      <c r="B728" s="4" t="str">
        <f>IF('True_Odds_Calculator_2-way'!B720="","",'True_Odds_Calculator_2-way'!B720)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IF('True_Odds_Calculator_2-way'!A721="","",'True_Odds_Calculator_2-way'!A721)</f>
        <v/>
      </c>
      <c r="B729" s="4" t="str">
        <f>IF('True_Odds_Calculator_2-way'!B721="","",'True_Odds_Calculator_2-way'!B721)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IF('True_Odds_Calculator_2-way'!A722="","",'True_Odds_Calculator_2-way'!A722)</f>
        <v/>
      </c>
      <c r="B730" s="4" t="str">
        <f>IF('True_Odds_Calculator_2-way'!B722="","",'True_Odds_Calculator_2-way'!B722)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IF('True_Odds_Calculator_2-way'!A723="","",'True_Odds_Calculator_2-way'!A723)</f>
        <v/>
      </c>
      <c r="B731" s="4" t="str">
        <f>IF('True_Odds_Calculator_2-way'!B723="","",'True_Odds_Calculator_2-way'!B723)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IF('True_Odds_Calculator_2-way'!A724="","",'True_Odds_Calculator_2-way'!A724)</f>
        <v/>
      </c>
      <c r="B732" s="4" t="str">
        <f>IF('True_Odds_Calculator_2-way'!B724="","",'True_Odds_Calculator_2-way'!B724)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IF('True_Odds_Calculator_2-way'!A725="","",'True_Odds_Calculator_2-way'!A725)</f>
        <v/>
      </c>
      <c r="B733" s="4" t="str">
        <f>IF('True_Odds_Calculator_2-way'!B725="","",'True_Odds_Calculator_2-way'!B725)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IF('True_Odds_Calculator_2-way'!A726="","",'True_Odds_Calculator_2-way'!A726)</f>
        <v/>
      </c>
      <c r="B734" s="4" t="str">
        <f>IF('True_Odds_Calculator_2-way'!B726="","",'True_Odds_Calculator_2-way'!B726)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IF('True_Odds_Calculator_2-way'!A727="","",'True_Odds_Calculator_2-way'!A727)</f>
        <v/>
      </c>
      <c r="B735" s="4" t="str">
        <f>IF('True_Odds_Calculator_2-way'!B727="","",'True_Odds_Calculator_2-way'!B727)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IF('True_Odds_Calculator_2-way'!A728="","",'True_Odds_Calculator_2-way'!A728)</f>
        <v/>
      </c>
      <c r="B736" s="4" t="str">
        <f>IF('True_Odds_Calculator_2-way'!B728="","",'True_Odds_Calculator_2-way'!B728)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IF('True_Odds_Calculator_2-way'!A729="","",'True_Odds_Calculator_2-way'!A729)</f>
        <v/>
      </c>
      <c r="B737" s="4" t="str">
        <f>IF('True_Odds_Calculator_2-way'!B729="","",'True_Odds_Calculator_2-way'!B729)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IF('True_Odds_Calculator_2-way'!A730="","",'True_Odds_Calculator_2-way'!A730)</f>
        <v/>
      </c>
      <c r="B738" s="4" t="str">
        <f>IF('True_Odds_Calculator_2-way'!B730="","",'True_Odds_Calculator_2-way'!B730)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IF('True_Odds_Calculator_2-way'!A731="","",'True_Odds_Calculator_2-way'!A731)</f>
        <v/>
      </c>
      <c r="B739" s="4" t="str">
        <f>IF('True_Odds_Calculator_2-way'!B731="","",'True_Odds_Calculator_2-way'!B731)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IF('True_Odds_Calculator_2-way'!A732="","",'True_Odds_Calculator_2-way'!A732)</f>
        <v/>
      </c>
      <c r="B740" s="4" t="str">
        <f>IF('True_Odds_Calculator_2-way'!B732="","",'True_Odds_Calculator_2-way'!B732)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IF('True_Odds_Calculator_2-way'!A733="","",'True_Odds_Calculator_2-way'!A733)</f>
        <v/>
      </c>
      <c r="B741" s="4" t="str">
        <f>IF('True_Odds_Calculator_2-way'!B733="","",'True_Odds_Calculator_2-way'!B733)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IF('True_Odds_Calculator_2-way'!A734="","",'True_Odds_Calculator_2-way'!A734)</f>
        <v/>
      </c>
      <c r="B742" s="4" t="str">
        <f>IF('True_Odds_Calculator_2-way'!B734="","",'True_Odds_Calculator_2-way'!B734)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IF('True_Odds_Calculator_2-way'!A735="","",'True_Odds_Calculator_2-way'!A735)</f>
        <v/>
      </c>
      <c r="B743" s="4" t="str">
        <f>IF('True_Odds_Calculator_2-way'!B735="","",'True_Odds_Calculator_2-way'!B735)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IF('True_Odds_Calculator_2-way'!A736="","",'True_Odds_Calculator_2-way'!A736)</f>
        <v/>
      </c>
      <c r="B744" s="4" t="str">
        <f>IF('True_Odds_Calculator_2-way'!B736="","",'True_Odds_Calculator_2-way'!B736)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IF('True_Odds_Calculator_2-way'!A737="","",'True_Odds_Calculator_2-way'!A737)</f>
        <v/>
      </c>
      <c r="B745" s="4" t="str">
        <f>IF('True_Odds_Calculator_2-way'!B737="","",'True_Odds_Calculator_2-way'!B737)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IF('True_Odds_Calculator_2-way'!A738="","",'True_Odds_Calculator_2-way'!A738)</f>
        <v/>
      </c>
      <c r="B746" s="4" t="str">
        <f>IF('True_Odds_Calculator_2-way'!B738="","",'True_Odds_Calculator_2-way'!B738)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IF('True_Odds_Calculator_2-way'!A739="","",'True_Odds_Calculator_2-way'!A739)</f>
        <v/>
      </c>
      <c r="B747" s="4" t="str">
        <f>IF('True_Odds_Calculator_2-way'!B739="","",'True_Odds_Calculator_2-way'!B739)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IF('True_Odds_Calculator_2-way'!A740="","",'True_Odds_Calculator_2-way'!A740)</f>
        <v/>
      </c>
      <c r="B748" s="4" t="str">
        <f>IF('True_Odds_Calculator_2-way'!B740="","",'True_Odds_Calculator_2-way'!B740)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IF('True_Odds_Calculator_2-way'!A741="","",'True_Odds_Calculator_2-way'!A741)</f>
        <v/>
      </c>
      <c r="B749" s="4" t="str">
        <f>IF('True_Odds_Calculator_2-way'!B741="","",'True_Odds_Calculator_2-way'!B741)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IF('True_Odds_Calculator_2-way'!A742="","",'True_Odds_Calculator_2-way'!A742)</f>
        <v/>
      </c>
      <c r="B750" s="4" t="str">
        <f>IF('True_Odds_Calculator_2-way'!B742="","",'True_Odds_Calculator_2-way'!B742)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IF('True_Odds_Calculator_2-way'!A743="","",'True_Odds_Calculator_2-way'!A743)</f>
        <v/>
      </c>
      <c r="B751" s="4" t="str">
        <f>IF('True_Odds_Calculator_2-way'!B743="","",'True_Odds_Calculator_2-way'!B743)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IF('True_Odds_Calculator_2-way'!A744="","",'True_Odds_Calculator_2-way'!A744)</f>
        <v/>
      </c>
      <c r="B752" s="4" t="str">
        <f>IF('True_Odds_Calculator_2-way'!B744="","",'True_Odds_Calculator_2-way'!B744)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IF('True_Odds_Calculator_2-way'!A745="","",'True_Odds_Calculator_2-way'!A745)</f>
        <v/>
      </c>
      <c r="B753" s="4" t="str">
        <f>IF('True_Odds_Calculator_2-way'!B745="","",'True_Odds_Calculator_2-way'!B745)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IF('True_Odds_Calculator_2-way'!A746="","",'True_Odds_Calculator_2-way'!A746)</f>
        <v/>
      </c>
      <c r="B754" s="4" t="str">
        <f>IF('True_Odds_Calculator_2-way'!B746="","",'True_Odds_Calculator_2-way'!B746)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IF('True_Odds_Calculator_2-way'!A747="","",'True_Odds_Calculator_2-way'!A747)</f>
        <v/>
      </c>
      <c r="B755" s="4" t="str">
        <f>IF('True_Odds_Calculator_2-way'!B747="","",'True_Odds_Calculator_2-way'!B747)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IF('True_Odds_Calculator_2-way'!A748="","",'True_Odds_Calculator_2-way'!A748)</f>
        <v/>
      </c>
      <c r="B756" s="4" t="str">
        <f>IF('True_Odds_Calculator_2-way'!B748="","",'True_Odds_Calculator_2-way'!B748)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IF('True_Odds_Calculator_2-way'!A749="","",'True_Odds_Calculator_2-way'!A749)</f>
        <v/>
      </c>
      <c r="B757" s="4" t="str">
        <f>IF('True_Odds_Calculator_2-way'!B749="","",'True_Odds_Calculator_2-way'!B749)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IF('True_Odds_Calculator_2-way'!A750="","",'True_Odds_Calculator_2-way'!A750)</f>
        <v/>
      </c>
      <c r="B758" s="4" t="str">
        <f>IF('True_Odds_Calculator_2-way'!B750="","",'True_Odds_Calculator_2-way'!B750)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IF('True_Odds_Calculator_2-way'!A751="","",'True_Odds_Calculator_2-way'!A751)</f>
        <v/>
      </c>
      <c r="B759" s="4" t="str">
        <f>IF('True_Odds_Calculator_2-way'!B751="","",'True_Odds_Calculator_2-way'!B751)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IF('True_Odds_Calculator_2-way'!A752="","",'True_Odds_Calculator_2-way'!A752)</f>
        <v/>
      </c>
      <c r="B760" s="4" t="str">
        <f>IF('True_Odds_Calculator_2-way'!B752="","",'True_Odds_Calculator_2-way'!B752)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IF('True_Odds_Calculator_2-way'!A753="","",'True_Odds_Calculator_2-way'!A753)</f>
        <v/>
      </c>
      <c r="B761" s="4" t="str">
        <f>IF('True_Odds_Calculator_2-way'!B753="","",'True_Odds_Calculator_2-way'!B753)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IF('True_Odds_Calculator_2-way'!A754="","",'True_Odds_Calculator_2-way'!A754)</f>
        <v/>
      </c>
      <c r="B762" s="4" t="str">
        <f>IF('True_Odds_Calculator_2-way'!B754="","",'True_Odds_Calculator_2-way'!B754)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IF('True_Odds_Calculator_2-way'!A755="","",'True_Odds_Calculator_2-way'!A755)</f>
        <v/>
      </c>
      <c r="B763" s="4" t="str">
        <f>IF('True_Odds_Calculator_2-way'!B755="","",'True_Odds_Calculator_2-way'!B755)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IF('True_Odds_Calculator_2-way'!A756="","",'True_Odds_Calculator_2-way'!A756)</f>
        <v/>
      </c>
      <c r="B764" s="4" t="str">
        <f>IF('True_Odds_Calculator_2-way'!B756="","",'True_Odds_Calculator_2-way'!B756)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IF('True_Odds_Calculator_2-way'!A757="","",'True_Odds_Calculator_2-way'!A757)</f>
        <v/>
      </c>
      <c r="B765" s="4" t="str">
        <f>IF('True_Odds_Calculator_2-way'!B757="","",'True_Odds_Calculator_2-way'!B757)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IF('True_Odds_Calculator_2-way'!A758="","",'True_Odds_Calculator_2-way'!A758)</f>
        <v/>
      </c>
      <c r="B766" s="4" t="str">
        <f>IF('True_Odds_Calculator_2-way'!B758="","",'True_Odds_Calculator_2-way'!B758)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IF('True_Odds_Calculator_2-way'!A759="","",'True_Odds_Calculator_2-way'!A759)</f>
        <v/>
      </c>
      <c r="B767" s="4" t="str">
        <f>IF('True_Odds_Calculator_2-way'!B759="","",'True_Odds_Calculator_2-way'!B759)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IF('True_Odds_Calculator_2-way'!A760="","",'True_Odds_Calculator_2-way'!A760)</f>
        <v/>
      </c>
      <c r="B768" s="4" t="str">
        <f>IF('True_Odds_Calculator_2-way'!B760="","",'True_Odds_Calculator_2-way'!B760)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IF('True_Odds_Calculator_2-way'!A761="","",'True_Odds_Calculator_2-way'!A761)</f>
        <v/>
      </c>
      <c r="B769" s="4" t="str">
        <f>IF('True_Odds_Calculator_2-way'!B761="","",'True_Odds_Calculator_2-way'!B761)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IF('True_Odds_Calculator_2-way'!A762="","",'True_Odds_Calculator_2-way'!A762)</f>
        <v/>
      </c>
      <c r="B770" s="4" t="str">
        <f>IF('True_Odds_Calculator_2-way'!B762="","",'True_Odds_Calculator_2-way'!B762)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IF('True_Odds_Calculator_2-way'!A763="","",'True_Odds_Calculator_2-way'!A763)</f>
        <v/>
      </c>
      <c r="B771" s="4" t="str">
        <f>IF('True_Odds_Calculator_2-way'!B763="","",'True_Odds_Calculator_2-way'!B763)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IF('True_Odds_Calculator_2-way'!A764="","",'True_Odds_Calculator_2-way'!A764)</f>
        <v/>
      </c>
      <c r="B772" s="4" t="str">
        <f>IF('True_Odds_Calculator_2-way'!B764="","",'True_Odds_Calculator_2-way'!B764)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IF('True_Odds_Calculator_2-way'!A765="","",'True_Odds_Calculator_2-way'!A765)</f>
        <v/>
      </c>
      <c r="B773" s="4" t="str">
        <f>IF('True_Odds_Calculator_2-way'!B765="","",'True_Odds_Calculator_2-way'!B765)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IF('True_Odds_Calculator_2-way'!A766="","",'True_Odds_Calculator_2-way'!A766)</f>
        <v/>
      </c>
      <c r="B774" s="4" t="str">
        <f>IF('True_Odds_Calculator_2-way'!B766="","",'True_Odds_Calculator_2-way'!B766)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IF('True_Odds_Calculator_2-way'!A767="","",'True_Odds_Calculator_2-way'!A767)</f>
        <v/>
      </c>
      <c r="B775" s="4" t="str">
        <f>IF('True_Odds_Calculator_2-way'!B767="","",'True_Odds_Calculator_2-way'!B767)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IF('True_Odds_Calculator_2-way'!A768="","",'True_Odds_Calculator_2-way'!A768)</f>
        <v/>
      </c>
      <c r="B776" s="4" t="str">
        <f>IF('True_Odds_Calculator_2-way'!B768="","",'True_Odds_Calculator_2-way'!B768)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IF('True_Odds_Calculator_2-way'!A769="","",'True_Odds_Calculator_2-way'!A769)</f>
        <v/>
      </c>
      <c r="B777" s="4" t="str">
        <f>IF('True_Odds_Calculator_2-way'!B769="","",'True_Odds_Calculator_2-way'!B769)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IF('True_Odds_Calculator_2-way'!A770="","",'True_Odds_Calculator_2-way'!A770)</f>
        <v/>
      </c>
      <c r="B778" s="4" t="str">
        <f>IF('True_Odds_Calculator_2-way'!B770="","",'True_Odds_Calculator_2-way'!B770)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IF('True_Odds_Calculator_2-way'!A771="","",'True_Odds_Calculator_2-way'!A771)</f>
        <v/>
      </c>
      <c r="B779" s="4" t="str">
        <f>IF('True_Odds_Calculator_2-way'!B771="","",'True_Odds_Calculator_2-way'!B771)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IF('True_Odds_Calculator_2-way'!A772="","",'True_Odds_Calculator_2-way'!A772)</f>
        <v/>
      </c>
      <c r="B780" s="4" t="str">
        <f>IF('True_Odds_Calculator_2-way'!B772="","",'True_Odds_Calculator_2-way'!B772)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IF('True_Odds_Calculator_2-way'!A773="","",'True_Odds_Calculator_2-way'!A773)</f>
        <v/>
      </c>
      <c r="B781" s="4" t="str">
        <f>IF('True_Odds_Calculator_2-way'!B773="","",'True_Odds_Calculator_2-way'!B773)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IF('True_Odds_Calculator_2-way'!A774="","",'True_Odds_Calculator_2-way'!A774)</f>
        <v/>
      </c>
      <c r="B782" s="4" t="str">
        <f>IF('True_Odds_Calculator_2-way'!B774="","",'True_Odds_Calculator_2-way'!B774)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IF('True_Odds_Calculator_2-way'!A775="","",'True_Odds_Calculator_2-way'!A775)</f>
        <v/>
      </c>
      <c r="B783" s="4" t="str">
        <f>IF('True_Odds_Calculator_2-way'!B775="","",'True_Odds_Calculator_2-way'!B775)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IF('True_Odds_Calculator_2-way'!A776="","",'True_Odds_Calculator_2-way'!A776)</f>
        <v/>
      </c>
      <c r="B784" s="4" t="str">
        <f>IF('True_Odds_Calculator_2-way'!B776="","",'True_Odds_Calculator_2-way'!B776)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IF('True_Odds_Calculator_2-way'!A777="","",'True_Odds_Calculator_2-way'!A777)</f>
        <v/>
      </c>
      <c r="B785" s="4" t="str">
        <f>IF('True_Odds_Calculator_2-way'!B777="","",'True_Odds_Calculator_2-way'!B777)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IF('True_Odds_Calculator_2-way'!A778="","",'True_Odds_Calculator_2-way'!A778)</f>
        <v/>
      </c>
      <c r="B786" s="4" t="str">
        <f>IF('True_Odds_Calculator_2-way'!B778="","",'True_Odds_Calculator_2-way'!B778)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IF('True_Odds_Calculator_2-way'!A779="","",'True_Odds_Calculator_2-way'!A779)</f>
        <v/>
      </c>
      <c r="B787" s="4" t="str">
        <f>IF('True_Odds_Calculator_2-way'!B779="","",'True_Odds_Calculator_2-way'!B779)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IF('True_Odds_Calculator_2-way'!A780="","",'True_Odds_Calculator_2-way'!A780)</f>
        <v/>
      </c>
      <c r="B788" s="4" t="str">
        <f>IF('True_Odds_Calculator_2-way'!B780="","",'True_Odds_Calculator_2-way'!B780)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IF('True_Odds_Calculator_2-way'!A781="","",'True_Odds_Calculator_2-way'!A781)</f>
        <v/>
      </c>
      <c r="B789" s="4" t="str">
        <f>IF('True_Odds_Calculator_2-way'!B781="","",'True_Odds_Calculator_2-way'!B781)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IF('True_Odds_Calculator_2-way'!A782="","",'True_Odds_Calculator_2-way'!A782)</f>
        <v/>
      </c>
      <c r="B790" s="4" t="str">
        <f>IF('True_Odds_Calculator_2-way'!B782="","",'True_Odds_Calculator_2-way'!B782)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IF('True_Odds_Calculator_2-way'!A783="","",'True_Odds_Calculator_2-way'!A783)</f>
        <v/>
      </c>
      <c r="B791" s="4" t="str">
        <f>IF('True_Odds_Calculator_2-way'!B783="","",'True_Odds_Calculator_2-way'!B783)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IF('True_Odds_Calculator_2-way'!A784="","",'True_Odds_Calculator_2-way'!A784)</f>
        <v/>
      </c>
      <c r="B792" s="4" t="str">
        <f>IF('True_Odds_Calculator_2-way'!B784="","",'True_Odds_Calculator_2-way'!B784)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IF('True_Odds_Calculator_2-way'!A785="","",'True_Odds_Calculator_2-way'!A785)</f>
        <v/>
      </c>
      <c r="B793" s="4" t="str">
        <f>IF('True_Odds_Calculator_2-way'!B785="","",'True_Odds_Calculator_2-way'!B785)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IF('True_Odds_Calculator_2-way'!A786="","",'True_Odds_Calculator_2-way'!A786)</f>
        <v/>
      </c>
      <c r="B794" s="4" t="str">
        <f>IF('True_Odds_Calculator_2-way'!B786="","",'True_Odds_Calculator_2-way'!B786)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IF('True_Odds_Calculator_2-way'!A787="","",'True_Odds_Calculator_2-way'!A787)</f>
        <v/>
      </c>
      <c r="B795" s="4" t="str">
        <f>IF('True_Odds_Calculator_2-way'!B787="","",'True_Odds_Calculator_2-way'!B787)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IF('True_Odds_Calculator_2-way'!A788="","",'True_Odds_Calculator_2-way'!A788)</f>
        <v/>
      </c>
      <c r="B796" s="4" t="str">
        <f>IF('True_Odds_Calculator_2-way'!B788="","",'True_Odds_Calculator_2-way'!B788)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IF('True_Odds_Calculator_2-way'!A789="","",'True_Odds_Calculator_2-way'!A789)</f>
        <v/>
      </c>
      <c r="B797" s="4" t="str">
        <f>IF('True_Odds_Calculator_2-way'!B789="","",'True_Odds_Calculator_2-way'!B789)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IF('True_Odds_Calculator_2-way'!A790="","",'True_Odds_Calculator_2-way'!A790)</f>
        <v/>
      </c>
      <c r="B798" s="4" t="str">
        <f>IF('True_Odds_Calculator_2-way'!B790="","",'True_Odds_Calculator_2-way'!B790)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IF('True_Odds_Calculator_2-way'!A791="","",'True_Odds_Calculator_2-way'!A791)</f>
        <v/>
      </c>
      <c r="B799" s="4" t="str">
        <f>IF('True_Odds_Calculator_2-way'!B791="","",'True_Odds_Calculator_2-way'!B791)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IF('True_Odds_Calculator_2-way'!A792="","",'True_Odds_Calculator_2-way'!A792)</f>
        <v/>
      </c>
      <c r="B800" s="4" t="str">
        <f>IF('True_Odds_Calculator_2-way'!B792="","",'True_Odds_Calculator_2-way'!B792)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IF('True_Odds_Calculator_2-way'!A793="","",'True_Odds_Calculator_2-way'!A793)</f>
        <v/>
      </c>
      <c r="B801" s="4" t="str">
        <f>IF('True_Odds_Calculator_2-way'!B793="","",'True_Odds_Calculator_2-way'!B793)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IF('True_Odds_Calculator_2-way'!A794="","",'True_Odds_Calculator_2-way'!A794)</f>
        <v/>
      </c>
      <c r="B802" s="4" t="str">
        <f>IF('True_Odds_Calculator_2-way'!B794="","",'True_Odds_Calculator_2-way'!B794)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IF('True_Odds_Calculator_2-way'!A795="","",'True_Odds_Calculator_2-way'!A795)</f>
        <v/>
      </c>
      <c r="B803" s="4" t="str">
        <f>IF('True_Odds_Calculator_2-way'!B795="","",'True_Odds_Calculator_2-way'!B795)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IF('True_Odds_Calculator_2-way'!A796="","",'True_Odds_Calculator_2-way'!A796)</f>
        <v/>
      </c>
      <c r="B804" s="4" t="str">
        <f>IF('True_Odds_Calculator_2-way'!B796="","",'True_Odds_Calculator_2-way'!B796)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IF('True_Odds_Calculator_2-way'!A797="","",'True_Odds_Calculator_2-way'!A797)</f>
        <v/>
      </c>
      <c r="B805" s="4" t="str">
        <f>IF('True_Odds_Calculator_2-way'!B797="","",'True_Odds_Calculator_2-way'!B797)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IF('True_Odds_Calculator_2-way'!A798="","",'True_Odds_Calculator_2-way'!A798)</f>
        <v/>
      </c>
      <c r="B806" s="4" t="str">
        <f>IF('True_Odds_Calculator_2-way'!B798="","",'True_Odds_Calculator_2-way'!B798)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IF('True_Odds_Calculator_2-way'!A799="","",'True_Odds_Calculator_2-way'!A799)</f>
        <v/>
      </c>
      <c r="B807" s="4" t="str">
        <f>IF('True_Odds_Calculator_2-way'!B799="","",'True_Odds_Calculator_2-way'!B799)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IF('True_Odds_Calculator_2-way'!A800="","",'True_Odds_Calculator_2-way'!A800)</f>
        <v/>
      </c>
      <c r="B808" s="4" t="str">
        <f>IF('True_Odds_Calculator_2-way'!B800="","",'True_Odds_Calculator_2-way'!B800)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IF('True_Odds_Calculator_2-way'!A801="","",'True_Odds_Calculator_2-way'!A801)</f>
        <v/>
      </c>
      <c r="B809" s="4" t="str">
        <f>IF('True_Odds_Calculator_2-way'!B801="","",'True_Odds_Calculator_2-way'!B801)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IF('True_Odds_Calculator_2-way'!A802="","",'True_Odds_Calculator_2-way'!A802)</f>
        <v/>
      </c>
      <c r="B810" s="4" t="str">
        <f>IF('True_Odds_Calculator_2-way'!B802="","",'True_Odds_Calculator_2-way'!B802)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IF('True_Odds_Calculator_2-way'!A803="","",'True_Odds_Calculator_2-way'!A803)</f>
        <v/>
      </c>
      <c r="B811" s="4" t="str">
        <f>IF('True_Odds_Calculator_2-way'!B803="","",'True_Odds_Calculator_2-way'!B803)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IF('True_Odds_Calculator_2-way'!A804="","",'True_Odds_Calculator_2-way'!A804)</f>
        <v/>
      </c>
      <c r="B812" s="4" t="str">
        <f>IF('True_Odds_Calculator_2-way'!B804="","",'True_Odds_Calculator_2-way'!B804)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IF('True_Odds_Calculator_2-way'!A805="","",'True_Odds_Calculator_2-way'!A805)</f>
        <v/>
      </c>
      <c r="B813" s="4" t="str">
        <f>IF('True_Odds_Calculator_2-way'!B805="","",'True_Odds_Calculator_2-way'!B805)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IF('True_Odds_Calculator_2-way'!A806="","",'True_Odds_Calculator_2-way'!A806)</f>
        <v/>
      </c>
      <c r="B814" s="4" t="str">
        <f>IF('True_Odds_Calculator_2-way'!B806="","",'True_Odds_Calculator_2-way'!B806)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IF('True_Odds_Calculator_2-way'!A807="","",'True_Odds_Calculator_2-way'!A807)</f>
        <v/>
      </c>
      <c r="B815" s="4" t="str">
        <f>IF('True_Odds_Calculator_2-way'!B807="","",'True_Odds_Calculator_2-way'!B807)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IF('True_Odds_Calculator_2-way'!A808="","",'True_Odds_Calculator_2-way'!A808)</f>
        <v/>
      </c>
      <c r="B816" s="4" t="str">
        <f>IF('True_Odds_Calculator_2-way'!B808="","",'True_Odds_Calculator_2-way'!B808)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IF('True_Odds_Calculator_2-way'!A809="","",'True_Odds_Calculator_2-way'!A809)</f>
        <v/>
      </c>
      <c r="B817" s="4" t="str">
        <f>IF('True_Odds_Calculator_2-way'!B809="","",'True_Odds_Calculator_2-way'!B809)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IF('True_Odds_Calculator_2-way'!A810="","",'True_Odds_Calculator_2-way'!A810)</f>
        <v/>
      </c>
      <c r="B818" s="4" t="str">
        <f>IF('True_Odds_Calculator_2-way'!B810="","",'True_Odds_Calculator_2-way'!B810)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IF('True_Odds_Calculator_2-way'!A811="","",'True_Odds_Calculator_2-way'!A811)</f>
        <v/>
      </c>
      <c r="B819" s="4" t="str">
        <f>IF('True_Odds_Calculator_2-way'!B811="","",'True_Odds_Calculator_2-way'!B811)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IF('True_Odds_Calculator_2-way'!A812="","",'True_Odds_Calculator_2-way'!A812)</f>
        <v/>
      </c>
      <c r="B820" s="4" t="str">
        <f>IF('True_Odds_Calculator_2-way'!B812="","",'True_Odds_Calculator_2-way'!B812)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IF('True_Odds_Calculator_2-way'!A813="","",'True_Odds_Calculator_2-way'!A813)</f>
        <v/>
      </c>
      <c r="B821" s="4" t="str">
        <f>IF('True_Odds_Calculator_2-way'!B813="","",'True_Odds_Calculator_2-way'!B813)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IF('True_Odds_Calculator_2-way'!A814="","",'True_Odds_Calculator_2-way'!A814)</f>
        <v/>
      </c>
      <c r="B822" s="4" t="str">
        <f>IF('True_Odds_Calculator_2-way'!B814="","",'True_Odds_Calculator_2-way'!B814)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IF('True_Odds_Calculator_2-way'!A815="","",'True_Odds_Calculator_2-way'!A815)</f>
        <v/>
      </c>
      <c r="B823" s="4" t="str">
        <f>IF('True_Odds_Calculator_2-way'!B815="","",'True_Odds_Calculator_2-way'!B815)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IF('True_Odds_Calculator_2-way'!A816="","",'True_Odds_Calculator_2-way'!A816)</f>
        <v/>
      </c>
      <c r="B824" s="4" t="str">
        <f>IF('True_Odds_Calculator_2-way'!B816="","",'True_Odds_Calculator_2-way'!B816)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IF('True_Odds_Calculator_2-way'!A817="","",'True_Odds_Calculator_2-way'!A817)</f>
        <v/>
      </c>
      <c r="B825" s="4" t="str">
        <f>IF('True_Odds_Calculator_2-way'!B817="","",'True_Odds_Calculator_2-way'!B817)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IF('True_Odds_Calculator_2-way'!A818="","",'True_Odds_Calculator_2-way'!A818)</f>
        <v/>
      </c>
      <c r="B826" s="4" t="str">
        <f>IF('True_Odds_Calculator_2-way'!B818="","",'True_Odds_Calculator_2-way'!B818)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IF('True_Odds_Calculator_2-way'!A819="","",'True_Odds_Calculator_2-way'!A819)</f>
        <v/>
      </c>
      <c r="B827" s="4" t="str">
        <f>IF('True_Odds_Calculator_2-way'!B819="","",'True_Odds_Calculator_2-way'!B819)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IF('True_Odds_Calculator_2-way'!A820="","",'True_Odds_Calculator_2-way'!A820)</f>
        <v/>
      </c>
      <c r="B828" s="4" t="str">
        <f>IF('True_Odds_Calculator_2-way'!B820="","",'True_Odds_Calculator_2-way'!B820)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IF('True_Odds_Calculator_2-way'!A821="","",'True_Odds_Calculator_2-way'!A821)</f>
        <v/>
      </c>
      <c r="B829" s="4" t="str">
        <f>IF('True_Odds_Calculator_2-way'!B821="","",'True_Odds_Calculator_2-way'!B821)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IF('True_Odds_Calculator_2-way'!A822="","",'True_Odds_Calculator_2-way'!A822)</f>
        <v/>
      </c>
      <c r="B830" s="4" t="str">
        <f>IF('True_Odds_Calculator_2-way'!B822="","",'True_Odds_Calculator_2-way'!B822)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IF('True_Odds_Calculator_2-way'!A823="","",'True_Odds_Calculator_2-way'!A823)</f>
        <v/>
      </c>
      <c r="B831" s="4" t="str">
        <f>IF('True_Odds_Calculator_2-way'!B823="","",'True_Odds_Calculator_2-way'!B823)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IF('True_Odds_Calculator_2-way'!A824="","",'True_Odds_Calculator_2-way'!A824)</f>
        <v/>
      </c>
      <c r="B832" s="4" t="str">
        <f>IF('True_Odds_Calculator_2-way'!B824="","",'True_Odds_Calculator_2-way'!B824)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IF('True_Odds_Calculator_2-way'!A825="","",'True_Odds_Calculator_2-way'!A825)</f>
        <v/>
      </c>
      <c r="B833" s="4" t="str">
        <f>IF('True_Odds_Calculator_2-way'!B825="","",'True_Odds_Calculator_2-way'!B825)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IF('True_Odds_Calculator_2-way'!A826="","",'True_Odds_Calculator_2-way'!A826)</f>
        <v/>
      </c>
      <c r="B834" s="4" t="str">
        <f>IF('True_Odds_Calculator_2-way'!B826="","",'True_Odds_Calculator_2-way'!B826)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IF('True_Odds_Calculator_2-way'!A827="","",'True_Odds_Calculator_2-way'!A827)</f>
        <v/>
      </c>
      <c r="B835" s="4" t="str">
        <f>IF('True_Odds_Calculator_2-way'!B827="","",'True_Odds_Calculator_2-way'!B827)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IF('True_Odds_Calculator_2-way'!A828="","",'True_Odds_Calculator_2-way'!A828)</f>
        <v/>
      </c>
      <c r="B836" s="4" t="str">
        <f>IF('True_Odds_Calculator_2-way'!B828="","",'True_Odds_Calculator_2-way'!B828)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IF('True_Odds_Calculator_2-way'!A829="","",'True_Odds_Calculator_2-way'!A829)</f>
        <v/>
      </c>
      <c r="B837" s="4" t="str">
        <f>IF('True_Odds_Calculator_2-way'!B829="","",'True_Odds_Calculator_2-way'!B829)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IF('True_Odds_Calculator_2-way'!A830="","",'True_Odds_Calculator_2-way'!A830)</f>
        <v/>
      </c>
      <c r="B838" s="4" t="str">
        <f>IF('True_Odds_Calculator_2-way'!B830="","",'True_Odds_Calculator_2-way'!B830)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IF('True_Odds_Calculator_2-way'!A831="","",'True_Odds_Calculator_2-way'!A831)</f>
        <v/>
      </c>
      <c r="B839" s="4" t="str">
        <f>IF('True_Odds_Calculator_2-way'!B831="","",'True_Odds_Calculator_2-way'!B831)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IF('True_Odds_Calculator_2-way'!A832="","",'True_Odds_Calculator_2-way'!A832)</f>
        <v/>
      </c>
      <c r="B840" s="4" t="str">
        <f>IF('True_Odds_Calculator_2-way'!B832="","",'True_Odds_Calculator_2-way'!B832)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IF('True_Odds_Calculator_2-way'!A833="","",'True_Odds_Calculator_2-way'!A833)</f>
        <v/>
      </c>
      <c r="B841" s="4" t="str">
        <f>IF('True_Odds_Calculator_2-way'!B833="","",'True_Odds_Calculator_2-way'!B833)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IF('True_Odds_Calculator_2-way'!A834="","",'True_Odds_Calculator_2-way'!A834)</f>
        <v/>
      </c>
      <c r="B842" s="4" t="str">
        <f>IF('True_Odds_Calculator_2-way'!B834="","",'True_Odds_Calculator_2-way'!B834)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IF('True_Odds_Calculator_2-way'!A835="","",'True_Odds_Calculator_2-way'!A835)</f>
        <v/>
      </c>
      <c r="B843" s="4" t="str">
        <f>IF('True_Odds_Calculator_2-way'!B835="","",'True_Odds_Calculator_2-way'!B835)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IF('True_Odds_Calculator_2-way'!A836="","",'True_Odds_Calculator_2-way'!A836)</f>
        <v/>
      </c>
      <c r="B844" s="4" t="str">
        <f>IF('True_Odds_Calculator_2-way'!B836="","",'True_Odds_Calculator_2-way'!B836)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IF('True_Odds_Calculator_2-way'!A837="","",'True_Odds_Calculator_2-way'!A837)</f>
        <v/>
      </c>
      <c r="B845" s="4" t="str">
        <f>IF('True_Odds_Calculator_2-way'!B837="","",'True_Odds_Calculator_2-way'!B837)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IF('True_Odds_Calculator_2-way'!A838="","",'True_Odds_Calculator_2-way'!A838)</f>
        <v/>
      </c>
      <c r="B846" s="4" t="str">
        <f>IF('True_Odds_Calculator_2-way'!B838="","",'True_Odds_Calculator_2-way'!B838)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IF('True_Odds_Calculator_2-way'!A839="","",'True_Odds_Calculator_2-way'!A839)</f>
        <v/>
      </c>
      <c r="B847" s="4" t="str">
        <f>IF('True_Odds_Calculator_2-way'!B839="","",'True_Odds_Calculator_2-way'!B839)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IF('True_Odds_Calculator_2-way'!A840="","",'True_Odds_Calculator_2-way'!A840)</f>
        <v/>
      </c>
      <c r="B848" s="4" t="str">
        <f>IF('True_Odds_Calculator_2-way'!B840="","",'True_Odds_Calculator_2-way'!B840)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IF('True_Odds_Calculator_2-way'!A841="","",'True_Odds_Calculator_2-way'!A841)</f>
        <v/>
      </c>
      <c r="B849" s="4" t="str">
        <f>IF('True_Odds_Calculator_2-way'!B841="","",'True_Odds_Calculator_2-way'!B841)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IF('True_Odds_Calculator_2-way'!A842="","",'True_Odds_Calculator_2-way'!A842)</f>
        <v/>
      </c>
      <c r="B850" s="4" t="str">
        <f>IF('True_Odds_Calculator_2-way'!B842="","",'True_Odds_Calculator_2-way'!B842)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IF('True_Odds_Calculator_2-way'!A843="","",'True_Odds_Calculator_2-way'!A843)</f>
        <v/>
      </c>
      <c r="B851" s="4" t="str">
        <f>IF('True_Odds_Calculator_2-way'!B843="","",'True_Odds_Calculator_2-way'!B843)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IF('True_Odds_Calculator_2-way'!A844="","",'True_Odds_Calculator_2-way'!A844)</f>
        <v/>
      </c>
      <c r="B852" s="4" t="str">
        <f>IF('True_Odds_Calculator_2-way'!B844="","",'True_Odds_Calculator_2-way'!B844)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IF('True_Odds_Calculator_2-way'!A845="","",'True_Odds_Calculator_2-way'!A845)</f>
        <v/>
      </c>
      <c r="B853" s="4" t="str">
        <f>IF('True_Odds_Calculator_2-way'!B845="","",'True_Odds_Calculator_2-way'!B845)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IF('True_Odds_Calculator_2-way'!A846="","",'True_Odds_Calculator_2-way'!A846)</f>
        <v/>
      </c>
      <c r="B854" s="4" t="str">
        <f>IF('True_Odds_Calculator_2-way'!B846="","",'True_Odds_Calculator_2-way'!B846)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IF('True_Odds_Calculator_2-way'!A847="","",'True_Odds_Calculator_2-way'!A847)</f>
        <v/>
      </c>
      <c r="B855" s="4" t="str">
        <f>IF('True_Odds_Calculator_2-way'!B847="","",'True_Odds_Calculator_2-way'!B847)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IF('True_Odds_Calculator_2-way'!A848="","",'True_Odds_Calculator_2-way'!A848)</f>
        <v/>
      </c>
      <c r="B856" s="4" t="str">
        <f>IF('True_Odds_Calculator_2-way'!B848="","",'True_Odds_Calculator_2-way'!B848)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IF('True_Odds_Calculator_2-way'!A849="","",'True_Odds_Calculator_2-way'!A849)</f>
        <v/>
      </c>
      <c r="B857" s="4" t="str">
        <f>IF('True_Odds_Calculator_2-way'!B849="","",'True_Odds_Calculator_2-way'!B849)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IF('True_Odds_Calculator_2-way'!A850="","",'True_Odds_Calculator_2-way'!A850)</f>
        <v/>
      </c>
      <c r="B858" s="4" t="str">
        <f>IF('True_Odds_Calculator_2-way'!B850="","",'True_Odds_Calculator_2-way'!B850)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IF('True_Odds_Calculator_2-way'!A851="","",'True_Odds_Calculator_2-way'!A851)</f>
        <v/>
      </c>
      <c r="B859" s="4" t="str">
        <f>IF('True_Odds_Calculator_2-way'!B851="","",'True_Odds_Calculator_2-way'!B851)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IF('True_Odds_Calculator_2-way'!A852="","",'True_Odds_Calculator_2-way'!A852)</f>
        <v/>
      </c>
      <c r="B860" s="4" t="str">
        <f>IF('True_Odds_Calculator_2-way'!B852="","",'True_Odds_Calculator_2-way'!B852)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IF('True_Odds_Calculator_2-way'!A853="","",'True_Odds_Calculator_2-way'!A853)</f>
        <v/>
      </c>
      <c r="B861" s="4" t="str">
        <f>IF('True_Odds_Calculator_2-way'!B853="","",'True_Odds_Calculator_2-way'!B853)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IF('True_Odds_Calculator_2-way'!A854="","",'True_Odds_Calculator_2-way'!A854)</f>
        <v/>
      </c>
      <c r="B862" s="4" t="str">
        <f>IF('True_Odds_Calculator_2-way'!B854="","",'True_Odds_Calculator_2-way'!B854)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IF('True_Odds_Calculator_2-way'!A855="","",'True_Odds_Calculator_2-way'!A855)</f>
        <v/>
      </c>
      <c r="B863" s="4" t="str">
        <f>IF('True_Odds_Calculator_2-way'!B855="","",'True_Odds_Calculator_2-way'!B855)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IF('True_Odds_Calculator_2-way'!A856="","",'True_Odds_Calculator_2-way'!A856)</f>
        <v/>
      </c>
      <c r="B864" s="4" t="str">
        <f>IF('True_Odds_Calculator_2-way'!B856="","",'True_Odds_Calculator_2-way'!B856)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IF('True_Odds_Calculator_2-way'!A857="","",'True_Odds_Calculator_2-way'!A857)</f>
        <v/>
      </c>
      <c r="B865" s="4" t="str">
        <f>IF('True_Odds_Calculator_2-way'!B857="","",'True_Odds_Calculator_2-way'!B857)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IF('True_Odds_Calculator_2-way'!A858="","",'True_Odds_Calculator_2-way'!A858)</f>
        <v/>
      </c>
      <c r="B866" s="4" t="str">
        <f>IF('True_Odds_Calculator_2-way'!B858="","",'True_Odds_Calculator_2-way'!B858)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IF('True_Odds_Calculator_2-way'!A859="","",'True_Odds_Calculator_2-way'!A859)</f>
        <v/>
      </c>
      <c r="B867" s="4" t="str">
        <f>IF('True_Odds_Calculator_2-way'!B859="","",'True_Odds_Calculator_2-way'!B859)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IF('True_Odds_Calculator_2-way'!A860="","",'True_Odds_Calculator_2-way'!A860)</f>
        <v/>
      </c>
      <c r="B868" s="4" t="str">
        <f>IF('True_Odds_Calculator_2-way'!B860="","",'True_Odds_Calculator_2-way'!B860)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IF('True_Odds_Calculator_2-way'!A861="","",'True_Odds_Calculator_2-way'!A861)</f>
        <v/>
      </c>
      <c r="B869" s="4" t="str">
        <f>IF('True_Odds_Calculator_2-way'!B861="","",'True_Odds_Calculator_2-way'!B861)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IF('True_Odds_Calculator_2-way'!A862="","",'True_Odds_Calculator_2-way'!A862)</f>
        <v/>
      </c>
      <c r="B870" s="4" t="str">
        <f>IF('True_Odds_Calculator_2-way'!B862="","",'True_Odds_Calculator_2-way'!B862)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IF('True_Odds_Calculator_2-way'!A863="","",'True_Odds_Calculator_2-way'!A863)</f>
        <v/>
      </c>
      <c r="B871" s="4" t="str">
        <f>IF('True_Odds_Calculator_2-way'!B863="","",'True_Odds_Calculator_2-way'!B863)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IF('True_Odds_Calculator_2-way'!A864="","",'True_Odds_Calculator_2-way'!A864)</f>
        <v/>
      </c>
      <c r="B872" s="4" t="str">
        <f>IF('True_Odds_Calculator_2-way'!B864="","",'True_Odds_Calculator_2-way'!B864)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IF('True_Odds_Calculator_2-way'!A865="","",'True_Odds_Calculator_2-way'!A865)</f>
        <v/>
      </c>
      <c r="B873" s="4" t="str">
        <f>IF('True_Odds_Calculator_2-way'!B865="","",'True_Odds_Calculator_2-way'!B865)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IF('True_Odds_Calculator_2-way'!A866="","",'True_Odds_Calculator_2-way'!A866)</f>
        <v/>
      </c>
      <c r="B874" s="4" t="str">
        <f>IF('True_Odds_Calculator_2-way'!B866="","",'True_Odds_Calculator_2-way'!B866)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IF('True_Odds_Calculator_2-way'!A867="","",'True_Odds_Calculator_2-way'!A867)</f>
        <v/>
      </c>
      <c r="B875" s="4" t="str">
        <f>IF('True_Odds_Calculator_2-way'!B867="","",'True_Odds_Calculator_2-way'!B867)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IF('True_Odds_Calculator_2-way'!A868="","",'True_Odds_Calculator_2-way'!A868)</f>
        <v/>
      </c>
      <c r="B876" s="4" t="str">
        <f>IF('True_Odds_Calculator_2-way'!B868="","",'True_Odds_Calculator_2-way'!B868)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IF('True_Odds_Calculator_2-way'!A869="","",'True_Odds_Calculator_2-way'!A869)</f>
        <v/>
      </c>
      <c r="B877" s="4" t="str">
        <f>IF('True_Odds_Calculator_2-way'!B869="","",'True_Odds_Calculator_2-way'!B869)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IF('True_Odds_Calculator_2-way'!A870="","",'True_Odds_Calculator_2-way'!A870)</f>
        <v/>
      </c>
      <c r="B878" s="4" t="str">
        <f>IF('True_Odds_Calculator_2-way'!B870="","",'True_Odds_Calculator_2-way'!B870)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IF('True_Odds_Calculator_2-way'!A871="","",'True_Odds_Calculator_2-way'!A871)</f>
        <v/>
      </c>
      <c r="B879" s="4" t="str">
        <f>IF('True_Odds_Calculator_2-way'!B871="","",'True_Odds_Calculator_2-way'!B871)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IF('True_Odds_Calculator_2-way'!A872="","",'True_Odds_Calculator_2-way'!A872)</f>
        <v/>
      </c>
      <c r="B880" s="4" t="str">
        <f>IF('True_Odds_Calculator_2-way'!B872="","",'True_Odds_Calculator_2-way'!B872)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IF('True_Odds_Calculator_2-way'!A873="","",'True_Odds_Calculator_2-way'!A873)</f>
        <v/>
      </c>
      <c r="B881" s="4" t="str">
        <f>IF('True_Odds_Calculator_2-way'!B873="","",'True_Odds_Calculator_2-way'!B873)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IF('True_Odds_Calculator_2-way'!A874="","",'True_Odds_Calculator_2-way'!A874)</f>
        <v/>
      </c>
      <c r="B882" s="4" t="str">
        <f>IF('True_Odds_Calculator_2-way'!B874="","",'True_Odds_Calculator_2-way'!B874)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IF('True_Odds_Calculator_2-way'!A875="","",'True_Odds_Calculator_2-way'!A875)</f>
        <v/>
      </c>
      <c r="B883" s="4" t="str">
        <f>IF('True_Odds_Calculator_2-way'!B875="","",'True_Odds_Calculator_2-way'!B875)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IF('True_Odds_Calculator_2-way'!A876="","",'True_Odds_Calculator_2-way'!A876)</f>
        <v/>
      </c>
      <c r="B884" s="4" t="str">
        <f>IF('True_Odds_Calculator_2-way'!B876="","",'True_Odds_Calculator_2-way'!B876)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IF('True_Odds_Calculator_2-way'!A877="","",'True_Odds_Calculator_2-way'!A877)</f>
        <v/>
      </c>
      <c r="B885" s="4" t="str">
        <f>IF('True_Odds_Calculator_2-way'!B877="","",'True_Odds_Calculator_2-way'!B877)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IF('True_Odds_Calculator_2-way'!A878="","",'True_Odds_Calculator_2-way'!A878)</f>
        <v/>
      </c>
      <c r="B886" s="4" t="str">
        <f>IF('True_Odds_Calculator_2-way'!B878="","",'True_Odds_Calculator_2-way'!B878)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IF('True_Odds_Calculator_2-way'!A879="","",'True_Odds_Calculator_2-way'!A879)</f>
        <v/>
      </c>
      <c r="B887" s="4" t="str">
        <f>IF('True_Odds_Calculator_2-way'!B879="","",'True_Odds_Calculator_2-way'!B879)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IF('True_Odds_Calculator_2-way'!A880="","",'True_Odds_Calculator_2-way'!A880)</f>
        <v/>
      </c>
      <c r="B888" s="4" t="str">
        <f>IF('True_Odds_Calculator_2-way'!B880="","",'True_Odds_Calculator_2-way'!B880)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IF('True_Odds_Calculator_2-way'!A881="","",'True_Odds_Calculator_2-way'!A881)</f>
        <v/>
      </c>
      <c r="B889" s="4" t="str">
        <f>IF('True_Odds_Calculator_2-way'!B881="","",'True_Odds_Calculator_2-way'!B881)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IF('True_Odds_Calculator_2-way'!A882="","",'True_Odds_Calculator_2-way'!A882)</f>
        <v/>
      </c>
      <c r="B890" s="4" t="str">
        <f>IF('True_Odds_Calculator_2-way'!B882="","",'True_Odds_Calculator_2-way'!B882)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IF('True_Odds_Calculator_2-way'!A883="","",'True_Odds_Calculator_2-way'!A883)</f>
        <v/>
      </c>
      <c r="B891" s="4" t="str">
        <f>IF('True_Odds_Calculator_2-way'!B883="","",'True_Odds_Calculator_2-way'!B883)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IF('True_Odds_Calculator_2-way'!A884="","",'True_Odds_Calculator_2-way'!A884)</f>
        <v/>
      </c>
      <c r="B892" s="4" t="str">
        <f>IF('True_Odds_Calculator_2-way'!B884="","",'True_Odds_Calculator_2-way'!B884)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IF('True_Odds_Calculator_2-way'!A885="","",'True_Odds_Calculator_2-way'!A885)</f>
        <v/>
      </c>
      <c r="B893" s="4" t="str">
        <f>IF('True_Odds_Calculator_2-way'!B885="","",'True_Odds_Calculator_2-way'!B885)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IF('True_Odds_Calculator_2-way'!A886="","",'True_Odds_Calculator_2-way'!A886)</f>
        <v/>
      </c>
      <c r="B894" s="4" t="str">
        <f>IF('True_Odds_Calculator_2-way'!B886="","",'True_Odds_Calculator_2-way'!B886)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IF('True_Odds_Calculator_2-way'!A887="","",'True_Odds_Calculator_2-way'!A887)</f>
        <v/>
      </c>
      <c r="B895" s="4" t="str">
        <f>IF('True_Odds_Calculator_2-way'!B887="","",'True_Odds_Calculator_2-way'!B887)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IF('True_Odds_Calculator_2-way'!A888="","",'True_Odds_Calculator_2-way'!A888)</f>
        <v/>
      </c>
      <c r="B896" s="4" t="str">
        <f>IF('True_Odds_Calculator_2-way'!B888="","",'True_Odds_Calculator_2-way'!B888)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IF('True_Odds_Calculator_2-way'!A889="","",'True_Odds_Calculator_2-way'!A889)</f>
        <v/>
      </c>
      <c r="B897" s="4" t="str">
        <f>IF('True_Odds_Calculator_2-way'!B889="","",'True_Odds_Calculator_2-way'!B889)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IF('True_Odds_Calculator_2-way'!A890="","",'True_Odds_Calculator_2-way'!A890)</f>
        <v/>
      </c>
      <c r="B898" s="4" t="str">
        <f>IF('True_Odds_Calculator_2-way'!B890="","",'True_Odds_Calculator_2-way'!B890)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IF('True_Odds_Calculator_2-way'!A891="","",'True_Odds_Calculator_2-way'!A891)</f>
        <v/>
      </c>
      <c r="B899" s="4" t="str">
        <f>IF('True_Odds_Calculator_2-way'!B891="","",'True_Odds_Calculator_2-way'!B891)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IF('True_Odds_Calculator_2-way'!A892="","",'True_Odds_Calculator_2-way'!A892)</f>
        <v/>
      </c>
      <c r="B900" s="4" t="str">
        <f>IF('True_Odds_Calculator_2-way'!B892="","",'True_Odds_Calculator_2-way'!B892)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IF('True_Odds_Calculator_2-way'!A893="","",'True_Odds_Calculator_2-way'!A893)</f>
        <v/>
      </c>
      <c r="B901" s="4" t="str">
        <f>IF('True_Odds_Calculator_2-way'!B893="","",'True_Odds_Calculator_2-way'!B893)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IF('True_Odds_Calculator_2-way'!A894="","",'True_Odds_Calculator_2-way'!A894)</f>
        <v/>
      </c>
      <c r="B902" s="4" t="str">
        <f>IF('True_Odds_Calculator_2-way'!B894="","",'True_Odds_Calculator_2-way'!B894)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IF('True_Odds_Calculator_2-way'!A895="","",'True_Odds_Calculator_2-way'!A895)</f>
        <v/>
      </c>
      <c r="B903" s="4" t="str">
        <f>IF('True_Odds_Calculator_2-way'!B895="","",'True_Odds_Calculator_2-way'!B895)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IF('True_Odds_Calculator_2-way'!A896="","",'True_Odds_Calculator_2-way'!A896)</f>
        <v/>
      </c>
      <c r="B904" s="4" t="str">
        <f>IF('True_Odds_Calculator_2-way'!B896="","",'True_Odds_Calculator_2-way'!B896)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IF('True_Odds_Calculator_2-way'!A897="","",'True_Odds_Calculator_2-way'!A897)</f>
        <v/>
      </c>
      <c r="B905" s="4" t="str">
        <f>IF('True_Odds_Calculator_2-way'!B897="","",'True_Odds_Calculator_2-way'!B897)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IF('True_Odds_Calculator_2-way'!A898="","",'True_Odds_Calculator_2-way'!A898)</f>
        <v/>
      </c>
      <c r="B906" s="4" t="str">
        <f>IF('True_Odds_Calculator_2-way'!B898="","",'True_Odds_Calculator_2-way'!B898)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IF('True_Odds_Calculator_2-way'!A899="","",'True_Odds_Calculator_2-way'!A899)</f>
        <v/>
      </c>
      <c r="B907" s="4" t="str">
        <f>IF('True_Odds_Calculator_2-way'!B899="","",'True_Odds_Calculator_2-way'!B899)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IF('True_Odds_Calculator_2-way'!A900="","",'True_Odds_Calculator_2-way'!A900)</f>
        <v/>
      </c>
      <c r="B908" s="4" t="str">
        <f>IF('True_Odds_Calculator_2-way'!B900="","",'True_Odds_Calculator_2-way'!B900)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IF('True_Odds_Calculator_2-way'!A901="","",'True_Odds_Calculator_2-way'!A901)</f>
        <v/>
      </c>
      <c r="B909" s="4" t="str">
        <f>IF('True_Odds_Calculator_2-way'!B901="","",'True_Odds_Calculator_2-way'!B901)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IF('True_Odds_Calculator_2-way'!A902="","",'True_Odds_Calculator_2-way'!A902)</f>
        <v/>
      </c>
      <c r="B910" s="4" t="str">
        <f>IF('True_Odds_Calculator_2-way'!B902="","",'True_Odds_Calculator_2-way'!B902)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IF('True_Odds_Calculator_2-way'!A903="","",'True_Odds_Calculator_2-way'!A903)</f>
        <v/>
      </c>
      <c r="B911" s="4" t="str">
        <f>IF('True_Odds_Calculator_2-way'!B903="","",'True_Odds_Calculator_2-way'!B903)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IF('True_Odds_Calculator_2-way'!A904="","",'True_Odds_Calculator_2-way'!A904)</f>
        <v/>
      </c>
      <c r="B912" s="4" t="str">
        <f>IF('True_Odds_Calculator_2-way'!B904="","",'True_Odds_Calculator_2-way'!B904)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IF('True_Odds_Calculator_2-way'!A905="","",'True_Odds_Calculator_2-way'!A905)</f>
        <v/>
      </c>
      <c r="B913" s="4" t="str">
        <f>IF('True_Odds_Calculator_2-way'!B905="","",'True_Odds_Calculator_2-way'!B905)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IF('True_Odds_Calculator_2-way'!A906="","",'True_Odds_Calculator_2-way'!A906)</f>
        <v/>
      </c>
      <c r="B914" s="4" t="str">
        <f>IF('True_Odds_Calculator_2-way'!B906="","",'True_Odds_Calculator_2-way'!B906)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IF('True_Odds_Calculator_2-way'!A907="","",'True_Odds_Calculator_2-way'!A907)</f>
        <v/>
      </c>
      <c r="B915" s="4" t="str">
        <f>IF('True_Odds_Calculator_2-way'!B907="","",'True_Odds_Calculator_2-way'!B907)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IF('True_Odds_Calculator_2-way'!A908="","",'True_Odds_Calculator_2-way'!A908)</f>
        <v/>
      </c>
      <c r="B916" s="4" t="str">
        <f>IF('True_Odds_Calculator_2-way'!B908="","",'True_Odds_Calculator_2-way'!B908)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IF('True_Odds_Calculator_2-way'!A909="","",'True_Odds_Calculator_2-way'!A909)</f>
        <v/>
      </c>
      <c r="B917" s="4" t="str">
        <f>IF('True_Odds_Calculator_2-way'!B909="","",'True_Odds_Calculator_2-way'!B909)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IF('True_Odds_Calculator_2-way'!A910="","",'True_Odds_Calculator_2-way'!A910)</f>
        <v/>
      </c>
      <c r="B918" s="4" t="str">
        <f>IF('True_Odds_Calculator_2-way'!B910="","",'True_Odds_Calculator_2-way'!B910)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IF('True_Odds_Calculator_2-way'!A911="","",'True_Odds_Calculator_2-way'!A911)</f>
        <v/>
      </c>
      <c r="B919" s="4" t="str">
        <f>IF('True_Odds_Calculator_2-way'!B911="","",'True_Odds_Calculator_2-way'!B911)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IF('True_Odds_Calculator_2-way'!A912="","",'True_Odds_Calculator_2-way'!A912)</f>
        <v/>
      </c>
      <c r="B920" s="4" t="str">
        <f>IF('True_Odds_Calculator_2-way'!B912="","",'True_Odds_Calculator_2-way'!B912)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IF('True_Odds_Calculator_2-way'!A913="","",'True_Odds_Calculator_2-way'!A913)</f>
        <v/>
      </c>
      <c r="B921" s="4" t="str">
        <f>IF('True_Odds_Calculator_2-way'!B913="","",'True_Odds_Calculator_2-way'!B913)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IF('True_Odds_Calculator_2-way'!A914="","",'True_Odds_Calculator_2-way'!A914)</f>
        <v/>
      </c>
      <c r="B922" s="4" t="str">
        <f>IF('True_Odds_Calculator_2-way'!B914="","",'True_Odds_Calculator_2-way'!B914)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IF('True_Odds_Calculator_2-way'!A915="","",'True_Odds_Calculator_2-way'!A915)</f>
        <v/>
      </c>
      <c r="B923" s="4" t="str">
        <f>IF('True_Odds_Calculator_2-way'!B915="","",'True_Odds_Calculator_2-way'!B915)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IF('True_Odds_Calculator_2-way'!A916="","",'True_Odds_Calculator_2-way'!A916)</f>
        <v/>
      </c>
      <c r="B924" s="4" t="str">
        <f>IF('True_Odds_Calculator_2-way'!B916="","",'True_Odds_Calculator_2-way'!B916)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IF('True_Odds_Calculator_2-way'!A917="","",'True_Odds_Calculator_2-way'!A917)</f>
        <v/>
      </c>
      <c r="B925" s="4" t="str">
        <f>IF('True_Odds_Calculator_2-way'!B917="","",'True_Odds_Calculator_2-way'!B917)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IF('True_Odds_Calculator_2-way'!A918="","",'True_Odds_Calculator_2-way'!A918)</f>
        <v/>
      </c>
      <c r="B926" s="4" t="str">
        <f>IF('True_Odds_Calculator_2-way'!B918="","",'True_Odds_Calculator_2-way'!B918)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IF('True_Odds_Calculator_2-way'!A919="","",'True_Odds_Calculator_2-way'!A919)</f>
        <v/>
      </c>
      <c r="B927" s="4" t="str">
        <f>IF('True_Odds_Calculator_2-way'!B919="","",'True_Odds_Calculator_2-way'!B919)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IF('True_Odds_Calculator_2-way'!A920="","",'True_Odds_Calculator_2-way'!A920)</f>
        <v/>
      </c>
      <c r="B928" s="4" t="str">
        <f>IF('True_Odds_Calculator_2-way'!B920="","",'True_Odds_Calculator_2-way'!B920)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IF('True_Odds_Calculator_2-way'!A921="","",'True_Odds_Calculator_2-way'!A921)</f>
        <v/>
      </c>
      <c r="B929" s="4" t="str">
        <f>IF('True_Odds_Calculator_2-way'!B921="","",'True_Odds_Calculator_2-way'!B921)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IF('True_Odds_Calculator_2-way'!A922="","",'True_Odds_Calculator_2-way'!A922)</f>
        <v/>
      </c>
      <c r="B930" s="4" t="str">
        <f>IF('True_Odds_Calculator_2-way'!B922="","",'True_Odds_Calculator_2-way'!B922)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IF('True_Odds_Calculator_2-way'!A923="","",'True_Odds_Calculator_2-way'!A923)</f>
        <v/>
      </c>
      <c r="B931" s="4" t="str">
        <f>IF('True_Odds_Calculator_2-way'!B923="","",'True_Odds_Calculator_2-way'!B923)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IF('True_Odds_Calculator_2-way'!A924="","",'True_Odds_Calculator_2-way'!A924)</f>
        <v/>
      </c>
      <c r="B932" s="4" t="str">
        <f>IF('True_Odds_Calculator_2-way'!B924="","",'True_Odds_Calculator_2-way'!B924)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IF('True_Odds_Calculator_2-way'!A925="","",'True_Odds_Calculator_2-way'!A925)</f>
        <v/>
      </c>
      <c r="B933" s="4" t="str">
        <f>IF('True_Odds_Calculator_2-way'!B925="","",'True_Odds_Calculator_2-way'!B925)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IF('True_Odds_Calculator_2-way'!A926="","",'True_Odds_Calculator_2-way'!A926)</f>
        <v/>
      </c>
      <c r="B934" s="4" t="str">
        <f>IF('True_Odds_Calculator_2-way'!B926="","",'True_Odds_Calculator_2-way'!B926)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IF('True_Odds_Calculator_2-way'!A927="","",'True_Odds_Calculator_2-way'!A927)</f>
        <v/>
      </c>
      <c r="B935" s="4" t="str">
        <f>IF('True_Odds_Calculator_2-way'!B927="","",'True_Odds_Calculator_2-way'!B927)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IF('True_Odds_Calculator_2-way'!A928="","",'True_Odds_Calculator_2-way'!A928)</f>
        <v/>
      </c>
      <c r="B936" s="4" t="str">
        <f>IF('True_Odds_Calculator_2-way'!B928="","",'True_Odds_Calculator_2-way'!B928)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IF('True_Odds_Calculator_2-way'!A929="","",'True_Odds_Calculator_2-way'!A929)</f>
        <v/>
      </c>
      <c r="B937" s="4" t="str">
        <f>IF('True_Odds_Calculator_2-way'!B929="","",'True_Odds_Calculator_2-way'!B929)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IF('True_Odds_Calculator_2-way'!A930="","",'True_Odds_Calculator_2-way'!A930)</f>
        <v/>
      </c>
      <c r="B938" s="4" t="str">
        <f>IF('True_Odds_Calculator_2-way'!B930="","",'True_Odds_Calculator_2-way'!B930)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IF('True_Odds_Calculator_2-way'!A931="","",'True_Odds_Calculator_2-way'!A931)</f>
        <v/>
      </c>
      <c r="B939" s="4" t="str">
        <f>IF('True_Odds_Calculator_2-way'!B931="","",'True_Odds_Calculator_2-way'!B931)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IF('True_Odds_Calculator_2-way'!A932="","",'True_Odds_Calculator_2-way'!A932)</f>
        <v/>
      </c>
      <c r="B940" s="4" t="str">
        <f>IF('True_Odds_Calculator_2-way'!B932="","",'True_Odds_Calculator_2-way'!B932)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IF('True_Odds_Calculator_2-way'!A933="","",'True_Odds_Calculator_2-way'!A933)</f>
        <v/>
      </c>
      <c r="B941" s="4" t="str">
        <f>IF('True_Odds_Calculator_2-way'!B933="","",'True_Odds_Calculator_2-way'!B933)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IF('True_Odds_Calculator_2-way'!A934="","",'True_Odds_Calculator_2-way'!A934)</f>
        <v/>
      </c>
      <c r="B942" s="4" t="str">
        <f>IF('True_Odds_Calculator_2-way'!B934="","",'True_Odds_Calculator_2-way'!B934)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IF('True_Odds_Calculator_2-way'!A935="","",'True_Odds_Calculator_2-way'!A935)</f>
        <v/>
      </c>
      <c r="B943" s="4" t="str">
        <f>IF('True_Odds_Calculator_2-way'!B935="","",'True_Odds_Calculator_2-way'!B935)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IF('True_Odds_Calculator_2-way'!A936="","",'True_Odds_Calculator_2-way'!A936)</f>
        <v/>
      </c>
      <c r="B944" s="4" t="str">
        <f>IF('True_Odds_Calculator_2-way'!B936="","",'True_Odds_Calculator_2-way'!B936)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IF('True_Odds_Calculator_2-way'!A937="","",'True_Odds_Calculator_2-way'!A937)</f>
        <v/>
      </c>
      <c r="B945" s="4" t="str">
        <f>IF('True_Odds_Calculator_2-way'!B937="","",'True_Odds_Calculator_2-way'!B937)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IF('True_Odds_Calculator_2-way'!A938="","",'True_Odds_Calculator_2-way'!A938)</f>
        <v/>
      </c>
      <c r="B946" s="4" t="str">
        <f>IF('True_Odds_Calculator_2-way'!B938="","",'True_Odds_Calculator_2-way'!B938)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IF('True_Odds_Calculator_2-way'!A939="","",'True_Odds_Calculator_2-way'!A939)</f>
        <v/>
      </c>
      <c r="B947" s="4" t="str">
        <f>IF('True_Odds_Calculator_2-way'!B939="","",'True_Odds_Calculator_2-way'!B939)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IF('True_Odds_Calculator_2-way'!A940="","",'True_Odds_Calculator_2-way'!A940)</f>
        <v/>
      </c>
      <c r="B948" s="4" t="str">
        <f>IF('True_Odds_Calculator_2-way'!B940="","",'True_Odds_Calculator_2-way'!B940)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IF('True_Odds_Calculator_2-way'!A941="","",'True_Odds_Calculator_2-way'!A941)</f>
        <v/>
      </c>
      <c r="B949" s="4" t="str">
        <f>IF('True_Odds_Calculator_2-way'!B941="","",'True_Odds_Calculator_2-way'!B941)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IF('True_Odds_Calculator_2-way'!A942="","",'True_Odds_Calculator_2-way'!A942)</f>
        <v/>
      </c>
      <c r="B950" s="4" t="str">
        <f>IF('True_Odds_Calculator_2-way'!B942="","",'True_Odds_Calculator_2-way'!B942)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IF('True_Odds_Calculator_2-way'!A943="","",'True_Odds_Calculator_2-way'!A943)</f>
        <v/>
      </c>
      <c r="B951" s="4" t="str">
        <f>IF('True_Odds_Calculator_2-way'!B943="","",'True_Odds_Calculator_2-way'!B943)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IF('True_Odds_Calculator_2-way'!A944="","",'True_Odds_Calculator_2-way'!A944)</f>
        <v/>
      </c>
      <c r="B952" s="4" t="str">
        <f>IF('True_Odds_Calculator_2-way'!B944="","",'True_Odds_Calculator_2-way'!B944)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IF('True_Odds_Calculator_2-way'!A945="","",'True_Odds_Calculator_2-way'!A945)</f>
        <v/>
      </c>
      <c r="B953" s="4" t="str">
        <f>IF('True_Odds_Calculator_2-way'!B945="","",'True_Odds_Calculator_2-way'!B945)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IF('True_Odds_Calculator_2-way'!A946="","",'True_Odds_Calculator_2-way'!A946)</f>
        <v/>
      </c>
      <c r="B954" s="4" t="str">
        <f>IF('True_Odds_Calculator_2-way'!B946="","",'True_Odds_Calculator_2-way'!B946)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IF('True_Odds_Calculator_2-way'!A947="","",'True_Odds_Calculator_2-way'!A947)</f>
        <v/>
      </c>
      <c r="B955" s="4" t="str">
        <f>IF('True_Odds_Calculator_2-way'!B947="","",'True_Odds_Calculator_2-way'!B947)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IF('True_Odds_Calculator_2-way'!A948="","",'True_Odds_Calculator_2-way'!A948)</f>
        <v/>
      </c>
      <c r="B956" s="4" t="str">
        <f>IF('True_Odds_Calculator_2-way'!B948="","",'True_Odds_Calculator_2-way'!B948)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IF('True_Odds_Calculator_2-way'!A949="","",'True_Odds_Calculator_2-way'!A949)</f>
        <v/>
      </c>
      <c r="B957" s="4" t="str">
        <f>IF('True_Odds_Calculator_2-way'!B949="","",'True_Odds_Calculator_2-way'!B949)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IF('True_Odds_Calculator_2-way'!A950="","",'True_Odds_Calculator_2-way'!A950)</f>
        <v/>
      </c>
      <c r="B958" s="4" t="str">
        <f>IF('True_Odds_Calculator_2-way'!B950="","",'True_Odds_Calculator_2-way'!B950)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IF('True_Odds_Calculator_2-way'!A951="","",'True_Odds_Calculator_2-way'!A951)</f>
        <v/>
      </c>
      <c r="B959" s="4" t="str">
        <f>IF('True_Odds_Calculator_2-way'!B951="","",'True_Odds_Calculator_2-way'!B951)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IF('True_Odds_Calculator_2-way'!A952="","",'True_Odds_Calculator_2-way'!A952)</f>
        <v/>
      </c>
      <c r="B960" s="4" t="str">
        <f>IF('True_Odds_Calculator_2-way'!B952="","",'True_Odds_Calculator_2-way'!B952)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IF('True_Odds_Calculator_2-way'!A953="","",'True_Odds_Calculator_2-way'!A953)</f>
        <v/>
      </c>
      <c r="B961" s="4" t="str">
        <f>IF('True_Odds_Calculator_2-way'!B953="","",'True_Odds_Calculator_2-way'!B953)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IF('True_Odds_Calculator_2-way'!A954="","",'True_Odds_Calculator_2-way'!A954)</f>
        <v/>
      </c>
      <c r="B962" s="4" t="str">
        <f>IF('True_Odds_Calculator_2-way'!B954="","",'True_Odds_Calculator_2-way'!B954)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IF('True_Odds_Calculator_2-way'!A955="","",'True_Odds_Calculator_2-way'!A955)</f>
        <v/>
      </c>
      <c r="B963" s="4" t="str">
        <f>IF('True_Odds_Calculator_2-way'!B955="","",'True_Odds_Calculator_2-way'!B955)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IF('True_Odds_Calculator_2-way'!A956="","",'True_Odds_Calculator_2-way'!A956)</f>
        <v/>
      </c>
      <c r="B964" s="4" t="str">
        <f>IF('True_Odds_Calculator_2-way'!B956="","",'True_Odds_Calculator_2-way'!B956)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IF('True_Odds_Calculator_2-way'!A957="","",'True_Odds_Calculator_2-way'!A957)</f>
        <v/>
      </c>
      <c r="B965" s="4" t="str">
        <f>IF('True_Odds_Calculator_2-way'!B957="","",'True_Odds_Calculator_2-way'!B957)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IF('True_Odds_Calculator_2-way'!A958="","",'True_Odds_Calculator_2-way'!A958)</f>
        <v/>
      </c>
      <c r="B966" s="4" t="str">
        <f>IF('True_Odds_Calculator_2-way'!B958="","",'True_Odds_Calculator_2-way'!B958)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IF('True_Odds_Calculator_2-way'!A959="","",'True_Odds_Calculator_2-way'!A959)</f>
        <v/>
      </c>
      <c r="B967" s="4" t="str">
        <f>IF('True_Odds_Calculator_2-way'!B959="","",'True_Odds_Calculator_2-way'!B959)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IF('True_Odds_Calculator_2-way'!A960="","",'True_Odds_Calculator_2-way'!A960)</f>
        <v/>
      </c>
      <c r="B968" s="4" t="str">
        <f>IF('True_Odds_Calculator_2-way'!B960="","",'True_Odds_Calculator_2-way'!B960)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IF('True_Odds_Calculator_2-way'!A961="","",'True_Odds_Calculator_2-way'!A961)</f>
        <v/>
      </c>
      <c r="B969" s="4" t="str">
        <f>IF('True_Odds_Calculator_2-way'!B961="","",'True_Odds_Calculator_2-way'!B961)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IF('True_Odds_Calculator_2-way'!A962="","",'True_Odds_Calculator_2-way'!A962)</f>
        <v/>
      </c>
      <c r="B970" s="4" t="str">
        <f>IF('True_Odds_Calculator_2-way'!B962="","",'True_Odds_Calculator_2-way'!B962)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IF('True_Odds_Calculator_2-way'!A963="","",'True_Odds_Calculator_2-way'!A963)</f>
        <v/>
      </c>
      <c r="B971" s="4" t="str">
        <f>IF('True_Odds_Calculator_2-way'!B963="","",'True_Odds_Calculator_2-way'!B963)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IF('True_Odds_Calculator_2-way'!A964="","",'True_Odds_Calculator_2-way'!A964)</f>
        <v/>
      </c>
      <c r="B972" s="4" t="str">
        <f>IF('True_Odds_Calculator_2-way'!B964="","",'True_Odds_Calculator_2-way'!B964)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IF('True_Odds_Calculator_2-way'!A965="","",'True_Odds_Calculator_2-way'!A965)</f>
        <v/>
      </c>
      <c r="B973" s="4" t="str">
        <f>IF('True_Odds_Calculator_2-way'!B965="","",'True_Odds_Calculator_2-way'!B965)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IF('True_Odds_Calculator_2-way'!A966="","",'True_Odds_Calculator_2-way'!A966)</f>
        <v/>
      </c>
      <c r="B974" s="4" t="str">
        <f>IF('True_Odds_Calculator_2-way'!B966="","",'True_Odds_Calculator_2-way'!B966)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IF('True_Odds_Calculator_2-way'!A967="","",'True_Odds_Calculator_2-way'!A967)</f>
        <v/>
      </c>
      <c r="B975" s="4" t="str">
        <f>IF('True_Odds_Calculator_2-way'!B967="","",'True_Odds_Calculator_2-way'!B967)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IF('True_Odds_Calculator_2-way'!A968="","",'True_Odds_Calculator_2-way'!A968)</f>
        <v/>
      </c>
      <c r="B976" s="4" t="str">
        <f>IF('True_Odds_Calculator_2-way'!B968="","",'True_Odds_Calculator_2-way'!B968)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IF('True_Odds_Calculator_2-way'!A969="","",'True_Odds_Calculator_2-way'!A969)</f>
        <v/>
      </c>
      <c r="B977" s="4" t="str">
        <f>IF('True_Odds_Calculator_2-way'!B969="","",'True_Odds_Calculator_2-way'!B969)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IF('True_Odds_Calculator_2-way'!A970="","",'True_Odds_Calculator_2-way'!A970)</f>
        <v/>
      </c>
      <c r="B978" s="4" t="str">
        <f>IF('True_Odds_Calculator_2-way'!B970="","",'True_Odds_Calculator_2-way'!B970)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IF('True_Odds_Calculator_2-way'!A971="","",'True_Odds_Calculator_2-way'!A971)</f>
        <v/>
      </c>
      <c r="B979" s="4" t="str">
        <f>IF('True_Odds_Calculator_2-way'!B971="","",'True_Odds_Calculator_2-way'!B971)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IF('True_Odds_Calculator_2-way'!A972="","",'True_Odds_Calculator_2-way'!A972)</f>
        <v/>
      </c>
      <c r="B980" s="4" t="str">
        <f>IF('True_Odds_Calculator_2-way'!B972="","",'True_Odds_Calculator_2-way'!B972)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IF('True_Odds_Calculator_2-way'!A973="","",'True_Odds_Calculator_2-way'!A973)</f>
        <v/>
      </c>
      <c r="B981" s="4" t="str">
        <f>IF('True_Odds_Calculator_2-way'!B973="","",'True_Odds_Calculator_2-way'!B973)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IF('True_Odds_Calculator_2-way'!A974="","",'True_Odds_Calculator_2-way'!A974)</f>
        <v/>
      </c>
      <c r="B982" s="4" t="str">
        <f>IF('True_Odds_Calculator_2-way'!B974="","",'True_Odds_Calculator_2-way'!B974)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IF('True_Odds_Calculator_2-way'!A975="","",'True_Odds_Calculator_2-way'!A975)</f>
        <v/>
      </c>
      <c r="B983" s="4" t="str">
        <f>IF('True_Odds_Calculator_2-way'!B975="","",'True_Odds_Calculator_2-way'!B975)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IF('True_Odds_Calculator_2-way'!A976="","",'True_Odds_Calculator_2-way'!A976)</f>
        <v/>
      </c>
      <c r="B984" s="4" t="str">
        <f>IF('True_Odds_Calculator_2-way'!B976="","",'True_Odds_Calculator_2-way'!B976)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IF('True_Odds_Calculator_2-way'!A977="","",'True_Odds_Calculator_2-way'!A977)</f>
        <v/>
      </c>
      <c r="B985" s="4" t="str">
        <f>IF('True_Odds_Calculator_2-way'!B977="","",'True_Odds_Calculator_2-way'!B977)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IF('True_Odds_Calculator_2-way'!A978="","",'True_Odds_Calculator_2-way'!A978)</f>
        <v/>
      </c>
      <c r="B986" s="4" t="str">
        <f>IF('True_Odds_Calculator_2-way'!B978="","",'True_Odds_Calculator_2-way'!B978)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IF('True_Odds_Calculator_2-way'!A979="","",'True_Odds_Calculator_2-way'!A979)</f>
        <v/>
      </c>
      <c r="B987" s="4" t="str">
        <f>IF('True_Odds_Calculator_2-way'!B979="","",'True_Odds_Calculator_2-way'!B979)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IF('True_Odds_Calculator_2-way'!A980="","",'True_Odds_Calculator_2-way'!A980)</f>
        <v/>
      </c>
      <c r="B988" s="4" t="str">
        <f>IF('True_Odds_Calculator_2-way'!B980="","",'True_Odds_Calculator_2-way'!B980)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IF('True_Odds_Calculator_2-way'!A981="","",'True_Odds_Calculator_2-way'!A981)</f>
        <v/>
      </c>
      <c r="B989" s="4" t="str">
        <f>IF('True_Odds_Calculator_2-way'!B981="","",'True_Odds_Calculator_2-way'!B981)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IF('True_Odds_Calculator_2-way'!A982="","",'True_Odds_Calculator_2-way'!A982)</f>
        <v/>
      </c>
      <c r="B990" s="4" t="str">
        <f>IF('True_Odds_Calculator_2-way'!B982="","",'True_Odds_Calculator_2-way'!B982)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IF('True_Odds_Calculator_2-way'!A983="","",'True_Odds_Calculator_2-way'!A983)</f>
        <v/>
      </c>
      <c r="B991" s="4" t="str">
        <f>IF('True_Odds_Calculator_2-way'!B983="","",'True_Odds_Calculator_2-way'!B983)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IF('True_Odds_Calculator_2-way'!A984="","",'True_Odds_Calculator_2-way'!A984)</f>
        <v/>
      </c>
      <c r="B992" s="4" t="str">
        <f>IF('True_Odds_Calculator_2-way'!B984="","",'True_Odds_Calculator_2-way'!B984)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IF('True_Odds_Calculator_2-way'!A985="","",'True_Odds_Calculator_2-way'!A985)</f>
        <v/>
      </c>
      <c r="B993" s="4" t="str">
        <f>IF('True_Odds_Calculator_2-way'!B985="","",'True_Odds_Calculator_2-way'!B985)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IF('True_Odds_Calculator_2-way'!A986="","",'True_Odds_Calculator_2-way'!A986)</f>
        <v/>
      </c>
      <c r="B994" s="4" t="str">
        <f>IF('True_Odds_Calculator_2-way'!B986="","",'True_Odds_Calculator_2-way'!B986)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IF('True_Odds_Calculator_2-way'!A987="","",'True_Odds_Calculator_2-way'!A987)</f>
        <v/>
      </c>
      <c r="B995" s="4" t="str">
        <f>IF('True_Odds_Calculator_2-way'!B987="","",'True_Odds_Calculator_2-way'!B987)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IF('True_Odds_Calculator_2-way'!A988="","",'True_Odds_Calculator_2-way'!A988)</f>
        <v/>
      </c>
      <c r="B996" s="4" t="str">
        <f>IF('True_Odds_Calculator_2-way'!B988="","",'True_Odds_Calculator_2-way'!B988)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IF('True_Odds_Calculator_2-way'!A989="","",'True_Odds_Calculator_2-way'!A989)</f>
        <v/>
      </c>
      <c r="B997" s="4" t="str">
        <f>IF('True_Odds_Calculator_2-way'!B989="","",'True_Odds_Calculator_2-way'!B989)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IF('True_Odds_Calculator_2-way'!A990="","",'True_Odds_Calculator_2-way'!A990)</f>
        <v/>
      </c>
      <c r="B998" s="4" t="str">
        <f>IF('True_Odds_Calculator_2-way'!B990="","",'True_Odds_Calculator_2-way'!B990)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IF('True_Odds_Calculator_2-way'!A991="","",'True_Odds_Calculator_2-way'!A991)</f>
        <v/>
      </c>
      <c r="B999" s="4" t="str">
        <f>IF('True_Odds_Calculator_2-way'!B991="","",'True_Odds_Calculator_2-way'!B991)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IF('True_Odds_Calculator_2-way'!A992="","",'True_Odds_Calculator_2-way'!A992)</f>
        <v/>
      </c>
      <c r="B1000" s="4" t="str">
        <f>IF('True_Odds_Calculator_2-way'!B992="","",'True_Odds_Calculator_2-way'!B992)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IF('True_Odds_Calculator_2-way'!A993="","",'True_Odds_Calculator_2-way'!A993)</f>
        <v/>
      </c>
      <c r="B1001" s="4" t="str">
        <f>IF('True_Odds_Calculator_2-way'!B993="","",'True_Odds_Calculator_2-way'!B993)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3"/>
  <sheetViews>
    <sheetView tabSelected="1" zoomScale="80" zoomScaleNormal="80" workbookViewId="0">
      <pane ySplit="2" topLeftCell="A312" activePane="bottomLeft" state="frozen"/>
      <selection pane="bottomLeft" activeCell="X336" sqref="X33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9" t="s">
        <v>9</v>
      </c>
      <c r="B1" s="80"/>
      <c r="C1" s="18"/>
      <c r="D1" s="81" t="s">
        <v>25</v>
      </c>
      <c r="E1" s="80"/>
      <c r="F1" s="81" t="s">
        <v>23</v>
      </c>
      <c r="G1" s="80"/>
      <c r="H1" s="81" t="s">
        <v>11</v>
      </c>
      <c r="I1" s="80"/>
      <c r="J1" s="81" t="s">
        <v>10</v>
      </c>
      <c r="K1" s="80"/>
      <c r="L1" s="77" t="s">
        <v>201</v>
      </c>
      <c r="M1" s="78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272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1.57</v>
      </c>
      <c r="B3">
        <v>2.42</v>
      </c>
      <c r="C3" s="45">
        <f t="shared" ref="C3:C66" si="0">IF(OR($A3="",$B3=""),"",(1/A3)+(1/B3)-1)</f>
        <v>5.0165815655103474E-2</v>
      </c>
      <c r="D3" s="46">
        <f>IF(OR($A3="",$B3=""),"",A3*'MPTO_working_2-way'!$G2)</f>
        <v>1.6487603305785126</v>
      </c>
      <c r="E3" s="48">
        <f>IF(OR($A3="",$B3=""),"",B3*'MPTO_working_2-way'!$G2)</f>
        <v>2.5414012738853504</v>
      </c>
      <c r="F3" s="46">
        <f>IF(OR($A3="",$B3=""),"",'MPTO_working_2-way'!D2)</f>
        <v>1.6343614229793093</v>
      </c>
      <c r="G3" s="48">
        <f>IF(OR($A3="",$B3=""),"",'MPTO_working_2-way'!E2)</f>
        <v>2.5763884179833187</v>
      </c>
      <c r="H3" s="46">
        <f>IF(OR($A3="",$B3=""),"",'OddsRatio_working_2-way'!M2)</f>
        <v>1.6335680316305627</v>
      </c>
      <c r="I3" s="46">
        <f>IF(OR($A3="",$B3=""),"",'OddsRatio_working_2-way'!N2)</f>
        <v>2.5783624647638574</v>
      </c>
      <c r="J3" s="46">
        <f>IF('Log_working_2-way'!$D2="","",A3^('Log_working_2-way'!$D2))</f>
        <v>1.6269578999062162</v>
      </c>
      <c r="K3" s="48">
        <f>IF('Log_working_2-way'!$D2="","",B3^('Log_working_2-way'!$D2))</f>
        <v>2.5950034286950103</v>
      </c>
      <c r="L3" s="55">
        <f>(1/D3)</f>
        <v>0.60651629072681701</v>
      </c>
      <c r="M3" s="55">
        <f>(1/E3)</f>
        <v>0.39348370927318294</v>
      </c>
      <c r="N3" s="56">
        <v>100</v>
      </c>
      <c r="O3" s="56">
        <f>(1/A3)*((N3*A3)-N3)</f>
        <v>36.30573248407643</v>
      </c>
      <c r="P3" s="56">
        <f>(1/B3)*((N3*B3)-N3)</f>
        <v>58.677685950413228</v>
      </c>
      <c r="Q3" s="56">
        <f>(1/B3)*N3</f>
        <v>41.32231404958678</v>
      </c>
      <c r="R3" s="56">
        <f>(1/A3)*N3</f>
        <v>63.694267515923563</v>
      </c>
      <c r="S3" s="57">
        <f>O3-Q3</f>
        <v>-5.0165815655103501</v>
      </c>
      <c r="T3" s="57">
        <f>P3-R3</f>
        <v>-5.0165815655103358</v>
      </c>
      <c r="U3" t="s">
        <v>273</v>
      </c>
      <c r="V3" t="s">
        <v>274</v>
      </c>
      <c r="W3" t="s">
        <v>366</v>
      </c>
      <c r="X3" t="s">
        <v>362</v>
      </c>
      <c r="Y3" s="59" t="s">
        <v>370</v>
      </c>
    </row>
    <row r="4" spans="1:25" s="12" customFormat="1" ht="15" x14ac:dyDescent="0.25">
      <c r="A4">
        <v>1.59</v>
      </c>
      <c r="B4">
        <v>2.42</v>
      </c>
      <c r="C4" s="45">
        <f t="shared" si="0"/>
        <v>4.21539581059307E-2</v>
      </c>
      <c r="D4" s="46">
        <f>IF(OR($A4="",$B4=""),"",A4*'MPTO_working_2-way'!$G3)</f>
        <v>1.6570247933884299</v>
      </c>
      <c r="E4" s="48">
        <f>IF(OR($A4="",$B4=""),"",B4*'MPTO_working_2-way'!$G3)</f>
        <v>2.5220125786163523</v>
      </c>
      <c r="F4" s="46">
        <f>IF(OR($A4="",$B4=""),"",'MPTO_working_2-way'!D3)</f>
        <v>1.6451323271623415</v>
      </c>
      <c r="G4" s="48">
        <f>IF(OR($A4="",$B4=""),"",'MPTO_working_2-way'!E3)</f>
        <v>2.5500695871164427</v>
      </c>
      <c r="H4" s="46">
        <f>IF(OR($A4="",$B4=""),"",'OddsRatio_working_2-way'!M3)</f>
        <v>1.6445874321971223</v>
      </c>
      <c r="I4" s="46">
        <f>IF(OR($A4="",$B4=""),"",'OddsRatio_working_2-way'!N3)</f>
        <v>2.5513799215591741</v>
      </c>
      <c r="J4" s="46">
        <f>IF('Log_working_2-way'!$D3="","",A4^('Log_working_2-way'!$D3))</f>
        <v>1.6391536337391139</v>
      </c>
      <c r="K4" s="48">
        <f>IF('Log_working_2-way'!$D3="","",B4^('Log_working_2-way'!$D3))</f>
        <v>2.5645690601012014</v>
      </c>
      <c r="L4" s="55">
        <f t="shared" ref="L4:L25" si="1">(1/D4)</f>
        <v>0.60349127182044882</v>
      </c>
      <c r="M4" s="55">
        <f t="shared" ref="M4:M25" si="2">(1/E4)</f>
        <v>0.39650872817955113</v>
      </c>
      <c r="N4" s="56">
        <v>101</v>
      </c>
      <c r="O4" s="56">
        <f t="shared" ref="O4:O25" si="3">(1/A4)*((N4*A4)-N4)</f>
        <v>37.477987421383645</v>
      </c>
      <c r="P4" s="56">
        <f t="shared" ref="P4:P25" si="4">(1/B4)*((N4*B4)-N4)</f>
        <v>59.264462809917354</v>
      </c>
      <c r="Q4" s="56">
        <f t="shared" ref="Q4:Q25" si="5">(1/B4)*N4</f>
        <v>41.735537190082646</v>
      </c>
      <c r="R4" s="56">
        <f t="shared" ref="R4:R25" si="6">(1/A4)*N4</f>
        <v>63.522012578616348</v>
      </c>
      <c r="S4" s="57">
        <f t="shared" ref="S4:S25" si="7">O4-Q4</f>
        <v>-4.2575497686990005</v>
      </c>
      <c r="T4" s="57">
        <f t="shared" ref="T4:T25" si="8">P4-R4</f>
        <v>-4.2575497686989934</v>
      </c>
      <c r="U4" t="s">
        <v>275</v>
      </c>
      <c r="V4" t="s">
        <v>276</v>
      </c>
      <c r="W4" t="s">
        <v>366</v>
      </c>
      <c r="X4" t="s">
        <v>362</v>
      </c>
      <c r="Y4" s="59" t="s">
        <v>371</v>
      </c>
    </row>
    <row r="5" spans="1:25" s="12" customFormat="1" ht="15" x14ac:dyDescent="0.25">
      <c r="A5">
        <v>1.6</v>
      </c>
      <c r="B5">
        <v>2.39</v>
      </c>
      <c r="C5" s="45">
        <f t="shared" si="0"/>
        <v>4.3410041841004166E-2</v>
      </c>
      <c r="D5" s="46">
        <f>IF(OR($A5="",$B5=""),"",A5*'MPTO_working_2-way'!$G4)</f>
        <v>1.6694560669456067</v>
      </c>
      <c r="E5" s="48">
        <f>IF(OR($A5="",$B5=""),"",B5*'MPTO_working_2-way'!$G4)</f>
        <v>2.4937499999999999</v>
      </c>
      <c r="F5" s="46">
        <f>IF(OR($A5="",$B5=""),"",'MPTO_working_2-way'!D4)</f>
        <v>1.6575639358474208</v>
      </c>
      <c r="G5" s="48">
        <f>IF(OR($A5="",$B5=""),"",'MPTO_working_2-way'!E4)</f>
        <v>2.5207646671061306</v>
      </c>
      <c r="H5" s="46">
        <f>IF(OR($A5="",$B5=""),"",'OddsRatio_working_2-way'!M4)</f>
        <v>1.6570043198176039</v>
      </c>
      <c r="I5" s="46">
        <f>IF(OR($A5="",$B5=""),"",'OddsRatio_working_2-way'!N4)</f>
        <v>2.52206000757745</v>
      </c>
      <c r="J5" s="46">
        <f>IF('Log_working_2-way'!$D4="","",A5^('Log_working_2-way'!$D4))</f>
        <v>1.6515679551422944</v>
      </c>
      <c r="K5" s="48">
        <f>IF('Log_working_2-way'!$D4="","",B5^('Log_working_2-way'!$D4))</f>
        <v>2.5347593326332167</v>
      </c>
      <c r="L5" s="55">
        <f t="shared" si="1"/>
        <v>0.59899749373433586</v>
      </c>
      <c r="M5" s="55">
        <f t="shared" si="2"/>
        <v>0.40100250626566419</v>
      </c>
      <c r="N5" s="56">
        <v>102</v>
      </c>
      <c r="O5" s="56">
        <f t="shared" si="3"/>
        <v>38.250000000000014</v>
      </c>
      <c r="P5" s="56">
        <f t="shared" si="4"/>
        <v>59.322175732217573</v>
      </c>
      <c r="Q5" s="56">
        <f t="shared" si="5"/>
        <v>42.677824267782427</v>
      </c>
      <c r="R5" s="56">
        <f t="shared" si="6"/>
        <v>63.75</v>
      </c>
      <c r="S5" s="57">
        <f t="shared" si="7"/>
        <v>-4.4278242677824124</v>
      </c>
      <c r="T5" s="57">
        <f t="shared" si="8"/>
        <v>-4.4278242677824267</v>
      </c>
      <c r="U5" t="s">
        <v>277</v>
      </c>
      <c r="V5" t="s">
        <v>278</v>
      </c>
      <c r="W5" t="s">
        <v>366</v>
      </c>
      <c r="X5" t="s">
        <v>362</v>
      </c>
      <c r="Y5" s="59" t="s">
        <v>371</v>
      </c>
    </row>
    <row r="6" spans="1:25" s="12" customFormat="1" ht="15" x14ac:dyDescent="0.25">
      <c r="A6">
        <v>1.64</v>
      </c>
      <c r="B6">
        <v>2.31</v>
      </c>
      <c r="C6" s="45">
        <f t="shared" si="0"/>
        <v>4.2656530461408604E-2</v>
      </c>
      <c r="D6" s="46">
        <f>IF(OR($A6="",$B6=""),"",A6*'MPTO_working_2-way'!$G5)</f>
        <v>1.7099567099567101</v>
      </c>
      <c r="E6" s="48">
        <f>IF(OR($A6="",$B6=""),"",B6*'MPTO_working_2-way'!$G5)</f>
        <v>2.4085365853658538</v>
      </c>
      <c r="F6" s="46">
        <f>IF(OR($A6="",$B6=""),"",'MPTO_working_2-way'!D5)</f>
        <v>1.6994437466355645</v>
      </c>
      <c r="G6" s="48">
        <f>IF(OR($A6="",$B6=""),"",'MPTO_working_2-way'!E5)</f>
        <v>2.4297075423294001</v>
      </c>
      <c r="H6" s="46">
        <f>IF(OR($A6="",$B6=""),"",'OddsRatio_working_2-way'!M5)</f>
        <v>1.6989632453288304</v>
      </c>
      <c r="I6" s="46">
        <f>IF(OR($A6="",$B6=""),"",'OddsRatio_working_2-way'!N5)</f>
        <v>2.4306903927824499</v>
      </c>
      <c r="J6" s="46">
        <f>IF('Log_working_2-way'!$D5="","",A6^('Log_working_2-way'!$D5))</f>
        <v>1.694161802778569</v>
      </c>
      <c r="K6" s="48">
        <f>IF('Log_working_2-way'!$D5="","",B6^('Log_working_2-way'!$D5))</f>
        <v>2.4405863243940802</v>
      </c>
      <c r="L6" s="55">
        <f t="shared" si="1"/>
        <v>0.58481012658227838</v>
      </c>
      <c r="M6" s="55">
        <f t="shared" si="2"/>
        <v>0.41518987341772151</v>
      </c>
      <c r="N6" s="56">
        <v>103</v>
      </c>
      <c r="O6" s="56">
        <f t="shared" si="3"/>
        <v>40.195121951219505</v>
      </c>
      <c r="P6" s="56">
        <f t="shared" si="4"/>
        <v>58.411255411255411</v>
      </c>
      <c r="Q6" s="56">
        <f t="shared" si="5"/>
        <v>44.588744588744589</v>
      </c>
      <c r="R6" s="56">
        <f t="shared" si="6"/>
        <v>62.804878048780488</v>
      </c>
      <c r="S6" s="57">
        <f t="shared" si="7"/>
        <v>-4.393622637525084</v>
      </c>
      <c r="T6" s="57">
        <f t="shared" si="8"/>
        <v>-4.3936226375250769</v>
      </c>
      <c r="U6" t="s">
        <v>279</v>
      </c>
      <c r="V6" t="s">
        <v>280</v>
      </c>
      <c r="W6" t="s">
        <v>366</v>
      </c>
      <c r="X6" t="s">
        <v>362</v>
      </c>
      <c r="Y6" s="59" t="s">
        <v>372</v>
      </c>
    </row>
    <row r="7" spans="1:25" s="12" customFormat="1" ht="15" x14ac:dyDescent="0.25">
      <c r="A7">
        <v>1.76</v>
      </c>
      <c r="B7">
        <v>2.1</v>
      </c>
      <c r="C7" s="45">
        <f t="shared" si="0"/>
        <v>4.4372294372294396E-2</v>
      </c>
      <c r="D7" s="46">
        <f>IF(OR($A7="",$B7=""),"",A7*'MPTO_working_2-way'!$G6)</f>
        <v>1.8380952380952382</v>
      </c>
      <c r="E7" s="48">
        <f>IF(OR($A7="",$B7=""),"",B7*'MPTO_working_2-way'!$G6)</f>
        <v>2.1931818181818183</v>
      </c>
      <c r="F7" s="46">
        <f>IF(OR($A7="",$B7=""),"",'MPTO_working_2-way'!D6)</f>
        <v>1.8315163528245788</v>
      </c>
      <c r="G7" s="48">
        <f>IF(OR($A7="",$B7=""),"",'MPTO_working_2-way'!E6)</f>
        <v>2.2026221692491061</v>
      </c>
      <c r="H7" s="46">
        <f>IF(OR($A7="",$B7=""),"",'OddsRatio_working_2-way'!M6)</f>
        <v>1.8312094145936331</v>
      </c>
      <c r="I7" s="46">
        <f>IF(OR($A7="",$B7=""),"",'OddsRatio_working_2-way'!N6)</f>
        <v>2.2030662579644695</v>
      </c>
      <c r="J7" s="46">
        <f>IF('Log_working_2-way'!$D6="","",A7^('Log_working_2-way'!$D6))</f>
        <v>1.8281992138966479</v>
      </c>
      <c r="K7" s="48">
        <f>IF('Log_working_2-way'!$D6="","",B7^('Log_working_2-way'!$D6))</f>
        <v>2.2074389630178586</v>
      </c>
      <c r="L7" s="55">
        <f t="shared" si="1"/>
        <v>0.54404145077720201</v>
      </c>
      <c r="M7" s="55">
        <f t="shared" si="2"/>
        <v>0.45595854922279788</v>
      </c>
      <c r="N7" s="56">
        <v>104</v>
      </c>
      <c r="O7" s="56">
        <f t="shared" si="3"/>
        <v>44.909090909090907</v>
      </c>
      <c r="P7" s="56">
        <f t="shared" si="4"/>
        <v>54.476190476190474</v>
      </c>
      <c r="Q7" s="56">
        <f t="shared" si="5"/>
        <v>49.523809523809518</v>
      </c>
      <c r="R7" s="56">
        <f t="shared" si="6"/>
        <v>59.090909090909093</v>
      </c>
      <c r="S7" s="57">
        <f t="shared" si="7"/>
        <v>-4.6147186147186119</v>
      </c>
      <c r="T7" s="57">
        <f t="shared" si="8"/>
        <v>-4.614718614718619</v>
      </c>
      <c r="U7" t="s">
        <v>281</v>
      </c>
      <c r="V7" t="s">
        <v>282</v>
      </c>
      <c r="W7" t="s">
        <v>366</v>
      </c>
      <c r="X7" t="s">
        <v>362</v>
      </c>
      <c r="Y7" s="59" t="s">
        <v>372</v>
      </c>
    </row>
    <row r="8" spans="1:25" ht="15" x14ac:dyDescent="0.25">
      <c r="A8">
        <v>1.7</v>
      </c>
      <c r="B8">
        <v>2.2599999999999998</v>
      </c>
      <c r="C8" s="45">
        <f t="shared" si="0"/>
        <v>3.0713170223841679E-2</v>
      </c>
      <c r="D8" s="46">
        <f>IF(OR($A8="",$B8=""),"",A8*'MPTO_working_2-way'!$G7)</f>
        <v>1.7522123893805308</v>
      </c>
      <c r="E8" s="48">
        <f>IF(OR($A8="",$B8=""),"",B8*'MPTO_working_2-way'!$G7)</f>
        <v>2.3294117647058821</v>
      </c>
      <c r="F8" s="46">
        <f>IF(OR($A8="",$B8=""),"",'MPTO_working_2-way'!D7)</f>
        <v>1.7455701953657428</v>
      </c>
      <c r="G8" s="48">
        <f>IF(OR($A8="",$B8=""),"",'MPTO_working_2-way'!E7)</f>
        <v>2.3412553321145642</v>
      </c>
      <c r="H8" s="46">
        <f>IF(OR($A8="",$B8=""),"",'OddsRatio_working_2-way'!M7)</f>
        <v>1.7453559924999296</v>
      </c>
      <c r="I8" s="46">
        <f>IF(OR($A8="",$B8=""),"",'OddsRatio_working_2-way'!N7)</f>
        <v>2.3416407864998732</v>
      </c>
      <c r="J8" s="46">
        <f>IF('Log_working_2-way'!$D7="","",A8^('Log_working_2-way'!$D7))</f>
        <v>1.7423463494336857</v>
      </c>
      <c r="K8" s="48">
        <f>IF('Log_working_2-way'!$D7="","",B8^('Log_working_2-way'!$D7))</f>
        <v>2.3470801072340981</v>
      </c>
      <c r="L8" s="55">
        <f t="shared" si="1"/>
        <v>0.57070707070707072</v>
      </c>
      <c r="M8" s="55">
        <f t="shared" si="2"/>
        <v>0.42929292929292934</v>
      </c>
      <c r="N8" s="56">
        <v>105</v>
      </c>
      <c r="O8" s="56">
        <f t="shared" si="3"/>
        <v>43.235294117647058</v>
      </c>
      <c r="P8" s="56">
        <f t="shared" si="4"/>
        <v>58.539823008849552</v>
      </c>
      <c r="Q8" s="56">
        <f t="shared" si="5"/>
        <v>46.460176991150448</v>
      </c>
      <c r="R8" s="56">
        <f t="shared" si="6"/>
        <v>61.764705882352942</v>
      </c>
      <c r="S8" s="57">
        <f t="shared" si="7"/>
        <v>-3.2248828735033896</v>
      </c>
      <c r="T8" s="57">
        <f t="shared" si="8"/>
        <v>-3.2248828735033896</v>
      </c>
      <c r="U8" t="s">
        <v>39</v>
      </c>
      <c r="V8" t="s">
        <v>137</v>
      </c>
      <c r="W8" t="s">
        <v>367</v>
      </c>
      <c r="X8" t="s">
        <v>362</v>
      </c>
      <c r="Y8" s="59" t="s">
        <v>373</v>
      </c>
    </row>
    <row r="9" spans="1:25" ht="15" x14ac:dyDescent="0.25">
      <c r="A9">
        <v>1.78</v>
      </c>
      <c r="B9">
        <v>2.14</v>
      </c>
      <c r="C9" s="45">
        <f t="shared" si="0"/>
        <v>2.908747243515708E-2</v>
      </c>
      <c r="D9" s="46">
        <f>IF(OR($A9="",$B9=""),"",A9*'MPTO_working_2-way'!$G8)</f>
        <v>1.8317757009345796</v>
      </c>
      <c r="E9" s="48">
        <f>IF(OR($A9="",$B9=""),"",B9*'MPTO_working_2-way'!$G8)</f>
        <v>2.2022471910112364</v>
      </c>
      <c r="F9" s="46">
        <f>IF(OR($A9="",$B9=""),"",'MPTO_working_2-way'!D8)</f>
        <v>1.8273049985608751</v>
      </c>
      <c r="G9" s="48">
        <f>IF(OR($A9="",$B9=""),"",'MPTO_working_2-way'!E8)</f>
        <v>2.2087440565928333</v>
      </c>
      <c r="H9" s="46">
        <f>IF(OR($A9="",$B9=""),"",'OddsRatio_working_2-way'!M8)</f>
        <v>1.8271701918685113</v>
      </c>
      <c r="I9" s="46">
        <f>IF(OR($A9="",$B9=""),"",'OddsRatio_working_2-way'!N8)</f>
        <v>2.2089410496539781</v>
      </c>
      <c r="J9" s="46">
        <f>IF('Log_working_2-way'!$D8="","",A9^('Log_working_2-way'!$D8))</f>
        <v>1.8251471689098502</v>
      </c>
      <c r="K9" s="48">
        <f>IF('Log_working_2-way'!$D8="","",B9^('Log_working_2-way'!$D8))</f>
        <v>2.2119050245559748</v>
      </c>
      <c r="L9" s="55">
        <f t="shared" si="1"/>
        <v>0.54591836734693866</v>
      </c>
      <c r="M9" s="55">
        <f t="shared" si="2"/>
        <v>0.45408163265306112</v>
      </c>
      <c r="N9" s="56">
        <v>106</v>
      </c>
      <c r="O9" s="56">
        <f t="shared" si="3"/>
        <v>46.449438202247201</v>
      </c>
      <c r="P9" s="56">
        <f t="shared" si="4"/>
        <v>56.467289719626166</v>
      </c>
      <c r="Q9" s="56">
        <f t="shared" si="5"/>
        <v>49.532710280373834</v>
      </c>
      <c r="R9" s="56">
        <f t="shared" si="6"/>
        <v>59.550561797752813</v>
      </c>
      <c r="S9" s="57">
        <f t="shared" si="7"/>
        <v>-3.0832720781266332</v>
      </c>
      <c r="T9" s="57">
        <f t="shared" si="8"/>
        <v>-3.0832720781266474</v>
      </c>
      <c r="U9" t="s">
        <v>136</v>
      </c>
      <c r="V9" t="s">
        <v>34</v>
      </c>
      <c r="W9" t="s">
        <v>367</v>
      </c>
      <c r="X9" t="s">
        <v>362</v>
      </c>
      <c r="Y9" s="59" t="s">
        <v>370</v>
      </c>
    </row>
    <row r="10" spans="1:25" ht="14.25" customHeight="1" x14ac:dyDescent="0.25">
      <c r="A10">
        <v>1.99</v>
      </c>
      <c r="B10">
        <v>1.92</v>
      </c>
      <c r="C10" s="45">
        <f t="shared" si="0"/>
        <v>2.3345896147403788E-2</v>
      </c>
      <c r="D10" s="46">
        <f>IF(OR($A10="",$B10=""),"",A10*'MPTO_working_2-way'!$G9)</f>
        <v>2.0364583333333335</v>
      </c>
      <c r="E10" s="48">
        <f>IF(OR($A10="",$B10=""),"",B10*'MPTO_working_2-way'!$G9)</f>
        <v>1.9648241206030153</v>
      </c>
      <c r="F10" s="46">
        <f>IF(OR($A10="",$B10=""),"",'MPTO_working_2-way'!D9)</f>
        <v>2.0373253705876082</v>
      </c>
      <c r="G10" s="48">
        <f>IF(OR($A10="",$B10=""),"",'MPTO_working_2-way'!E9)</f>
        <v>1.9640176827387685</v>
      </c>
      <c r="H10" s="46">
        <f>IF(OR($A10="",$B10=""),"",'OddsRatio_working_2-way'!M9)</f>
        <v>2.0373461122121879</v>
      </c>
      <c r="I10" s="46">
        <f>IF(OR($A10="",$B10=""),"",'OddsRatio_working_2-way'!N9)</f>
        <v>1.9639984073082948</v>
      </c>
      <c r="J10" s="46">
        <f>IF('Log_working_2-way'!$D9="","",A10^('Log_working_2-way'!$D9))</f>
        <v>2.0377376988644484</v>
      </c>
      <c r="K10" s="48">
        <f>IF('Log_working_2-way'!$D9="","",B10^('Log_working_2-way'!$D9))</f>
        <v>1.9636346459170313</v>
      </c>
      <c r="L10" s="55">
        <f t="shared" si="1"/>
        <v>0.49104859335038359</v>
      </c>
      <c r="M10" s="55">
        <f t="shared" si="2"/>
        <v>0.50895140664961636</v>
      </c>
      <c r="N10" s="56">
        <v>107</v>
      </c>
      <c r="O10" s="56">
        <f t="shared" si="3"/>
        <v>53.231155778894468</v>
      </c>
      <c r="P10" s="56">
        <f t="shared" si="4"/>
        <v>51.270833333333336</v>
      </c>
      <c r="Q10" s="56">
        <f t="shared" si="5"/>
        <v>55.729166666666671</v>
      </c>
      <c r="R10" s="56">
        <f t="shared" si="6"/>
        <v>53.768844221105525</v>
      </c>
      <c r="S10" s="57">
        <f t="shared" si="7"/>
        <v>-2.4980108877722031</v>
      </c>
      <c r="T10" s="57">
        <f t="shared" si="8"/>
        <v>-2.4980108877721889</v>
      </c>
      <c r="U10" t="s">
        <v>41</v>
      </c>
      <c r="V10" t="s">
        <v>135</v>
      </c>
      <c r="W10" t="s">
        <v>367</v>
      </c>
      <c r="X10" t="s">
        <v>362</v>
      </c>
      <c r="Y10" s="59" t="s">
        <v>374</v>
      </c>
    </row>
    <row r="11" spans="1:25" ht="15" x14ac:dyDescent="0.25">
      <c r="A11">
        <v>1.94</v>
      </c>
      <c r="B11">
        <v>1.96</v>
      </c>
      <c r="C11" s="45">
        <f t="shared" si="0"/>
        <v>2.5667999158426325E-2</v>
      </c>
      <c r="D11" s="46">
        <f>IF(OR($A11="",$B11=""),"",A11*'MPTO_working_2-way'!$G10)</f>
        <v>1.989795918367347</v>
      </c>
      <c r="E11" s="48">
        <f>IF(OR($A11="",$B11=""),"",B11*'MPTO_working_2-way'!$G10)</f>
        <v>2.0103092783505154</v>
      </c>
      <c r="F11" s="46">
        <f>IF(OR($A11="",$B11=""),"",'MPTO_working_2-way'!D10)</f>
        <v>1.9895353704478862</v>
      </c>
      <c r="G11" s="48">
        <f>IF(OR($A11="",$B11=""),"",'MPTO_working_2-way'!E10)</f>
        <v>2.0105752961082914</v>
      </c>
      <c r="H11" s="46">
        <f>IF(OR($A11="",$B11=""),"",'OddsRatio_working_2-way'!M10)</f>
        <v>1.9895285072531594</v>
      </c>
      <c r="I11" s="46">
        <f>IF(OR($A11="",$B11=""),"",'OddsRatio_working_2-way'!N10)</f>
        <v>2.0105823052798226</v>
      </c>
      <c r="J11" s="46">
        <f>IF('Log_working_2-way'!$D10="","",A11^('Log_working_2-way'!$D10))</f>
        <v>1.9894107081664238</v>
      </c>
      <c r="K11" s="48">
        <f>IF('Log_working_2-way'!$D10="","",B11^('Log_working_2-way'!$D10))</f>
        <v>2.0107026250536491</v>
      </c>
      <c r="L11" s="55">
        <f t="shared" si="1"/>
        <v>0.50256410256410255</v>
      </c>
      <c r="M11" s="55">
        <f t="shared" si="2"/>
        <v>0.49743589743589745</v>
      </c>
      <c r="N11" s="56">
        <v>108</v>
      </c>
      <c r="O11" s="56">
        <f t="shared" si="3"/>
        <v>52.329896907216494</v>
      </c>
      <c r="P11" s="56">
        <f t="shared" si="4"/>
        <v>52.897959183673471</v>
      </c>
      <c r="Q11" s="56">
        <f t="shared" si="5"/>
        <v>55.102040816326529</v>
      </c>
      <c r="R11" s="56">
        <f t="shared" si="6"/>
        <v>55.670103092783513</v>
      </c>
      <c r="S11" s="57">
        <f t="shared" si="7"/>
        <v>-2.7721439091100351</v>
      </c>
      <c r="T11" s="57">
        <f t="shared" si="8"/>
        <v>-2.7721439091100422</v>
      </c>
      <c r="U11" t="s">
        <v>38</v>
      </c>
      <c r="V11" t="s">
        <v>35</v>
      </c>
      <c r="W11" t="s">
        <v>367</v>
      </c>
      <c r="X11" t="s">
        <v>362</v>
      </c>
      <c r="Y11" s="59" t="s">
        <v>375</v>
      </c>
    </row>
    <row r="12" spans="1:25" ht="15" x14ac:dyDescent="0.25">
      <c r="A12">
        <v>1.36</v>
      </c>
      <c r="B12">
        <v>3.32</v>
      </c>
      <c r="C12" s="45">
        <f t="shared" si="0"/>
        <v>3.649893692416728E-2</v>
      </c>
      <c r="D12" s="46">
        <f>IF(OR($A12="",$B12=""),"",A12*'MPTO_working_2-way'!$G11)</f>
        <v>1.4096385542168677</v>
      </c>
      <c r="E12" s="48">
        <f>IF(OR($A12="",$B12=""),"",B12*'MPTO_working_2-way'!$G11)</f>
        <v>3.4411764705882351</v>
      </c>
      <c r="F12" s="46">
        <f>IF(OR($A12="",$B12=""),"",'MPTO_working_2-way'!D11)</f>
        <v>1.3946132937978752</v>
      </c>
      <c r="G12" s="48">
        <f>IF(OR($A12="",$B12=""),"",'MPTO_working_2-way'!E11)</f>
        <v>3.5341264871634315</v>
      </c>
      <c r="H12" s="46">
        <f>IF(OR($A12="",$B12=""),"",'OddsRatio_working_2-way'!M11)</f>
        <v>1.3939192985791682</v>
      </c>
      <c r="I12" s="46">
        <f>IF(OR($A12="",$B12=""),"",'OddsRatio_working_2-way'!N11)</f>
        <v>3.5385910352879693</v>
      </c>
      <c r="J12" s="46">
        <f>IF('Log_working_2-way'!$D11="","",A12^('Log_working_2-way'!$D11))</f>
        <v>1.3869554203525303</v>
      </c>
      <c r="K12" s="48">
        <f>IF('Log_working_2-way'!$D11="","",B12^('Log_working_2-way'!$D11))</f>
        <v>3.5842770184927342</v>
      </c>
      <c r="L12" s="55">
        <f t="shared" si="1"/>
        <v>0.70940170940170932</v>
      </c>
      <c r="M12" s="55">
        <f t="shared" si="2"/>
        <v>0.29059829059829062</v>
      </c>
      <c r="N12" s="56">
        <v>109</v>
      </c>
      <c r="O12" s="56">
        <f t="shared" si="3"/>
        <v>28.852941176470594</v>
      </c>
      <c r="P12" s="56">
        <f t="shared" si="4"/>
        <v>76.168674698795186</v>
      </c>
      <c r="Q12" s="56">
        <f t="shared" si="5"/>
        <v>32.831325301204821</v>
      </c>
      <c r="R12" s="56">
        <f t="shared" si="6"/>
        <v>80.147058823529406</v>
      </c>
      <c r="S12" s="57">
        <f t="shared" si="7"/>
        <v>-3.9783841247342266</v>
      </c>
      <c r="T12" s="57">
        <f t="shared" si="8"/>
        <v>-3.9783841247342195</v>
      </c>
      <c r="U12" t="s">
        <v>68</v>
      </c>
      <c r="V12" t="s">
        <v>69</v>
      </c>
      <c r="W12" t="s">
        <v>367</v>
      </c>
      <c r="X12" t="s">
        <v>362</v>
      </c>
      <c r="Y12" s="59" t="s">
        <v>376</v>
      </c>
    </row>
    <row r="13" spans="1:25" ht="15" x14ac:dyDescent="0.25">
      <c r="A13">
        <v>2.0099999999999998</v>
      </c>
      <c r="B13">
        <v>1.89</v>
      </c>
      <c r="C13" s="45">
        <f t="shared" si="0"/>
        <v>2.6612966911474523E-2</v>
      </c>
      <c r="D13" s="46">
        <f>IF(OR($A13="",$B13=""),"",A13*'MPTO_working_2-way'!$G12)</f>
        <v>2.0634920634920637</v>
      </c>
      <c r="E13" s="48">
        <f>IF(OR($A13="",$B13=""),"",B13*'MPTO_working_2-way'!$G12)</f>
        <v>1.9402985074626868</v>
      </c>
      <c r="F13" s="46">
        <f>IF(OR($A13="",$B13=""),"",'MPTO_working_2-way'!D12)</f>
        <v>2.065236891462122</v>
      </c>
      <c r="G13" s="48">
        <f>IF(OR($A13="",$B13=""),"",'MPTO_working_2-way'!E12)</f>
        <v>1.9387583250401901</v>
      </c>
      <c r="H13" s="46">
        <f>IF(OR($A13="",$B13=""),"",'OddsRatio_working_2-way'!M12)</f>
        <v>2.0652846852715743</v>
      </c>
      <c r="I13" s="46">
        <f>IF(OR($A13="",$B13=""),"",'OddsRatio_working_2-way'!N12)</f>
        <v>1.9387162078135651</v>
      </c>
      <c r="J13" s="46">
        <f>IF('Log_working_2-way'!$D12="","",A13^('Log_working_2-way'!$D12))</f>
        <v>2.0660754766713998</v>
      </c>
      <c r="K13" s="48">
        <f>IF('Log_working_2-way'!$D12="","",B13^('Log_working_2-way'!$D12))</f>
        <v>1.9380198887252209</v>
      </c>
      <c r="L13" s="55">
        <f t="shared" si="1"/>
        <v>0.48461538461538456</v>
      </c>
      <c r="M13" s="55">
        <f t="shared" si="2"/>
        <v>0.51538461538461533</v>
      </c>
      <c r="N13" s="56">
        <v>110</v>
      </c>
      <c r="O13" s="56">
        <f t="shared" si="3"/>
        <v>55.273631840796007</v>
      </c>
      <c r="P13" s="56">
        <f t="shared" si="4"/>
        <v>51.798941798941797</v>
      </c>
      <c r="Q13" s="56">
        <f t="shared" si="5"/>
        <v>58.20105820105821</v>
      </c>
      <c r="R13" s="56">
        <f t="shared" si="6"/>
        <v>54.726368159203986</v>
      </c>
      <c r="S13" s="57">
        <f t="shared" si="7"/>
        <v>-2.9274263602622028</v>
      </c>
      <c r="T13" s="57">
        <f t="shared" si="8"/>
        <v>-2.9274263602621886</v>
      </c>
      <c r="U13" t="s">
        <v>70</v>
      </c>
      <c r="V13" t="s">
        <v>134</v>
      </c>
      <c r="W13" t="s">
        <v>367</v>
      </c>
      <c r="X13" t="s">
        <v>362</v>
      </c>
      <c r="Y13" s="59" t="s">
        <v>377</v>
      </c>
    </row>
    <row r="14" spans="1:25" s="52" customFormat="1" ht="15" x14ac:dyDescent="0.25">
      <c r="A14">
        <v>2.15</v>
      </c>
      <c r="B14">
        <v>1.76</v>
      </c>
      <c r="C14" s="45">
        <f t="shared" si="0"/>
        <v>3.3298097251585723E-2</v>
      </c>
      <c r="D14" s="46">
        <f>IF(OR($A14="",$B14=""),"",A14*'MPTO_working_2-way'!$G13)</f>
        <v>2.2215909090909092</v>
      </c>
      <c r="E14" s="48">
        <f>IF(OR($A14="",$B14=""),"",B14*'MPTO_working_2-way'!$G13)</f>
        <v>1.8186046511627909</v>
      </c>
      <c r="F14" s="46">
        <f>IF(OR($A14="",$B14=""),"",'MPTO_working_2-way'!D13)</f>
        <v>2.2298173246906305</v>
      </c>
      <c r="G14" s="48">
        <f>IF(OR($A14="",$B14=""),"",'MPTO_working_2-way'!E13)</f>
        <v>1.8131288931480596</v>
      </c>
      <c r="H14" s="46">
        <f>IF(OR($A14="",$B14=""),"",'OddsRatio_working_2-way'!M13)</f>
        <v>2.2301048307916052</v>
      </c>
      <c r="I14" s="46">
        <f>IF(OR($A14="",$B14=""),"",'OddsRatio_working_2-way'!N13)</f>
        <v>1.8129388446970602</v>
      </c>
      <c r="J14" s="46">
        <f>IF('Log_working_2-way'!$D13="","",A14^('Log_working_2-way'!$D13))</f>
        <v>2.2338767288490446</v>
      </c>
      <c r="K14" s="48">
        <f>IF('Log_working_2-way'!$D13="","",B14^('Log_working_2-way'!$D13))</f>
        <v>1.8104537322239227</v>
      </c>
      <c r="L14" s="55">
        <f t="shared" si="1"/>
        <v>0.45012787723785164</v>
      </c>
      <c r="M14" s="55">
        <f t="shared" si="2"/>
        <v>0.54987212276214825</v>
      </c>
      <c r="N14" s="56">
        <v>111</v>
      </c>
      <c r="O14" s="56">
        <f t="shared" si="3"/>
        <v>59.3720930232558</v>
      </c>
      <c r="P14" s="56">
        <f t="shared" si="4"/>
        <v>47.931818181818194</v>
      </c>
      <c r="Q14" s="56">
        <f t="shared" si="5"/>
        <v>63.068181818181827</v>
      </c>
      <c r="R14" s="56">
        <f t="shared" si="6"/>
        <v>51.627906976744185</v>
      </c>
      <c r="S14" s="57">
        <f t="shared" si="7"/>
        <v>-3.6960887949260268</v>
      </c>
      <c r="T14" s="57">
        <f t="shared" si="8"/>
        <v>-3.6960887949259913</v>
      </c>
      <c r="U14" t="s">
        <v>45</v>
      </c>
      <c r="V14" t="s">
        <v>47</v>
      </c>
      <c r="W14" t="s">
        <v>368</v>
      </c>
      <c r="X14" t="s">
        <v>362</v>
      </c>
      <c r="Y14" s="59" t="s">
        <v>378</v>
      </c>
    </row>
    <row r="15" spans="1:25" ht="15" x14ac:dyDescent="0.25">
      <c r="A15">
        <v>2.06</v>
      </c>
      <c r="B15">
        <v>1.84</v>
      </c>
      <c r="C15" s="45">
        <f t="shared" si="0"/>
        <v>2.891515407344869E-2</v>
      </c>
      <c r="D15" s="46">
        <f>IF(OR($A15="",$B15=""),"",A15*'MPTO_working_2-way'!$G14)</f>
        <v>2.1195652173913042</v>
      </c>
      <c r="E15" s="48">
        <f>IF(OR($A15="",$B15=""),"",B15*'MPTO_working_2-way'!$G14)</f>
        <v>1.8932038834951457</v>
      </c>
      <c r="F15" s="46">
        <f>IF(OR($A15="",$B15=""),"",'MPTO_working_2-way'!D14)</f>
        <v>2.1232354918216445</v>
      </c>
      <c r="G15" s="48">
        <f>IF(OR($A15="",$B15=""),"",'MPTO_working_2-way'!E14)</f>
        <v>1.8902852583283463</v>
      </c>
      <c r="H15" s="46">
        <f>IF(OR($A15="",$B15=""),"",'OddsRatio_working_2-way'!M14)</f>
        <v>2.123345344008138</v>
      </c>
      <c r="I15" s="46">
        <f>IF(OR($A15="",$B15=""),"",'OddsRatio_working_2-way'!N14)</f>
        <v>1.8901981971385247</v>
      </c>
      <c r="J15" s="46">
        <f>IF('Log_working_2-way'!$D14="","",A15^('Log_working_2-way'!$D14))</f>
        <v>2.1250149218724146</v>
      </c>
      <c r="K15" s="48">
        <f>IF('Log_working_2-way'!$D14="","",B15^('Log_working_2-way'!$D14))</f>
        <v>1.8888770989238437</v>
      </c>
      <c r="L15" s="55">
        <f t="shared" si="1"/>
        <v>0.47179487179487184</v>
      </c>
      <c r="M15" s="55">
        <f t="shared" si="2"/>
        <v>0.52820512820512822</v>
      </c>
      <c r="N15" s="56">
        <v>112</v>
      </c>
      <c r="O15" s="56">
        <f t="shared" si="3"/>
        <v>57.631067961165051</v>
      </c>
      <c r="P15" s="56">
        <f t="shared" si="4"/>
        <v>51.130434782608702</v>
      </c>
      <c r="Q15" s="56">
        <f t="shared" si="5"/>
        <v>60.869565217391298</v>
      </c>
      <c r="R15" s="56">
        <f t="shared" si="6"/>
        <v>54.368932038834956</v>
      </c>
      <c r="S15" s="57">
        <f t="shared" si="7"/>
        <v>-3.2384972562262462</v>
      </c>
      <c r="T15" s="57">
        <f t="shared" si="8"/>
        <v>-3.2384972562262533</v>
      </c>
      <c r="U15" t="s">
        <v>49</v>
      </c>
      <c r="V15" t="s">
        <v>86</v>
      </c>
      <c r="W15" t="s">
        <v>368</v>
      </c>
      <c r="X15" t="s">
        <v>362</v>
      </c>
      <c r="Y15" s="59" t="s">
        <v>379</v>
      </c>
    </row>
    <row r="16" spans="1:25" ht="15" x14ac:dyDescent="0.25">
      <c r="A16">
        <v>2.15</v>
      </c>
      <c r="B16">
        <v>1.76</v>
      </c>
      <c r="C16" s="45">
        <f t="shared" si="0"/>
        <v>3.3298097251585723E-2</v>
      </c>
      <c r="D16" s="46">
        <f>IF(OR($A16="",$B16=""),"",A16*'MPTO_working_2-way'!$G15)</f>
        <v>2.2215909090909092</v>
      </c>
      <c r="E16" s="48">
        <f>IF(OR($A16="",$B16=""),"",B16*'MPTO_working_2-way'!$G15)</f>
        <v>1.8186046511627909</v>
      </c>
      <c r="F16" s="46">
        <f>IF(OR($A16="",$B16=""),"",'MPTO_working_2-way'!D15)</f>
        <v>2.2298173246906305</v>
      </c>
      <c r="G16" s="48">
        <f>IF(OR($A16="",$B16=""),"",'MPTO_working_2-way'!E15)</f>
        <v>1.8131288931480596</v>
      </c>
      <c r="H16" s="46">
        <f>IF(OR($A16="",$B16=""),"",'OddsRatio_working_2-way'!M15)</f>
        <v>2.2301048307916052</v>
      </c>
      <c r="I16" s="46">
        <f>IF(OR($A16="",$B16=""),"",'OddsRatio_working_2-way'!N15)</f>
        <v>1.8129388446970602</v>
      </c>
      <c r="J16" s="46">
        <f>IF('Log_working_2-way'!$D15="","",A16^('Log_working_2-way'!$D15))</f>
        <v>2.2338767288490446</v>
      </c>
      <c r="K16" s="48">
        <f>IF('Log_working_2-way'!$D15="","",B16^('Log_working_2-way'!$D15))</f>
        <v>1.8104537322239227</v>
      </c>
      <c r="L16" s="55">
        <f t="shared" si="1"/>
        <v>0.45012787723785164</v>
      </c>
      <c r="M16" s="55">
        <f t="shared" si="2"/>
        <v>0.54987212276214825</v>
      </c>
      <c r="N16" s="56">
        <v>113</v>
      </c>
      <c r="O16" s="56">
        <f t="shared" si="3"/>
        <v>60.441860465116271</v>
      </c>
      <c r="P16" s="56">
        <f t="shared" si="4"/>
        <v>48.795454545454547</v>
      </c>
      <c r="Q16" s="56">
        <f t="shared" si="5"/>
        <v>64.204545454545453</v>
      </c>
      <c r="R16" s="56">
        <f t="shared" si="6"/>
        <v>52.558139534883722</v>
      </c>
      <c r="S16" s="57">
        <f t="shared" si="7"/>
        <v>-3.7626849894291823</v>
      </c>
      <c r="T16" s="57">
        <f t="shared" si="8"/>
        <v>-3.7626849894291752</v>
      </c>
      <c r="U16" t="s">
        <v>82</v>
      </c>
      <c r="V16" t="s">
        <v>283</v>
      </c>
      <c r="W16" t="s">
        <v>368</v>
      </c>
      <c r="X16" t="s">
        <v>362</v>
      </c>
      <c r="Y16" s="59" t="s">
        <v>378</v>
      </c>
    </row>
    <row r="17" spans="1:25" ht="15" x14ac:dyDescent="0.25">
      <c r="A17">
        <v>2.2599999999999998</v>
      </c>
      <c r="B17">
        <v>1.69</v>
      </c>
      <c r="C17" s="45">
        <f t="shared" si="0"/>
        <v>3.4193852437555794E-2</v>
      </c>
      <c r="D17" s="46">
        <f>IF(OR($A17="",$B17=""),"",A17*'MPTO_working_2-way'!$G16)</f>
        <v>2.3372781065088759</v>
      </c>
      <c r="E17" s="48">
        <f>IF(OR($A17="",$B17=""),"",B17*'MPTO_working_2-way'!$G16)</f>
        <v>1.7477876106194692</v>
      </c>
      <c r="F17" s="46">
        <f>IF(OR($A17="",$B17=""),"",'MPTO_working_2-way'!D16)</f>
        <v>2.3508340001231001</v>
      </c>
      <c r="G17" s="48">
        <f>IF(OR($A17="",$B17=""),"",'MPTO_working_2-way'!E16)</f>
        <v>1.740283410033262</v>
      </c>
      <c r="H17" s="46">
        <f>IF(OR($A17="",$B17=""),"",'OddsRatio_working_2-way'!M16)</f>
        <v>2.351327849384353</v>
      </c>
      <c r="I17" s="46">
        <f>IF(OR($A17="",$B17=""),"",'OddsRatio_working_2-way'!N16)</f>
        <v>1.7400128699009547</v>
      </c>
      <c r="J17" s="46">
        <f>IF('Log_working_2-way'!$D16="","",A17^('Log_working_2-way'!$D16))</f>
        <v>2.3575800032398484</v>
      </c>
      <c r="K17" s="48">
        <f>IF('Log_working_2-way'!$D16="","",B17^('Log_working_2-way'!$D16))</f>
        <v>1.7366048392090647</v>
      </c>
      <c r="L17" s="55">
        <f t="shared" si="1"/>
        <v>0.42784810126582273</v>
      </c>
      <c r="M17" s="55">
        <f t="shared" si="2"/>
        <v>0.57215189873417716</v>
      </c>
      <c r="N17" s="56">
        <v>114</v>
      </c>
      <c r="O17" s="56">
        <f t="shared" si="3"/>
        <v>63.557522123893804</v>
      </c>
      <c r="P17" s="56">
        <f t="shared" si="4"/>
        <v>46.544378698224854</v>
      </c>
      <c r="Q17" s="56">
        <f t="shared" si="5"/>
        <v>67.455621301775153</v>
      </c>
      <c r="R17" s="56">
        <f t="shared" si="6"/>
        <v>50.442477876106196</v>
      </c>
      <c r="S17" s="57">
        <f t="shared" si="7"/>
        <v>-3.898099177881349</v>
      </c>
      <c r="T17" s="57">
        <f t="shared" si="8"/>
        <v>-3.8980991778813419</v>
      </c>
      <c r="U17" t="s">
        <v>48</v>
      </c>
      <c r="V17" t="s">
        <v>42</v>
      </c>
      <c r="W17" t="s">
        <v>368</v>
      </c>
      <c r="X17" t="s">
        <v>362</v>
      </c>
      <c r="Y17" s="59" t="s">
        <v>380</v>
      </c>
    </row>
    <row r="18" spans="1:25" ht="15" x14ac:dyDescent="0.25">
      <c r="A18">
        <v>2.4300000000000002</v>
      </c>
      <c r="B18">
        <v>1.61</v>
      </c>
      <c r="C18" s="45">
        <f t="shared" si="0"/>
        <v>3.2640646167216181E-2</v>
      </c>
      <c r="D18" s="46">
        <f>IF(OR($A18="",$B18=""),"",A18*'MPTO_working_2-way'!$G17)</f>
        <v>2.5093167701863357</v>
      </c>
      <c r="E18" s="48">
        <f>IF(OR($A18="",$B18=""),"",B18*'MPTO_working_2-way'!$G17)</f>
        <v>1.6625514403292181</v>
      </c>
      <c r="F18" s="46">
        <f>IF(OR($A18="",$B18=""),"",'MPTO_working_2-way'!D17)</f>
        <v>2.5303495779840248</v>
      </c>
      <c r="G18" s="48">
        <f>IF(OR($A18="",$B18=""),"",'MPTO_working_2-way'!E17)</f>
        <v>1.6534454704900365</v>
      </c>
      <c r="H18" s="46">
        <f>IF(OR($A18="",$B18=""),"",'OddsRatio_working_2-way'!M17)</f>
        <v>2.5310983949707371</v>
      </c>
      <c r="I18" s="46">
        <f>IF(OR($A18="",$B18=""),"",'OddsRatio_working_2-way'!N17)</f>
        <v>1.6531258887637414</v>
      </c>
      <c r="J18" s="46">
        <f>IF('Log_working_2-way'!$D17="","",A18^('Log_working_2-way'!$D17))</f>
        <v>2.5408594420942658</v>
      </c>
      <c r="K18" s="48">
        <f>IF('Log_working_2-way'!$D17="","",B18^('Log_working_2-way'!$D17))</f>
        <v>1.6489884623355247</v>
      </c>
      <c r="L18" s="55">
        <f t="shared" si="1"/>
        <v>0.39851485148514848</v>
      </c>
      <c r="M18" s="55">
        <f t="shared" si="2"/>
        <v>0.60148514851485146</v>
      </c>
      <c r="N18" s="56">
        <v>115</v>
      </c>
      <c r="O18" s="56">
        <f t="shared" si="3"/>
        <v>67.67489711934158</v>
      </c>
      <c r="P18" s="56">
        <f t="shared" si="4"/>
        <v>43.571428571428569</v>
      </c>
      <c r="Q18" s="56">
        <f t="shared" si="5"/>
        <v>71.428571428571416</v>
      </c>
      <c r="R18" s="56">
        <f t="shared" si="6"/>
        <v>47.325102880658434</v>
      </c>
      <c r="S18" s="57">
        <f t="shared" si="7"/>
        <v>-3.7536743092298366</v>
      </c>
      <c r="T18" s="57">
        <f t="shared" si="8"/>
        <v>-3.753674309229865</v>
      </c>
      <c r="U18" t="s">
        <v>208</v>
      </c>
      <c r="V18" t="s">
        <v>139</v>
      </c>
      <c r="W18" t="s">
        <v>368</v>
      </c>
      <c r="X18" t="s">
        <v>362</v>
      </c>
      <c r="Y18" s="59" t="s">
        <v>374</v>
      </c>
    </row>
    <row r="19" spans="1:25" ht="15" x14ac:dyDescent="0.25">
      <c r="A19">
        <v>2.2999999999999998</v>
      </c>
      <c r="B19">
        <v>1.67</v>
      </c>
      <c r="C19" s="45">
        <f t="shared" si="0"/>
        <v>3.3585003905233002E-2</v>
      </c>
      <c r="D19" s="46">
        <f>IF(OR($A19="",$B19=""),"",A19*'MPTO_working_2-way'!$G18)</f>
        <v>2.3772455089820359</v>
      </c>
      <c r="E19" s="48">
        <f>IF(OR($A19="",$B19=""),"",B19*'MPTO_working_2-way'!$G18)</f>
        <v>1.7260869565217389</v>
      </c>
      <c r="F19" s="46">
        <f>IF(OR($A19="",$B19=""),"",'MPTO_working_2-way'!D18)</f>
        <v>2.3924011211460603</v>
      </c>
      <c r="G19" s="48">
        <f>IF(OR($A19="",$B19=""),"",'MPTO_working_2-way'!E18)</f>
        <v>1.7181838514873629</v>
      </c>
      <c r="H19" s="46">
        <f>IF(OR($A19="",$B19=""),"",'OddsRatio_working_2-way'!M18)</f>
        <v>2.3929459815307572</v>
      </c>
      <c r="I19" s="46">
        <f>IF(OR($A19="",$B19=""),"",'OddsRatio_working_2-way'!N18)</f>
        <v>1.7179029289427752</v>
      </c>
      <c r="J19" s="46">
        <f>IF('Log_working_2-way'!$D18="","",A19^('Log_working_2-way'!$D18))</f>
        <v>2.399943779582375</v>
      </c>
      <c r="K19" s="48">
        <f>IF('Log_working_2-way'!$D18="","",B19^('Log_working_2-way'!$D18))</f>
        <v>1.7143143993241288</v>
      </c>
      <c r="L19" s="55">
        <f t="shared" si="1"/>
        <v>0.42065491183879095</v>
      </c>
      <c r="M19" s="55">
        <f t="shared" si="2"/>
        <v>0.57934508816120911</v>
      </c>
      <c r="N19" s="56">
        <v>116</v>
      </c>
      <c r="O19" s="56">
        <f t="shared" si="3"/>
        <v>65.56521739130433</v>
      </c>
      <c r="P19" s="56">
        <f t="shared" si="4"/>
        <v>46.538922155688624</v>
      </c>
      <c r="Q19" s="56">
        <f t="shared" si="5"/>
        <v>69.46107784431139</v>
      </c>
      <c r="R19" s="56">
        <f t="shared" si="6"/>
        <v>50.434782608695656</v>
      </c>
      <c r="S19" s="57">
        <f t="shared" si="7"/>
        <v>-3.8958604530070602</v>
      </c>
      <c r="T19" s="57">
        <f t="shared" si="8"/>
        <v>-3.8958604530070318</v>
      </c>
      <c r="U19" t="s">
        <v>79</v>
      </c>
      <c r="V19" t="s">
        <v>87</v>
      </c>
      <c r="W19" t="s">
        <v>368</v>
      </c>
      <c r="X19" t="s">
        <v>362</v>
      </c>
      <c r="Y19" s="59" t="s">
        <v>377</v>
      </c>
    </row>
    <row r="20" spans="1:25" ht="15" x14ac:dyDescent="0.25">
      <c r="A20">
        <v>2.62</v>
      </c>
      <c r="B20">
        <v>1.52</v>
      </c>
      <c r="C20" s="45">
        <f t="shared" si="0"/>
        <v>3.9574126155082379E-2</v>
      </c>
      <c r="D20" s="46">
        <f>IF(OR($A20="",$B20=""),"",A20*'MPTO_working_2-way'!$G19)</f>
        <v>2.7236842105263159</v>
      </c>
      <c r="E20" s="48">
        <f>IF(OR($A20="",$B20=""),"",B20*'MPTO_working_2-way'!$G19)</f>
        <v>1.5801526717557253</v>
      </c>
      <c r="F20" s="46">
        <f>IF(OR($A20="",$B20=""),"",'MPTO_working_2-way'!D19)</f>
        <v>2.7632528448515128</v>
      </c>
      <c r="G20" s="48">
        <f>IF(OR($A20="",$B20=""),"",'MPTO_working_2-way'!E19)</f>
        <v>1.5671336376515033</v>
      </c>
      <c r="H20" s="46">
        <f>IF(OR($A20="",$B20=""),"",'OddsRatio_working_2-way'!M19)</f>
        <v>2.7650452162436565</v>
      </c>
      <c r="I20" s="46">
        <f>IF(OR($A20="",$B20=""),"",'OddsRatio_working_2-way'!N19)</f>
        <v>1.5665577237325312</v>
      </c>
      <c r="J20" s="46">
        <f>IF('Log_working_2-way'!$D19="","",A20^('Log_working_2-way'!$D19))</f>
        <v>2.7837948332060924</v>
      </c>
      <c r="K20" s="48">
        <f>IF('Log_working_2-way'!$D19="","",B20^('Log_working_2-way'!$D19))</f>
        <v>1.560602588024171</v>
      </c>
      <c r="L20" s="55">
        <f t="shared" si="1"/>
        <v>0.36714975845410625</v>
      </c>
      <c r="M20" s="55">
        <f t="shared" si="2"/>
        <v>0.63285024154589364</v>
      </c>
      <c r="N20" s="56">
        <v>117</v>
      </c>
      <c r="O20" s="56">
        <f t="shared" si="3"/>
        <v>72.343511450381683</v>
      </c>
      <c r="P20" s="56">
        <f t="shared" si="4"/>
        <v>40.026315789473692</v>
      </c>
      <c r="Q20" s="56">
        <f t="shared" si="5"/>
        <v>76.973684210526315</v>
      </c>
      <c r="R20" s="56">
        <f t="shared" si="6"/>
        <v>44.656488549618317</v>
      </c>
      <c r="S20" s="57">
        <f t="shared" si="7"/>
        <v>-4.6301727601446316</v>
      </c>
      <c r="T20" s="57">
        <f t="shared" si="8"/>
        <v>-4.6301727601446245</v>
      </c>
      <c r="U20" t="s">
        <v>40</v>
      </c>
      <c r="V20" t="s">
        <v>80</v>
      </c>
      <c r="W20" t="s">
        <v>368</v>
      </c>
      <c r="X20" t="s">
        <v>362</v>
      </c>
      <c r="Y20" s="59" t="s">
        <v>374</v>
      </c>
    </row>
    <row r="21" spans="1:25" ht="15" x14ac:dyDescent="0.25">
      <c r="A21">
        <v>2.2200000000000002</v>
      </c>
      <c r="B21">
        <v>1.71</v>
      </c>
      <c r="C21" s="45">
        <f t="shared" si="0"/>
        <v>3.5245772087877381E-2</v>
      </c>
      <c r="D21" s="46">
        <f>IF(OR($A21="",$B21=""),"",A21*'MPTO_working_2-way'!$G20)</f>
        <v>2.2982456140350882</v>
      </c>
      <c r="E21" s="48">
        <f>IF(OR($A21="",$B21=""),"",B21*'MPTO_working_2-way'!$G20)</f>
        <v>1.7702702702702702</v>
      </c>
      <c r="F21" s="46">
        <f>IF(OR($A21="",$B21=""),"",'MPTO_working_2-way'!D20)</f>
        <v>2.3103888990323171</v>
      </c>
      <c r="G21" s="48">
        <f>IF(OR($A21="",$B21=""),"",'MPTO_working_2-way'!E20)</f>
        <v>1.7631322279503969</v>
      </c>
      <c r="H21" s="46">
        <f>IF(OR($A21="",$B21=""),"",'OddsRatio_working_2-way'!M20)</f>
        <v>2.310843186332725</v>
      </c>
      <c r="I21" s="46">
        <f>IF(OR($A21="",$B21=""),"",'OddsRatio_working_2-way'!N20)</f>
        <v>1.7628677559805201</v>
      </c>
      <c r="J21" s="46">
        <f>IF('Log_working_2-way'!$D20="","",A21^('Log_working_2-way'!$D20))</f>
        <v>2.3164405926032319</v>
      </c>
      <c r="K21" s="48">
        <f>IF('Log_working_2-way'!$D20="","",B21^('Log_working_2-way'!$D20))</f>
        <v>1.7596240997267032</v>
      </c>
      <c r="L21" s="55">
        <f t="shared" si="1"/>
        <v>0.43511450381679379</v>
      </c>
      <c r="M21" s="55">
        <f t="shared" si="2"/>
        <v>0.56488549618320616</v>
      </c>
      <c r="N21" s="56">
        <v>118</v>
      </c>
      <c r="O21" s="56">
        <f t="shared" si="3"/>
        <v>64.846846846846859</v>
      </c>
      <c r="P21" s="56">
        <f t="shared" si="4"/>
        <v>48.994152046783626</v>
      </c>
      <c r="Q21" s="56">
        <f t="shared" si="5"/>
        <v>69.005847953216374</v>
      </c>
      <c r="R21" s="56">
        <f t="shared" si="6"/>
        <v>53.153153153153148</v>
      </c>
      <c r="S21" s="57">
        <f t="shared" si="7"/>
        <v>-4.1590011063695158</v>
      </c>
      <c r="T21" s="57">
        <f t="shared" si="8"/>
        <v>-4.1590011063695229</v>
      </c>
      <c r="U21" t="s">
        <v>85</v>
      </c>
      <c r="V21" t="s">
        <v>81</v>
      </c>
      <c r="W21" t="s">
        <v>368</v>
      </c>
      <c r="X21" t="s">
        <v>362</v>
      </c>
      <c r="Y21" s="59" t="s">
        <v>381</v>
      </c>
    </row>
    <row r="22" spans="1:25" ht="15" x14ac:dyDescent="0.25">
      <c r="A22">
        <v>2.2999999999999998</v>
      </c>
      <c r="B22">
        <v>1.67</v>
      </c>
      <c r="C22" s="45">
        <f t="shared" si="0"/>
        <v>3.3585003905233002E-2</v>
      </c>
      <c r="D22" s="46">
        <f>IF(OR($A22="",$B22=""),"",A22*'MPTO_working_2-way'!$G21)</f>
        <v>2.3772455089820359</v>
      </c>
      <c r="E22" s="48">
        <f>IF(OR($A22="",$B22=""),"",B22*'MPTO_working_2-way'!$G21)</f>
        <v>1.7260869565217389</v>
      </c>
      <c r="F22" s="46">
        <f>IF(OR($A22="",$B22=""),"",'MPTO_working_2-way'!D21)</f>
        <v>2.3924011211460603</v>
      </c>
      <c r="G22" s="48">
        <f>IF(OR($A22="",$B22=""),"",'MPTO_working_2-way'!E21)</f>
        <v>1.7181838514873629</v>
      </c>
      <c r="H22" s="46">
        <f>IF(OR($A22="",$B22=""),"",'OddsRatio_working_2-way'!M21)</f>
        <v>2.3929459815307572</v>
      </c>
      <c r="I22" s="46">
        <f>IF(OR($A22="",$B22=""),"",'OddsRatio_working_2-way'!N21)</f>
        <v>1.7179029289427752</v>
      </c>
      <c r="J22" s="46">
        <f>IF('Log_working_2-way'!$D21="","",A22^('Log_working_2-way'!$D21))</f>
        <v>2.399943779582375</v>
      </c>
      <c r="K22" s="48">
        <f>IF('Log_working_2-way'!$D21="","",B22^('Log_working_2-way'!$D21))</f>
        <v>1.7143143993241288</v>
      </c>
      <c r="L22" s="55">
        <f t="shared" si="1"/>
        <v>0.42065491183879095</v>
      </c>
      <c r="M22" s="55">
        <f t="shared" si="2"/>
        <v>0.57934508816120911</v>
      </c>
      <c r="N22" s="56">
        <v>119</v>
      </c>
      <c r="O22" s="56">
        <f t="shared" si="3"/>
        <v>67.260869565217391</v>
      </c>
      <c r="P22" s="56">
        <f t="shared" si="4"/>
        <v>47.742514970059879</v>
      </c>
      <c r="Q22" s="56">
        <f t="shared" si="5"/>
        <v>71.257485029940128</v>
      </c>
      <c r="R22" s="56">
        <f t="shared" si="6"/>
        <v>51.739130434782616</v>
      </c>
      <c r="S22" s="57">
        <f t="shared" si="7"/>
        <v>-3.996615464722737</v>
      </c>
      <c r="T22" s="57">
        <f t="shared" si="8"/>
        <v>-3.996615464722737</v>
      </c>
      <c r="U22" t="s">
        <v>46</v>
      </c>
      <c r="V22" t="s">
        <v>44</v>
      </c>
      <c r="W22" t="s">
        <v>368</v>
      </c>
      <c r="X22" t="s">
        <v>362</v>
      </c>
      <c r="Y22" s="59" t="s">
        <v>378</v>
      </c>
    </row>
    <row r="23" spans="1:25" ht="15" x14ac:dyDescent="0.25">
      <c r="A23">
        <v>2.11</v>
      </c>
      <c r="B23">
        <v>1.78</v>
      </c>
      <c r="C23" s="45">
        <f t="shared" si="0"/>
        <v>3.5731402098088338E-2</v>
      </c>
      <c r="D23" s="46">
        <f>IF(OR($A23="",$B23=""),"",A23*'MPTO_working_2-way'!$G22)</f>
        <v>2.1853932584269664</v>
      </c>
      <c r="E23" s="48">
        <f>IF(OR($A23="",$B23=""),"",B23*'MPTO_working_2-way'!$G22)</f>
        <v>1.8436018957345972</v>
      </c>
      <c r="F23" s="46">
        <f>IF(OR($A23="",$B23=""),"",'MPTO_working_2-way'!D22)</f>
        <v>2.1926557300484557</v>
      </c>
      <c r="G23" s="48">
        <f>IF(OR($A23="",$B23=""),"",'MPTO_working_2-way'!E22)</f>
        <v>1.8384649273092173</v>
      </c>
      <c r="H23" s="46">
        <f>IF(OR($A23="",$B23=""),"",'OddsRatio_working_2-way'!M22)</f>
        <v>2.192927878405448</v>
      </c>
      <c r="I23" s="46">
        <f>IF(OR($A23="",$B23=""),"",'OddsRatio_working_2-way'!N22)</f>
        <v>1.838273644284909</v>
      </c>
      <c r="J23" s="46">
        <f>IF('Log_working_2-way'!$D22="","",A23^('Log_working_2-way'!$D22))</f>
        <v>2.1962612557480616</v>
      </c>
      <c r="K23" s="48">
        <f>IF('Log_working_2-way'!$D22="","",B23^('Log_working_2-way'!$D22))</f>
        <v>1.8359377980310738</v>
      </c>
      <c r="L23" s="55">
        <f t="shared" si="1"/>
        <v>0.45758354755784059</v>
      </c>
      <c r="M23" s="55">
        <f t="shared" si="2"/>
        <v>0.54241645244215941</v>
      </c>
      <c r="N23" s="56">
        <v>120</v>
      </c>
      <c r="O23" s="56">
        <f t="shared" si="3"/>
        <v>63.127962085308056</v>
      </c>
      <c r="P23" s="56">
        <f t="shared" si="4"/>
        <v>52.584269662921351</v>
      </c>
      <c r="Q23" s="56">
        <f t="shared" si="5"/>
        <v>67.415730337078656</v>
      </c>
      <c r="R23" s="56">
        <f t="shared" si="6"/>
        <v>56.872037914691944</v>
      </c>
      <c r="S23" s="57">
        <f t="shared" si="7"/>
        <v>-4.2877682517706006</v>
      </c>
      <c r="T23" s="57">
        <f t="shared" si="8"/>
        <v>-4.2877682517705935</v>
      </c>
      <c r="U23" t="s">
        <v>36</v>
      </c>
      <c r="V23" t="s">
        <v>37</v>
      </c>
      <c r="W23" t="s">
        <v>368</v>
      </c>
      <c r="X23" t="s">
        <v>362</v>
      </c>
      <c r="Y23" s="59" t="s">
        <v>371</v>
      </c>
    </row>
    <row r="24" spans="1:25" ht="15" x14ac:dyDescent="0.25">
      <c r="A24">
        <v>1.97</v>
      </c>
      <c r="B24">
        <v>1.89</v>
      </c>
      <c r="C24" s="45">
        <f t="shared" si="0"/>
        <v>3.6714742298498582E-2</v>
      </c>
      <c r="D24" s="46">
        <f>IF(OR($A24="",$B24=""),"",A24*'MPTO_working_2-way'!$G23)</f>
        <v>2.0423280423280423</v>
      </c>
      <c r="E24" s="48">
        <f>IF(OR($A24="",$B24=""),"",B24*'MPTO_working_2-way'!$G23)</f>
        <v>1.9593908629441623</v>
      </c>
      <c r="F24" s="46">
        <f>IF(OR($A24="",$B24=""),"",'MPTO_working_2-way'!D23)</f>
        <v>2.0439162297916722</v>
      </c>
      <c r="G24" s="48">
        <f>IF(OR($A24="",$B24=""),"",'MPTO_working_2-way'!E23)</f>
        <v>1.9579312702127099</v>
      </c>
      <c r="H24" s="46">
        <f>IF(OR($A24="",$B24=""),"",'OddsRatio_working_2-way'!M23)</f>
        <v>2.0439768390387969</v>
      </c>
      <c r="I24" s="46">
        <f>IF(OR($A24="",$B24=""),"",'OddsRatio_working_2-way'!N23)</f>
        <v>1.9578756564376583</v>
      </c>
      <c r="J24" s="46">
        <f>IF('Log_working_2-way'!$D23="","",A24^('Log_working_2-way'!$D23))</f>
        <v>2.0447027247449845</v>
      </c>
      <c r="K24" s="48">
        <f>IF('Log_working_2-way'!$D23="","",B24^('Log_working_2-way'!$D23))</f>
        <v>1.9572101003603855</v>
      </c>
      <c r="L24" s="55">
        <f t="shared" si="1"/>
        <v>0.48963730569948188</v>
      </c>
      <c r="M24" s="55">
        <f t="shared" si="2"/>
        <v>0.51036269430051817</v>
      </c>
      <c r="N24" s="56">
        <v>121</v>
      </c>
      <c r="O24" s="56">
        <f t="shared" si="3"/>
        <v>59.578680203045685</v>
      </c>
      <c r="P24" s="56">
        <f t="shared" si="4"/>
        <v>56.978835978835988</v>
      </c>
      <c r="Q24" s="56">
        <f t="shared" si="5"/>
        <v>64.021164021164026</v>
      </c>
      <c r="R24" s="56">
        <f t="shared" si="6"/>
        <v>61.421319796954307</v>
      </c>
      <c r="S24" s="57">
        <f t="shared" si="7"/>
        <v>-4.4424838181183404</v>
      </c>
      <c r="T24" s="57">
        <f t="shared" si="8"/>
        <v>-4.442483818118319</v>
      </c>
      <c r="U24" t="s">
        <v>284</v>
      </c>
      <c r="V24" t="s">
        <v>285</v>
      </c>
      <c r="W24" t="s">
        <v>263</v>
      </c>
      <c r="X24" t="s">
        <v>362</v>
      </c>
      <c r="Y24" s="59" t="s">
        <v>382</v>
      </c>
    </row>
    <row r="25" spans="1:25" ht="15" x14ac:dyDescent="0.25">
      <c r="A25">
        <v>1.68</v>
      </c>
      <c r="B25">
        <v>2.2599999999999998</v>
      </c>
      <c r="C25" s="45">
        <f t="shared" si="0"/>
        <v>3.7715971344289834E-2</v>
      </c>
      <c r="D25" s="46">
        <f>IF(OR($A25="",$B25=""),"",A25*'MPTO_working_2-way'!$G24)</f>
        <v>1.7433628318584069</v>
      </c>
      <c r="E25" s="48">
        <f>IF(OR($A25="",$B25=""),"",B25*'MPTO_working_2-way'!$G24)</f>
        <v>2.3452380952380949</v>
      </c>
      <c r="F25" s="46">
        <f>IF(OR($A25="",$B25=""),"",'MPTO_working_2-way'!D24)</f>
        <v>1.7349661853408882</v>
      </c>
      <c r="G25" s="48">
        <f>IF(OR($A25="",$B25=""),"",'MPTO_working_2-way'!E24)</f>
        <v>2.3606068142253167</v>
      </c>
      <c r="H25" s="46">
        <f>IF(OR($A25="",$B25=""),"",'OddsRatio_working_2-way'!M24)</f>
        <v>1.7346308866924531</v>
      </c>
      <c r="I25" s="46">
        <f>IF(OR($A25="",$B25=""),"",'OddsRatio_working_2-way'!N24)</f>
        <v>2.3612278194595446</v>
      </c>
      <c r="J25" s="46">
        <f>IF('Log_working_2-way'!$D24="","",A25^('Log_working_2-way'!$D24))</f>
        <v>1.7308087549076629</v>
      </c>
      <c r="K25" s="48">
        <f>IF('Log_working_2-way'!$D24="","",B25^('Log_working_2-way'!$D24))</f>
        <v>2.3683470446740844</v>
      </c>
      <c r="L25" s="55">
        <f t="shared" si="1"/>
        <v>0.57360406091370564</v>
      </c>
      <c r="M25" s="55">
        <f t="shared" si="2"/>
        <v>0.42639593908629447</v>
      </c>
      <c r="N25" s="56">
        <v>122</v>
      </c>
      <c r="O25" s="56">
        <f t="shared" si="3"/>
        <v>49.380952380952365</v>
      </c>
      <c r="P25" s="56">
        <f t="shared" si="4"/>
        <v>68.017699115044238</v>
      </c>
      <c r="Q25" s="56">
        <f t="shared" si="5"/>
        <v>53.982300884955755</v>
      </c>
      <c r="R25" s="56">
        <f t="shared" si="6"/>
        <v>72.61904761904762</v>
      </c>
      <c r="S25" s="57">
        <f t="shared" si="7"/>
        <v>-4.6013485040033899</v>
      </c>
      <c r="T25" s="57">
        <f t="shared" si="8"/>
        <v>-4.6013485040033828</v>
      </c>
      <c r="U25" t="s">
        <v>43</v>
      </c>
      <c r="V25" t="s">
        <v>286</v>
      </c>
      <c r="W25" t="s">
        <v>263</v>
      </c>
      <c r="X25" t="s">
        <v>362</v>
      </c>
      <c r="Y25" s="59" t="s">
        <v>373</v>
      </c>
    </row>
    <row r="26" spans="1:25" ht="15" x14ac:dyDescent="0.25">
      <c r="A26">
        <v>2.06</v>
      </c>
      <c r="B26">
        <v>1.83</v>
      </c>
      <c r="C26" s="45">
        <f t="shared" si="0"/>
        <v>3.1884980635577431E-2</v>
      </c>
      <c r="D26" s="46">
        <f>IF(OR($A26="",$B26=""),"",A26*'MPTO_working_2-way'!$G25)</f>
        <v>2.1256830601092895</v>
      </c>
      <c r="E26" s="48">
        <f>IF(OR($A26="",$B26=""),"",B26*'MPTO_working_2-way'!$G25)</f>
        <v>1.8883495145631068</v>
      </c>
      <c r="F26" s="46">
        <f>IF(OR($A26="",$B26=""),"",'MPTO_working_2-way'!D25)</f>
        <v>2.1299508446804905</v>
      </c>
      <c r="G26" s="48">
        <f>IF(OR($A26="",$B26=""),"",'MPTO_working_2-way'!E25)</f>
        <v>1.8849942497124856</v>
      </c>
      <c r="H26" s="46">
        <f>IF(OR($A26="",$B26=""),"",'OddsRatio_working_2-way'!M25)</f>
        <v>2.1300922235529893</v>
      </c>
      <c r="I26" s="46">
        <f>IF(OR($A26="",$B26=""),"",'OddsRatio_working_2-way'!N25)</f>
        <v>1.8848835335367746</v>
      </c>
      <c r="J26" s="46">
        <f>IF('Log_working_2-way'!$D25="","",A26^('Log_working_2-way'!$D25))</f>
        <v>2.1320394516231058</v>
      </c>
      <c r="K26" s="48">
        <f>IF('Log_working_2-way'!$D25="","",B26^('Log_working_2-way'!$D25))</f>
        <v>1.8833614398916756</v>
      </c>
      <c r="L26" s="55">
        <f t="shared" ref="L26:L89" si="9">(1/D26)</f>
        <v>0.47043701799485865</v>
      </c>
      <c r="M26" s="55">
        <f t="shared" ref="M26:M89" si="10">(1/E26)</f>
        <v>0.5295629820051414</v>
      </c>
      <c r="N26" s="56">
        <v>123</v>
      </c>
      <c r="O26" s="56">
        <f t="shared" ref="O26:O89" si="11">(1/A26)*((N26*A26)-N26)</f>
        <v>63.291262135922331</v>
      </c>
      <c r="P26" s="56">
        <f t="shared" ref="P26:P89" si="12">(1/B26)*((N26*B26)-N26)</f>
        <v>55.786885245901637</v>
      </c>
      <c r="Q26" s="56">
        <f t="shared" ref="Q26:Q89" si="13">(1/B26)*N26</f>
        <v>67.213114754098356</v>
      </c>
      <c r="R26" s="56">
        <f t="shared" ref="R26:R89" si="14">(1/A26)*N26</f>
        <v>59.708737864077669</v>
      </c>
      <c r="S26" s="57">
        <f t="shared" ref="S26:S89" si="15">O26-Q26</f>
        <v>-3.9218526181760254</v>
      </c>
      <c r="T26" s="57">
        <f t="shared" ref="T26:T89" si="16">P26-R26</f>
        <v>-3.9218526181760325</v>
      </c>
      <c r="U26" t="s">
        <v>287</v>
      </c>
      <c r="V26" t="s">
        <v>288</v>
      </c>
      <c r="W26" t="s">
        <v>263</v>
      </c>
      <c r="X26" t="s">
        <v>362</v>
      </c>
      <c r="Y26" s="59" t="s">
        <v>379</v>
      </c>
    </row>
    <row r="27" spans="1:25" ht="15" x14ac:dyDescent="0.25">
      <c r="A27">
        <v>1.94</v>
      </c>
      <c r="B27">
        <v>1.93</v>
      </c>
      <c r="C27" s="45">
        <f t="shared" si="0"/>
        <v>3.3598632551679941E-2</v>
      </c>
      <c r="D27" s="46">
        <f>IF(OR($A27="",$B27=""),"",A27*'MPTO_working_2-way'!$G26)</f>
        <v>2.0051813471502591</v>
      </c>
      <c r="E27" s="48">
        <f>IF(OR($A27="",$B27=""),"",B27*'MPTO_working_2-way'!$G26)</f>
        <v>1.9948453608247423</v>
      </c>
      <c r="F27" s="46">
        <f>IF(OR($A27="",$B27=""),"",'MPTO_working_2-way'!D26)</f>
        <v>2.0053558995233249</v>
      </c>
      <c r="G27" s="48">
        <f>IF(OR($A27="",$B27=""),"",'MPTO_working_2-way'!E26)</f>
        <v>1.9946726333173512</v>
      </c>
      <c r="H27" s="46">
        <f>IF(OR($A27="",$B27=""),"",'OddsRatio_working_2-way'!M26)</f>
        <v>2.0053619687316817</v>
      </c>
      <c r="I27" s="46">
        <f>IF(OR($A27="",$B27=""),"",'OddsRatio_working_2-way'!N26)</f>
        <v>1.9946666286387909</v>
      </c>
      <c r="J27" s="46">
        <f>IF('Log_working_2-way'!$D26="","",A27^('Log_working_2-way'!$D26))</f>
        <v>2.0054414461156225</v>
      </c>
      <c r="K27" s="48">
        <f>IF('Log_working_2-way'!$D26="","",B27^('Log_working_2-way'!$D26))</f>
        <v>1.9945880029745278</v>
      </c>
      <c r="L27" s="55">
        <f t="shared" si="9"/>
        <v>0.49870801033591733</v>
      </c>
      <c r="M27" s="55">
        <f t="shared" si="10"/>
        <v>0.50129198966408273</v>
      </c>
      <c r="N27" s="56">
        <v>124</v>
      </c>
      <c r="O27" s="56">
        <f t="shared" si="11"/>
        <v>60.082474226804131</v>
      </c>
      <c r="P27" s="56">
        <f t="shared" si="12"/>
        <v>59.751295336787571</v>
      </c>
      <c r="Q27" s="56">
        <f t="shared" si="13"/>
        <v>64.248704663212436</v>
      </c>
      <c r="R27" s="56">
        <f t="shared" si="14"/>
        <v>63.917525773195884</v>
      </c>
      <c r="S27" s="57">
        <f t="shared" si="15"/>
        <v>-4.1662304364083056</v>
      </c>
      <c r="T27" s="57">
        <f t="shared" si="16"/>
        <v>-4.1662304364083127</v>
      </c>
      <c r="U27" t="s">
        <v>226</v>
      </c>
      <c r="V27" t="s">
        <v>289</v>
      </c>
      <c r="W27" t="s">
        <v>263</v>
      </c>
      <c r="X27" t="s">
        <v>362</v>
      </c>
      <c r="Y27" s="59" t="s">
        <v>382</v>
      </c>
    </row>
    <row r="28" spans="1:25" ht="15" x14ac:dyDescent="0.25">
      <c r="A28">
        <v>1.93</v>
      </c>
      <c r="B28">
        <v>1.94</v>
      </c>
      <c r="C28" s="45">
        <f t="shared" si="0"/>
        <v>3.3598632551679941E-2</v>
      </c>
      <c r="D28" s="46">
        <f>IF(OR($A28="",$B28=""),"",A28*'MPTO_working_2-way'!$G27)</f>
        <v>1.9948453608247423</v>
      </c>
      <c r="E28" s="48">
        <f>IF(OR($A28="",$B28=""),"",B28*'MPTO_working_2-way'!$G27)</f>
        <v>2.0051813471502591</v>
      </c>
      <c r="F28" s="46">
        <f>IF(OR($A28="",$B28=""),"",'MPTO_working_2-way'!D27)</f>
        <v>1.9946726333173512</v>
      </c>
      <c r="G28" s="48">
        <f>IF(OR($A28="",$B28=""),"",'MPTO_working_2-way'!E27)</f>
        <v>2.0053558995233249</v>
      </c>
      <c r="H28" s="46">
        <f>IF(OR($A28="",$B28=""),"",'OddsRatio_working_2-way'!M27)</f>
        <v>1.9946666286387909</v>
      </c>
      <c r="I28" s="46">
        <f>IF(OR($A28="",$B28=""),"",'OddsRatio_working_2-way'!N27)</f>
        <v>2.0053619687316817</v>
      </c>
      <c r="J28" s="46">
        <f>IF('Log_working_2-way'!$D27="","",A28^('Log_working_2-way'!$D27))</f>
        <v>1.9945880029745278</v>
      </c>
      <c r="K28" s="48">
        <f>IF('Log_working_2-way'!$D27="","",B28^('Log_working_2-way'!$D27))</f>
        <v>2.0054414461156225</v>
      </c>
      <c r="L28" s="55">
        <f t="shared" si="9"/>
        <v>0.50129198966408273</v>
      </c>
      <c r="M28" s="55">
        <f t="shared" si="10"/>
        <v>0.49870801033591733</v>
      </c>
      <c r="N28" s="56">
        <v>125</v>
      </c>
      <c r="O28" s="56">
        <f t="shared" si="11"/>
        <v>60.233160621761662</v>
      </c>
      <c r="P28" s="56">
        <f t="shared" si="12"/>
        <v>60.567010309278359</v>
      </c>
      <c r="Q28" s="56">
        <f t="shared" si="13"/>
        <v>64.432989690721655</v>
      </c>
      <c r="R28" s="56">
        <f t="shared" si="14"/>
        <v>64.766839378238345</v>
      </c>
      <c r="S28" s="57">
        <f t="shared" si="15"/>
        <v>-4.1998290689599926</v>
      </c>
      <c r="T28" s="57">
        <f t="shared" si="16"/>
        <v>-4.1998290689599855</v>
      </c>
      <c r="U28" t="s">
        <v>290</v>
      </c>
      <c r="V28" t="s">
        <v>291</v>
      </c>
      <c r="W28" t="s">
        <v>263</v>
      </c>
      <c r="X28" t="s">
        <v>362</v>
      </c>
      <c r="Y28" s="59" t="s">
        <v>383</v>
      </c>
    </row>
    <row r="29" spans="1:25" ht="15" x14ac:dyDescent="0.25">
      <c r="A29">
        <v>2.09</v>
      </c>
      <c r="B29">
        <v>1.79</v>
      </c>
      <c r="C29" s="45">
        <f t="shared" si="0"/>
        <v>3.7128117398625982E-2</v>
      </c>
      <c r="D29" s="46">
        <f>IF(OR($A29="",$B29=""),"",A29*'MPTO_working_2-way'!$G28)</f>
        <v>2.1675977653631282</v>
      </c>
      <c r="E29" s="48">
        <f>IF(OR($A29="",$B29=""),"",B29*'MPTO_working_2-way'!$G28)</f>
        <v>1.8564593301435406</v>
      </c>
      <c r="F29" s="46">
        <f>IF(OR($A29="",$B29=""),"",'MPTO_working_2-way'!D28)</f>
        <v>2.1743628490889537</v>
      </c>
      <c r="G29" s="48">
        <f>IF(OR($A29="",$B29=""),"",'MPTO_working_2-way'!E28)</f>
        <v>1.8515255747197545</v>
      </c>
      <c r="H29" s="46">
        <f>IF(OR($A29="",$B29=""),"",'OddsRatio_working_2-way'!M28)</f>
        <v>2.1746262535134471</v>
      </c>
      <c r="I29" s="46">
        <f>IF(OR($A29="",$B29=""),"",'OddsRatio_working_2-way'!N28)</f>
        <v>1.8513346241060764</v>
      </c>
      <c r="J29" s="46">
        <f>IF('Log_working_2-way'!$D28="","",A29^('Log_working_2-way'!$D28))</f>
        <v>2.177733465070919</v>
      </c>
      <c r="K29" s="48">
        <f>IF('Log_working_2-way'!$D28="","",B29^('Log_working_2-way'!$D28))</f>
        <v>1.8490885498780329</v>
      </c>
      <c r="L29" s="55">
        <f t="shared" si="9"/>
        <v>0.46134020618556709</v>
      </c>
      <c r="M29" s="55">
        <f t="shared" si="10"/>
        <v>0.53865979381443296</v>
      </c>
      <c r="N29" s="56">
        <v>126</v>
      </c>
      <c r="O29" s="56">
        <f t="shared" si="11"/>
        <v>65.712918660287073</v>
      </c>
      <c r="P29" s="56">
        <f t="shared" si="12"/>
        <v>55.608938547486026</v>
      </c>
      <c r="Q29" s="56">
        <f t="shared" si="13"/>
        <v>70.391061452513966</v>
      </c>
      <c r="R29" s="56">
        <f t="shared" si="14"/>
        <v>60.287081339712927</v>
      </c>
      <c r="S29" s="57">
        <f t="shared" si="15"/>
        <v>-4.6781427922268932</v>
      </c>
      <c r="T29" s="57">
        <f t="shared" si="16"/>
        <v>-4.6781427922269003</v>
      </c>
      <c r="U29" t="s">
        <v>292</v>
      </c>
      <c r="V29" t="s">
        <v>293</v>
      </c>
      <c r="W29" t="s">
        <v>263</v>
      </c>
      <c r="X29" t="s">
        <v>362</v>
      </c>
      <c r="Y29" s="59" t="s">
        <v>376</v>
      </c>
    </row>
    <row r="30" spans="1:25" ht="15" x14ac:dyDescent="0.25">
      <c r="A30">
        <v>2.02</v>
      </c>
      <c r="B30">
        <v>1.86</v>
      </c>
      <c r="C30" s="45">
        <f t="shared" si="0"/>
        <v>3.2683913552645549E-2</v>
      </c>
      <c r="D30" s="46">
        <f>IF(OR($A30="",$B30=""),"",A30*'MPTO_working_2-way'!$G29)</f>
        <v>2.086021505376344</v>
      </c>
      <c r="E30" s="48">
        <f>IF(OR($A30="",$B30=""),"",B30*'MPTO_working_2-way'!$G29)</f>
        <v>1.9207920792079207</v>
      </c>
      <c r="F30" s="46">
        <f>IF(OR($A30="",$B30=""),"",'MPTO_working_2-way'!D29)</f>
        <v>2.0889580785055042</v>
      </c>
      <c r="G30" s="48">
        <f>IF(OR($A30="",$B30=""),"",'MPTO_working_2-way'!E29)</f>
        <v>1.918308996221791</v>
      </c>
      <c r="H30" s="46">
        <f>IF(OR($A30="",$B30=""),"",'OddsRatio_working_2-way'!M29)</f>
        <v>2.0890576254854043</v>
      </c>
      <c r="I30" s="46">
        <f>IF(OR($A30="",$B30=""),"",'OddsRatio_working_2-way'!N29)</f>
        <v>1.9182250567818113</v>
      </c>
      <c r="J30" s="46">
        <f>IF('Log_working_2-way'!$D29="","",A30^('Log_working_2-way'!$D29))</f>
        <v>2.0903967480076013</v>
      </c>
      <c r="K30" s="48">
        <f>IF('Log_working_2-way'!$D29="","",B30^('Log_working_2-way'!$D29))</f>
        <v>1.9170973793045412</v>
      </c>
      <c r="L30" s="55">
        <f t="shared" si="9"/>
        <v>0.47938144329896909</v>
      </c>
      <c r="M30" s="55">
        <f t="shared" si="10"/>
        <v>0.52061855670103097</v>
      </c>
      <c r="N30" s="56">
        <v>127</v>
      </c>
      <c r="O30" s="56">
        <f t="shared" si="11"/>
        <v>64.128712871287135</v>
      </c>
      <c r="P30" s="56">
        <f t="shared" si="12"/>
        <v>58.72043010752688</v>
      </c>
      <c r="Q30" s="56">
        <f t="shared" si="13"/>
        <v>68.27956989247312</v>
      </c>
      <c r="R30" s="56">
        <f t="shared" si="14"/>
        <v>62.871287128712872</v>
      </c>
      <c r="S30" s="57">
        <f t="shared" si="15"/>
        <v>-4.1508570211859848</v>
      </c>
      <c r="T30" s="57">
        <f t="shared" si="16"/>
        <v>-4.1508570211859919</v>
      </c>
      <c r="U30" t="s">
        <v>294</v>
      </c>
      <c r="V30" t="s">
        <v>295</v>
      </c>
      <c r="W30" t="s">
        <v>263</v>
      </c>
      <c r="X30" t="s">
        <v>362</v>
      </c>
      <c r="Y30" s="59" t="s">
        <v>376</v>
      </c>
    </row>
    <row r="31" spans="1:25" ht="15" x14ac:dyDescent="0.25">
      <c r="A31">
        <v>2.09</v>
      </c>
      <c r="B31">
        <v>1.78</v>
      </c>
      <c r="C31" s="45">
        <f t="shared" si="0"/>
        <v>4.0266652330519959E-2</v>
      </c>
      <c r="D31" s="46">
        <f>IF(OR($A31="",$B31=""),"",A31*'MPTO_working_2-way'!$G30)</f>
        <v>2.1741573033707864</v>
      </c>
      <c r="E31" s="48">
        <f>IF(OR($A31="",$B31=""),"",B31*'MPTO_working_2-way'!$G30)</f>
        <v>1.8516746411483256</v>
      </c>
      <c r="F31" s="46">
        <f>IF(OR($A31="",$B31=""),"",'MPTO_working_2-way'!D30)</f>
        <v>2.1818075186206087</v>
      </c>
      <c r="G31" s="48">
        <f>IF(OR($A31="",$B31=""),"",'MPTO_working_2-way'!E30)</f>
        <v>1.8461614808198106</v>
      </c>
      <c r="H31" s="46">
        <f>IF(OR($A31="",$B31=""),"",'OddsRatio_working_2-way'!M30)</f>
        <v>2.1821319289469754</v>
      </c>
      <c r="I31" s="46">
        <f>IF(OR($A31="",$B31=""),"",'OddsRatio_working_2-way'!N30)</f>
        <v>1.8459292702556338</v>
      </c>
      <c r="J31" s="46">
        <f>IF('Log_working_2-way'!$D30="","",A31^('Log_working_2-way'!$D30))</f>
        <v>2.1856576768529026</v>
      </c>
      <c r="K31" s="48">
        <f>IF('Log_working_2-way'!$D30="","",B31^('Log_working_2-way'!$D30))</f>
        <v>1.8434137605840082</v>
      </c>
      <c r="L31" s="55">
        <f t="shared" si="9"/>
        <v>0.4599483204134367</v>
      </c>
      <c r="M31" s="55">
        <f t="shared" si="10"/>
        <v>0.54005167958656319</v>
      </c>
      <c r="N31" s="56">
        <v>128</v>
      </c>
      <c r="O31" s="56">
        <f t="shared" si="11"/>
        <v>66.755980861244012</v>
      </c>
      <c r="P31" s="56">
        <f t="shared" si="12"/>
        <v>56.089887640449447</v>
      </c>
      <c r="Q31" s="56">
        <f t="shared" si="13"/>
        <v>71.910112359550567</v>
      </c>
      <c r="R31" s="56">
        <f t="shared" si="14"/>
        <v>61.244019138755988</v>
      </c>
      <c r="S31" s="57">
        <f t="shared" si="15"/>
        <v>-5.1541314983065547</v>
      </c>
      <c r="T31" s="57">
        <f t="shared" si="16"/>
        <v>-5.1541314983065405</v>
      </c>
      <c r="U31" t="s">
        <v>84</v>
      </c>
      <c r="V31" t="s">
        <v>256</v>
      </c>
      <c r="W31" t="s">
        <v>263</v>
      </c>
      <c r="X31" t="s">
        <v>362</v>
      </c>
      <c r="Y31" s="59" t="s">
        <v>379</v>
      </c>
    </row>
    <row r="32" spans="1:25" ht="15" x14ac:dyDescent="0.25">
      <c r="A32">
        <v>2.14</v>
      </c>
      <c r="B32">
        <v>1.75</v>
      </c>
      <c r="C32" s="45">
        <f t="shared" si="0"/>
        <v>3.8718291054739673E-2</v>
      </c>
      <c r="D32" s="46">
        <f>IF(OR($A32="",$B32=""),"",A32*'MPTO_working_2-way'!$G31)</f>
        <v>2.2228571428571429</v>
      </c>
      <c r="E32" s="48">
        <f>IF(OR($A32="",$B32=""),"",B32*'MPTO_working_2-way'!$G31)</f>
        <v>1.8177570093457944</v>
      </c>
      <c r="F32" s="46">
        <f>IF(OR($A32="",$B32=""),"",'MPTO_working_2-way'!D31)</f>
        <v>2.2324888226527575</v>
      </c>
      <c r="G32" s="48">
        <f>IF(OR($A32="",$B32=""),"",'MPTO_working_2-way'!E31)</f>
        <v>1.81136638452237</v>
      </c>
      <c r="H32" s="46">
        <f>IF(OR($A32="",$B32=""),"",'OddsRatio_working_2-way'!M31)</f>
        <v>2.2328828005937953</v>
      </c>
      <c r="I32" s="46">
        <f>IF(OR($A32="",$B32=""),"",'OddsRatio_working_2-way'!N31)</f>
        <v>1.8111071056538131</v>
      </c>
      <c r="J32" s="46">
        <f>IF('Log_working_2-way'!$D31="","",A32^('Log_working_2-way'!$D31))</f>
        <v>2.2373241322265098</v>
      </c>
      <c r="K32" s="48">
        <f>IF('Log_working_2-way'!$D31="","",B32^('Log_working_2-way'!$D31))</f>
        <v>1.8081956651086979</v>
      </c>
      <c r="L32" s="55">
        <f t="shared" si="9"/>
        <v>0.44987146529562982</v>
      </c>
      <c r="M32" s="55">
        <f t="shared" si="10"/>
        <v>0.55012853470437018</v>
      </c>
      <c r="N32" s="56">
        <v>129</v>
      </c>
      <c r="O32" s="56">
        <f t="shared" si="11"/>
        <v>68.719626168224295</v>
      </c>
      <c r="P32" s="56">
        <f t="shared" si="12"/>
        <v>55.285714285714285</v>
      </c>
      <c r="Q32" s="56">
        <f t="shared" si="13"/>
        <v>73.714285714285708</v>
      </c>
      <c r="R32" s="56">
        <f t="shared" si="14"/>
        <v>60.280373831775698</v>
      </c>
      <c r="S32" s="57">
        <f t="shared" si="15"/>
        <v>-4.9946595460614134</v>
      </c>
      <c r="T32" s="57">
        <f t="shared" si="16"/>
        <v>-4.9946595460614134</v>
      </c>
      <c r="U32" t="s">
        <v>296</v>
      </c>
      <c r="V32" t="s">
        <v>297</v>
      </c>
      <c r="W32" t="s">
        <v>264</v>
      </c>
      <c r="X32" t="s">
        <v>362</v>
      </c>
      <c r="Y32" s="59" t="s">
        <v>378</v>
      </c>
    </row>
    <row r="33" spans="1:25" ht="15" x14ac:dyDescent="0.25">
      <c r="A33">
        <v>2.04</v>
      </c>
      <c r="B33">
        <v>1.84</v>
      </c>
      <c r="C33" s="45">
        <f t="shared" si="0"/>
        <v>3.3674339300937772E-2</v>
      </c>
      <c r="D33" s="46">
        <f>IF(OR($A33="",$B33=""),"",A33*'MPTO_working_2-way'!$G32)</f>
        <v>2.1086956521739131</v>
      </c>
      <c r="E33" s="48">
        <f>IF(OR($A33="",$B33=""),"",B33*'MPTO_working_2-way'!$G32)</f>
        <v>1.9019607843137256</v>
      </c>
      <c r="F33" s="46">
        <f>IF(OR($A33="",$B33=""),"",'MPTO_working_2-way'!D32)</f>
        <v>2.1125619090499774</v>
      </c>
      <c r="G33" s="48">
        <f>IF(OR($A33="",$B33=""),"",'MPTO_working_2-way'!E32)</f>
        <v>1.8988263860785108</v>
      </c>
      <c r="H33" s="46">
        <f>IF(OR($A33="",$B33=""),"",'OddsRatio_working_2-way'!M32)</f>
        <v>2.1126972805283741</v>
      </c>
      <c r="I33" s="46">
        <f>IF(OR($A33="",$B33=""),"",'OddsRatio_working_2-way'!N32)</f>
        <v>1.8987170342729172</v>
      </c>
      <c r="J33" s="46">
        <f>IF('Log_working_2-way'!$D32="","",A33^('Log_working_2-way'!$D32))</f>
        <v>2.1144632865880677</v>
      </c>
      <c r="K33" s="48">
        <f>IF('Log_working_2-way'!$D32="","",B33^('Log_working_2-way'!$D32))</f>
        <v>1.8972929050551837</v>
      </c>
      <c r="L33" s="55">
        <f t="shared" si="9"/>
        <v>0.47422680412371132</v>
      </c>
      <c r="M33" s="55">
        <f t="shared" si="10"/>
        <v>0.52577319587628868</v>
      </c>
      <c r="N33" s="56">
        <v>130</v>
      </c>
      <c r="O33" s="56">
        <f t="shared" si="11"/>
        <v>66.274509803921561</v>
      </c>
      <c r="P33" s="56">
        <f t="shared" si="12"/>
        <v>59.34782608695653</v>
      </c>
      <c r="Q33" s="56">
        <f t="shared" si="13"/>
        <v>70.65217391304347</v>
      </c>
      <c r="R33" s="56">
        <f t="shared" si="14"/>
        <v>63.725490196078425</v>
      </c>
      <c r="S33" s="57">
        <f t="shared" si="15"/>
        <v>-4.3776641091219091</v>
      </c>
      <c r="T33" s="57">
        <f t="shared" si="16"/>
        <v>-4.3776641091218949</v>
      </c>
      <c r="U33" t="s">
        <v>298</v>
      </c>
      <c r="V33" t="s">
        <v>299</v>
      </c>
      <c r="W33" t="s">
        <v>264</v>
      </c>
      <c r="X33" t="s">
        <v>362</v>
      </c>
      <c r="Y33" s="59" t="s">
        <v>379</v>
      </c>
    </row>
    <row r="34" spans="1:25" ht="15" x14ac:dyDescent="0.25">
      <c r="A34">
        <v>2.42</v>
      </c>
      <c r="B34">
        <v>1.6</v>
      </c>
      <c r="C34" s="45">
        <f t="shared" si="0"/>
        <v>3.8223140495867725E-2</v>
      </c>
      <c r="D34" s="46">
        <f>IF(OR($A34="",$B34=""),"",A34*'MPTO_working_2-way'!$G33)</f>
        <v>2.5124999999999997</v>
      </c>
      <c r="E34" s="48">
        <f>IF(OR($A34="",$B34=""),"",B34*'MPTO_working_2-way'!$G33)</f>
        <v>1.6611570247933884</v>
      </c>
      <c r="F34" s="46">
        <f>IF(OR($A34="",$B34=""),"",'MPTO_working_2-way'!D33)</f>
        <v>2.5373525557011791</v>
      </c>
      <c r="G34" s="48">
        <f>IF(OR($A34="",$B34=""),"",'MPTO_working_2-way'!E33)</f>
        <v>1.6504688832054561</v>
      </c>
      <c r="H34" s="46">
        <f>IF(OR($A34="",$B34=""),"",'OddsRatio_working_2-way'!M33)</f>
        <v>2.5383974345619098</v>
      </c>
      <c r="I34" s="46">
        <f>IF(OR($A34="",$B34=""),"",'OddsRatio_working_2-way'!N33)</f>
        <v>1.6500270850261594</v>
      </c>
      <c r="J34" s="46">
        <f>IF('Log_working_2-way'!$D33="","",A34^('Log_working_2-way'!$D33))</f>
        <v>2.5500151185411704</v>
      </c>
      <c r="K34" s="48">
        <f>IF('Log_working_2-way'!$D33="","",B34^('Log_working_2-way'!$D33))</f>
        <v>1.6451549975466908</v>
      </c>
      <c r="L34" s="55">
        <f t="shared" si="9"/>
        <v>0.39800995024875624</v>
      </c>
      <c r="M34" s="55">
        <f t="shared" si="10"/>
        <v>0.60199004975124382</v>
      </c>
      <c r="N34" s="56">
        <v>131</v>
      </c>
      <c r="O34" s="56">
        <f t="shared" si="11"/>
        <v>76.867768595041312</v>
      </c>
      <c r="P34" s="56">
        <f t="shared" si="12"/>
        <v>49.125000000000014</v>
      </c>
      <c r="Q34" s="56">
        <f t="shared" si="13"/>
        <v>81.875</v>
      </c>
      <c r="R34" s="56">
        <f t="shared" si="14"/>
        <v>54.132231404958681</v>
      </c>
      <c r="S34" s="57">
        <f t="shared" si="15"/>
        <v>-5.0072314049586879</v>
      </c>
      <c r="T34" s="57">
        <f t="shared" si="16"/>
        <v>-5.0072314049586666</v>
      </c>
      <c r="U34" t="s">
        <v>300</v>
      </c>
      <c r="V34" t="s">
        <v>301</v>
      </c>
      <c r="W34" t="s">
        <v>264</v>
      </c>
      <c r="X34" t="s">
        <v>362</v>
      </c>
      <c r="Y34" s="59" t="s">
        <v>380</v>
      </c>
    </row>
    <row r="35" spans="1:25" ht="15" x14ac:dyDescent="0.25">
      <c r="A35">
        <v>2.13</v>
      </c>
      <c r="B35">
        <v>1.76</v>
      </c>
      <c r="C35" s="45">
        <f t="shared" si="0"/>
        <v>3.7665386256935607E-2</v>
      </c>
      <c r="D35" s="46">
        <f>IF(OR($A35="",$B35=""),"",A35*'MPTO_working_2-way'!$G34)</f>
        <v>2.2102272727272729</v>
      </c>
      <c r="E35" s="48">
        <f>IF(OR($A35="",$B35=""),"",B35*'MPTO_working_2-way'!$G34)</f>
        <v>1.8262910798122067</v>
      </c>
      <c r="F35" s="46">
        <f>IF(OR($A35="",$B35=""),"",'MPTO_working_2-way'!D34)</f>
        <v>2.2190126672191313</v>
      </c>
      <c r="G35" s="48">
        <f>IF(OR($A35="",$B35=""),"",'MPTO_working_2-way'!E34)</f>
        <v>1.8203360202000585</v>
      </c>
      <c r="H35" s="46">
        <f>IF(OR($A35="",$B35=""),"",'OddsRatio_working_2-way'!M34)</f>
        <v>2.2193613513897996</v>
      </c>
      <c r="I35" s="46">
        <f>IF(OR($A35="",$B35=""),"",'OddsRatio_working_2-way'!N34)</f>
        <v>1.8201014398727853</v>
      </c>
      <c r="J35" s="46">
        <f>IF('Log_working_2-way'!$D34="","",A35^('Log_working_2-way'!$D34))</f>
        <v>2.2234058151600675</v>
      </c>
      <c r="K35" s="48">
        <f>IF('Log_working_2-way'!$D34="","",B35^('Log_working_2-way'!$D34))</f>
        <v>1.8173902621748135</v>
      </c>
      <c r="L35" s="55">
        <f t="shared" si="9"/>
        <v>0.45244215938303339</v>
      </c>
      <c r="M35" s="55">
        <f t="shared" si="10"/>
        <v>0.54755784061696655</v>
      </c>
      <c r="N35" s="56">
        <v>132</v>
      </c>
      <c r="O35" s="56">
        <f t="shared" si="11"/>
        <v>70.028169014084497</v>
      </c>
      <c r="P35" s="56">
        <f t="shared" si="12"/>
        <v>57</v>
      </c>
      <c r="Q35" s="56">
        <f t="shared" si="13"/>
        <v>75</v>
      </c>
      <c r="R35" s="56">
        <f t="shared" si="14"/>
        <v>61.971830985915496</v>
      </c>
      <c r="S35" s="57">
        <f t="shared" si="15"/>
        <v>-4.9718309859155028</v>
      </c>
      <c r="T35" s="57">
        <f t="shared" si="16"/>
        <v>-4.9718309859154957</v>
      </c>
      <c r="U35" t="s">
        <v>302</v>
      </c>
      <c r="V35" t="s">
        <v>303</v>
      </c>
      <c r="W35" t="s">
        <v>264</v>
      </c>
      <c r="X35" t="s">
        <v>362</v>
      </c>
      <c r="Y35" s="59" t="s">
        <v>376</v>
      </c>
    </row>
    <row r="36" spans="1:25" ht="15" x14ac:dyDescent="0.25">
      <c r="A36">
        <v>1.94</v>
      </c>
      <c r="B36">
        <v>1.93</v>
      </c>
      <c r="C36" s="45">
        <f t="shared" si="0"/>
        <v>3.3598632551679941E-2</v>
      </c>
      <c r="D36" s="46">
        <f>IF(OR($A36="",$B36=""),"",A36*'MPTO_working_2-way'!$G35)</f>
        <v>2.0051813471502591</v>
      </c>
      <c r="E36" s="48">
        <f>IF(OR($A36="",$B36=""),"",B36*'MPTO_working_2-way'!$G35)</f>
        <v>1.9948453608247423</v>
      </c>
      <c r="F36" s="46">
        <f>IF(OR($A36="",$B36=""),"",'MPTO_working_2-way'!D35)</f>
        <v>2.0053558995233249</v>
      </c>
      <c r="G36" s="48">
        <f>IF(OR($A36="",$B36=""),"",'MPTO_working_2-way'!E35)</f>
        <v>1.9946726333173512</v>
      </c>
      <c r="H36" s="46">
        <f>IF(OR($A36="",$B36=""),"",'OddsRatio_working_2-way'!M35)</f>
        <v>2.0053619687316817</v>
      </c>
      <c r="I36" s="46">
        <f>IF(OR($A36="",$B36=""),"",'OddsRatio_working_2-way'!N35)</f>
        <v>1.9946666286387909</v>
      </c>
      <c r="J36" s="46">
        <f>IF('Log_working_2-way'!$D35="","",A36^('Log_working_2-way'!$D35))</f>
        <v>2.0054414461156225</v>
      </c>
      <c r="K36" s="48">
        <f>IF('Log_working_2-way'!$D35="","",B36^('Log_working_2-way'!$D35))</f>
        <v>1.9945880029745278</v>
      </c>
      <c r="L36" s="55">
        <f t="shared" si="9"/>
        <v>0.49870801033591733</v>
      </c>
      <c r="M36" s="55">
        <f t="shared" si="10"/>
        <v>0.50129198966408273</v>
      </c>
      <c r="N36" s="56">
        <v>133</v>
      </c>
      <c r="O36" s="56">
        <f t="shared" si="11"/>
        <v>64.44329896907216</v>
      </c>
      <c r="P36" s="56">
        <f t="shared" si="12"/>
        <v>64.088082901554415</v>
      </c>
      <c r="Q36" s="56">
        <f t="shared" si="13"/>
        <v>68.911917098445599</v>
      </c>
      <c r="R36" s="56">
        <f t="shared" si="14"/>
        <v>68.55670103092784</v>
      </c>
      <c r="S36" s="57">
        <f t="shared" si="15"/>
        <v>-4.4686181293734393</v>
      </c>
      <c r="T36" s="57">
        <f t="shared" si="16"/>
        <v>-4.4686181293734251</v>
      </c>
      <c r="U36" t="s">
        <v>304</v>
      </c>
      <c r="V36" t="s">
        <v>305</v>
      </c>
      <c r="W36" t="s">
        <v>264</v>
      </c>
      <c r="X36" t="s">
        <v>362</v>
      </c>
      <c r="Y36" s="59" t="s">
        <v>384</v>
      </c>
    </row>
    <row r="37" spans="1:25" ht="15" x14ac:dyDescent="0.25">
      <c r="A37">
        <v>2.08</v>
      </c>
      <c r="B37">
        <v>1.79</v>
      </c>
      <c r="C37" s="45">
        <f t="shared" si="0"/>
        <v>3.9428448646325664E-2</v>
      </c>
      <c r="D37" s="46">
        <f>IF(OR($A37="",$B37=""),"",A37*'MPTO_working_2-way'!$G36)</f>
        <v>2.1620111731843576</v>
      </c>
      <c r="E37" s="48">
        <f>IF(OR($A37="",$B37=""),"",B37*'MPTO_working_2-way'!$G36)</f>
        <v>1.8605769230769229</v>
      </c>
      <c r="F37" s="46">
        <f>IF(OR($A37="",$B37=""),"",'MPTO_working_2-way'!D36)</f>
        <v>2.1689385995572641</v>
      </c>
      <c r="G37" s="48">
        <f>IF(OR($A37="",$B37=""),"",'MPTO_working_2-way'!E36)</f>
        <v>1.8554769261437256</v>
      </c>
      <c r="H37" s="46">
        <f>IF(OR($A37="",$B37=""),"",'OddsRatio_working_2-way'!M36)</f>
        <v>2.1692256444309357</v>
      </c>
      <c r="I37" s="46">
        <f>IF(OR($A37="",$B37=""),"",'OddsRatio_working_2-way'!N36)</f>
        <v>1.8552669065744805</v>
      </c>
      <c r="J37" s="46">
        <f>IF('Log_working_2-way'!$D36="","",A37^('Log_working_2-way'!$D36))</f>
        <v>2.1724139714397546</v>
      </c>
      <c r="K37" s="48">
        <f>IF('Log_working_2-way'!$D36="","",B37^('Log_working_2-way'!$D36))</f>
        <v>1.8529410467292624</v>
      </c>
      <c r="L37" s="55">
        <f t="shared" si="9"/>
        <v>0.46253229974160204</v>
      </c>
      <c r="M37" s="55">
        <f t="shared" si="10"/>
        <v>0.53746770025839796</v>
      </c>
      <c r="N37" s="56">
        <v>134</v>
      </c>
      <c r="O37" s="56">
        <f t="shared" si="11"/>
        <v>69.57692307692308</v>
      </c>
      <c r="P37" s="56">
        <f t="shared" si="12"/>
        <v>59.139664804469277</v>
      </c>
      <c r="Q37" s="56">
        <f t="shared" si="13"/>
        <v>74.860335195530723</v>
      </c>
      <c r="R37" s="56">
        <f t="shared" si="14"/>
        <v>64.42307692307692</v>
      </c>
      <c r="S37" s="57">
        <f t="shared" si="15"/>
        <v>-5.283412118607643</v>
      </c>
      <c r="T37" s="57">
        <f t="shared" si="16"/>
        <v>-5.283412118607643</v>
      </c>
      <c r="U37" t="s">
        <v>306</v>
      </c>
      <c r="V37" t="s">
        <v>307</v>
      </c>
      <c r="W37" t="s">
        <v>264</v>
      </c>
      <c r="X37" t="s">
        <v>362</v>
      </c>
      <c r="Y37" s="59" t="s">
        <v>379</v>
      </c>
    </row>
    <row r="38" spans="1:25" ht="15" x14ac:dyDescent="0.25">
      <c r="A38">
        <v>1.99</v>
      </c>
      <c r="B38">
        <v>1.88</v>
      </c>
      <c r="C38" s="45">
        <f t="shared" si="0"/>
        <v>3.4427456431091574E-2</v>
      </c>
      <c r="D38" s="46">
        <f>IF(OR($A38="",$B38=""),"",A38*'MPTO_working_2-way'!$G37)</f>
        <v>2.0585106382978724</v>
      </c>
      <c r="E38" s="48">
        <f>IF(OR($A38="",$B38=""),"",B38*'MPTO_working_2-way'!$G37)</f>
        <v>1.9447236180904521</v>
      </c>
      <c r="F38" s="46">
        <f>IF(OR($A38="",$B38=""),"",'MPTO_working_2-way'!D37)</f>
        <v>2.0605860321656753</v>
      </c>
      <c r="G38" s="48">
        <f>IF(OR($A38="",$B38=""),"",'MPTO_working_2-way'!E37)</f>
        <v>1.9428749480681344</v>
      </c>
      <c r="H38" s="46">
        <f>IF(OR($A38="",$B38=""),"",'OddsRatio_working_2-way'!M37)</f>
        <v>2.0606601717798219</v>
      </c>
      <c r="I38" s="46">
        <f>IF(OR($A38="",$B38=""),"",'OddsRatio_working_2-way'!N37)</f>
        <v>1.9428090415820634</v>
      </c>
      <c r="J38" s="46">
        <f>IF('Log_working_2-way'!$D37="","",A38^('Log_working_2-way'!$D37))</f>
        <v>2.0616072733158419</v>
      </c>
      <c r="K38" s="48">
        <f>IF('Log_working_2-way'!$D37="","",B38^('Log_working_2-way'!$D37))</f>
        <v>1.9419679246135251</v>
      </c>
      <c r="L38" s="55">
        <f t="shared" si="9"/>
        <v>0.48578811369509045</v>
      </c>
      <c r="M38" s="55">
        <f t="shared" si="10"/>
        <v>0.51421188630490955</v>
      </c>
      <c r="N38" s="56">
        <v>135</v>
      </c>
      <c r="O38" s="56">
        <f t="shared" si="11"/>
        <v>67.160804020100485</v>
      </c>
      <c r="P38" s="56">
        <f t="shared" si="12"/>
        <v>63.191489361702118</v>
      </c>
      <c r="Q38" s="56">
        <f t="shared" si="13"/>
        <v>71.808510638297875</v>
      </c>
      <c r="R38" s="56">
        <f t="shared" si="14"/>
        <v>67.839195979899486</v>
      </c>
      <c r="S38" s="57">
        <f t="shared" si="15"/>
        <v>-4.6477066181973896</v>
      </c>
      <c r="T38" s="57">
        <f t="shared" si="16"/>
        <v>-4.6477066181973683</v>
      </c>
      <c r="U38" t="s">
        <v>308</v>
      </c>
      <c r="V38" t="s">
        <v>309</v>
      </c>
      <c r="W38" t="s">
        <v>264</v>
      </c>
      <c r="X38" t="s">
        <v>362</v>
      </c>
      <c r="Y38" s="59" t="s">
        <v>379</v>
      </c>
    </row>
    <row r="39" spans="1:25" ht="15" x14ac:dyDescent="0.25">
      <c r="A39">
        <v>2.12</v>
      </c>
      <c r="B39">
        <v>1.76</v>
      </c>
      <c r="C39" s="45">
        <f t="shared" si="0"/>
        <v>3.9879931389365408E-2</v>
      </c>
      <c r="D39" s="46">
        <f>IF(OR($A39="",$B39=""),"",A39*'MPTO_working_2-way'!$G38)</f>
        <v>2.2045454545454546</v>
      </c>
      <c r="E39" s="48">
        <f>IF(OR($A39="",$B39=""),"",B39*'MPTO_working_2-way'!$G38)</f>
        <v>1.8301886792452831</v>
      </c>
      <c r="F39" s="46">
        <f>IF(OR($A39="",$B39=""),"",'MPTO_working_2-way'!D38)</f>
        <v>2.213573801613669</v>
      </c>
      <c r="G39" s="48">
        <f>IF(OR($A39="",$B39=""),"",'MPTO_working_2-way'!E38)</f>
        <v>1.8240125146656239</v>
      </c>
      <c r="H39" s="46">
        <f>IF(OR($A39="",$B39=""),"",'OddsRatio_working_2-way'!M38)</f>
        <v>2.2139539573337679</v>
      </c>
      <c r="I39" s="46">
        <f>IF(OR($A39="",$B39=""),"",'OddsRatio_working_2-way'!N38)</f>
        <v>1.8237544710479137</v>
      </c>
      <c r="J39" s="46">
        <f>IF('Log_working_2-way'!$D38="","",A39^('Log_working_2-way'!$D38))</f>
        <v>2.2181187217362539</v>
      </c>
      <c r="K39" s="48">
        <f>IF('Log_working_2-way'!$D38="","",B39^('Log_working_2-way'!$D38))</f>
        <v>1.8209380433579214</v>
      </c>
      <c r="L39" s="55">
        <f t="shared" si="9"/>
        <v>0.45360824742268041</v>
      </c>
      <c r="M39" s="55">
        <f t="shared" si="10"/>
        <v>0.54639175257731953</v>
      </c>
      <c r="N39" s="56">
        <v>136</v>
      </c>
      <c r="O39" s="56">
        <f t="shared" si="11"/>
        <v>71.849056603773576</v>
      </c>
      <c r="P39" s="56">
        <f t="shared" si="12"/>
        <v>58.727272727272741</v>
      </c>
      <c r="Q39" s="56">
        <f t="shared" si="13"/>
        <v>77.27272727272728</v>
      </c>
      <c r="R39" s="56">
        <f t="shared" si="14"/>
        <v>64.15094339622641</v>
      </c>
      <c r="S39" s="57">
        <f t="shared" si="15"/>
        <v>-5.4236706689537044</v>
      </c>
      <c r="T39" s="57">
        <f t="shared" si="16"/>
        <v>-5.4236706689536689</v>
      </c>
      <c r="U39" t="s">
        <v>310</v>
      </c>
      <c r="V39" t="s">
        <v>228</v>
      </c>
      <c r="W39" t="s">
        <v>264</v>
      </c>
      <c r="X39" t="s">
        <v>362</v>
      </c>
      <c r="Y39" s="59" t="s">
        <v>375</v>
      </c>
    </row>
    <row r="40" spans="1:25" ht="15" x14ac:dyDescent="0.25">
      <c r="A40">
        <v>1.88</v>
      </c>
      <c r="B40">
        <v>1.99</v>
      </c>
      <c r="C40" s="45">
        <f t="shared" si="0"/>
        <v>3.4427456431091574E-2</v>
      </c>
      <c r="D40" s="46">
        <f>IF(OR($A40="",$B40=""),"",A40*'MPTO_working_2-way'!$G39)</f>
        <v>1.9447236180904521</v>
      </c>
      <c r="E40" s="48">
        <f>IF(OR($A40="",$B40=""),"",B40*'MPTO_working_2-way'!$G39)</f>
        <v>2.0585106382978724</v>
      </c>
      <c r="F40" s="46">
        <f>IF(OR($A40="",$B40=""),"",'MPTO_working_2-way'!D39)</f>
        <v>1.9428749480681344</v>
      </c>
      <c r="G40" s="48">
        <f>IF(OR($A40="",$B40=""),"",'MPTO_working_2-way'!E39)</f>
        <v>2.0605860321656753</v>
      </c>
      <c r="H40" s="46">
        <f>IF(OR($A40="",$B40=""),"",'OddsRatio_working_2-way'!M39)</f>
        <v>1.9428090415820634</v>
      </c>
      <c r="I40" s="46">
        <f>IF(OR($A40="",$B40=""),"",'OddsRatio_working_2-way'!N39)</f>
        <v>2.0606601717798219</v>
      </c>
      <c r="J40" s="46">
        <f>IF('Log_working_2-way'!$D39="","",A40^('Log_working_2-way'!$D39))</f>
        <v>1.9419679246135251</v>
      </c>
      <c r="K40" s="48">
        <f>IF('Log_working_2-way'!$D39="","",B40^('Log_working_2-way'!$D39))</f>
        <v>2.0616072733158419</v>
      </c>
      <c r="L40" s="55">
        <f t="shared" si="9"/>
        <v>0.51421188630490955</v>
      </c>
      <c r="M40" s="55">
        <f t="shared" si="10"/>
        <v>0.48578811369509045</v>
      </c>
      <c r="N40" s="56">
        <v>137</v>
      </c>
      <c r="O40" s="56">
        <f t="shared" si="11"/>
        <v>64.127659574468083</v>
      </c>
      <c r="P40" s="56">
        <f t="shared" si="12"/>
        <v>68.155778894472348</v>
      </c>
      <c r="Q40" s="56">
        <f t="shared" si="13"/>
        <v>68.844221105527637</v>
      </c>
      <c r="R40" s="56">
        <f t="shared" si="14"/>
        <v>72.872340425531917</v>
      </c>
      <c r="S40" s="57">
        <f t="shared" si="15"/>
        <v>-4.7165615310595541</v>
      </c>
      <c r="T40" s="57">
        <f t="shared" si="16"/>
        <v>-4.7165615310595683</v>
      </c>
      <c r="U40" t="s">
        <v>311</v>
      </c>
      <c r="V40" t="s">
        <v>312</v>
      </c>
      <c r="W40" t="s">
        <v>264</v>
      </c>
      <c r="X40" t="s">
        <v>362</v>
      </c>
      <c r="Y40" s="59" t="s">
        <v>372</v>
      </c>
    </row>
    <row r="41" spans="1:25" ht="15" x14ac:dyDescent="0.25">
      <c r="A41">
        <v>2.0699999999999998</v>
      </c>
      <c r="B41">
        <v>1.81</v>
      </c>
      <c r="C41" s="45">
        <f t="shared" si="0"/>
        <v>3.5577975284917462E-2</v>
      </c>
      <c r="D41" s="46">
        <f>IF(OR($A41="",$B41=""),"",A41*'MPTO_working_2-way'!$G40)</f>
        <v>2.1436464088397789</v>
      </c>
      <c r="E41" s="48">
        <f>IF(OR($A41="",$B41=""),"",B41*'MPTO_working_2-way'!$G40)</f>
        <v>1.8743961352657006</v>
      </c>
      <c r="F41" s="46">
        <f>IF(OR($A41="",$B41=""),"",'MPTO_working_2-way'!D40)</f>
        <v>2.1491381535549374</v>
      </c>
      <c r="G41" s="48">
        <f>IF(OR($A41="",$B41=""),"",'MPTO_working_2-way'!E40)</f>
        <v>1.8702173858786533</v>
      </c>
      <c r="H41" s="46">
        <f>IF(OR($A41="",$B41=""),"",'OddsRatio_working_2-way'!M40)</f>
        <v>2.1493422703098441</v>
      </c>
      <c r="I41" s="46">
        <f>IF(OR($A41="",$B41=""),"",'OddsRatio_working_2-way'!N40)</f>
        <v>1.8700628401410975</v>
      </c>
      <c r="J41" s="46">
        <f>IF('Log_working_2-way'!$D40="","",A41^('Log_working_2-way'!$D40))</f>
        <v>2.1518584594506485</v>
      </c>
      <c r="K41" s="48">
        <f>IF('Log_working_2-way'!$D40="","",B41^('Log_working_2-way'!$D40))</f>
        <v>1.8681622223592078</v>
      </c>
      <c r="L41" s="55">
        <f t="shared" si="9"/>
        <v>0.46649484536082475</v>
      </c>
      <c r="M41" s="55">
        <f t="shared" si="10"/>
        <v>0.53350515463917525</v>
      </c>
      <c r="N41" s="56">
        <v>138</v>
      </c>
      <c r="O41" s="56">
        <f t="shared" si="11"/>
        <v>71.333333333333329</v>
      </c>
      <c r="P41" s="56">
        <f t="shared" si="12"/>
        <v>61.75690607734807</v>
      </c>
      <c r="Q41" s="56">
        <f t="shared" si="13"/>
        <v>76.243093922651937</v>
      </c>
      <c r="R41" s="56">
        <f t="shared" si="14"/>
        <v>66.666666666666671</v>
      </c>
      <c r="S41" s="57">
        <f t="shared" si="15"/>
        <v>-4.9097605893186085</v>
      </c>
      <c r="T41" s="57">
        <f t="shared" si="16"/>
        <v>-4.9097605893186014</v>
      </c>
      <c r="U41" t="s">
        <v>313</v>
      </c>
      <c r="V41" t="s">
        <v>314</v>
      </c>
      <c r="W41" t="s">
        <v>264</v>
      </c>
      <c r="X41" t="s">
        <v>362</v>
      </c>
      <c r="Y41" s="59" t="s">
        <v>381</v>
      </c>
    </row>
    <row r="42" spans="1:25" ht="15" x14ac:dyDescent="0.25">
      <c r="A42">
        <v>2.08</v>
      </c>
      <c r="B42">
        <v>1.79</v>
      </c>
      <c r="C42" s="45">
        <f t="shared" si="0"/>
        <v>3.9428448646325664E-2</v>
      </c>
      <c r="D42" s="46">
        <f>IF(OR($A42="",$B42=""),"",A42*'MPTO_working_2-way'!$G41)</f>
        <v>2.1620111731843576</v>
      </c>
      <c r="E42" s="48">
        <f>IF(OR($A42="",$B42=""),"",B42*'MPTO_working_2-way'!$G41)</f>
        <v>1.8605769230769229</v>
      </c>
      <c r="F42" s="46">
        <f>IF(OR($A42="",$B42=""),"",'MPTO_working_2-way'!D41)</f>
        <v>2.1689385995572641</v>
      </c>
      <c r="G42" s="48">
        <f>IF(OR($A42="",$B42=""),"",'MPTO_working_2-way'!E41)</f>
        <v>1.8554769261437256</v>
      </c>
      <c r="H42" s="46">
        <f>IF(OR($A42="",$B42=""),"",'OddsRatio_working_2-way'!M41)</f>
        <v>2.1692256444309357</v>
      </c>
      <c r="I42" s="46">
        <f>IF(OR($A42="",$B42=""),"",'OddsRatio_working_2-way'!N41)</f>
        <v>1.8552669065744805</v>
      </c>
      <c r="J42" s="46">
        <f>IF('Log_working_2-way'!$D41="","",A42^('Log_working_2-way'!$D41))</f>
        <v>2.1724139714397546</v>
      </c>
      <c r="K42" s="48">
        <f>IF('Log_working_2-way'!$D41="","",B42^('Log_working_2-way'!$D41))</f>
        <v>1.8529410467292624</v>
      </c>
      <c r="L42" s="55">
        <f t="shared" si="9"/>
        <v>0.46253229974160204</v>
      </c>
      <c r="M42" s="55">
        <f t="shared" si="10"/>
        <v>0.53746770025839796</v>
      </c>
      <c r="N42" s="56">
        <v>139</v>
      </c>
      <c r="O42" s="56">
        <f t="shared" si="11"/>
        <v>72.17307692307692</v>
      </c>
      <c r="P42" s="56">
        <f t="shared" si="12"/>
        <v>61.346368715083798</v>
      </c>
      <c r="Q42" s="56">
        <f t="shared" si="13"/>
        <v>77.653631284916202</v>
      </c>
      <c r="R42" s="56">
        <f t="shared" si="14"/>
        <v>66.826923076923066</v>
      </c>
      <c r="S42" s="57">
        <f t="shared" si="15"/>
        <v>-5.4805543618392818</v>
      </c>
      <c r="T42" s="57">
        <f t="shared" si="16"/>
        <v>-5.4805543618392676</v>
      </c>
      <c r="U42" t="s">
        <v>315</v>
      </c>
      <c r="V42" t="s">
        <v>316</v>
      </c>
      <c r="W42" t="s">
        <v>264</v>
      </c>
      <c r="X42" t="s">
        <v>362</v>
      </c>
      <c r="Y42" s="59" t="s">
        <v>376</v>
      </c>
    </row>
    <row r="43" spans="1:25" ht="15" x14ac:dyDescent="0.25">
      <c r="A43">
        <v>2.16</v>
      </c>
      <c r="B43">
        <v>1.74</v>
      </c>
      <c r="C43" s="45">
        <f t="shared" si="0"/>
        <v>3.7675606641123682E-2</v>
      </c>
      <c r="D43" s="46">
        <f>IF(OR($A43="",$B43=""),"",A43*'MPTO_working_2-way'!$G42)</f>
        <v>2.2413793103448274</v>
      </c>
      <c r="E43" s="48">
        <f>IF(OR($A43="",$B43=""),"",B43*'MPTO_working_2-way'!$G42)</f>
        <v>1.8055555555555551</v>
      </c>
      <c r="F43" s="46">
        <f>IF(OR($A43="",$B43=""),"",'MPTO_working_2-way'!D42)</f>
        <v>2.2516175413371671</v>
      </c>
      <c r="G43" s="48">
        <f>IF(OR($A43="",$B43=""),"",'MPTO_working_2-way'!E42)</f>
        <v>1.7989661114302122</v>
      </c>
      <c r="H43" s="46">
        <f>IF(OR($A43="",$B43=""),"",'OddsRatio_working_2-way'!M42)</f>
        <v>2.2520253861514017</v>
      </c>
      <c r="I43" s="46">
        <f>IF(OR($A43="",$B43=""),"",'OddsRatio_working_2-way'!N42)</f>
        <v>1.7987058497862392</v>
      </c>
      <c r="J43" s="46">
        <f>IF('Log_working_2-way'!$D42="","",A43^('Log_working_2-way'!$D42))</f>
        <v>2.2567451068476951</v>
      </c>
      <c r="K43" s="48">
        <f>IF('Log_working_2-way'!$D42="","",B43^('Log_working_2-way'!$D42))</f>
        <v>1.7957063007853538</v>
      </c>
      <c r="L43" s="55">
        <f t="shared" si="9"/>
        <v>0.44615384615384618</v>
      </c>
      <c r="M43" s="55">
        <f t="shared" si="10"/>
        <v>0.55384615384615399</v>
      </c>
      <c r="N43" s="56">
        <v>140</v>
      </c>
      <c r="O43" s="56">
        <f t="shared" si="11"/>
        <v>75.18518518518519</v>
      </c>
      <c r="P43" s="56">
        <f t="shared" si="12"/>
        <v>59.540229885057464</v>
      </c>
      <c r="Q43" s="56">
        <f t="shared" si="13"/>
        <v>80.459770114942529</v>
      </c>
      <c r="R43" s="56">
        <f t="shared" si="14"/>
        <v>64.81481481481481</v>
      </c>
      <c r="S43" s="57">
        <f t="shared" si="15"/>
        <v>-5.2745849297573386</v>
      </c>
      <c r="T43" s="57">
        <f t="shared" si="16"/>
        <v>-5.2745849297573457</v>
      </c>
      <c r="U43" t="s">
        <v>317</v>
      </c>
      <c r="V43" t="s">
        <v>227</v>
      </c>
      <c r="W43" t="s">
        <v>264</v>
      </c>
      <c r="X43" t="s">
        <v>362</v>
      </c>
      <c r="Y43" s="59" t="s">
        <v>377</v>
      </c>
    </row>
    <row r="44" spans="1:25" ht="15" x14ac:dyDescent="0.25">
      <c r="A44">
        <v>1.99</v>
      </c>
      <c r="B44">
        <v>1.87</v>
      </c>
      <c r="C44" s="45">
        <f t="shared" si="0"/>
        <v>3.7271921102840277E-2</v>
      </c>
      <c r="D44" s="46">
        <f>IF(OR($A44="",$B44=""),"",A44*'MPTO_working_2-way'!$G43)</f>
        <v>2.0641711229946522</v>
      </c>
      <c r="E44" s="48">
        <f>IF(OR($A44="",$B44=""),"",B44*'MPTO_working_2-way'!$G43)</f>
        <v>1.9396984924623115</v>
      </c>
      <c r="F44" s="46">
        <f>IF(OR($A44="",$B44=""),"",'MPTO_working_2-way'!D43)</f>
        <v>2.06664260128287</v>
      </c>
      <c r="G44" s="48">
        <f>IF(OR($A44="",$B44=""),"",'MPTO_working_2-way'!E43)</f>
        <v>1.937521151693437</v>
      </c>
      <c r="H44" s="46">
        <f>IF(OR($A44="",$B44=""),"",'OddsRatio_working_2-way'!M43)</f>
        <v>2.0667385033281396</v>
      </c>
      <c r="I44" s="46">
        <f>IF(OR($A44="",$B44=""),"",'OddsRatio_working_2-way'!N43)</f>
        <v>1.9374368665610926</v>
      </c>
      <c r="J44" s="46">
        <f>IF('Log_working_2-way'!$D43="","",A44^('Log_working_2-way'!$D43))</f>
        <v>2.067869472921922</v>
      </c>
      <c r="K44" s="48">
        <f>IF('Log_working_2-way'!$D43="","",B44^('Log_working_2-way'!$D43))</f>
        <v>1.9364440368013198</v>
      </c>
      <c r="L44" s="55">
        <f t="shared" si="9"/>
        <v>0.48445595854922285</v>
      </c>
      <c r="M44" s="55">
        <f t="shared" si="10"/>
        <v>0.51554404145077726</v>
      </c>
      <c r="N44" s="56">
        <v>141</v>
      </c>
      <c r="O44" s="56">
        <f t="shared" si="11"/>
        <v>70.14572864321606</v>
      </c>
      <c r="P44" s="56">
        <f t="shared" si="12"/>
        <v>65.598930481283418</v>
      </c>
      <c r="Q44" s="56">
        <f t="shared" si="13"/>
        <v>75.401069518716568</v>
      </c>
      <c r="R44" s="56">
        <f t="shared" si="14"/>
        <v>70.854271356783912</v>
      </c>
      <c r="S44" s="57">
        <f t="shared" si="15"/>
        <v>-5.255340875500508</v>
      </c>
      <c r="T44" s="57">
        <f t="shared" si="16"/>
        <v>-5.2553408755004938</v>
      </c>
      <c r="U44" t="s">
        <v>318</v>
      </c>
      <c r="V44" t="s">
        <v>319</v>
      </c>
      <c r="W44" t="s">
        <v>265</v>
      </c>
      <c r="X44" t="s">
        <v>362</v>
      </c>
      <c r="Y44" s="59" t="s">
        <v>370</v>
      </c>
    </row>
    <row r="45" spans="1:25" ht="15" x14ac:dyDescent="0.25">
      <c r="A45">
        <v>1.93</v>
      </c>
      <c r="B45">
        <v>1.92</v>
      </c>
      <c r="C45" s="45">
        <f t="shared" si="0"/>
        <v>3.8968048359240282E-2</v>
      </c>
      <c r="D45" s="46">
        <f>IF(OR($A45="",$B45=""),"",A45*'MPTO_working_2-way'!$G44)</f>
        <v>2.0052083333333335</v>
      </c>
      <c r="E45" s="48">
        <f>IF(OR($A45="",$B45=""),"",B45*'MPTO_working_2-way'!$G44)</f>
        <v>1.9948186528497414</v>
      </c>
      <c r="F45" s="46">
        <f>IF(OR($A45="",$B45=""),"",'MPTO_working_2-way'!D44)</f>
        <v>2.0054118411083453</v>
      </c>
      <c r="G45" s="48">
        <f>IF(OR($A45="",$B45=""),"",'MPTO_working_2-way'!E44)</f>
        <v>1.9946172892668752</v>
      </c>
      <c r="H45" s="46">
        <f>IF(OR($A45="",$B45=""),"",'OddsRatio_working_2-way'!M44)</f>
        <v>2.0054200938997546</v>
      </c>
      <c r="I45" s="46">
        <f>IF(OR($A45="",$B45=""),"",'OddsRatio_working_2-way'!N44)</f>
        <v>1.9946091251481448</v>
      </c>
      <c r="J45" s="46">
        <f>IF('Log_working_2-way'!$D44="","",A45^('Log_working_2-way'!$D44))</f>
        <v>2.0055131845379748</v>
      </c>
      <c r="K45" s="48">
        <f>IF('Log_working_2-way'!$D44="","",B45^('Log_working_2-way'!$D44))</f>
        <v>1.9945170440100763</v>
      </c>
      <c r="L45" s="55">
        <f t="shared" si="9"/>
        <v>0.49870129870129865</v>
      </c>
      <c r="M45" s="55">
        <f t="shared" si="10"/>
        <v>0.50129870129870124</v>
      </c>
      <c r="N45" s="56">
        <v>142</v>
      </c>
      <c r="O45" s="56">
        <f t="shared" si="11"/>
        <v>68.424870466321252</v>
      </c>
      <c r="P45" s="56">
        <f t="shared" si="12"/>
        <v>68.041666666666671</v>
      </c>
      <c r="Q45" s="56">
        <f t="shared" si="13"/>
        <v>73.958333333333343</v>
      </c>
      <c r="R45" s="56">
        <f t="shared" si="14"/>
        <v>73.575129533678762</v>
      </c>
      <c r="S45" s="57">
        <f t="shared" si="15"/>
        <v>-5.5334628670120907</v>
      </c>
      <c r="T45" s="57">
        <f t="shared" si="16"/>
        <v>-5.5334628670120907</v>
      </c>
      <c r="U45" t="s">
        <v>320</v>
      </c>
      <c r="V45" t="s">
        <v>258</v>
      </c>
      <c r="W45" t="s">
        <v>265</v>
      </c>
      <c r="X45" t="s">
        <v>362</v>
      </c>
      <c r="Y45" s="59" t="s">
        <v>379</v>
      </c>
    </row>
    <row r="46" spans="1:25" ht="15" x14ac:dyDescent="0.25">
      <c r="A46">
        <v>1.78</v>
      </c>
      <c r="B46">
        <v>2.08</v>
      </c>
      <c r="C46" s="45">
        <f t="shared" si="0"/>
        <v>4.2566983578219642E-2</v>
      </c>
      <c r="D46" s="46">
        <f>IF(OR($A46="",$B46=""),"",A46*'MPTO_working_2-way'!$G45)</f>
        <v>1.8557692307692311</v>
      </c>
      <c r="E46" s="48">
        <f>IF(OR($A46="",$B46=""),"",B46*'MPTO_working_2-way'!$G45)</f>
        <v>2.1685393258426968</v>
      </c>
      <c r="F46" s="46">
        <f>IF(OR($A46="",$B46=""),"",'MPTO_working_2-way'!D45)</f>
        <v>1.8500899460323807</v>
      </c>
      <c r="G46" s="48">
        <f>IF(OR($A46="",$B46=""),"",'MPTO_working_2-way'!E45)</f>
        <v>2.1763461086292031</v>
      </c>
      <c r="H46" s="46">
        <f>IF(OR($A46="",$B46=""),"",'OddsRatio_working_2-way'!M45)</f>
        <v>1.8498365855987975</v>
      </c>
      <c r="I46" s="46">
        <f>IF(OR($A46="",$B46=""),"",'OddsRatio_working_2-way'!N45)</f>
        <v>2.1766968108291049</v>
      </c>
      <c r="J46" s="46">
        <f>IF('Log_working_2-way'!$D45="","",A46^('Log_working_2-way'!$D45))</f>
        <v>1.8472406840805713</v>
      </c>
      <c r="K46" s="48">
        <f>IF('Log_working_2-way'!$D45="","",B46^('Log_working_2-way'!$D45))</f>
        <v>2.180302148833781</v>
      </c>
      <c r="L46" s="55">
        <f t="shared" si="9"/>
        <v>0.53886010362694292</v>
      </c>
      <c r="M46" s="55">
        <f t="shared" si="10"/>
        <v>0.46113989637305697</v>
      </c>
      <c r="N46" s="56">
        <v>143</v>
      </c>
      <c r="O46" s="56">
        <f t="shared" si="11"/>
        <v>62.662921348314605</v>
      </c>
      <c r="P46" s="56">
        <f t="shared" si="12"/>
        <v>74.249999999999986</v>
      </c>
      <c r="Q46" s="56">
        <f t="shared" si="13"/>
        <v>68.75</v>
      </c>
      <c r="R46" s="56">
        <f t="shared" si="14"/>
        <v>80.337078651685403</v>
      </c>
      <c r="S46" s="57">
        <f t="shared" si="15"/>
        <v>-6.0870786516853954</v>
      </c>
      <c r="T46" s="57">
        <f t="shared" si="16"/>
        <v>-6.0870786516854167</v>
      </c>
      <c r="U46" t="s">
        <v>260</v>
      </c>
      <c r="V46" t="s">
        <v>321</v>
      </c>
      <c r="W46" t="s">
        <v>265</v>
      </c>
      <c r="X46" t="s">
        <v>362</v>
      </c>
      <c r="Y46" s="59" t="s">
        <v>374</v>
      </c>
    </row>
    <row r="47" spans="1:25" ht="15" x14ac:dyDescent="0.25">
      <c r="A47">
        <v>2</v>
      </c>
      <c r="B47">
        <v>1.85</v>
      </c>
      <c r="C47" s="45">
        <f t="shared" si="0"/>
        <v>4.0540540540540349E-2</v>
      </c>
      <c r="D47" s="46">
        <f>IF(OR($A47="",$B47=""),"",A47*'MPTO_working_2-way'!$G46)</f>
        <v>2.0810810810810807</v>
      </c>
      <c r="E47" s="48">
        <f>IF(OR($A47="",$B47=""),"",B47*'MPTO_working_2-way'!$G46)</f>
        <v>1.9249999999999998</v>
      </c>
      <c r="F47" s="46">
        <f>IF(OR($A47="",$B47=""),"",'MPTO_working_2-way'!D46)</f>
        <v>2.0845070422535206</v>
      </c>
      <c r="G47" s="48">
        <f>IF(OR($A47="",$B47=""),"",'MPTO_working_2-way'!E46)</f>
        <v>1.9220779220779218</v>
      </c>
      <c r="H47" s="46">
        <f>IF(OR($A47="",$B47=""),"",'OddsRatio_working_2-way'!M46)</f>
        <v>2.0846522890932806</v>
      </c>
      <c r="I47" s="46">
        <f>IF(OR($A47="",$B47=""),"",'OddsRatio_working_2-way'!N46)</f>
        <v>1.9219544457292885</v>
      </c>
      <c r="J47" s="46">
        <f>IF('Log_working_2-way'!$D46="","",A47^('Log_working_2-way'!$D46))</f>
        <v>2.086225702151145</v>
      </c>
      <c r="K47" s="48">
        <f>IF('Log_working_2-way'!$D46="","",B47^('Log_working_2-way'!$D46))</f>
        <v>1.9206189818740487</v>
      </c>
      <c r="L47" s="55">
        <f t="shared" si="9"/>
        <v>0.48051948051948062</v>
      </c>
      <c r="M47" s="55">
        <f t="shared" si="10"/>
        <v>0.51948051948051954</v>
      </c>
      <c r="N47" s="56">
        <v>144</v>
      </c>
      <c r="O47" s="56">
        <f t="shared" si="11"/>
        <v>72</v>
      </c>
      <c r="P47" s="56">
        <f t="shared" si="12"/>
        <v>66.162162162162176</v>
      </c>
      <c r="Q47" s="56">
        <f t="shared" si="13"/>
        <v>77.837837837837824</v>
      </c>
      <c r="R47" s="56">
        <f t="shared" si="14"/>
        <v>72</v>
      </c>
      <c r="S47" s="57">
        <f t="shared" si="15"/>
        <v>-5.8378378378378244</v>
      </c>
      <c r="T47" s="57">
        <f t="shared" si="16"/>
        <v>-5.8378378378378244</v>
      </c>
      <c r="U47" t="s">
        <v>257</v>
      </c>
      <c r="V47" t="s">
        <v>259</v>
      </c>
      <c r="W47" t="s">
        <v>265</v>
      </c>
      <c r="X47" t="s">
        <v>362</v>
      </c>
      <c r="Y47" s="59" t="s">
        <v>375</v>
      </c>
    </row>
    <row r="48" spans="1:25" ht="15" x14ac:dyDescent="0.25">
      <c r="A48">
        <v>1.59</v>
      </c>
      <c r="B48">
        <v>2.42</v>
      </c>
      <c r="C48" s="45">
        <f t="shared" si="0"/>
        <v>4.21539581059307E-2</v>
      </c>
      <c r="D48" s="46">
        <f>IF(OR($A48="",$B48=""),"",A48*'MPTO_working_2-way'!$G47)</f>
        <v>1.6570247933884299</v>
      </c>
      <c r="E48" s="48">
        <f>IF(OR($A48="",$B48=""),"",B48*'MPTO_working_2-way'!$G47)</f>
        <v>2.5220125786163523</v>
      </c>
      <c r="F48" s="46">
        <f>IF(OR($A48="",$B48=""),"",'MPTO_working_2-way'!D47)</f>
        <v>1.6451323271623415</v>
      </c>
      <c r="G48" s="48">
        <f>IF(OR($A48="",$B48=""),"",'MPTO_working_2-way'!E47)</f>
        <v>2.5500695871164427</v>
      </c>
      <c r="H48" s="46">
        <f>IF(OR($A48="",$B48=""),"",'OddsRatio_working_2-way'!M47)</f>
        <v>1.6445874321971223</v>
      </c>
      <c r="I48" s="46">
        <f>IF(OR($A48="",$B48=""),"",'OddsRatio_working_2-way'!N47)</f>
        <v>2.5513799215591741</v>
      </c>
      <c r="J48" s="46">
        <f>IF('Log_working_2-way'!$D47="","",A48^('Log_working_2-way'!$D47))</f>
        <v>1.6391536337391139</v>
      </c>
      <c r="K48" s="48">
        <f>IF('Log_working_2-way'!$D47="","",B48^('Log_working_2-way'!$D47))</f>
        <v>2.5645690601012014</v>
      </c>
      <c r="L48" s="55">
        <f t="shared" si="9"/>
        <v>0.60349127182044882</v>
      </c>
      <c r="M48" s="55">
        <f t="shared" si="10"/>
        <v>0.39650872817955113</v>
      </c>
      <c r="N48" s="56">
        <v>145</v>
      </c>
      <c r="O48" s="56">
        <f t="shared" si="11"/>
        <v>53.805031446540887</v>
      </c>
      <c r="P48" s="56">
        <f t="shared" si="12"/>
        <v>85.08264462809916</v>
      </c>
      <c r="Q48" s="56">
        <f t="shared" si="13"/>
        <v>59.917355371900825</v>
      </c>
      <c r="R48" s="56">
        <f t="shared" si="14"/>
        <v>91.19496855345912</v>
      </c>
      <c r="S48" s="57">
        <f t="shared" si="15"/>
        <v>-6.112323925359938</v>
      </c>
      <c r="T48" s="57">
        <f t="shared" si="16"/>
        <v>-6.1123239253599593</v>
      </c>
      <c r="U48" t="s">
        <v>322</v>
      </c>
      <c r="V48" t="s">
        <v>323</v>
      </c>
      <c r="W48" t="s">
        <v>265</v>
      </c>
      <c r="X48" t="s">
        <v>362</v>
      </c>
      <c r="Y48" s="59" t="s">
        <v>382</v>
      </c>
    </row>
    <row r="49" spans="1:25" ht="15" x14ac:dyDescent="0.25">
      <c r="A49">
        <v>1.61</v>
      </c>
      <c r="B49">
        <v>2.36</v>
      </c>
      <c r="C49" s="45">
        <f t="shared" si="0"/>
        <v>4.4846825981682326E-2</v>
      </c>
      <c r="D49" s="46">
        <f>IF(OR($A49="",$B49=""),"",A49*'MPTO_working_2-way'!$G48)</f>
        <v>1.6822033898305087</v>
      </c>
      <c r="E49" s="48">
        <f>IF(OR($A49="",$B49=""),"",B49*'MPTO_working_2-way'!$G48)</f>
        <v>2.4658385093167703</v>
      </c>
      <c r="F49" s="46">
        <f>IF(OR($A49="",$B49=""),"",'MPTO_working_2-way'!D48)</f>
        <v>1.6703006857745737</v>
      </c>
      <c r="G49" s="48">
        <f>IF(OR($A49="",$B49=""),"",'MPTO_working_2-way'!E48)</f>
        <v>2.4918677859391396</v>
      </c>
      <c r="H49" s="46">
        <f>IF(OR($A49="",$B49=""),"",'OddsRatio_working_2-way'!M48)</f>
        <v>1.6697233845138648</v>
      </c>
      <c r="I49" s="46">
        <f>IF(OR($A49="",$B49=""),"",'OddsRatio_working_2-way'!N48)</f>
        <v>2.4931537753095996</v>
      </c>
      <c r="J49" s="46">
        <f>IF('Log_working_2-way'!$D48="","",A49^('Log_working_2-way'!$D48))</f>
        <v>1.6642785352461773</v>
      </c>
      <c r="K49" s="48">
        <f>IF('Log_working_2-way'!$D48="","",B49^('Log_working_2-way'!$D48))</f>
        <v>2.5053926130981345</v>
      </c>
      <c r="L49" s="55">
        <f t="shared" si="9"/>
        <v>0.59445843828715361</v>
      </c>
      <c r="M49" s="55">
        <f t="shared" si="10"/>
        <v>0.40554156171284633</v>
      </c>
      <c r="N49" s="56">
        <v>146</v>
      </c>
      <c r="O49" s="56">
        <f t="shared" si="11"/>
        <v>55.316770186335404</v>
      </c>
      <c r="P49" s="56">
        <f t="shared" si="12"/>
        <v>84.13559322033899</v>
      </c>
      <c r="Q49" s="56">
        <f t="shared" si="13"/>
        <v>61.864406779661024</v>
      </c>
      <c r="R49" s="56">
        <f t="shared" si="14"/>
        <v>90.683229813664596</v>
      </c>
      <c r="S49" s="57">
        <f t="shared" si="15"/>
        <v>-6.5476365933256204</v>
      </c>
      <c r="T49" s="57">
        <f t="shared" si="16"/>
        <v>-6.5476365933256062</v>
      </c>
      <c r="U49" t="s">
        <v>324</v>
      </c>
      <c r="V49" t="s">
        <v>325</v>
      </c>
      <c r="W49" t="s">
        <v>265</v>
      </c>
      <c r="X49" t="s">
        <v>362</v>
      </c>
      <c r="Y49" s="59" t="s">
        <v>385</v>
      </c>
    </row>
    <row r="50" spans="1:25" ht="15" x14ac:dyDescent="0.25">
      <c r="A50">
        <v>1.85</v>
      </c>
      <c r="B50">
        <v>2</v>
      </c>
      <c r="C50" s="45">
        <f t="shared" si="0"/>
        <v>4.0540540540540349E-2</v>
      </c>
      <c r="D50" s="46">
        <f>IF(OR($A50="",$B50=""),"",A50*'MPTO_working_2-way'!$G49)</f>
        <v>1.9249999999999998</v>
      </c>
      <c r="E50" s="48">
        <f>IF(OR($A50="",$B50=""),"",B50*'MPTO_working_2-way'!$G49)</f>
        <v>2.0810810810810807</v>
      </c>
      <c r="F50" s="46">
        <f>IF(OR($A50="",$B50=""),"",'MPTO_working_2-way'!D49)</f>
        <v>1.9220779220779218</v>
      </c>
      <c r="G50" s="48">
        <f>IF(OR($A50="",$B50=""),"",'MPTO_working_2-way'!E49)</f>
        <v>2.0845070422535206</v>
      </c>
      <c r="H50" s="46">
        <f>IF(OR($A50="",$B50=""),"",'OddsRatio_working_2-way'!M49)</f>
        <v>1.9219544457292885</v>
      </c>
      <c r="I50" s="46">
        <f>IF(OR($A50="",$B50=""),"",'OddsRatio_working_2-way'!N49)</f>
        <v>2.0846522890932806</v>
      </c>
      <c r="J50" s="46">
        <f>IF('Log_working_2-way'!$D49="","",A50^('Log_working_2-way'!$D49))</f>
        <v>1.9206189818740487</v>
      </c>
      <c r="K50" s="48">
        <f>IF('Log_working_2-way'!$D49="","",B50^('Log_working_2-way'!$D49))</f>
        <v>2.086225702151145</v>
      </c>
      <c r="L50" s="55">
        <f t="shared" si="9"/>
        <v>0.51948051948051954</v>
      </c>
      <c r="M50" s="55">
        <f t="shared" si="10"/>
        <v>0.48051948051948062</v>
      </c>
      <c r="N50" s="56">
        <v>147</v>
      </c>
      <c r="O50" s="56">
        <f t="shared" si="11"/>
        <v>67.540540540540519</v>
      </c>
      <c r="P50" s="56">
        <f t="shared" si="12"/>
        <v>73.5</v>
      </c>
      <c r="Q50" s="56">
        <f t="shared" si="13"/>
        <v>73.5</v>
      </c>
      <c r="R50" s="56">
        <f t="shared" si="14"/>
        <v>79.459459459459453</v>
      </c>
      <c r="S50" s="57">
        <f t="shared" si="15"/>
        <v>-5.959459459459481</v>
      </c>
      <c r="T50" s="57">
        <f t="shared" si="16"/>
        <v>-5.9594594594594525</v>
      </c>
      <c r="U50" t="s">
        <v>326</v>
      </c>
      <c r="V50" t="s">
        <v>327</v>
      </c>
      <c r="W50" t="s">
        <v>265</v>
      </c>
      <c r="X50" t="s">
        <v>362</v>
      </c>
      <c r="Y50" s="59" t="s">
        <v>386</v>
      </c>
    </row>
    <row r="51" spans="1:25" ht="15" x14ac:dyDescent="0.25">
      <c r="A51">
        <v>2.04</v>
      </c>
      <c r="B51">
        <v>1.82</v>
      </c>
      <c r="C51" s="45">
        <f t="shared" si="0"/>
        <v>3.9646627881921859E-2</v>
      </c>
      <c r="D51" s="46">
        <f>IF(OR($A51="",$B51=""),"",A51*'MPTO_working_2-way'!$G50)</f>
        <v>2.1208791208791204</v>
      </c>
      <c r="E51" s="48">
        <f>IF(OR($A51="",$B51=""),"",B51*'MPTO_working_2-way'!$G50)</f>
        <v>1.8921568627450978</v>
      </c>
      <c r="F51" s="46">
        <f>IF(OR($A51="",$B51=""),"",'MPTO_working_2-way'!D50)</f>
        <v>2.1259734310581764</v>
      </c>
      <c r="G51" s="48">
        <f>IF(OR($A51="",$B51=""),"",'MPTO_working_2-way'!E50)</f>
        <v>1.8881204231082178</v>
      </c>
      <c r="H51" s="46">
        <f>IF(OR($A51="",$B51=""),"",'OddsRatio_working_2-way'!M50)</f>
        <v>2.1261850127429458</v>
      </c>
      <c r="I51" s="46">
        <f>IF(OR($A51="",$B51=""),"",'OddsRatio_working_2-way'!N50)</f>
        <v>1.8879535677396304</v>
      </c>
      <c r="J51" s="46">
        <f>IF('Log_working_2-way'!$D50="","",A51^('Log_working_2-way'!$D50))</f>
        <v>2.1285262460371768</v>
      </c>
      <c r="K51" s="48">
        <f>IF('Log_working_2-way'!$D50="","",B51^('Log_working_2-way'!$D50))</f>
        <v>1.8861114249769011</v>
      </c>
      <c r="L51" s="55">
        <f t="shared" si="9"/>
        <v>0.47150259067357525</v>
      </c>
      <c r="M51" s="55">
        <f t="shared" si="10"/>
        <v>0.52849740932642497</v>
      </c>
      <c r="N51" s="56">
        <v>148</v>
      </c>
      <c r="O51" s="56">
        <f t="shared" si="11"/>
        <v>75.450980392156865</v>
      </c>
      <c r="P51" s="56">
        <f t="shared" si="12"/>
        <v>66.681318681318686</v>
      </c>
      <c r="Q51" s="56">
        <f t="shared" si="13"/>
        <v>81.318681318681314</v>
      </c>
      <c r="R51" s="56">
        <f t="shared" si="14"/>
        <v>72.549019607843135</v>
      </c>
      <c r="S51" s="57">
        <f t="shared" si="15"/>
        <v>-5.8677009265244493</v>
      </c>
      <c r="T51" s="57">
        <f t="shared" si="16"/>
        <v>-5.8677009265244493</v>
      </c>
      <c r="U51" t="s">
        <v>328</v>
      </c>
      <c r="V51" t="s">
        <v>329</v>
      </c>
      <c r="W51" t="s">
        <v>265</v>
      </c>
      <c r="X51" t="s">
        <v>362</v>
      </c>
      <c r="Y51" s="59" t="s">
        <v>377</v>
      </c>
    </row>
    <row r="52" spans="1:25" ht="15" x14ac:dyDescent="0.25">
      <c r="A52">
        <v>1.51</v>
      </c>
      <c r="B52">
        <v>2.66</v>
      </c>
      <c r="C52" s="45">
        <f t="shared" si="0"/>
        <v>3.8191505253199143E-2</v>
      </c>
      <c r="D52" s="46">
        <f>IF(OR($A52="",$B52=""),"",A52*'MPTO_working_2-way'!$G51)</f>
        <v>1.5676691729323307</v>
      </c>
      <c r="E52" s="48">
        <f>IF(OR($A52="",$B52=""),"",B52*'MPTO_working_2-way'!$G51)</f>
        <v>2.76158940397351</v>
      </c>
      <c r="F52" s="46">
        <f>IF(OR($A52="",$B52=""),"",'MPTO_working_2-way'!D51)</f>
        <v>1.5548329655866526</v>
      </c>
      <c r="G52" s="48">
        <f>IF(OR($A52="",$B52=""),"",'MPTO_working_2-way'!E51)</f>
        <v>2.802344240563734</v>
      </c>
      <c r="H52" s="46">
        <f>IF(OR($A52="",$B52=""),"",'OddsRatio_working_2-way'!M51)</f>
        <v>1.5542823429107684</v>
      </c>
      <c r="I52" s="46">
        <f>IF(OR($A52="",$B52=""),"",'OddsRatio_working_2-way'!N51)</f>
        <v>2.8041346847683837</v>
      </c>
      <c r="J52" s="46">
        <f>IF('Log_working_2-way'!$D51="","",A52^('Log_working_2-way'!$D51))</f>
        <v>1.5484113072488479</v>
      </c>
      <c r="K52" s="48">
        <f>IF('Log_working_2-way'!$D51="","",B52^('Log_working_2-way'!$D51))</f>
        <v>2.8234489092067649</v>
      </c>
      <c r="L52" s="55">
        <f t="shared" si="9"/>
        <v>0.63788968824940051</v>
      </c>
      <c r="M52" s="55">
        <f t="shared" si="10"/>
        <v>0.36211031175059949</v>
      </c>
      <c r="N52" s="56">
        <v>149</v>
      </c>
      <c r="O52" s="56">
        <f t="shared" si="11"/>
        <v>50.32450331125829</v>
      </c>
      <c r="P52" s="56">
        <f t="shared" si="12"/>
        <v>92.984962406015043</v>
      </c>
      <c r="Q52" s="56">
        <f t="shared" si="13"/>
        <v>56.015037593984957</v>
      </c>
      <c r="R52" s="56">
        <f t="shared" si="14"/>
        <v>98.675496688741731</v>
      </c>
      <c r="S52" s="57">
        <f t="shared" si="15"/>
        <v>-5.6905342827266665</v>
      </c>
      <c r="T52" s="57">
        <f t="shared" si="16"/>
        <v>-5.6905342827266878</v>
      </c>
      <c r="U52" t="s">
        <v>243</v>
      </c>
      <c r="V52" t="s">
        <v>249</v>
      </c>
      <c r="W52" t="s">
        <v>269</v>
      </c>
      <c r="X52" t="s">
        <v>362</v>
      </c>
      <c r="Y52" s="59" t="s">
        <v>371</v>
      </c>
    </row>
    <row r="53" spans="1:25" ht="15" x14ac:dyDescent="0.25">
      <c r="A53">
        <v>2.4500000000000002</v>
      </c>
      <c r="B53">
        <v>1.6</v>
      </c>
      <c r="C53" s="45">
        <f t="shared" si="0"/>
        <v>3.3163265306122458E-2</v>
      </c>
      <c r="D53" s="46">
        <f>IF(OR($A53="",$B53=""),"",A53*'MPTO_working_2-way'!$G52)</f>
        <v>2.53125</v>
      </c>
      <c r="E53" s="48">
        <f>IF(OR($A53="",$B53=""),"",B53*'MPTO_working_2-way'!$G52)</f>
        <v>1.653061224489796</v>
      </c>
      <c r="F53" s="46">
        <f>IF(OR($A53="",$B53=""),"",'MPTO_working_2-way'!D52)</f>
        <v>2.5537459283387625</v>
      </c>
      <c r="G53" s="48">
        <f>IF(OR($A53="",$B53=""),"",'MPTO_working_2-way'!E52)</f>
        <v>1.6436058700209644</v>
      </c>
      <c r="H53" s="46">
        <f>IF(OR($A53="",$B53=""),"",'OddsRatio_working_2-way'!M52)</f>
        <v>2.5545631755148031</v>
      </c>
      <c r="I53" s="46">
        <f>IF(OR($A53="",$B53=""),"",'OddsRatio_working_2-way'!N52)</f>
        <v>1.643267520902677</v>
      </c>
      <c r="J53" s="46">
        <f>IF('Log_working_2-way'!$D52="","",A53^('Log_working_2-way'!$D52))</f>
        <v>2.5650213685886376</v>
      </c>
      <c r="K53" s="48">
        <f>IF('Log_working_2-way'!$D52="","",B53^('Log_working_2-way'!$D52))</f>
        <v>1.6389689112690746</v>
      </c>
      <c r="L53" s="55">
        <f t="shared" si="9"/>
        <v>0.39506172839506171</v>
      </c>
      <c r="M53" s="55">
        <f t="shared" si="10"/>
        <v>0.60493827160493829</v>
      </c>
      <c r="N53" s="56">
        <v>150</v>
      </c>
      <c r="O53" s="56">
        <f t="shared" si="11"/>
        <v>88.775510204081627</v>
      </c>
      <c r="P53" s="56">
        <f t="shared" si="12"/>
        <v>56.25</v>
      </c>
      <c r="Q53" s="56">
        <f t="shared" si="13"/>
        <v>93.75</v>
      </c>
      <c r="R53" s="56">
        <f t="shared" si="14"/>
        <v>61.224489795918359</v>
      </c>
      <c r="S53" s="57">
        <f t="shared" si="15"/>
        <v>-4.9744897959183731</v>
      </c>
      <c r="T53" s="57">
        <f t="shared" si="16"/>
        <v>-4.9744897959183589</v>
      </c>
      <c r="U53" t="s">
        <v>254</v>
      </c>
      <c r="V53" t="s">
        <v>248</v>
      </c>
      <c r="W53" t="s">
        <v>269</v>
      </c>
      <c r="X53" t="s">
        <v>362</v>
      </c>
      <c r="Y53" s="59" t="s">
        <v>378</v>
      </c>
    </row>
    <row r="54" spans="1:25" ht="15" x14ac:dyDescent="0.25">
      <c r="A54">
        <v>2.16</v>
      </c>
      <c r="B54">
        <v>1.74</v>
      </c>
      <c r="C54" s="45">
        <f t="shared" si="0"/>
        <v>3.7675606641123682E-2</v>
      </c>
      <c r="D54" s="46">
        <f>IF(OR($A54="",$B54=""),"",A54*'MPTO_working_2-way'!$G53)</f>
        <v>2.2413793103448274</v>
      </c>
      <c r="E54" s="48">
        <f>IF(OR($A54="",$B54=""),"",B54*'MPTO_working_2-way'!$G53)</f>
        <v>1.8055555555555551</v>
      </c>
      <c r="F54" s="46">
        <f>IF(OR($A54="",$B54=""),"",'MPTO_working_2-way'!D53)</f>
        <v>2.2516175413371671</v>
      </c>
      <c r="G54" s="48">
        <f>IF(OR($A54="",$B54=""),"",'MPTO_working_2-way'!E53)</f>
        <v>1.7989661114302122</v>
      </c>
      <c r="H54" s="46">
        <f>IF(OR($A54="",$B54=""),"",'OddsRatio_working_2-way'!M53)</f>
        <v>2.2520253861514017</v>
      </c>
      <c r="I54" s="46">
        <f>IF(OR($A54="",$B54=""),"",'OddsRatio_working_2-way'!N53)</f>
        <v>1.7987058497862392</v>
      </c>
      <c r="J54" s="46">
        <f>IF('Log_working_2-way'!$D53="","",A54^('Log_working_2-way'!$D53))</f>
        <v>2.2567451068476951</v>
      </c>
      <c r="K54" s="48">
        <f>IF('Log_working_2-way'!$D53="","",B54^('Log_working_2-way'!$D53))</f>
        <v>1.7957063007853538</v>
      </c>
      <c r="L54" s="55">
        <f t="shared" si="9"/>
        <v>0.44615384615384618</v>
      </c>
      <c r="M54" s="55">
        <f t="shared" si="10"/>
        <v>0.55384615384615399</v>
      </c>
      <c r="N54" s="56">
        <v>151</v>
      </c>
      <c r="O54" s="56">
        <f t="shared" si="11"/>
        <v>81.092592592592595</v>
      </c>
      <c r="P54" s="56">
        <f t="shared" si="12"/>
        <v>64.218390804597703</v>
      </c>
      <c r="Q54" s="56">
        <f t="shared" si="13"/>
        <v>86.781609195402297</v>
      </c>
      <c r="R54" s="56">
        <f t="shared" si="14"/>
        <v>69.907407407407405</v>
      </c>
      <c r="S54" s="57">
        <f t="shared" si="15"/>
        <v>-5.6890166028097013</v>
      </c>
      <c r="T54" s="57">
        <f t="shared" si="16"/>
        <v>-5.6890166028097013</v>
      </c>
      <c r="U54" t="s">
        <v>250</v>
      </c>
      <c r="V54" t="s">
        <v>244</v>
      </c>
      <c r="W54" t="s">
        <v>269</v>
      </c>
      <c r="X54" t="s">
        <v>362</v>
      </c>
      <c r="Y54" s="59" t="s">
        <v>379</v>
      </c>
    </row>
    <row r="55" spans="1:25" ht="15" x14ac:dyDescent="0.25">
      <c r="A55">
        <v>1.44</v>
      </c>
      <c r="B55">
        <v>2.85</v>
      </c>
      <c r="C55" s="45">
        <f t="shared" si="0"/>
        <v>4.5321637426900541E-2</v>
      </c>
      <c r="D55" s="46">
        <f>IF(OR($A55="",$B55=""),"",A55*'MPTO_working_2-way'!$G54)</f>
        <v>1.5052631578947366</v>
      </c>
      <c r="E55" s="48">
        <f>IF(OR($A55="",$B55=""),"",B55*'MPTO_working_2-way'!$G54)</f>
        <v>2.9791666666666665</v>
      </c>
      <c r="F55" s="46">
        <f>IF(OR($A55="",$B55=""),"",'MPTO_working_2-way'!D54)</f>
        <v>1.488574537540805</v>
      </c>
      <c r="G55" s="48">
        <f>IF(OR($A55="",$B55=""),"",'MPTO_working_2-way'!E54)</f>
        <v>3.0467706013363025</v>
      </c>
      <c r="H55" s="46">
        <f>IF(OR($A55="",$B55=""),"",'OddsRatio_working_2-way'!M54)</f>
        <v>1.4876862083736198</v>
      </c>
      <c r="I55" s="46">
        <f>IF(OR($A55="",$B55=""),"",'OddsRatio_working_2-way'!N54)</f>
        <v>3.0504988306618106</v>
      </c>
      <c r="J55" s="46">
        <f>IF('Log_working_2-way'!$D54="","",A55^('Log_working_2-way'!$D54))</f>
        <v>1.4799992855815352</v>
      </c>
      <c r="K55" s="48">
        <f>IF('Log_working_2-way'!$D54="","",B55^('Log_working_2-way'!$D54))</f>
        <v>3.0833364341063403</v>
      </c>
      <c r="L55" s="55">
        <f t="shared" si="9"/>
        <v>0.66433566433566438</v>
      </c>
      <c r="M55" s="55">
        <f t="shared" si="10"/>
        <v>0.33566433566433568</v>
      </c>
      <c r="N55" s="56">
        <v>152</v>
      </c>
      <c r="O55" s="56">
        <f t="shared" si="11"/>
        <v>46.444444444444443</v>
      </c>
      <c r="P55" s="56">
        <f t="shared" si="12"/>
        <v>98.666666666666657</v>
      </c>
      <c r="Q55" s="56">
        <f t="shared" si="13"/>
        <v>53.333333333333329</v>
      </c>
      <c r="R55" s="56">
        <f t="shared" si="14"/>
        <v>105.55555555555556</v>
      </c>
      <c r="S55" s="57">
        <f t="shared" si="15"/>
        <v>-6.8888888888888857</v>
      </c>
      <c r="T55" s="57">
        <f t="shared" si="16"/>
        <v>-6.8888888888888999</v>
      </c>
      <c r="U55" t="s">
        <v>246</v>
      </c>
      <c r="V55" t="s">
        <v>261</v>
      </c>
      <c r="W55" t="s">
        <v>269</v>
      </c>
      <c r="X55" t="s">
        <v>362</v>
      </c>
      <c r="Y55" s="59" t="s">
        <v>387</v>
      </c>
    </row>
    <row r="56" spans="1:25" ht="15" x14ac:dyDescent="0.25">
      <c r="A56">
        <v>2.36</v>
      </c>
      <c r="B56">
        <v>1.64</v>
      </c>
      <c r="C56" s="45">
        <f t="shared" si="0"/>
        <v>3.3484911120297722E-2</v>
      </c>
      <c r="D56" s="46">
        <f>IF(OR($A56="",$B56=""),"",A56*'MPTO_working_2-way'!$G55)</f>
        <v>2.4390243902439024</v>
      </c>
      <c r="E56" s="48">
        <f>IF(OR($A56="",$B56=""),"",B56*'MPTO_working_2-way'!$G55)</f>
        <v>1.6949152542372881</v>
      </c>
      <c r="F56" s="46">
        <f>IF(OR($A56="",$B56=""),"",'MPTO_working_2-way'!D55)</f>
        <v>2.4570848146267141</v>
      </c>
      <c r="G56" s="48">
        <f>IF(OR($A56="",$B56=""),"",'MPTO_working_2-way'!E55)</f>
        <v>1.6863018473335656</v>
      </c>
      <c r="H56" s="46">
        <f>IF(OR($A56="",$B56=""),"",'OddsRatio_working_2-way'!M55)</f>
        <v>2.4577379737113252</v>
      </c>
      <c r="I56" s="46">
        <f>IF(OR($A56="",$B56=""),"",'OddsRatio_working_2-way'!N55)</f>
        <v>1.6859943405700353</v>
      </c>
      <c r="J56" s="46">
        <f>IF('Log_working_2-way'!$D55="","",A56^('Log_working_2-way'!$D55))</f>
        <v>2.4661000827478752</v>
      </c>
      <c r="K56" s="48">
        <f>IF('Log_working_2-way'!$D55="","",B56^('Log_working_2-way'!$D55))</f>
        <v>1.6820816748919711</v>
      </c>
      <c r="L56" s="55">
        <f t="shared" si="9"/>
        <v>0.41000000000000003</v>
      </c>
      <c r="M56" s="55">
        <f t="shared" si="10"/>
        <v>0.59000000000000008</v>
      </c>
      <c r="N56" s="56">
        <v>153</v>
      </c>
      <c r="O56" s="56">
        <f t="shared" si="11"/>
        <v>88.169491525423723</v>
      </c>
      <c r="P56" s="56">
        <f t="shared" si="12"/>
        <v>59.707317073170721</v>
      </c>
      <c r="Q56" s="56">
        <f t="shared" si="13"/>
        <v>93.292682926829272</v>
      </c>
      <c r="R56" s="56">
        <f t="shared" si="14"/>
        <v>64.830508474576277</v>
      </c>
      <c r="S56" s="57">
        <f t="shared" si="15"/>
        <v>-5.1231914014055491</v>
      </c>
      <c r="T56" s="57">
        <f t="shared" si="16"/>
        <v>-5.1231914014055562</v>
      </c>
      <c r="U56" t="s">
        <v>253</v>
      </c>
      <c r="V56" t="s">
        <v>262</v>
      </c>
      <c r="W56" t="s">
        <v>269</v>
      </c>
      <c r="X56" t="s">
        <v>362</v>
      </c>
      <c r="Y56" s="59" t="s">
        <v>372</v>
      </c>
    </row>
    <row r="57" spans="1:25" ht="15" x14ac:dyDescent="0.25">
      <c r="A57">
        <v>2.31</v>
      </c>
      <c r="B57">
        <v>1.66</v>
      </c>
      <c r="C57" s="45">
        <f t="shared" si="0"/>
        <v>3.5310071454649705E-2</v>
      </c>
      <c r="D57" s="46">
        <f>IF(OR($A57="",$B57=""),"",A57*'MPTO_working_2-way'!$G56)</f>
        <v>2.3915662650602409</v>
      </c>
      <c r="E57" s="48">
        <f>IF(OR($A57="",$B57=""),"",B57*'MPTO_working_2-way'!$G56)</f>
        <v>1.7186147186147185</v>
      </c>
      <c r="F57" s="46">
        <f>IF(OR($A57="",$B57=""),"",'MPTO_working_2-way'!D56)</f>
        <v>2.4082145324373547</v>
      </c>
      <c r="G57" s="48">
        <f>IF(OR($A57="",$B57=""),"",'MPTO_working_2-way'!E56)</f>
        <v>1.7101190741649199</v>
      </c>
      <c r="H57" s="46">
        <f>IF(OR($A57="",$B57=""),"",'OddsRatio_working_2-way'!M56)</f>
        <v>2.4088465086191913</v>
      </c>
      <c r="I57" s="46">
        <f>IF(OR($A57="",$B57=""),"",'OddsRatio_working_2-way'!N56)</f>
        <v>1.7098005310600506</v>
      </c>
      <c r="J57" s="46">
        <f>IF('Log_working_2-way'!$D56="","",A57^('Log_working_2-way'!$D56))</f>
        <v>2.4165541184191208</v>
      </c>
      <c r="K57" s="48">
        <f>IF('Log_working_2-way'!$D56="","",B57^('Log_working_2-way'!$D56))</f>
        <v>1.7059384368003565</v>
      </c>
      <c r="L57" s="55">
        <f t="shared" si="9"/>
        <v>0.41813602015113349</v>
      </c>
      <c r="M57" s="55">
        <f t="shared" si="10"/>
        <v>0.58186397984886651</v>
      </c>
      <c r="N57" s="56">
        <v>154</v>
      </c>
      <c r="O57" s="56">
        <f t="shared" si="11"/>
        <v>87.333333333333343</v>
      </c>
      <c r="P57" s="56">
        <f t="shared" si="12"/>
        <v>61.2289156626506</v>
      </c>
      <c r="Q57" s="56">
        <f t="shared" si="13"/>
        <v>92.771084337349407</v>
      </c>
      <c r="R57" s="56">
        <f t="shared" si="14"/>
        <v>66.666666666666671</v>
      </c>
      <c r="S57" s="57">
        <f t="shared" si="15"/>
        <v>-5.4377510040160644</v>
      </c>
      <c r="T57" s="57">
        <f t="shared" si="16"/>
        <v>-5.4377510040160715</v>
      </c>
      <c r="U57" t="s">
        <v>245</v>
      </c>
      <c r="V57" t="s">
        <v>247</v>
      </c>
      <c r="W57" t="s">
        <v>269</v>
      </c>
      <c r="X57" t="s">
        <v>362</v>
      </c>
      <c r="Y57" s="59" t="s">
        <v>381</v>
      </c>
    </row>
    <row r="58" spans="1:25" ht="15" x14ac:dyDescent="0.25">
      <c r="A58">
        <v>1.73</v>
      </c>
      <c r="B58">
        <v>2.15</v>
      </c>
      <c r="C58" s="45">
        <f t="shared" si="0"/>
        <v>4.3150961150692391E-2</v>
      </c>
      <c r="D58" s="46">
        <f>IF(OR($A58="",$B58=""),"",A58*'MPTO_working_2-way'!$G57)</f>
        <v>1.8046511627906978</v>
      </c>
      <c r="E58" s="48">
        <f>IF(OR($A58="",$B58=""),"",B58*'MPTO_working_2-way'!$G57)</f>
        <v>2.2427745664739884</v>
      </c>
      <c r="F58" s="46">
        <f>IF(OR($A58="",$B58=""),"",'MPTO_working_2-way'!D57)</f>
        <v>1.7970769416596208</v>
      </c>
      <c r="G58" s="48">
        <f>IF(OR($A58="",$B58=""),"",'MPTO_working_2-way'!E57)</f>
        <v>2.2545840278830127</v>
      </c>
      <c r="H58" s="46">
        <f>IF(OR($A58="",$B58=""),"",'OddsRatio_working_2-way'!M57)</f>
        <v>1.7967324574131842</v>
      </c>
      <c r="I58" s="46">
        <f>IF(OR($A58="",$B58=""),"",'OddsRatio_working_2-way'!N57)</f>
        <v>2.2551264740070716</v>
      </c>
      <c r="J58" s="46">
        <f>IF('Log_working_2-way'!$D57="","",A58^('Log_working_2-way'!$D57))</f>
        <v>1.7932714228219797</v>
      </c>
      <c r="K58" s="48">
        <f>IF('Log_working_2-way'!$D57="","",B58^('Log_working_2-way'!$D57))</f>
        <v>2.2606025771636125</v>
      </c>
      <c r="L58" s="55">
        <f t="shared" si="9"/>
        <v>0.5541237113402061</v>
      </c>
      <c r="M58" s="55">
        <f t="shared" si="10"/>
        <v>0.44587628865979384</v>
      </c>
      <c r="N58" s="56">
        <v>155</v>
      </c>
      <c r="O58" s="56">
        <f t="shared" si="11"/>
        <v>65.404624277456634</v>
      </c>
      <c r="P58" s="56">
        <f t="shared" si="12"/>
        <v>82.906976744186039</v>
      </c>
      <c r="Q58" s="56">
        <f t="shared" si="13"/>
        <v>72.093023255813947</v>
      </c>
      <c r="R58" s="56">
        <f t="shared" si="14"/>
        <v>89.595375722543366</v>
      </c>
      <c r="S58" s="57">
        <f t="shared" si="15"/>
        <v>-6.6883989783573128</v>
      </c>
      <c r="T58" s="57">
        <f t="shared" si="16"/>
        <v>-6.688398978357327</v>
      </c>
      <c r="U58" t="s">
        <v>330</v>
      </c>
      <c r="V58" t="s">
        <v>331</v>
      </c>
      <c r="W58" t="s">
        <v>369</v>
      </c>
      <c r="X58" t="s">
        <v>362</v>
      </c>
      <c r="Y58" s="59" t="s">
        <v>388</v>
      </c>
    </row>
    <row r="59" spans="1:25" ht="15" x14ac:dyDescent="0.25">
      <c r="A59">
        <v>1.9</v>
      </c>
      <c r="B59">
        <v>1.95</v>
      </c>
      <c r="C59" s="45">
        <f t="shared" si="0"/>
        <v>3.9136302294197067E-2</v>
      </c>
      <c r="D59" s="46">
        <f>IF(OR($A59="",$B59=""),"",A59*'MPTO_working_2-way'!$G58)</f>
        <v>1.9743589743589742</v>
      </c>
      <c r="E59" s="48">
        <f>IF(OR($A59="",$B59=""),"",B59*'MPTO_working_2-way'!$G58)</f>
        <v>2.0263157894736841</v>
      </c>
      <c r="F59" s="46">
        <f>IF(OR($A59="",$B59=""),"",'MPTO_working_2-way'!D58)</f>
        <v>1.9733688415446073</v>
      </c>
      <c r="G59" s="48">
        <f>IF(OR($A59="",$B59=""),"",'MPTO_working_2-way'!E58)</f>
        <v>2.027359781121751</v>
      </c>
      <c r="H59" s="46">
        <f>IF(OR($A59="",$B59=""),"",'OddsRatio_working_2-way'!M58)</f>
        <v>1.9733285267845753</v>
      </c>
      <c r="I59" s="46">
        <f>IF(OR($A59="",$B59=""),"",'OddsRatio_working_2-way'!N58)</f>
        <v>2.0274023338281628</v>
      </c>
      <c r="J59" s="46">
        <f>IF('Log_working_2-way'!$D58="","",A59^('Log_working_2-way'!$D58))</f>
        <v>1.9728759519930477</v>
      </c>
      <c r="K59" s="48">
        <f>IF('Log_working_2-way'!$D58="","",B59^('Log_working_2-way'!$D58))</f>
        <v>2.02788027389437</v>
      </c>
      <c r="L59" s="55">
        <f t="shared" si="9"/>
        <v>0.50649350649350655</v>
      </c>
      <c r="M59" s="55">
        <f t="shared" si="10"/>
        <v>0.49350649350649356</v>
      </c>
      <c r="N59" s="56">
        <v>156</v>
      </c>
      <c r="O59" s="56">
        <f t="shared" si="11"/>
        <v>73.894736842105246</v>
      </c>
      <c r="P59" s="56">
        <f t="shared" si="12"/>
        <v>76</v>
      </c>
      <c r="Q59" s="56">
        <f t="shared" si="13"/>
        <v>80.000000000000014</v>
      </c>
      <c r="R59" s="56">
        <f t="shared" si="14"/>
        <v>82.105263157894726</v>
      </c>
      <c r="S59" s="57">
        <f t="shared" si="15"/>
        <v>-6.1052631578947683</v>
      </c>
      <c r="T59" s="57">
        <f t="shared" si="16"/>
        <v>-6.1052631578947256</v>
      </c>
      <c r="U59" t="s">
        <v>332</v>
      </c>
      <c r="V59" t="s">
        <v>333</v>
      </c>
      <c r="W59" t="s">
        <v>369</v>
      </c>
      <c r="X59" t="s">
        <v>362</v>
      </c>
      <c r="Y59" s="59" t="s">
        <v>371</v>
      </c>
    </row>
    <row r="60" spans="1:25" ht="15" x14ac:dyDescent="0.25">
      <c r="A60">
        <v>1.53</v>
      </c>
      <c r="B60">
        <v>2.5499999999999998</v>
      </c>
      <c r="C60" s="45">
        <f t="shared" si="0"/>
        <v>4.5751633986928164E-2</v>
      </c>
      <c r="D60" s="46">
        <f>IF(OR($A60="",$B60=""),"",A60*'MPTO_working_2-way'!$G59)</f>
        <v>1.6</v>
      </c>
      <c r="E60" s="48">
        <f>IF(OR($A60="",$B60=""),"",B60*'MPTO_working_2-way'!$G59)</f>
        <v>2.6666666666666665</v>
      </c>
      <c r="F60" s="46">
        <f>IF(OR($A60="",$B60=""),"",'MPTO_working_2-way'!D59)</f>
        <v>1.5854922279792747</v>
      </c>
      <c r="G60" s="48">
        <f>IF(OR($A60="",$B60=""),"",'MPTO_working_2-way'!E59)</f>
        <v>2.7079646017699113</v>
      </c>
      <c r="H60" s="46">
        <f>IF(OR($A60="",$B60=""),"",'OddsRatio_working_2-way'!M59)</f>
        <v>1.5847524979604342</v>
      </c>
      <c r="I60" s="46">
        <f>IF(OR($A60="",$B60=""),"",'OddsRatio_working_2-way'!N59)</f>
        <v>2.7101252298842891</v>
      </c>
      <c r="J60" s="46">
        <f>IF('Log_working_2-way'!$D59="","",A60^('Log_working_2-way'!$D59))</f>
        <v>1.5781005837593247</v>
      </c>
      <c r="K60" s="48">
        <f>IF('Log_working_2-way'!$D59="","",B60^('Log_working_2-way'!$D59))</f>
        <v>2.7298027853486841</v>
      </c>
      <c r="L60" s="55">
        <f t="shared" si="9"/>
        <v>0.625</v>
      </c>
      <c r="M60" s="55">
        <f t="shared" si="10"/>
        <v>0.375</v>
      </c>
      <c r="N60" s="56">
        <v>157</v>
      </c>
      <c r="O60" s="56">
        <f t="shared" si="11"/>
        <v>54.385620915032689</v>
      </c>
      <c r="P60" s="56">
        <f t="shared" si="12"/>
        <v>95.431372549019613</v>
      </c>
      <c r="Q60" s="56">
        <f t="shared" si="13"/>
        <v>61.568627450980401</v>
      </c>
      <c r="R60" s="56">
        <f t="shared" si="14"/>
        <v>102.61437908496733</v>
      </c>
      <c r="S60" s="57">
        <f t="shared" si="15"/>
        <v>-7.1830065359477118</v>
      </c>
      <c r="T60" s="57">
        <f t="shared" si="16"/>
        <v>-7.1830065359477118</v>
      </c>
      <c r="U60" t="s">
        <v>334</v>
      </c>
      <c r="V60" t="s">
        <v>335</v>
      </c>
      <c r="W60" t="s">
        <v>369</v>
      </c>
      <c r="X60" t="s">
        <v>362</v>
      </c>
      <c r="Y60" s="59" t="s">
        <v>389</v>
      </c>
    </row>
    <row r="61" spans="1:25" ht="15" x14ac:dyDescent="0.25">
      <c r="A61">
        <v>1.91</v>
      </c>
      <c r="B61">
        <v>1.94</v>
      </c>
      <c r="C61" s="45">
        <f t="shared" si="0"/>
        <v>3.9024126949857019E-2</v>
      </c>
      <c r="D61" s="46">
        <f>IF(OR($A61="",$B61=""),"",A61*'MPTO_working_2-way'!$G60)</f>
        <v>1.9845360824742269</v>
      </c>
      <c r="E61" s="48">
        <f>IF(OR($A61="",$B61=""),"",B61*'MPTO_working_2-way'!$G60)</f>
        <v>2.0157068062827226</v>
      </c>
      <c r="F61" s="46">
        <f>IF(OR($A61="",$B61=""),"",'MPTO_working_2-way'!D60)</f>
        <v>1.98393746319002</v>
      </c>
      <c r="G61" s="48">
        <f>IF(OR($A61="",$B61=""),"",'MPTO_working_2-way'!E60)</f>
        <v>2.0163247537682976</v>
      </c>
      <c r="H61" s="46">
        <f>IF(OR($A61="",$B61=""),"",'OddsRatio_working_2-way'!M60)</f>
        <v>1.9839131599805839</v>
      </c>
      <c r="I61" s="46">
        <f>IF(OR($A61="",$B61=""),"",'OddsRatio_working_2-way'!N60)</f>
        <v>2.0163498575623611</v>
      </c>
      <c r="J61" s="46">
        <f>IF('Log_working_2-way'!$D60="","",A61^('Log_working_2-way'!$D60))</f>
        <v>1.9836394873960235</v>
      </c>
      <c r="K61" s="48">
        <f>IF('Log_working_2-way'!$D60="","",B61^('Log_working_2-way'!$D60))</f>
        <v>2.0166326309725022</v>
      </c>
      <c r="L61" s="55">
        <f t="shared" si="9"/>
        <v>0.50389610389610384</v>
      </c>
      <c r="M61" s="55">
        <f t="shared" si="10"/>
        <v>0.4961038961038961</v>
      </c>
      <c r="N61" s="56">
        <v>158</v>
      </c>
      <c r="O61" s="56">
        <f t="shared" si="11"/>
        <v>75.277486910994753</v>
      </c>
      <c r="P61" s="56">
        <f t="shared" si="12"/>
        <v>76.55670103092784</v>
      </c>
      <c r="Q61" s="56">
        <f t="shared" si="13"/>
        <v>81.443298969072174</v>
      </c>
      <c r="R61" s="56">
        <f t="shared" si="14"/>
        <v>82.722513089005233</v>
      </c>
      <c r="S61" s="57">
        <f t="shared" si="15"/>
        <v>-6.1658120580774209</v>
      </c>
      <c r="T61" s="57">
        <f t="shared" si="16"/>
        <v>-6.1658120580773925</v>
      </c>
      <c r="U61" t="s">
        <v>336</v>
      </c>
      <c r="V61" t="s">
        <v>337</v>
      </c>
      <c r="W61" t="s">
        <v>369</v>
      </c>
      <c r="X61" t="s">
        <v>362</v>
      </c>
      <c r="Y61" s="59" t="s">
        <v>382</v>
      </c>
    </row>
    <row r="62" spans="1:25" ht="15" x14ac:dyDescent="0.25">
      <c r="A62">
        <v>1.84</v>
      </c>
      <c r="B62">
        <v>2.02</v>
      </c>
      <c r="C62" s="45">
        <f t="shared" si="0"/>
        <v>3.8527765820060234E-2</v>
      </c>
      <c r="D62" s="46">
        <f>IF(OR($A62="",$B62=""),"",A62*'MPTO_working_2-way'!$G61)</f>
        <v>1.9108910891089108</v>
      </c>
      <c r="E62" s="48">
        <f>IF(OR($A62="",$B62=""),"",B62*'MPTO_working_2-way'!$G61)</f>
        <v>2.0978260869565215</v>
      </c>
      <c r="F62" s="46">
        <f>IF(OR($A62="",$B62=""),"",'MPTO_working_2-way'!D61)</f>
        <v>1.9076165058509547</v>
      </c>
      <c r="G62" s="48">
        <f>IF(OR($A62="",$B62=""),"",'MPTO_working_2-way'!E61)</f>
        <v>2.1017869260348339</v>
      </c>
      <c r="H62" s="46">
        <f>IF(OR($A62="",$B62=""),"",'OddsRatio_working_2-way'!M61)</f>
        <v>1.9074852129730298</v>
      </c>
      <c r="I62" s="46">
        <f>IF(OR($A62="",$B62=""),"",'OddsRatio_working_2-way'!N61)</f>
        <v>2.1019463300386789</v>
      </c>
      <c r="J62" s="46">
        <f>IF('Log_working_2-way'!$D61="","",A62^('Log_working_2-way'!$D61))</f>
        <v>1.9059915032763037</v>
      </c>
      <c r="K62" s="48">
        <f>IF('Log_working_2-way'!$D61="","",B62^('Log_working_2-way'!$D61))</f>
        <v>2.1037631107837189</v>
      </c>
      <c r="L62" s="55">
        <f t="shared" si="9"/>
        <v>0.52331606217616577</v>
      </c>
      <c r="M62" s="55">
        <f t="shared" si="10"/>
        <v>0.47668393782383423</v>
      </c>
      <c r="N62" s="56">
        <v>159</v>
      </c>
      <c r="O62" s="56">
        <f t="shared" si="11"/>
        <v>72.586956521739125</v>
      </c>
      <c r="P62" s="56">
        <f t="shared" si="12"/>
        <v>80.287128712871294</v>
      </c>
      <c r="Q62" s="56">
        <f t="shared" si="13"/>
        <v>78.712871287128706</v>
      </c>
      <c r="R62" s="56">
        <f t="shared" si="14"/>
        <v>86.41304347826086</v>
      </c>
      <c r="S62" s="57">
        <f t="shared" si="15"/>
        <v>-6.1259147653895809</v>
      </c>
      <c r="T62" s="57">
        <f t="shared" si="16"/>
        <v>-6.1259147653895667</v>
      </c>
      <c r="U62" t="s">
        <v>338</v>
      </c>
      <c r="V62" t="s">
        <v>339</v>
      </c>
      <c r="W62" t="s">
        <v>369</v>
      </c>
      <c r="X62" t="s">
        <v>362</v>
      </c>
      <c r="Y62" s="59" t="s">
        <v>390</v>
      </c>
    </row>
    <row r="63" spans="1:25" ht="15" x14ac:dyDescent="0.25">
      <c r="A63">
        <v>1.96</v>
      </c>
      <c r="B63">
        <v>1.86</v>
      </c>
      <c r="C63" s="45">
        <f t="shared" si="0"/>
        <v>4.7838490234803466E-2</v>
      </c>
      <c r="D63" s="46">
        <f>IF(OR($A63="",$B63=""),"",A63*'MPTO_working_2-way'!$G62)</f>
        <v>2.0537634408602146</v>
      </c>
      <c r="E63" s="48">
        <f>IF(OR($A63="",$B63=""),"",B63*'MPTO_working_2-way'!$G62)</f>
        <v>1.9489795918367345</v>
      </c>
      <c r="F63" s="46">
        <f>IF(OR($A63="",$B63=""),"",'MPTO_working_2-way'!D62)</f>
        <v>2.0564079422382671</v>
      </c>
      <c r="G63" s="48">
        <f>IF(OR($A63="",$B63=""),"",'MPTO_working_2-way'!E62)</f>
        <v>1.9466040153780435</v>
      </c>
      <c r="H63" s="46">
        <f>IF(OR($A63="",$B63=""),"",'OddsRatio_working_2-way'!M62)</f>
        <v>2.0565410875907482</v>
      </c>
      <c r="I63" s="46">
        <f>IF(OR($A63="",$B63=""),"",'OddsRatio_working_2-way'!N62)</f>
        <v>1.9464847243000454</v>
      </c>
      <c r="J63" s="46">
        <f>IF('Log_working_2-way'!$D62="","",A63^('Log_working_2-way'!$D62))</f>
        <v>2.0577624854299059</v>
      </c>
      <c r="K63" s="48">
        <f>IF('Log_working_2-way'!$D62="","",B63^('Log_working_2-way'!$D62))</f>
        <v>1.9453918188381349</v>
      </c>
      <c r="L63" s="55">
        <f t="shared" si="9"/>
        <v>0.48691099476439803</v>
      </c>
      <c r="M63" s="55">
        <f t="shared" si="10"/>
        <v>0.51308900523560219</v>
      </c>
      <c r="N63" s="56">
        <v>160</v>
      </c>
      <c r="O63" s="56">
        <f t="shared" si="11"/>
        <v>78.367346938775526</v>
      </c>
      <c r="P63" s="56">
        <f t="shared" si="12"/>
        <v>73.978494623655919</v>
      </c>
      <c r="Q63" s="56">
        <f t="shared" si="13"/>
        <v>86.021505376344081</v>
      </c>
      <c r="R63" s="56">
        <f t="shared" si="14"/>
        <v>81.632653061224488</v>
      </c>
      <c r="S63" s="57">
        <f t="shared" si="15"/>
        <v>-7.6541584375685545</v>
      </c>
      <c r="T63" s="57">
        <f t="shared" si="16"/>
        <v>-7.6541584375685687</v>
      </c>
      <c r="U63" t="s">
        <v>340</v>
      </c>
      <c r="V63" t="s">
        <v>341</v>
      </c>
      <c r="W63" t="s">
        <v>270</v>
      </c>
      <c r="X63" t="s">
        <v>362</v>
      </c>
      <c r="Y63" s="59" t="s">
        <v>374</v>
      </c>
    </row>
    <row r="64" spans="1:25" ht="15" x14ac:dyDescent="0.25">
      <c r="A64">
        <v>1.7</v>
      </c>
      <c r="B64">
        <v>2.15</v>
      </c>
      <c r="C64" s="45">
        <f t="shared" si="0"/>
        <v>5.3351573187414569E-2</v>
      </c>
      <c r="D64" s="46">
        <f>IF(OR($A64="",$B64=""),"",A64*'MPTO_working_2-way'!$G63)</f>
        <v>1.7906976744186047</v>
      </c>
      <c r="E64" s="48">
        <f>IF(OR($A64="",$B64=""),"",B64*'MPTO_working_2-way'!$G63)</f>
        <v>2.2647058823529411</v>
      </c>
      <c r="F64" s="46">
        <f>IF(OR($A64="",$B64=""),"",'MPTO_working_2-way'!D63)</f>
        <v>1.7807551766138856</v>
      </c>
      <c r="G64" s="48">
        <f>IF(OR($A64="",$B64=""),"",'MPTO_working_2-way'!E63)</f>
        <v>2.280811232449298</v>
      </c>
      <c r="H64" s="46">
        <f>IF(OR($A64="",$B64=""),"",'OddsRatio_working_2-way'!M63)</f>
        <v>1.7801894976054942</v>
      </c>
      <c r="I64" s="46">
        <f>IF(OR($A64="",$B64=""),"",'OddsRatio_working_2-way'!N63)</f>
        <v>2.2817398889233114</v>
      </c>
      <c r="J64" s="46">
        <f>IF('Log_working_2-way'!$D63="","",A64^('Log_working_2-way'!$D63))</f>
        <v>1.7756146409553155</v>
      </c>
      <c r="K64" s="48">
        <f>IF('Log_working_2-way'!$D63="","",B64^('Log_working_2-way'!$D63))</f>
        <v>2.2893000559740977</v>
      </c>
      <c r="L64" s="55">
        <f t="shared" si="9"/>
        <v>0.55844155844155841</v>
      </c>
      <c r="M64" s="55">
        <f t="shared" si="10"/>
        <v>0.44155844155844159</v>
      </c>
      <c r="N64" s="56">
        <v>161</v>
      </c>
      <c r="O64" s="56">
        <f t="shared" si="11"/>
        <v>66.294117647058826</v>
      </c>
      <c r="P64" s="56">
        <f t="shared" si="12"/>
        <v>86.11627906976743</v>
      </c>
      <c r="Q64" s="56">
        <f t="shared" si="13"/>
        <v>74.883720930232556</v>
      </c>
      <c r="R64" s="56">
        <f t="shared" si="14"/>
        <v>94.705882352941174</v>
      </c>
      <c r="S64" s="57">
        <f t="shared" si="15"/>
        <v>-8.5896032831737301</v>
      </c>
      <c r="T64" s="57">
        <f t="shared" si="16"/>
        <v>-8.5896032831737443</v>
      </c>
      <c r="U64" t="s">
        <v>342</v>
      </c>
      <c r="V64" t="s">
        <v>343</v>
      </c>
      <c r="W64" t="s">
        <v>270</v>
      </c>
      <c r="X64" t="s">
        <v>362</v>
      </c>
      <c r="Y64" s="59" t="s">
        <v>391</v>
      </c>
    </row>
    <row r="65" spans="1:25" ht="15" x14ac:dyDescent="0.25">
      <c r="A65">
        <v>1.8</v>
      </c>
      <c r="B65">
        <v>2.0299999999999998</v>
      </c>
      <c r="C65" s="45">
        <f t="shared" si="0"/>
        <v>4.816639299397929E-2</v>
      </c>
      <c r="D65" s="46">
        <f>IF(OR($A65="",$B65=""),"",A65*'MPTO_working_2-way'!$G64)</f>
        <v>1.8866995073891628</v>
      </c>
      <c r="E65" s="48">
        <f>IF(OR($A65="",$B65=""),"",B65*'MPTO_working_2-way'!$G64)</f>
        <v>2.1277777777777778</v>
      </c>
      <c r="F65" s="46">
        <f>IF(OR($A65="",$B65=""),"",'MPTO_working_2-way'!D64)</f>
        <v>1.8815653964984556</v>
      </c>
      <c r="G65" s="48">
        <f>IF(OR($A65="",$B65=""),"",'MPTO_working_2-way'!E64)</f>
        <v>2.1343457943925235</v>
      </c>
      <c r="H65" s="46">
        <f>IF(OR($A65="",$B65=""),"",'OddsRatio_working_2-way'!M64)</f>
        <v>1.8813052984784633</v>
      </c>
      <c r="I65" s="46">
        <f>IF(OR($A65="",$B65=""),"",'OddsRatio_working_2-way'!N64)</f>
        <v>2.1346805717910216</v>
      </c>
      <c r="J65" s="46">
        <f>IF('Log_working_2-way'!$D64="","",A65^('Log_working_2-way'!$D64))</f>
        <v>1.878947003828453</v>
      </c>
      <c r="K65" s="48">
        <f>IF('Log_working_2-way'!$D64="","",B65^('Log_working_2-way'!$D64))</f>
        <v>2.1377250228324618</v>
      </c>
      <c r="L65" s="55">
        <f t="shared" si="9"/>
        <v>0.5300261096605744</v>
      </c>
      <c r="M65" s="55">
        <f t="shared" si="10"/>
        <v>0.4699738903394256</v>
      </c>
      <c r="N65" s="56">
        <v>162</v>
      </c>
      <c r="O65" s="56">
        <f t="shared" si="11"/>
        <v>72.000000000000014</v>
      </c>
      <c r="P65" s="56">
        <f t="shared" si="12"/>
        <v>82.197044334975359</v>
      </c>
      <c r="Q65" s="56">
        <f t="shared" si="13"/>
        <v>79.802955665024641</v>
      </c>
      <c r="R65" s="56">
        <f t="shared" si="14"/>
        <v>90</v>
      </c>
      <c r="S65" s="57">
        <f t="shared" si="15"/>
        <v>-7.8029556650246263</v>
      </c>
      <c r="T65" s="57">
        <f t="shared" si="16"/>
        <v>-7.8029556650246406</v>
      </c>
      <c r="U65" t="s">
        <v>344</v>
      </c>
      <c r="V65" t="s">
        <v>345</v>
      </c>
      <c r="W65" t="s">
        <v>270</v>
      </c>
      <c r="X65" t="s">
        <v>362</v>
      </c>
      <c r="Y65" s="59" t="s">
        <v>382</v>
      </c>
    </row>
    <row r="66" spans="1:25" ht="15" x14ac:dyDescent="0.25">
      <c r="A66">
        <v>1.55</v>
      </c>
      <c r="B66">
        <v>2.46</v>
      </c>
      <c r="C66" s="45">
        <f t="shared" si="0"/>
        <v>5.1665355363231136E-2</v>
      </c>
      <c r="D66" s="46">
        <f>IF(OR($A66="",$B66=""),"",A66*'MPTO_working_2-way'!$G65)</f>
        <v>1.6300813008130084</v>
      </c>
      <c r="E66" s="48">
        <f>IF(OR($A66="",$B66=""),"",B66*'MPTO_working_2-way'!$G65)</f>
        <v>2.5870967741935487</v>
      </c>
      <c r="F66" s="46">
        <f>IF(OR($A66="",$B66=""),"",'MPTO_working_2-way'!D65)</f>
        <v>1.6146517044251538</v>
      </c>
      <c r="G66" s="48">
        <f>IF(OR($A66="",$B66=""),"",'MPTO_working_2-way'!E65)</f>
        <v>2.6269376507061666</v>
      </c>
      <c r="H66" s="46">
        <f>IF(OR($A66="",$B66=""),"",'OddsRatio_working_2-way'!M65)</f>
        <v>1.6137689538964348</v>
      </c>
      <c r="I66" s="46">
        <f>IF(OR($A66="",$B66=""),"",'OddsRatio_working_2-way'!N65)</f>
        <v>2.6292775867068987</v>
      </c>
      <c r="J66" s="46">
        <f>IF('Log_working_2-way'!$D65="","",A66^('Log_working_2-way'!$D65))</f>
        <v>1.606677458376141</v>
      </c>
      <c r="K66" s="48">
        <f>IF('Log_working_2-way'!$D65="","",B66^('Log_working_2-way'!$D65))</f>
        <v>2.6483223271120089</v>
      </c>
      <c r="L66" s="55">
        <f t="shared" si="9"/>
        <v>0.6134663341645884</v>
      </c>
      <c r="M66" s="55">
        <f t="shared" si="10"/>
        <v>0.38653366583541143</v>
      </c>
      <c r="N66" s="56">
        <v>163</v>
      </c>
      <c r="O66" s="56">
        <f t="shared" si="11"/>
        <v>57.838709677419359</v>
      </c>
      <c r="P66" s="56">
        <f t="shared" si="12"/>
        <v>96.739837398373993</v>
      </c>
      <c r="Q66" s="56">
        <f t="shared" si="13"/>
        <v>66.260162601626021</v>
      </c>
      <c r="R66" s="56">
        <f t="shared" si="14"/>
        <v>105.16129032258064</v>
      </c>
      <c r="S66" s="57">
        <f t="shared" si="15"/>
        <v>-8.4214529242066618</v>
      </c>
      <c r="T66" s="57">
        <f t="shared" si="16"/>
        <v>-8.4214529242066476</v>
      </c>
      <c r="U66" t="s">
        <v>346</v>
      </c>
      <c r="V66" t="s">
        <v>347</v>
      </c>
      <c r="W66" t="s">
        <v>270</v>
      </c>
      <c r="X66" t="s">
        <v>362</v>
      </c>
      <c r="Y66" s="59" t="s">
        <v>377</v>
      </c>
    </row>
    <row r="67" spans="1:25" ht="15" x14ac:dyDescent="0.25">
      <c r="A67">
        <v>1.63</v>
      </c>
      <c r="B67">
        <v>2.3199999999999998</v>
      </c>
      <c r="C67" s="45">
        <f t="shared" ref="C67:C121" si="17">IF(OR($A67="",$B67=""),"",(1/A67)+(1/B67)-1)</f>
        <v>4.4531415273958208E-2</v>
      </c>
      <c r="D67" s="46">
        <f>IF(OR($A67="",$B67=""),"",A67*'MPTO_working_2-way'!$G66)</f>
        <v>1.7025862068965518</v>
      </c>
      <c r="E67" s="48">
        <f>IF(OR($A67="",$B67=""),"",B67*'MPTO_working_2-way'!$G66)</f>
        <v>2.423312883435583</v>
      </c>
      <c r="F67" s="46">
        <f>IF(OR($A67="",$B67=""),"",'MPTO_working_2-way'!D66)</f>
        <v>1.6913856337776187</v>
      </c>
      <c r="G67" s="48">
        <f>IF(OR($A67="",$B67=""),"",'MPTO_working_2-way'!E66)</f>
        <v>2.4463708112304308</v>
      </c>
      <c r="H67" s="46">
        <f>IF(OR($A67="",$B67=""),"",'OddsRatio_working_2-way'!M66)</f>
        <v>1.6908492797077574</v>
      </c>
      <c r="I67" s="46">
        <f>IF(OR($A67="",$B67=""),"",'OddsRatio_working_2-way'!N66)</f>
        <v>2.4474937289114918</v>
      </c>
      <c r="J67" s="46">
        <f>IF('Log_working_2-way'!$D66="","",A67^('Log_working_2-way'!$D66))</f>
        <v>1.6857275932718412</v>
      </c>
      <c r="K67" s="48">
        <f>IF('Log_working_2-way'!$D66="","",B67^('Log_working_2-way'!$D66))</f>
        <v>2.4583050322184126</v>
      </c>
      <c r="L67" s="55">
        <f t="shared" si="9"/>
        <v>0.58734177215189864</v>
      </c>
      <c r="M67" s="55">
        <f t="shared" si="10"/>
        <v>0.41265822784810124</v>
      </c>
      <c r="N67" s="56">
        <v>164</v>
      </c>
      <c r="O67" s="56">
        <f t="shared" si="11"/>
        <v>63.386503067484661</v>
      </c>
      <c r="P67" s="56">
        <f t="shared" si="12"/>
        <v>93.310344827586192</v>
      </c>
      <c r="Q67" s="56">
        <f t="shared" si="13"/>
        <v>70.689655172413794</v>
      </c>
      <c r="R67" s="56">
        <f t="shared" si="14"/>
        <v>100.61349693251535</v>
      </c>
      <c r="S67" s="57">
        <f t="shared" si="15"/>
        <v>-7.3031521049291328</v>
      </c>
      <c r="T67" s="57">
        <f t="shared" si="16"/>
        <v>-7.3031521049291541</v>
      </c>
      <c r="U67" t="s">
        <v>130</v>
      </c>
      <c r="V67" t="s">
        <v>348</v>
      </c>
      <c r="W67" t="s">
        <v>271</v>
      </c>
      <c r="X67" t="s">
        <v>362</v>
      </c>
      <c r="Y67" s="59" t="s">
        <v>379</v>
      </c>
    </row>
    <row r="68" spans="1:25" ht="15" x14ac:dyDescent="0.25">
      <c r="A68">
        <v>1.78</v>
      </c>
      <c r="B68">
        <v>2.08</v>
      </c>
      <c r="C68" s="45">
        <f t="shared" si="17"/>
        <v>4.2566983578219642E-2</v>
      </c>
      <c r="D68" s="46">
        <f>IF(OR($A68="",$B68=""),"",A68*'MPTO_working_2-way'!$G67)</f>
        <v>1.8557692307692311</v>
      </c>
      <c r="E68" s="48">
        <f>IF(OR($A68="",$B68=""),"",B68*'MPTO_working_2-way'!$G67)</f>
        <v>2.1685393258426968</v>
      </c>
      <c r="F68" s="46">
        <f>IF(OR($A68="",$B68=""),"",'MPTO_working_2-way'!D67)</f>
        <v>1.8500899460323807</v>
      </c>
      <c r="G68" s="48">
        <f>IF(OR($A68="",$B68=""),"",'MPTO_working_2-way'!E67)</f>
        <v>2.1763461086292031</v>
      </c>
      <c r="H68" s="46">
        <f>IF(OR($A68="",$B68=""),"",'OddsRatio_working_2-way'!M67)</f>
        <v>1.8498365855987975</v>
      </c>
      <c r="I68" s="46">
        <f>IF(OR($A68="",$B68=""),"",'OddsRatio_working_2-way'!N67)</f>
        <v>2.1766968108291049</v>
      </c>
      <c r="J68" s="46">
        <f>IF('Log_working_2-way'!$D67="","",A68^('Log_working_2-way'!$D67))</f>
        <v>1.8472406840805713</v>
      </c>
      <c r="K68" s="48">
        <f>IF('Log_working_2-way'!$D67="","",B68^('Log_working_2-way'!$D67))</f>
        <v>2.180302148833781</v>
      </c>
      <c r="L68" s="55">
        <f t="shared" si="9"/>
        <v>0.53886010362694292</v>
      </c>
      <c r="M68" s="55">
        <f t="shared" si="10"/>
        <v>0.46113989637305697</v>
      </c>
      <c r="N68" s="56">
        <v>165</v>
      </c>
      <c r="O68" s="56">
        <f t="shared" si="11"/>
        <v>72.303370786516851</v>
      </c>
      <c r="P68" s="56">
        <f t="shared" si="12"/>
        <v>85.673076923076906</v>
      </c>
      <c r="Q68" s="56">
        <f t="shared" si="13"/>
        <v>79.326923076923066</v>
      </c>
      <c r="R68" s="56">
        <f t="shared" si="14"/>
        <v>92.696629213483149</v>
      </c>
      <c r="S68" s="57">
        <f t="shared" si="15"/>
        <v>-7.0235522904062151</v>
      </c>
      <c r="T68" s="57">
        <f t="shared" si="16"/>
        <v>-7.0235522904062435</v>
      </c>
      <c r="U68" t="s">
        <v>126</v>
      </c>
      <c r="V68" t="s">
        <v>129</v>
      </c>
      <c r="W68" t="s">
        <v>271</v>
      </c>
      <c r="X68" t="s">
        <v>362</v>
      </c>
      <c r="Y68" s="59" t="s">
        <v>381</v>
      </c>
    </row>
    <row r="69" spans="1:25" ht="15" x14ac:dyDescent="0.25">
      <c r="A69">
        <v>1.99</v>
      </c>
      <c r="B69">
        <v>1.87</v>
      </c>
      <c r="C69" s="45">
        <f t="shared" si="17"/>
        <v>3.7271921102840277E-2</v>
      </c>
      <c r="D69" s="46">
        <f>IF(OR($A69="",$B69=""),"",A69*'MPTO_working_2-way'!$G68)</f>
        <v>2.0641711229946522</v>
      </c>
      <c r="E69" s="48">
        <f>IF(OR($A69="",$B69=""),"",B69*'MPTO_working_2-way'!$G68)</f>
        <v>1.9396984924623115</v>
      </c>
      <c r="F69" s="46">
        <f>IF(OR($A69="",$B69=""),"",'MPTO_working_2-way'!D68)</f>
        <v>2.06664260128287</v>
      </c>
      <c r="G69" s="48">
        <f>IF(OR($A69="",$B69=""),"",'MPTO_working_2-way'!E68)</f>
        <v>1.937521151693437</v>
      </c>
      <c r="H69" s="46">
        <f>IF(OR($A69="",$B69=""),"",'OddsRatio_working_2-way'!M68)</f>
        <v>2.0667385033281396</v>
      </c>
      <c r="I69" s="46">
        <f>IF(OR($A69="",$B69=""),"",'OddsRatio_working_2-way'!N68)</f>
        <v>1.9374368665610926</v>
      </c>
      <c r="J69" s="46">
        <f>IF('Log_working_2-way'!$D68="","",A69^('Log_working_2-way'!$D68))</f>
        <v>2.067869472921922</v>
      </c>
      <c r="K69" s="48">
        <f>IF('Log_working_2-way'!$D68="","",B69^('Log_working_2-way'!$D68))</f>
        <v>1.9364440368013198</v>
      </c>
      <c r="L69" s="55">
        <f t="shared" si="9"/>
        <v>0.48445595854922285</v>
      </c>
      <c r="M69" s="55">
        <f t="shared" si="10"/>
        <v>0.51554404145077726</v>
      </c>
      <c r="N69" s="56">
        <v>166</v>
      </c>
      <c r="O69" s="56">
        <f t="shared" si="11"/>
        <v>82.582914572864297</v>
      </c>
      <c r="P69" s="56">
        <f t="shared" si="12"/>
        <v>77.229946524064161</v>
      </c>
      <c r="Q69" s="56">
        <f t="shared" si="13"/>
        <v>88.770053475935811</v>
      </c>
      <c r="R69" s="56">
        <f t="shared" si="14"/>
        <v>83.417085427135675</v>
      </c>
      <c r="S69" s="57">
        <f t="shared" si="15"/>
        <v>-6.1871389030715136</v>
      </c>
      <c r="T69" s="57">
        <f t="shared" si="16"/>
        <v>-6.1871389030715136</v>
      </c>
      <c r="U69" t="s">
        <v>349</v>
      </c>
      <c r="V69" t="s">
        <v>350</v>
      </c>
      <c r="W69" t="s">
        <v>366</v>
      </c>
      <c r="X69" t="s">
        <v>363</v>
      </c>
      <c r="Y69" s="59" t="s">
        <v>378</v>
      </c>
    </row>
    <row r="70" spans="1:25" ht="15" x14ac:dyDescent="0.25">
      <c r="A70">
        <v>1.47</v>
      </c>
      <c r="B70">
        <v>2.73</v>
      </c>
      <c r="C70" s="45">
        <f t="shared" si="17"/>
        <v>4.6572475143903613E-2</v>
      </c>
      <c r="D70" s="46">
        <f>IF(OR($A70="",$B70=""),"",A70*'MPTO_working_2-way'!$G69)</f>
        <v>1.5384615384615383</v>
      </c>
      <c r="E70" s="48">
        <f>IF(OR($A70="",$B70=""),"",B70*'MPTO_working_2-way'!$G69)</f>
        <v>2.8571428571428568</v>
      </c>
      <c r="F70" s="46">
        <f>IF(OR($A70="",$B70=""),"",'MPTO_working_2-way'!D69)</f>
        <v>1.5221027479091993</v>
      </c>
      <c r="G70" s="48">
        <f>IF(OR($A70="",$B70=""),"",'MPTO_working_2-way'!E69)</f>
        <v>2.9153318077803196</v>
      </c>
      <c r="H70" s="46">
        <f>IF(OR($A70="",$B70=""),"",'OddsRatio_working_2-way'!M69)</f>
        <v>1.5212257673772802</v>
      </c>
      <c r="I70" s="46">
        <f>IF(OR($A70="",$B70=""),"",'OddsRatio_working_2-way'!N69)</f>
        <v>2.9185544203461595</v>
      </c>
      <c r="J70" s="46">
        <f>IF('Log_working_2-way'!$D69="","",A70^('Log_working_2-way'!$D69))</f>
        <v>1.5137020368784142</v>
      </c>
      <c r="K70" s="48">
        <f>IF('Log_working_2-way'!$D69="","",B70^('Log_working_2-way'!$D69))</f>
        <v>2.9466537568625872</v>
      </c>
      <c r="L70" s="55">
        <f t="shared" si="9"/>
        <v>0.65</v>
      </c>
      <c r="M70" s="55">
        <f t="shared" si="10"/>
        <v>0.35000000000000003</v>
      </c>
      <c r="N70" s="56">
        <v>167</v>
      </c>
      <c r="O70" s="56">
        <f t="shared" si="11"/>
        <v>53.394557823129254</v>
      </c>
      <c r="P70" s="56">
        <f t="shared" si="12"/>
        <v>105.82783882783883</v>
      </c>
      <c r="Q70" s="56">
        <f t="shared" si="13"/>
        <v>61.172161172161168</v>
      </c>
      <c r="R70" s="56">
        <f t="shared" si="14"/>
        <v>113.60544217687074</v>
      </c>
      <c r="S70" s="57">
        <f t="shared" si="15"/>
        <v>-7.7776033490319136</v>
      </c>
      <c r="T70" s="57">
        <f t="shared" si="16"/>
        <v>-7.7776033490319065</v>
      </c>
      <c r="U70" t="s">
        <v>351</v>
      </c>
      <c r="V70" t="s">
        <v>352</v>
      </c>
      <c r="W70" t="s">
        <v>366</v>
      </c>
      <c r="X70" t="s">
        <v>363</v>
      </c>
      <c r="Y70" s="59" t="s">
        <v>379</v>
      </c>
    </row>
    <row r="71" spans="1:25" ht="15" x14ac:dyDescent="0.25">
      <c r="A71">
        <v>1.51</v>
      </c>
      <c r="B71">
        <v>2.64</v>
      </c>
      <c r="C71" s="45">
        <f t="shared" si="17"/>
        <v>4.1039534417017798E-2</v>
      </c>
      <c r="D71" s="46">
        <f>IF(OR($A71="",$B71=""),"",A71*'MPTO_working_2-way'!$G70)</f>
        <v>1.5719696969696968</v>
      </c>
      <c r="E71" s="48">
        <f>IF(OR($A71="",$B71=""),"",B71*'MPTO_working_2-way'!$G70)</f>
        <v>2.7483443708609272</v>
      </c>
      <c r="F71" s="46">
        <f>IF(OR($A71="",$B71=""),"",'MPTO_working_2-way'!D70)</f>
        <v>1.5582831678523961</v>
      </c>
      <c r="G71" s="48">
        <f>IF(OR($A71="",$B71=""),"",'MPTO_working_2-way'!E70)</f>
        <v>2.7912057134855064</v>
      </c>
      <c r="H71" s="46">
        <f>IF(OR($A71="",$B71=""),"",'OddsRatio_working_2-way'!M70)</f>
        <v>1.5576518714718863</v>
      </c>
      <c r="I71" s="46">
        <f>IF(OR($A71="",$B71=""),"",'OddsRatio_working_2-way'!N70)</f>
        <v>2.7932334690468505</v>
      </c>
      <c r="J71" s="46">
        <f>IF('Log_working_2-way'!$D70="","",A71^('Log_working_2-way'!$D70))</f>
        <v>1.5513844575270319</v>
      </c>
      <c r="K71" s="48">
        <f>IF('Log_working_2-way'!$D70="","",B71^('Log_working_2-way'!$D70))</f>
        <v>2.8136165906530577</v>
      </c>
      <c r="L71" s="55">
        <f t="shared" si="9"/>
        <v>0.63614457831325311</v>
      </c>
      <c r="M71" s="55">
        <f t="shared" si="10"/>
        <v>0.363855421686747</v>
      </c>
      <c r="N71" s="56">
        <v>168</v>
      </c>
      <c r="O71" s="56">
        <f t="shared" si="11"/>
        <v>56.741721854304643</v>
      </c>
      <c r="P71" s="56">
        <f t="shared" si="12"/>
        <v>104.36363636363637</v>
      </c>
      <c r="Q71" s="56">
        <f t="shared" si="13"/>
        <v>63.636363636363633</v>
      </c>
      <c r="R71" s="56">
        <f t="shared" si="14"/>
        <v>111.25827814569537</v>
      </c>
      <c r="S71" s="57">
        <f t="shared" si="15"/>
        <v>-6.89464178205899</v>
      </c>
      <c r="T71" s="57">
        <f t="shared" si="16"/>
        <v>-6.8946417820589971</v>
      </c>
      <c r="U71" t="s">
        <v>353</v>
      </c>
      <c r="V71" t="s">
        <v>354</v>
      </c>
      <c r="W71" t="s">
        <v>366</v>
      </c>
      <c r="X71" t="s">
        <v>363</v>
      </c>
      <c r="Y71" s="59" t="s">
        <v>376</v>
      </c>
    </row>
    <row r="72" spans="1:25" ht="15" x14ac:dyDescent="0.25">
      <c r="A72">
        <v>1.74</v>
      </c>
      <c r="B72">
        <v>2.14</v>
      </c>
      <c r="C72" s="45">
        <f t="shared" si="17"/>
        <v>4.200236330432916E-2</v>
      </c>
      <c r="D72" s="46">
        <f>IF(OR($A72="",$B72=""),"",A72*'MPTO_working_2-way'!$G71)</f>
        <v>1.8130841121495327</v>
      </c>
      <c r="E72" s="48">
        <f>IF(OR($A72="",$B72=""),"",B72*'MPTO_working_2-way'!$G71)</f>
        <v>2.2298850574712645</v>
      </c>
      <c r="F72" s="46">
        <f>IF(OR($A72="",$B72=""),"",'MPTO_working_2-way'!D71)</f>
        <v>1.8059947618585701</v>
      </c>
      <c r="G72" s="48">
        <f>IF(OR($A72="",$B72=""),"",'MPTO_working_2-way'!E71)</f>
        <v>2.2407028523288002</v>
      </c>
      <c r="H72" s="46">
        <f>IF(OR($A72="",$B72=""),"",'OddsRatio_working_2-way'!M71)</f>
        <v>1.8056815791722833</v>
      </c>
      <c r="I72" s="46">
        <f>IF(OR($A72="",$B72=""),"",'OddsRatio_working_2-way'!N71)</f>
        <v>2.2411851354816257</v>
      </c>
      <c r="J72" s="46">
        <f>IF('Log_working_2-way'!$D71="","",A72^('Log_working_2-way'!$D71))</f>
        <v>1.8024444377303941</v>
      </c>
      <c r="K72" s="48">
        <f>IF('Log_working_2-way'!$D71="","",B72^('Log_working_2-way'!$D71))</f>
        <v>2.2461922009554618</v>
      </c>
      <c r="L72" s="55">
        <f t="shared" si="9"/>
        <v>0.55154639175257736</v>
      </c>
      <c r="M72" s="55">
        <f t="shared" si="10"/>
        <v>0.44845360824742264</v>
      </c>
      <c r="N72" s="56">
        <v>169</v>
      </c>
      <c r="O72" s="56">
        <f t="shared" si="11"/>
        <v>71.8735632183908</v>
      </c>
      <c r="P72" s="56">
        <f t="shared" si="12"/>
        <v>90.028037383177576</v>
      </c>
      <c r="Q72" s="56">
        <f t="shared" si="13"/>
        <v>78.971962616822424</v>
      </c>
      <c r="R72" s="56">
        <f t="shared" si="14"/>
        <v>97.126436781609186</v>
      </c>
      <c r="S72" s="57">
        <f t="shared" si="15"/>
        <v>-7.0983993984316243</v>
      </c>
      <c r="T72" s="57">
        <f t="shared" si="16"/>
        <v>-7.0983993984316101</v>
      </c>
      <c r="U72" t="s">
        <v>355</v>
      </c>
      <c r="V72" t="s">
        <v>356</v>
      </c>
      <c r="W72" t="s">
        <v>366</v>
      </c>
      <c r="X72" t="s">
        <v>363</v>
      </c>
      <c r="Y72" s="59" t="s">
        <v>378</v>
      </c>
    </row>
    <row r="73" spans="1:25" ht="15" x14ac:dyDescent="0.25">
      <c r="A73">
        <v>1.6</v>
      </c>
      <c r="B73">
        <v>2.46</v>
      </c>
      <c r="C73" s="45">
        <f t="shared" si="17"/>
        <v>3.1504065040650397E-2</v>
      </c>
      <c r="D73" s="46">
        <f>IF(OR($A73="",$B73=""),"",A73*'MPTO_working_2-way'!$G72)</f>
        <v>1.6504065040650406</v>
      </c>
      <c r="E73" s="48">
        <f>IF(OR($A73="",$B73=""),"",B73*'MPTO_working_2-way'!$G72)</f>
        <v>2.5375000000000001</v>
      </c>
      <c r="F73" s="46">
        <f>IF(OR($A73="",$B73=""),"",'MPTO_working_2-way'!D72)</f>
        <v>1.6413678065054211</v>
      </c>
      <c r="G73" s="48">
        <f>IF(OR($A73="",$B73=""),"",'MPTO_working_2-way'!E72)</f>
        <v>2.5591677503250976</v>
      </c>
      <c r="H73" s="46">
        <f>IF(OR($A73="",$B73=""),"",'OddsRatio_working_2-way'!M72)</f>
        <v>1.6410607647560327</v>
      </c>
      <c r="I73" s="46">
        <f>IF(OR($A73="",$B73=""),"",'OddsRatio_working_2-way'!N72)</f>
        <v>2.5599145275730124</v>
      </c>
      <c r="J73" s="46">
        <f>IF('Log_working_2-way'!$D72="","",A73^('Log_working_2-way'!$D72))</f>
        <v>1.6369550951524368</v>
      </c>
      <c r="K73" s="48">
        <f>IF('Log_working_2-way'!$D72="","",B73^('Log_working_2-way'!$D72))</f>
        <v>2.5699693865556159</v>
      </c>
      <c r="L73" s="55">
        <f t="shared" si="9"/>
        <v>0.60591133004926112</v>
      </c>
      <c r="M73" s="55">
        <f t="shared" si="10"/>
        <v>0.39408866995073888</v>
      </c>
      <c r="N73" s="56">
        <v>170</v>
      </c>
      <c r="O73" s="56">
        <f t="shared" si="11"/>
        <v>63.75</v>
      </c>
      <c r="P73" s="56">
        <f t="shared" si="12"/>
        <v>100.89430894308943</v>
      </c>
      <c r="Q73" s="56">
        <f t="shared" si="13"/>
        <v>69.105691056910572</v>
      </c>
      <c r="R73" s="56">
        <f t="shared" si="14"/>
        <v>106.25</v>
      </c>
      <c r="S73" s="57">
        <f t="shared" si="15"/>
        <v>-5.3556910569105725</v>
      </c>
      <c r="T73" s="57">
        <f t="shared" si="16"/>
        <v>-5.3556910569105725</v>
      </c>
      <c r="U73" t="s">
        <v>138</v>
      </c>
      <c r="V73" t="s">
        <v>73</v>
      </c>
      <c r="W73" t="s">
        <v>367</v>
      </c>
      <c r="X73" t="s">
        <v>363</v>
      </c>
      <c r="Y73" s="59" t="s">
        <v>371</v>
      </c>
    </row>
    <row r="74" spans="1:25" ht="15" x14ac:dyDescent="0.25">
      <c r="A74">
        <v>1.98</v>
      </c>
      <c r="B74">
        <v>1.93</v>
      </c>
      <c r="C74" s="45">
        <f t="shared" si="17"/>
        <v>2.3185220076411994E-2</v>
      </c>
      <c r="D74" s="46">
        <f>IF(OR($A74="",$B74=""),"",A74*'MPTO_working_2-way'!$G73)</f>
        <v>2.0259067357512959</v>
      </c>
      <c r="E74" s="48">
        <f>IF(OR($A74="",$B74=""),"",B74*'MPTO_working_2-way'!$G73)</f>
        <v>1.9747474747474751</v>
      </c>
      <c r="F74" s="46">
        <f>IF(OR($A74="",$B74=""),"",'MPTO_working_2-way'!D73)</f>
        <v>2.0265153523890338</v>
      </c>
      <c r="G74" s="48">
        <f>IF(OR($A74="",$B74=""),"",'MPTO_working_2-way'!E73)</f>
        <v>1.974169551066798</v>
      </c>
      <c r="H74" s="46">
        <f>IF(OR($A74="",$B74=""),"",'OddsRatio_working_2-way'!M73)</f>
        <v>2.0265298051494733</v>
      </c>
      <c r="I74" s="46">
        <f>IF(OR($A74="",$B74=""),"",'OddsRatio_working_2-way'!N73)</f>
        <v>1.9741558354989901</v>
      </c>
      <c r="J74" s="46">
        <f>IF('Log_working_2-way'!$D73="","",A74^('Log_working_2-way'!$D73))</f>
        <v>2.0268045830085555</v>
      </c>
      <c r="K74" s="48">
        <f>IF('Log_working_2-way'!$D73="","",B74^('Log_working_2-way'!$D73))</f>
        <v>1.9738951466986834</v>
      </c>
      <c r="L74" s="55">
        <f t="shared" si="9"/>
        <v>0.49360613810741677</v>
      </c>
      <c r="M74" s="55">
        <f t="shared" si="10"/>
        <v>0.50639386189258306</v>
      </c>
      <c r="N74" s="56">
        <v>171</v>
      </c>
      <c r="O74" s="56">
        <f t="shared" si="11"/>
        <v>84.63636363636364</v>
      </c>
      <c r="P74" s="56">
        <f t="shared" si="12"/>
        <v>82.398963730569946</v>
      </c>
      <c r="Q74" s="56">
        <f t="shared" si="13"/>
        <v>88.601036269430068</v>
      </c>
      <c r="R74" s="56">
        <f t="shared" si="14"/>
        <v>86.363636363636374</v>
      </c>
      <c r="S74" s="57">
        <f t="shared" si="15"/>
        <v>-3.9646726330664279</v>
      </c>
      <c r="T74" s="57">
        <f t="shared" si="16"/>
        <v>-3.9646726330664279</v>
      </c>
      <c r="U74" t="s">
        <v>72</v>
      </c>
      <c r="V74" t="s">
        <v>74</v>
      </c>
      <c r="W74" t="s">
        <v>367</v>
      </c>
      <c r="X74" t="s">
        <v>363</v>
      </c>
      <c r="Y74" s="59" t="s">
        <v>373</v>
      </c>
    </row>
    <row r="75" spans="1:25" ht="15" x14ac:dyDescent="0.25">
      <c r="A75">
        <v>1.35</v>
      </c>
      <c r="B75">
        <v>3.35</v>
      </c>
      <c r="C75" s="45">
        <f t="shared" si="17"/>
        <v>3.9248203427307837E-2</v>
      </c>
      <c r="D75" s="46">
        <f>IF(OR($A75="",$B75=""),"",A75*'MPTO_working_2-way'!$G74)</f>
        <v>1.4029850746268657</v>
      </c>
      <c r="E75" s="48">
        <f>IF(OR($A75="",$B75=""),"",B75*'MPTO_working_2-way'!$G74)</f>
        <v>3.4814814814814814</v>
      </c>
      <c r="F75" s="46">
        <f>IF(OR($A75="",$B75=""),"",'MPTO_working_2-way'!D74)</f>
        <v>1.3867382138750479</v>
      </c>
      <c r="G75" s="48">
        <f>IF(OR($A75="",$B75=""),"",'MPTO_working_2-way'!E74)</f>
        <v>3.5857284440039643</v>
      </c>
      <c r="H75" s="46">
        <f>IF(OR($A75="",$B75=""),"",'OddsRatio_working_2-way'!M74)</f>
        <v>1.3859224924939799</v>
      </c>
      <c r="I75" s="46">
        <f>IF(OR($A75="",$B75=""),"",'OddsRatio_working_2-way'!N74)</f>
        <v>3.5911938781738648</v>
      </c>
      <c r="J75" s="46">
        <f>IF('Log_working_2-way'!$D74="","",A75^('Log_working_2-way'!$D74))</f>
        <v>1.3783790644283931</v>
      </c>
      <c r="K75" s="48">
        <f>IF('Log_working_2-way'!$D74="","",B75^('Log_working_2-way'!$D74))</f>
        <v>3.6428523510071873</v>
      </c>
      <c r="L75" s="55">
        <f t="shared" si="9"/>
        <v>0.71276595744680848</v>
      </c>
      <c r="M75" s="55">
        <f t="shared" si="10"/>
        <v>0.28723404255319152</v>
      </c>
      <c r="N75" s="56">
        <v>172</v>
      </c>
      <c r="O75" s="56">
        <f t="shared" si="11"/>
        <v>44.592592592592602</v>
      </c>
      <c r="P75" s="56">
        <f t="shared" si="12"/>
        <v>120.65671641791045</v>
      </c>
      <c r="Q75" s="56">
        <f t="shared" si="13"/>
        <v>51.343283582089548</v>
      </c>
      <c r="R75" s="56">
        <f t="shared" si="14"/>
        <v>127.4074074074074</v>
      </c>
      <c r="S75" s="57">
        <f t="shared" si="15"/>
        <v>-6.7506909894969453</v>
      </c>
      <c r="T75" s="57">
        <f t="shared" si="16"/>
        <v>-6.7506909894969596</v>
      </c>
      <c r="U75" t="s">
        <v>75</v>
      </c>
      <c r="V75" t="s">
        <v>78</v>
      </c>
      <c r="W75" t="s">
        <v>367</v>
      </c>
      <c r="X75" t="s">
        <v>363</v>
      </c>
      <c r="Y75" s="59" t="s">
        <v>379</v>
      </c>
    </row>
    <row r="76" spans="1:25" ht="15" x14ac:dyDescent="0.25">
      <c r="A76">
        <v>2.2599999999999998</v>
      </c>
      <c r="B76">
        <v>1.7</v>
      </c>
      <c r="C76" s="45">
        <f t="shared" si="17"/>
        <v>3.0713170223841679E-2</v>
      </c>
      <c r="D76" s="46">
        <f>IF(OR($A76="",$B76=""),"",A76*'MPTO_working_2-way'!$G75)</f>
        <v>2.3294117647058821</v>
      </c>
      <c r="E76" s="48">
        <f>IF(OR($A76="",$B76=""),"",B76*'MPTO_working_2-way'!$G75)</f>
        <v>1.7522123893805308</v>
      </c>
      <c r="F76" s="46">
        <f>IF(OR($A76="",$B76=""),"",'MPTO_working_2-way'!D75)</f>
        <v>2.3412553321145642</v>
      </c>
      <c r="G76" s="48">
        <f>IF(OR($A76="",$B76=""),"",'MPTO_working_2-way'!E75)</f>
        <v>1.7455701953657428</v>
      </c>
      <c r="H76" s="46">
        <f>IF(OR($A76="",$B76=""),"",'OddsRatio_working_2-way'!M75)</f>
        <v>2.3416407864998732</v>
      </c>
      <c r="I76" s="46">
        <f>IF(OR($A76="",$B76=""),"",'OddsRatio_working_2-way'!N75)</f>
        <v>1.7453559924999296</v>
      </c>
      <c r="J76" s="46">
        <f>IF('Log_working_2-way'!$D75="","",A76^('Log_working_2-way'!$D75))</f>
        <v>2.3470801072340981</v>
      </c>
      <c r="K76" s="48">
        <f>IF('Log_working_2-way'!$D75="","",B76^('Log_working_2-way'!$D75))</f>
        <v>1.7423463494336857</v>
      </c>
      <c r="L76" s="55">
        <f t="shared" si="9"/>
        <v>0.42929292929292934</v>
      </c>
      <c r="M76" s="55">
        <f t="shared" si="10"/>
        <v>0.57070707070707072</v>
      </c>
      <c r="N76" s="56">
        <v>173</v>
      </c>
      <c r="O76" s="56">
        <f t="shared" si="11"/>
        <v>96.451327433628308</v>
      </c>
      <c r="P76" s="56">
        <f t="shared" si="12"/>
        <v>71.235294117647044</v>
      </c>
      <c r="Q76" s="56">
        <f t="shared" si="13"/>
        <v>101.76470588235294</v>
      </c>
      <c r="R76" s="56">
        <f t="shared" si="14"/>
        <v>76.548672566371678</v>
      </c>
      <c r="S76" s="57">
        <f t="shared" si="15"/>
        <v>-5.3133784487246345</v>
      </c>
      <c r="T76" s="57">
        <f t="shared" si="16"/>
        <v>-5.3133784487246345</v>
      </c>
      <c r="U76" t="s">
        <v>71</v>
      </c>
      <c r="V76" t="s">
        <v>133</v>
      </c>
      <c r="W76" t="s">
        <v>367</v>
      </c>
      <c r="X76" t="s">
        <v>363</v>
      </c>
      <c r="Y76" s="59" t="s">
        <v>379</v>
      </c>
    </row>
    <row r="77" spans="1:25" ht="15" x14ac:dyDescent="0.25">
      <c r="A77">
        <v>2.0499999999999998</v>
      </c>
      <c r="B77">
        <v>1.84</v>
      </c>
      <c r="C77" s="45">
        <f t="shared" si="17"/>
        <v>3.1283138918345665E-2</v>
      </c>
      <c r="D77" s="46">
        <f>IF(OR($A77="",$B77=""),"",A77*'MPTO_working_2-way'!$G76)</f>
        <v>2.1141304347826084</v>
      </c>
      <c r="E77" s="48">
        <f>IF(OR($A77="",$B77=""),"",B77*'MPTO_working_2-way'!$G76)</f>
        <v>1.897560975609756</v>
      </c>
      <c r="F77" s="46">
        <f>IF(OR($A77="",$B77=""),"",'MPTO_working_2-way'!D76)</f>
        <v>2.1179112857944973</v>
      </c>
      <c r="G77" s="48">
        <f>IF(OR($A77="",$B77=""),"",'MPTO_working_2-way'!E76)</f>
        <v>1.8945253641386237</v>
      </c>
      <c r="H77" s="46">
        <f>IF(OR($A77="",$B77=""),"",'OddsRatio_working_2-way'!M76)</f>
        <v>2.118033988749894</v>
      </c>
      <c r="I77" s="46">
        <f>IF(OR($A77="",$B77=""),"",'OddsRatio_working_2-way'!N76)</f>
        <v>1.8944271909999155</v>
      </c>
      <c r="J77" s="46">
        <f>IF('Log_working_2-way'!$D76="","",A77^('Log_working_2-way'!$D76))</f>
        <v>2.1197574115414985</v>
      </c>
      <c r="K77" s="48">
        <f>IF('Log_working_2-way'!$D76="","",B77^('Log_working_2-way'!$D76))</f>
        <v>1.8930505747877466</v>
      </c>
      <c r="L77" s="55">
        <f t="shared" si="9"/>
        <v>0.47300771208226228</v>
      </c>
      <c r="M77" s="55">
        <f t="shared" si="10"/>
        <v>0.52699228791773778</v>
      </c>
      <c r="N77" s="56">
        <v>174</v>
      </c>
      <c r="O77" s="56">
        <f t="shared" si="11"/>
        <v>89.121951219512198</v>
      </c>
      <c r="P77" s="56">
        <f t="shared" si="12"/>
        <v>79.434782608695656</v>
      </c>
      <c r="Q77" s="56">
        <f t="shared" si="13"/>
        <v>94.565217391304344</v>
      </c>
      <c r="R77" s="56">
        <f t="shared" si="14"/>
        <v>84.878048780487816</v>
      </c>
      <c r="S77" s="57">
        <f t="shared" si="15"/>
        <v>-5.4432661717921462</v>
      </c>
      <c r="T77" s="57">
        <f t="shared" si="16"/>
        <v>-5.4432661717921604</v>
      </c>
      <c r="U77" t="s">
        <v>229</v>
      </c>
      <c r="V77" t="s">
        <v>235</v>
      </c>
      <c r="W77" t="s">
        <v>266</v>
      </c>
      <c r="X77" t="s">
        <v>363</v>
      </c>
      <c r="Y77" s="59" t="s">
        <v>377</v>
      </c>
    </row>
    <row r="78" spans="1:25" ht="15" x14ac:dyDescent="0.25">
      <c r="A78">
        <v>1.89</v>
      </c>
      <c r="B78">
        <v>1.99</v>
      </c>
      <c r="C78" s="45">
        <f t="shared" si="17"/>
        <v>3.16130919145996E-2</v>
      </c>
      <c r="D78" s="46">
        <f>IF(OR($A78="",$B78=""),"",A78*'MPTO_working_2-way'!$G77)</f>
        <v>1.9497487437185932</v>
      </c>
      <c r="E78" s="48">
        <f>IF(OR($A78="",$B78=""),"",B78*'MPTO_working_2-way'!$G77)</f>
        <v>2.052910052910053</v>
      </c>
      <c r="F78" s="46">
        <f>IF(OR($A78="",$B78=""),"",'MPTO_working_2-way'!D77)</f>
        <v>1.9482012897878844</v>
      </c>
      <c r="G78" s="48">
        <f>IF(OR($A78="",$B78=""),"",'MPTO_working_2-way'!E77)</f>
        <v>2.0546283903744778</v>
      </c>
      <c r="H78" s="46">
        <f>IF(OR($A78="",$B78=""),"",'OddsRatio_working_2-way'!M77)</f>
        <v>1.9481507786158798</v>
      </c>
      <c r="I78" s="46">
        <f>IF(OR($A78="",$B78=""),"",'OddsRatio_working_2-way'!N77)</f>
        <v>2.0546845739659791</v>
      </c>
      <c r="J78" s="46">
        <f>IF('Log_working_2-way'!$D77="","",A78^('Log_working_2-way'!$D77))</f>
        <v>1.9474482422922217</v>
      </c>
      <c r="K78" s="48">
        <f>IF('Log_working_2-way'!$D77="","",B78^('Log_working_2-way'!$D77))</f>
        <v>2.0554666264202575</v>
      </c>
      <c r="L78" s="55">
        <f t="shared" si="9"/>
        <v>0.51288659793814428</v>
      </c>
      <c r="M78" s="55">
        <f t="shared" si="10"/>
        <v>0.48711340206185566</v>
      </c>
      <c r="N78" s="56">
        <v>175</v>
      </c>
      <c r="O78" s="56">
        <f t="shared" si="11"/>
        <v>82.407407407407419</v>
      </c>
      <c r="P78" s="56">
        <f t="shared" si="12"/>
        <v>87.060301507537687</v>
      </c>
      <c r="Q78" s="56">
        <f t="shared" si="13"/>
        <v>87.939698492462298</v>
      </c>
      <c r="R78" s="56">
        <f t="shared" si="14"/>
        <v>92.592592592592609</v>
      </c>
      <c r="S78" s="57">
        <f t="shared" si="15"/>
        <v>-5.5322910850548794</v>
      </c>
      <c r="T78" s="57">
        <f t="shared" si="16"/>
        <v>-5.5322910850549221</v>
      </c>
      <c r="U78" t="s">
        <v>238</v>
      </c>
      <c r="V78" t="s">
        <v>140</v>
      </c>
      <c r="W78" t="s">
        <v>266</v>
      </c>
      <c r="X78" t="s">
        <v>363</v>
      </c>
      <c r="Y78" s="59" t="s">
        <v>376</v>
      </c>
    </row>
    <row r="79" spans="1:25" ht="15" x14ac:dyDescent="0.25">
      <c r="A79">
        <v>2.0699999999999998</v>
      </c>
      <c r="B79">
        <v>1.83</v>
      </c>
      <c r="C79" s="45">
        <f t="shared" si="17"/>
        <v>2.9539874871307603E-2</v>
      </c>
      <c r="D79" s="46">
        <f>IF(OR($A79="",$B79=""),"",A79*'MPTO_working_2-way'!$G78)</f>
        <v>2.1311475409836067</v>
      </c>
      <c r="E79" s="48">
        <f>IF(OR($A79="",$B79=""),"",B79*'MPTO_working_2-way'!$G78)</f>
        <v>1.8840579710144929</v>
      </c>
      <c r="F79" s="46">
        <f>IF(OR($A79="",$B79=""),"",'MPTO_working_2-way'!D78)</f>
        <v>2.1352836729517204</v>
      </c>
      <c r="G79" s="48">
        <f>IF(OR($A79="",$B79=""),"",'MPTO_working_2-way'!E78)</f>
        <v>1.8808371192373576</v>
      </c>
      <c r="H79" s="46">
        <f>IF(OR($A79="",$B79=""),"",'OddsRatio_working_2-way'!M78)</f>
        <v>2.1354103339788768</v>
      </c>
      <c r="I79" s="46">
        <f>IF(OR($A79="",$B79=""),"",'OddsRatio_working_2-way'!N78)</f>
        <v>1.8807388571985679</v>
      </c>
      <c r="J79" s="46">
        <f>IF('Log_working_2-way'!$D78="","",A79^('Log_working_2-way'!$D78))</f>
        <v>2.137293622577233</v>
      </c>
      <c r="K79" s="48">
        <f>IF('Log_working_2-way'!$D78="","",B79^('Log_working_2-way'!$D78))</f>
        <v>1.8792804075818812</v>
      </c>
      <c r="L79" s="55">
        <f t="shared" si="9"/>
        <v>0.46923076923076917</v>
      </c>
      <c r="M79" s="55">
        <f t="shared" si="10"/>
        <v>0.53076923076923077</v>
      </c>
      <c r="N79" s="56">
        <v>176</v>
      </c>
      <c r="O79" s="56">
        <f t="shared" si="11"/>
        <v>90.975845410628025</v>
      </c>
      <c r="P79" s="56">
        <f t="shared" si="12"/>
        <v>79.825136612021865</v>
      </c>
      <c r="Q79" s="56">
        <f t="shared" si="13"/>
        <v>96.174863387978135</v>
      </c>
      <c r="R79" s="56">
        <f t="shared" si="14"/>
        <v>85.024154589371989</v>
      </c>
      <c r="S79" s="57">
        <f t="shared" si="15"/>
        <v>-5.1990179773501097</v>
      </c>
      <c r="T79" s="57">
        <f t="shared" si="16"/>
        <v>-5.1990179773501239</v>
      </c>
      <c r="U79" t="s">
        <v>230</v>
      </c>
      <c r="V79" t="s">
        <v>236</v>
      </c>
      <c r="W79" t="s">
        <v>266</v>
      </c>
      <c r="X79" t="s">
        <v>363</v>
      </c>
      <c r="Y79" s="59" t="s">
        <v>382</v>
      </c>
    </row>
    <row r="80" spans="1:25" ht="15" x14ac:dyDescent="0.25">
      <c r="A80">
        <v>1.91</v>
      </c>
      <c r="B80">
        <v>1.91</v>
      </c>
      <c r="C80" s="45">
        <f t="shared" si="17"/>
        <v>4.7120418848167533E-2</v>
      </c>
      <c r="D80" s="46">
        <f>IF(OR($A80="",$B80=""),"",A80*'MPTO_working_2-way'!$G79)</f>
        <v>2</v>
      </c>
      <c r="E80" s="48">
        <f>IF(OR($A80="",$B80=""),"",B80*'MPTO_working_2-way'!$G79)</f>
        <v>2</v>
      </c>
      <c r="F80" s="46">
        <f>IF(OR($A80="",$B80=""),"",'MPTO_working_2-way'!D79)</f>
        <v>2</v>
      </c>
      <c r="G80" s="48">
        <f>IF(OR($A80="",$B80=""),"",'MPTO_working_2-way'!E79)</f>
        <v>2</v>
      </c>
      <c r="H80" s="46">
        <f>IF(OR($A80="",$B80=""),"",'OddsRatio_working_2-way'!M79)</f>
        <v>1.9999999999999996</v>
      </c>
      <c r="I80" s="46">
        <f>IF(OR($A80="",$B80=""),"",'OddsRatio_working_2-way'!N79)</f>
        <v>1.9999999999999996</v>
      </c>
      <c r="J80" s="46">
        <f>IF('Log_working_2-way'!$D79="","",A80^('Log_working_2-way'!$D79))</f>
        <v>1.9999999999997029</v>
      </c>
      <c r="K80" s="48">
        <f>IF('Log_working_2-way'!$D79="","",B80^('Log_working_2-way'!$D79))</f>
        <v>1.9999999999997029</v>
      </c>
      <c r="L80" s="55">
        <f t="shared" si="9"/>
        <v>0.5</v>
      </c>
      <c r="M80" s="55">
        <f t="shared" si="10"/>
        <v>0.5</v>
      </c>
      <c r="N80" s="56">
        <v>177</v>
      </c>
      <c r="O80" s="56">
        <f t="shared" si="11"/>
        <v>84.329842931937165</v>
      </c>
      <c r="P80" s="56">
        <f t="shared" si="12"/>
        <v>84.329842931937165</v>
      </c>
      <c r="Q80" s="56">
        <f t="shared" si="13"/>
        <v>92.670157068062821</v>
      </c>
      <c r="R80" s="56">
        <f t="shared" si="14"/>
        <v>92.670157068062821</v>
      </c>
      <c r="S80" s="57">
        <f t="shared" si="15"/>
        <v>-8.3403141361256559</v>
      </c>
      <c r="T80" s="57">
        <f t="shared" si="16"/>
        <v>-8.3403141361256559</v>
      </c>
      <c r="U80" t="s">
        <v>233</v>
      </c>
      <c r="V80" t="s">
        <v>234</v>
      </c>
      <c r="W80" t="s">
        <v>266</v>
      </c>
      <c r="X80" t="s">
        <v>363</v>
      </c>
      <c r="Y80" s="59" t="s">
        <v>379</v>
      </c>
    </row>
    <row r="81" spans="1:25" ht="15" x14ac:dyDescent="0.25">
      <c r="A81">
        <v>2.1800000000000002</v>
      </c>
      <c r="B81">
        <v>1.72</v>
      </c>
      <c r="C81" s="45">
        <f t="shared" si="17"/>
        <v>4.0110945167484591E-2</v>
      </c>
      <c r="D81" s="46">
        <f>IF(OR($A81="",$B81=""),"",A81*'MPTO_working_2-way'!$G80)</f>
        <v>2.2674418604651168</v>
      </c>
      <c r="E81" s="48">
        <f>IF(OR($A81="",$B81=""),"",B81*'MPTO_working_2-way'!$G80)</f>
        <v>1.7889908256880735</v>
      </c>
      <c r="F81" s="46">
        <f>IF(OR($A81="",$B81=""),"",'MPTO_working_2-way'!D80)</f>
        <v>2.2796692607003894</v>
      </c>
      <c r="G81" s="48">
        <f>IF(OR($A81="",$B81=""),"",'MPTO_working_2-way'!E80)</f>
        <v>1.7814519194222731</v>
      </c>
      <c r="H81" s="46">
        <f>IF(OR($A81="",$B81=""),"",'OddsRatio_working_2-way'!M80)</f>
        <v>2.2801909579781015</v>
      </c>
      <c r="I81" s="46">
        <f>IF(OR($A81="",$B81=""),"",'OddsRatio_working_2-way'!N80)</f>
        <v>1.7811334658849434</v>
      </c>
      <c r="J81" s="46">
        <f>IF('Log_working_2-way'!$D80="","",A81^('Log_working_2-way'!$D80))</f>
        <v>2.2858490727693308</v>
      </c>
      <c r="K81" s="48">
        <f>IF('Log_working_2-way'!$D80="","",B81^('Log_working_2-way'!$D80))</f>
        <v>1.7776962484765699</v>
      </c>
      <c r="L81" s="55">
        <f t="shared" si="9"/>
        <v>0.44102564102564096</v>
      </c>
      <c r="M81" s="55">
        <f t="shared" si="10"/>
        <v>0.55897435897435888</v>
      </c>
      <c r="N81" s="56">
        <v>178</v>
      </c>
      <c r="O81" s="56">
        <f t="shared" si="11"/>
        <v>96.348623853211009</v>
      </c>
      <c r="P81" s="56">
        <f t="shared" si="12"/>
        <v>74.511627906976727</v>
      </c>
      <c r="Q81" s="56">
        <f t="shared" si="13"/>
        <v>103.48837209302326</v>
      </c>
      <c r="R81" s="56">
        <f t="shared" si="14"/>
        <v>81.651376146788991</v>
      </c>
      <c r="S81" s="57">
        <f t="shared" si="15"/>
        <v>-7.1397482398122492</v>
      </c>
      <c r="T81" s="57">
        <f t="shared" si="16"/>
        <v>-7.1397482398122634</v>
      </c>
      <c r="U81" t="s">
        <v>225</v>
      </c>
      <c r="V81" t="s">
        <v>224</v>
      </c>
      <c r="W81" t="s">
        <v>266</v>
      </c>
      <c r="X81" t="s">
        <v>363</v>
      </c>
      <c r="Y81" s="59" t="s">
        <v>379</v>
      </c>
    </row>
    <row r="82" spans="1:25" ht="15" x14ac:dyDescent="0.25">
      <c r="A82">
        <v>1.58</v>
      </c>
      <c r="B82">
        <v>2.46</v>
      </c>
      <c r="C82" s="45">
        <f t="shared" si="17"/>
        <v>3.9415457445713731E-2</v>
      </c>
      <c r="D82" s="46">
        <f>IF(OR($A82="",$B82=""),"",A82*'MPTO_working_2-way'!$G81)</f>
        <v>1.6422764227642277</v>
      </c>
      <c r="E82" s="48">
        <f>IF(OR($A82="",$B82=""),"",B82*'MPTO_working_2-way'!$G81)</f>
        <v>2.5569620253164556</v>
      </c>
      <c r="F82" s="46">
        <f>IF(OR($A82="",$B82=""),"",'MPTO_working_2-way'!D81)</f>
        <v>1.630779558613745</v>
      </c>
      <c r="G82" s="48">
        <f>IF(OR($A82="",$B82=""),"",'MPTO_working_2-way'!E81)</f>
        <v>2.5853398962352006</v>
      </c>
      <c r="H82" s="46">
        <f>IF(OR($A82="",$B82=""),"",'OddsRatio_working_2-way'!M81)</f>
        <v>1.6302858668672515</v>
      </c>
      <c r="I82" s="46">
        <f>IF(OR($A82="",$B82=""),"",'OddsRatio_working_2-way'!N81)</f>
        <v>2.5865816648727367</v>
      </c>
      <c r="J82" s="46">
        <f>IF('Log_working_2-way'!$D81="","",A82^('Log_working_2-way'!$D81))</f>
        <v>1.6250391371672495</v>
      </c>
      <c r="K82" s="48">
        <f>IF('Log_working_2-way'!$D81="","",B82^('Log_working_2-way'!$D81))</f>
        <v>2.599899815124826</v>
      </c>
      <c r="L82" s="55">
        <f t="shared" si="9"/>
        <v>0.6089108910891089</v>
      </c>
      <c r="M82" s="55">
        <f t="shared" si="10"/>
        <v>0.3910891089108911</v>
      </c>
      <c r="N82" s="56">
        <v>179</v>
      </c>
      <c r="O82" s="56">
        <f t="shared" si="11"/>
        <v>65.70886075949366</v>
      </c>
      <c r="P82" s="56">
        <f t="shared" si="12"/>
        <v>106.23577235772356</v>
      </c>
      <c r="Q82" s="56">
        <f t="shared" si="13"/>
        <v>72.764227642276424</v>
      </c>
      <c r="R82" s="56">
        <f t="shared" si="14"/>
        <v>113.29113924050631</v>
      </c>
      <c r="S82" s="57">
        <f t="shared" si="15"/>
        <v>-7.0553668827827636</v>
      </c>
      <c r="T82" s="57">
        <f t="shared" si="16"/>
        <v>-7.0553668827827494</v>
      </c>
      <c r="U82" t="s">
        <v>50</v>
      </c>
      <c r="V82" t="s">
        <v>237</v>
      </c>
      <c r="W82" t="s">
        <v>266</v>
      </c>
      <c r="X82" t="s">
        <v>363</v>
      </c>
      <c r="Y82" s="59" t="s">
        <v>378</v>
      </c>
    </row>
    <row r="83" spans="1:25" ht="15" x14ac:dyDescent="0.25">
      <c r="A83">
        <v>2.14</v>
      </c>
      <c r="B83">
        <v>1.75</v>
      </c>
      <c r="C83" s="45">
        <f t="shared" si="17"/>
        <v>3.8718291054739673E-2</v>
      </c>
      <c r="D83" s="46">
        <f>IF(OR($A83="",$B83=""),"",A83*'MPTO_working_2-way'!$G82)</f>
        <v>2.2228571428571429</v>
      </c>
      <c r="E83" s="48">
        <f>IF(OR($A83="",$B83=""),"",B83*'MPTO_working_2-way'!$G82)</f>
        <v>1.8177570093457944</v>
      </c>
      <c r="F83" s="46">
        <f>IF(OR($A83="",$B83=""),"",'MPTO_working_2-way'!D82)</f>
        <v>2.2324888226527575</v>
      </c>
      <c r="G83" s="48">
        <f>IF(OR($A83="",$B83=""),"",'MPTO_working_2-way'!E82)</f>
        <v>1.81136638452237</v>
      </c>
      <c r="H83" s="46">
        <f>IF(OR($A83="",$B83=""),"",'OddsRatio_working_2-way'!M82)</f>
        <v>2.2328828005937953</v>
      </c>
      <c r="I83" s="46">
        <f>IF(OR($A83="",$B83=""),"",'OddsRatio_working_2-way'!N82)</f>
        <v>1.8111071056538131</v>
      </c>
      <c r="J83" s="46">
        <f>IF('Log_working_2-way'!$D82="","",A83^('Log_working_2-way'!$D82))</f>
        <v>2.2373241322265098</v>
      </c>
      <c r="K83" s="48">
        <f>IF('Log_working_2-way'!$D82="","",B83^('Log_working_2-way'!$D82))</f>
        <v>1.8081956651086979</v>
      </c>
      <c r="L83" s="55">
        <f t="shared" si="9"/>
        <v>0.44987146529562982</v>
      </c>
      <c r="M83" s="55">
        <f t="shared" si="10"/>
        <v>0.55012853470437018</v>
      </c>
      <c r="N83" s="56">
        <v>180</v>
      </c>
      <c r="O83" s="56">
        <f t="shared" si="11"/>
        <v>95.887850467289738</v>
      </c>
      <c r="P83" s="56">
        <f t="shared" si="12"/>
        <v>77.142857142857139</v>
      </c>
      <c r="Q83" s="56">
        <f t="shared" si="13"/>
        <v>102.85714285714285</v>
      </c>
      <c r="R83" s="56">
        <f t="shared" si="14"/>
        <v>84.112149532710276</v>
      </c>
      <c r="S83" s="57">
        <f t="shared" si="15"/>
        <v>-6.9692923898531092</v>
      </c>
      <c r="T83" s="57">
        <f t="shared" si="16"/>
        <v>-6.9692923898531376</v>
      </c>
      <c r="U83" t="s">
        <v>241</v>
      </c>
      <c r="V83" t="s">
        <v>357</v>
      </c>
      <c r="W83" t="s">
        <v>266</v>
      </c>
      <c r="X83" t="s">
        <v>363</v>
      </c>
      <c r="Y83" s="59" t="s">
        <v>372</v>
      </c>
    </row>
    <row r="84" spans="1:25" ht="15" x14ac:dyDescent="0.25">
      <c r="A84">
        <v>2.2400000000000002</v>
      </c>
      <c r="B84">
        <v>1.69</v>
      </c>
      <c r="C84" s="45">
        <f t="shared" si="17"/>
        <v>3.8144547759932479E-2</v>
      </c>
      <c r="D84" s="46">
        <f>IF(OR($A84="",$B84=""),"",A84*'MPTO_working_2-way'!$G83)</f>
        <v>2.3254437869822491</v>
      </c>
      <c r="E84" s="48">
        <f>IF(OR($A84="",$B84=""),"",B84*'MPTO_working_2-way'!$G83)</f>
        <v>1.7544642857142858</v>
      </c>
      <c r="F84" s="46">
        <f>IF(OR($A84="",$B84=""),"",'MPTO_working_2-way'!D83)</f>
        <v>2.3399678575843743</v>
      </c>
      <c r="G84" s="48">
        <f>IF(OR($A84="",$B84=""),"",'MPTO_working_2-way'!E83)</f>
        <v>1.7462865578005351</v>
      </c>
      <c r="H84" s="46">
        <f>IF(OR($A84="",$B84=""),"",'OddsRatio_working_2-way'!M83)</f>
        <v>2.3405601251996737</v>
      </c>
      <c r="I84" s="46">
        <f>IF(OR($A84="",$B84=""),"",'OddsRatio_working_2-way'!N83)</f>
        <v>1.7459568438611086</v>
      </c>
      <c r="J84" s="46">
        <f>IF('Log_working_2-way'!$D83="","",A84^('Log_working_2-way'!$D83))</f>
        <v>2.347284961783934</v>
      </c>
      <c r="K84" s="48">
        <f>IF('Log_working_2-way'!$D83="","",B84^('Log_working_2-way'!$D83))</f>
        <v>1.7422334757420166</v>
      </c>
      <c r="L84" s="55">
        <f t="shared" si="9"/>
        <v>0.43002544529262077</v>
      </c>
      <c r="M84" s="55">
        <f t="shared" si="10"/>
        <v>0.56997455470737912</v>
      </c>
      <c r="N84" s="56">
        <v>181</v>
      </c>
      <c r="O84" s="56">
        <f t="shared" si="11"/>
        <v>100.19642857142858</v>
      </c>
      <c r="P84" s="56">
        <f t="shared" si="12"/>
        <v>73.899408284023664</v>
      </c>
      <c r="Q84" s="56">
        <f t="shared" si="13"/>
        <v>107.10059171597634</v>
      </c>
      <c r="R84" s="56">
        <f t="shared" si="14"/>
        <v>80.803571428571416</v>
      </c>
      <c r="S84" s="57">
        <f t="shared" si="15"/>
        <v>-6.904163144547752</v>
      </c>
      <c r="T84" s="57">
        <f t="shared" si="16"/>
        <v>-6.904163144547752</v>
      </c>
      <c r="U84" t="s">
        <v>358</v>
      </c>
      <c r="V84" t="s">
        <v>239</v>
      </c>
      <c r="W84" t="s">
        <v>266</v>
      </c>
      <c r="X84" t="s">
        <v>363</v>
      </c>
      <c r="Y84" s="59" t="s">
        <v>370</v>
      </c>
    </row>
    <row r="85" spans="1:25" ht="15" x14ac:dyDescent="0.25">
      <c r="A85">
        <v>1.87</v>
      </c>
      <c r="B85">
        <v>2.02</v>
      </c>
      <c r="C85" s="45">
        <f t="shared" si="17"/>
        <v>2.9808863239265015E-2</v>
      </c>
      <c r="D85" s="46">
        <f>IF(OR($A85="",$B85=""),"",A85*'MPTO_working_2-way'!$G84)</f>
        <v>1.9257425742574257</v>
      </c>
      <c r="E85" s="48">
        <f>IF(OR($A85="",$B85=""),"",B85*'MPTO_working_2-way'!$G84)</f>
        <v>2.0802139037433154</v>
      </c>
      <c r="F85" s="46">
        <f>IF(OR($A85="",$B85=""),"",'MPTO_working_2-way'!D84)</f>
        <v>1.9236135865967305</v>
      </c>
      <c r="G85" s="48">
        <f>IF(OR($A85="",$B85=""),"",'MPTO_working_2-way'!E84)</f>
        <v>2.082703865027292</v>
      </c>
      <c r="H85" s="46">
        <f>IF(OR($A85="",$B85=""),"",'OddsRatio_working_2-way'!M84)</f>
        <v>1.9235481451827992</v>
      </c>
      <c r="I85" s="46">
        <f>IF(OR($A85="",$B85=""),"",'OddsRatio_working_2-way'!N84)</f>
        <v>2.0827805840074194</v>
      </c>
      <c r="J85" s="46">
        <f>IF('Log_working_2-way'!$D84="","",A85^('Log_working_2-way'!$D84))</f>
        <v>1.9225833907877643</v>
      </c>
      <c r="K85" s="48">
        <f>IF('Log_working_2-way'!$D84="","",B85^('Log_working_2-way'!$D84))</f>
        <v>2.0839128581602959</v>
      </c>
      <c r="L85" s="55">
        <f t="shared" si="9"/>
        <v>0.51928020565552702</v>
      </c>
      <c r="M85" s="55">
        <f t="shared" si="10"/>
        <v>0.48071979434447304</v>
      </c>
      <c r="N85" s="56">
        <v>182</v>
      </c>
      <c r="O85" s="56">
        <f t="shared" si="11"/>
        <v>84.673796791443849</v>
      </c>
      <c r="P85" s="56">
        <f t="shared" si="12"/>
        <v>91.900990099009888</v>
      </c>
      <c r="Q85" s="56">
        <f t="shared" si="13"/>
        <v>90.099009900990097</v>
      </c>
      <c r="R85" s="56">
        <f t="shared" si="14"/>
        <v>97.326203208556137</v>
      </c>
      <c r="S85" s="57">
        <f t="shared" si="15"/>
        <v>-5.4252131095462488</v>
      </c>
      <c r="T85" s="57">
        <f t="shared" si="16"/>
        <v>-5.4252131095462488</v>
      </c>
      <c r="U85" t="s">
        <v>105</v>
      </c>
      <c r="V85" t="s">
        <v>231</v>
      </c>
      <c r="W85" t="s">
        <v>266</v>
      </c>
      <c r="X85" t="s">
        <v>363</v>
      </c>
      <c r="Y85" s="59" t="s">
        <v>390</v>
      </c>
    </row>
    <row r="86" spans="1:25" ht="15" x14ac:dyDescent="0.25">
      <c r="A86">
        <v>2.08</v>
      </c>
      <c r="B86">
        <v>1.79</v>
      </c>
      <c r="C86" s="45">
        <f t="shared" si="17"/>
        <v>3.9428448646325664E-2</v>
      </c>
      <c r="D86" s="46">
        <f>IF(OR($A86="",$B86=""),"",A86*'MPTO_working_2-way'!$G85)</f>
        <v>2.1620111731843576</v>
      </c>
      <c r="E86" s="48">
        <f>IF(OR($A86="",$B86=""),"",B86*'MPTO_working_2-way'!$G85)</f>
        <v>1.8605769230769229</v>
      </c>
      <c r="F86" s="46">
        <f>IF(OR($A86="",$B86=""),"",'MPTO_working_2-way'!D85)</f>
        <v>2.1689385995572641</v>
      </c>
      <c r="G86" s="48">
        <f>IF(OR($A86="",$B86=""),"",'MPTO_working_2-way'!E85)</f>
        <v>1.8554769261437256</v>
      </c>
      <c r="H86" s="46">
        <f>IF(OR($A86="",$B86=""),"",'OddsRatio_working_2-way'!M85)</f>
        <v>2.1692256444309357</v>
      </c>
      <c r="I86" s="46">
        <f>IF(OR($A86="",$B86=""),"",'OddsRatio_working_2-way'!N85)</f>
        <v>1.8552669065744805</v>
      </c>
      <c r="J86" s="46">
        <f>IF('Log_working_2-way'!$D85="","",A86^('Log_working_2-way'!$D85))</f>
        <v>2.1724139714397546</v>
      </c>
      <c r="K86" s="48">
        <f>IF('Log_working_2-way'!$D85="","",B86^('Log_working_2-way'!$D85))</f>
        <v>1.8529410467292624</v>
      </c>
      <c r="L86" s="55">
        <f t="shared" si="9"/>
        <v>0.46253229974160204</v>
      </c>
      <c r="M86" s="55">
        <f t="shared" si="10"/>
        <v>0.53746770025839796</v>
      </c>
      <c r="N86" s="56">
        <v>183</v>
      </c>
      <c r="O86" s="56">
        <f t="shared" si="11"/>
        <v>95.019230769230759</v>
      </c>
      <c r="P86" s="56">
        <f t="shared" si="12"/>
        <v>80.765363128491614</v>
      </c>
      <c r="Q86" s="56">
        <f t="shared" si="13"/>
        <v>102.23463687150837</v>
      </c>
      <c r="R86" s="56">
        <f t="shared" si="14"/>
        <v>87.980769230769226</v>
      </c>
      <c r="S86" s="57">
        <f t="shared" si="15"/>
        <v>-7.2154061022776119</v>
      </c>
      <c r="T86" s="57">
        <f t="shared" si="16"/>
        <v>-7.2154061022776119</v>
      </c>
      <c r="U86" t="s">
        <v>232</v>
      </c>
      <c r="V86" t="s">
        <v>240</v>
      </c>
      <c r="W86" t="s">
        <v>266</v>
      </c>
      <c r="X86" t="s">
        <v>363</v>
      </c>
      <c r="Y86" s="59" t="s">
        <v>381</v>
      </c>
    </row>
    <row r="87" spans="1:25" ht="15" x14ac:dyDescent="0.25">
      <c r="A87">
        <v>1.57</v>
      </c>
      <c r="B87">
        <v>2.5099999999999998</v>
      </c>
      <c r="C87" s="45">
        <f t="shared" si="17"/>
        <v>3.5349049661227649E-2</v>
      </c>
      <c r="D87" s="46">
        <f>IF(OR($A87="",$B87=""),"",A87*'MPTO_working_2-way'!$G86)</f>
        <v>1.6254980079681274</v>
      </c>
      <c r="E87" s="48">
        <f>IF(OR($A87="",$B87=""),"",B87*'MPTO_working_2-way'!$G86)</f>
        <v>2.5987261146496814</v>
      </c>
      <c r="F87" s="46">
        <f>IF(OR($A87="",$B87=""),"",'MPTO_working_2-way'!D86)</f>
        <v>1.6148093511176675</v>
      </c>
      <c r="G87" s="48">
        <f>IF(OR($A87="",$B87=""),"",'MPTO_working_2-way'!E86)</f>
        <v>2.6265204785550034</v>
      </c>
      <c r="H87" s="46">
        <f>IF(OR($A87="",$B87=""),"",'OddsRatio_working_2-way'!M86)</f>
        <v>1.6143968129056414</v>
      </c>
      <c r="I87" s="46">
        <f>IF(OR($A87="",$B87=""),"",'OddsRatio_working_2-way'!N86)</f>
        <v>2.6276126096272243</v>
      </c>
      <c r="J87" s="46">
        <f>IF('Log_working_2-way'!$D86="","",A87^('Log_working_2-way'!$D86))</f>
        <v>1.6095273078692256</v>
      </c>
      <c r="K87" s="48">
        <f>IF('Log_working_2-way'!$D86="","",B87^('Log_working_2-way'!$D86))</f>
        <v>2.6406155837309813</v>
      </c>
      <c r="L87" s="55">
        <f t="shared" si="9"/>
        <v>0.61519607843137258</v>
      </c>
      <c r="M87" s="55">
        <f t="shared" si="10"/>
        <v>0.38480392156862747</v>
      </c>
      <c r="N87" s="56">
        <v>184</v>
      </c>
      <c r="O87" s="56">
        <f t="shared" si="11"/>
        <v>66.802547770700627</v>
      </c>
      <c r="P87" s="56">
        <f t="shared" si="12"/>
        <v>110.69322709163346</v>
      </c>
      <c r="Q87" s="56">
        <f t="shared" si="13"/>
        <v>73.30677290836654</v>
      </c>
      <c r="R87" s="56">
        <f t="shared" si="14"/>
        <v>117.19745222929936</v>
      </c>
      <c r="S87" s="57">
        <f t="shared" si="15"/>
        <v>-6.5042251376659124</v>
      </c>
      <c r="T87" s="57">
        <f t="shared" si="16"/>
        <v>-6.5042251376658982</v>
      </c>
      <c r="U87" t="s">
        <v>242</v>
      </c>
      <c r="V87" t="s">
        <v>252</v>
      </c>
      <c r="W87" t="s">
        <v>267</v>
      </c>
      <c r="X87" t="s">
        <v>363</v>
      </c>
      <c r="Y87" s="59" t="s">
        <v>373</v>
      </c>
    </row>
    <row r="88" spans="1:25" ht="15" x14ac:dyDescent="0.25">
      <c r="A88">
        <v>2.25</v>
      </c>
      <c r="B88">
        <v>1.68</v>
      </c>
      <c r="C88" s="45">
        <f t="shared" si="17"/>
        <v>3.9682539682539542E-2</v>
      </c>
      <c r="D88" s="46">
        <f>IF(OR($A88="",$B88=""),"",A88*'MPTO_working_2-way'!$G87)</f>
        <v>2.339285714285714</v>
      </c>
      <c r="E88" s="48">
        <f>IF(OR($A88="",$B88=""),"",B88*'MPTO_working_2-way'!$G87)</f>
        <v>1.7466666666666664</v>
      </c>
      <c r="F88" s="46">
        <f>IF(OR($A88="",$B88=""),"",'MPTO_working_2-way'!D87)</f>
        <v>2.3551401869158877</v>
      </c>
      <c r="G88" s="48">
        <f>IF(OR($A88="",$B88=""),"",'MPTO_working_2-way'!E87)</f>
        <v>1.7379310344827583</v>
      </c>
      <c r="H88" s="46">
        <f>IF(OR($A88="",$B88=""),"",'OddsRatio_working_2-way'!M87)</f>
        <v>2.3558153613666013</v>
      </c>
      <c r="I88" s="46">
        <f>IF(OR($A88="",$B88=""),"",'OddsRatio_working_2-way'!N87)</f>
        <v>1.7375635565834309</v>
      </c>
      <c r="J88" s="46">
        <f>IF('Log_working_2-way'!$D87="","",A88^('Log_working_2-way'!$D87))</f>
        <v>2.3631739395308338</v>
      </c>
      <c r="K88" s="48">
        <f>IF('Log_working_2-way'!$D87="","",B88^('Log_working_2-way'!$D87))</f>
        <v>1.733582099100242</v>
      </c>
      <c r="L88" s="55">
        <f t="shared" si="9"/>
        <v>0.4274809160305344</v>
      </c>
      <c r="M88" s="55">
        <f t="shared" si="10"/>
        <v>0.57251908396946571</v>
      </c>
      <c r="N88" s="56">
        <v>185</v>
      </c>
      <c r="O88" s="56">
        <f t="shared" si="11"/>
        <v>102.77777777777777</v>
      </c>
      <c r="P88" s="56">
        <f t="shared" si="12"/>
        <v>74.880952380952394</v>
      </c>
      <c r="Q88" s="56">
        <f t="shared" si="13"/>
        <v>110.11904761904762</v>
      </c>
      <c r="R88" s="56">
        <f t="shared" si="14"/>
        <v>82.222222222222214</v>
      </c>
      <c r="S88" s="57">
        <f t="shared" si="15"/>
        <v>-7.3412698412698489</v>
      </c>
      <c r="T88" s="57">
        <f t="shared" si="16"/>
        <v>-7.3412698412698205</v>
      </c>
      <c r="U88" t="s">
        <v>148</v>
      </c>
      <c r="V88" t="s">
        <v>171</v>
      </c>
      <c r="W88" t="s">
        <v>268</v>
      </c>
      <c r="X88" t="s">
        <v>363</v>
      </c>
      <c r="Y88" s="59" t="s">
        <v>377</v>
      </c>
    </row>
    <row r="89" spans="1:25" ht="15" x14ac:dyDescent="0.25">
      <c r="A89">
        <v>2.1800000000000002</v>
      </c>
      <c r="B89">
        <v>1.72</v>
      </c>
      <c r="C89" s="45">
        <f t="shared" si="17"/>
        <v>4.0110945167484591E-2</v>
      </c>
      <c r="D89" s="46">
        <f>IF(OR($A89="",$B89=""),"",A89*'MPTO_working_2-way'!$G88)</f>
        <v>2.2674418604651168</v>
      </c>
      <c r="E89" s="48">
        <f>IF(OR($A89="",$B89=""),"",B89*'MPTO_working_2-way'!$G88)</f>
        <v>1.7889908256880735</v>
      </c>
      <c r="F89" s="46">
        <f>IF(OR($A89="",$B89=""),"",'MPTO_working_2-way'!D88)</f>
        <v>2.2796692607003894</v>
      </c>
      <c r="G89" s="48">
        <f>IF(OR($A89="",$B89=""),"",'MPTO_working_2-way'!E88)</f>
        <v>1.7814519194222731</v>
      </c>
      <c r="H89" s="46">
        <f>IF(OR($A89="",$B89=""),"",'OddsRatio_working_2-way'!M88)</f>
        <v>2.2801909579781015</v>
      </c>
      <c r="I89" s="46">
        <f>IF(OR($A89="",$B89=""),"",'OddsRatio_working_2-way'!N88)</f>
        <v>1.7811334658849434</v>
      </c>
      <c r="J89" s="46">
        <f>IF('Log_working_2-way'!$D88="","",A89^('Log_working_2-way'!$D88))</f>
        <v>2.2858490727693308</v>
      </c>
      <c r="K89" s="48">
        <f>IF('Log_working_2-way'!$D88="","",B89^('Log_working_2-way'!$D88))</f>
        <v>1.7776962484765699</v>
      </c>
      <c r="L89" s="55">
        <f t="shared" si="9"/>
        <v>0.44102564102564096</v>
      </c>
      <c r="M89" s="55">
        <f t="shared" si="10"/>
        <v>0.55897435897435888</v>
      </c>
      <c r="N89" s="56">
        <v>186</v>
      </c>
      <c r="O89" s="56">
        <f t="shared" si="11"/>
        <v>100.6788990825688</v>
      </c>
      <c r="P89" s="56">
        <f t="shared" si="12"/>
        <v>77.860465116279087</v>
      </c>
      <c r="Q89" s="56">
        <f t="shared" si="13"/>
        <v>108.13953488372094</v>
      </c>
      <c r="R89" s="56">
        <f t="shared" si="14"/>
        <v>85.321100917431181</v>
      </c>
      <c r="S89" s="57">
        <f t="shared" si="15"/>
        <v>-7.4606358011521365</v>
      </c>
      <c r="T89" s="57">
        <f t="shared" si="16"/>
        <v>-7.4606358011520939</v>
      </c>
      <c r="U89" t="s">
        <v>359</v>
      </c>
      <c r="V89" t="s">
        <v>146</v>
      </c>
      <c r="W89" t="s">
        <v>268</v>
      </c>
      <c r="X89" t="s">
        <v>363</v>
      </c>
      <c r="Y89" s="59" t="s">
        <v>376</v>
      </c>
    </row>
    <row r="90" spans="1:25" ht="15" x14ac:dyDescent="0.25">
      <c r="A90">
        <v>2.31</v>
      </c>
      <c r="B90">
        <v>1.65</v>
      </c>
      <c r="C90" s="45">
        <f t="shared" si="17"/>
        <v>3.8961038961038863E-2</v>
      </c>
      <c r="D90" s="46">
        <f>IF(OR($A90="",$B90=""),"",A90*'MPTO_working_2-way'!$G89)</f>
        <v>2.4</v>
      </c>
      <c r="E90" s="48">
        <f>IF(OR($A90="",$B90=""),"",B90*'MPTO_working_2-way'!$G89)</f>
        <v>1.714285714285714</v>
      </c>
      <c r="F90" s="46">
        <f>IF(OR($A90="",$B90=""),"",'MPTO_working_2-way'!D89)</f>
        <v>2.418848167539267</v>
      </c>
      <c r="G90" s="48">
        <f>IF(OR($A90="",$B90=""),"",'MPTO_working_2-way'!E89)</f>
        <v>1.7047970479704795</v>
      </c>
      <c r="H90" s="46">
        <f>IF(OR($A90="",$B90=""),"",'OddsRatio_working_2-way'!M89)</f>
        <v>2.4196424251848119</v>
      </c>
      <c r="I90" s="46">
        <f>IF(OR($A90="",$B90=""),"",'OddsRatio_working_2-way'!N89)</f>
        <v>1.7044027300535323</v>
      </c>
      <c r="J90" s="46">
        <f>IF('Log_working_2-way'!$D89="","",A90^('Log_working_2-way'!$D89))</f>
        <v>2.4284098319246836</v>
      </c>
      <c r="K90" s="48">
        <f>IF('Log_working_2-way'!$D89="","",B90^('Log_working_2-way'!$D89))</f>
        <v>1.7000791913146875</v>
      </c>
      <c r="L90" s="55">
        <f t="shared" ref="L90:L104" si="18">(1/D90)</f>
        <v>0.41666666666666669</v>
      </c>
      <c r="M90" s="55">
        <f t="shared" ref="M90:M104" si="19">(1/E90)</f>
        <v>0.58333333333333348</v>
      </c>
      <c r="N90" s="56">
        <v>187</v>
      </c>
      <c r="O90" s="56">
        <f t="shared" ref="O90:O104" si="20">(1/A90)*((N90*A90)-N90)</f>
        <v>106.04761904761907</v>
      </c>
      <c r="P90" s="56">
        <f t="shared" ref="P90:P104" si="21">(1/B90)*((N90*B90)-N90)</f>
        <v>73.666666666666671</v>
      </c>
      <c r="Q90" s="56">
        <f t="shared" ref="Q90:Q104" si="22">(1/B90)*N90</f>
        <v>113.33333333333334</v>
      </c>
      <c r="R90" s="56">
        <f t="shared" ref="R90:R104" si="23">(1/A90)*N90</f>
        <v>80.952380952380949</v>
      </c>
      <c r="S90" s="57">
        <f t="shared" ref="S90:S104" si="24">O90-Q90</f>
        <v>-7.2857142857142776</v>
      </c>
      <c r="T90" s="57">
        <f t="shared" ref="T90:T104" si="25">P90-R90</f>
        <v>-7.2857142857142776</v>
      </c>
      <c r="U90" t="s">
        <v>360</v>
      </c>
      <c r="V90" t="s">
        <v>174</v>
      </c>
      <c r="W90" t="s">
        <v>268</v>
      </c>
      <c r="X90" t="s">
        <v>363</v>
      </c>
      <c r="Y90" s="59" t="s">
        <v>379</v>
      </c>
    </row>
    <row r="91" spans="1:25" ht="15" x14ac:dyDescent="0.25">
      <c r="A91">
        <v>1.89</v>
      </c>
      <c r="B91">
        <v>1.98</v>
      </c>
      <c r="C91" s="45">
        <f t="shared" si="17"/>
        <v>3.4151034151034265E-2</v>
      </c>
      <c r="D91" s="46">
        <f>IF(OR($A91="",$B91=""),"",A91*'MPTO_working_2-way'!$G90)</f>
        <v>1.9545454545454546</v>
      </c>
      <c r="E91" s="48">
        <f>IF(OR($A91="",$B91=""),"",B91*'MPTO_working_2-way'!$G90)</f>
        <v>2.0476190476190479</v>
      </c>
      <c r="F91" s="46">
        <f>IF(OR($A91="",$B91=""),"",'MPTO_working_2-way'!D90)</f>
        <v>1.9530295913574449</v>
      </c>
      <c r="G91" s="48">
        <f>IF(OR($A91="",$B91=""),"",'MPTO_working_2-way'!E90)</f>
        <v>2.0492853622474128</v>
      </c>
      <c r="H91" s="46">
        <f>IF(OR($A91="",$B91=""),"",'OddsRatio_working_2-way'!M90)</f>
        <v>1.9529760045804527</v>
      </c>
      <c r="I91" s="46">
        <f>IF(OR($A91="",$B91=""),"",'OddsRatio_working_2-way'!N90)</f>
        <v>2.0493443645942064</v>
      </c>
      <c r="J91" s="46">
        <f>IF('Log_working_2-way'!$D90="","",A91^('Log_working_2-way'!$D90))</f>
        <v>1.9522863194945297</v>
      </c>
      <c r="K91" s="48">
        <f>IF('Log_working_2-way'!$D90="","",B91^('Log_working_2-way'!$D90))</f>
        <v>2.0501043431252364</v>
      </c>
      <c r="L91" s="55">
        <f t="shared" si="18"/>
        <v>0.51162790697674421</v>
      </c>
      <c r="M91" s="55">
        <f t="shared" si="19"/>
        <v>0.48837209302325574</v>
      </c>
      <c r="N91" s="56">
        <v>188</v>
      </c>
      <c r="O91" s="56">
        <f t="shared" si="20"/>
        <v>88.529100529100546</v>
      </c>
      <c r="P91" s="56">
        <f t="shared" si="21"/>
        <v>93.050505050505066</v>
      </c>
      <c r="Q91" s="56">
        <f t="shared" si="22"/>
        <v>94.949494949494962</v>
      </c>
      <c r="R91" s="56">
        <f t="shared" si="23"/>
        <v>99.470899470899482</v>
      </c>
      <c r="S91" s="57">
        <f t="shared" si="24"/>
        <v>-6.4203944203944161</v>
      </c>
      <c r="T91" s="57">
        <f t="shared" si="25"/>
        <v>-6.4203944203944161</v>
      </c>
      <c r="U91" t="s">
        <v>185</v>
      </c>
      <c r="V91" t="s">
        <v>172</v>
      </c>
      <c r="W91" t="s">
        <v>268</v>
      </c>
      <c r="X91" t="s">
        <v>363</v>
      </c>
      <c r="Y91" s="59" t="s">
        <v>372</v>
      </c>
    </row>
    <row r="92" spans="1:25" ht="15" x14ac:dyDescent="0.25">
      <c r="A92">
        <v>1.77</v>
      </c>
      <c r="B92">
        <v>2.09</v>
      </c>
      <c r="C92" s="45">
        <f t="shared" si="17"/>
        <v>4.3440650933960434E-2</v>
      </c>
      <c r="D92" s="46">
        <f>IF(OR($A92="",$B92=""),"",A92*'MPTO_working_2-way'!$G91)</f>
        <v>1.8468899521531099</v>
      </c>
      <c r="E92" s="48">
        <f>IF(OR($A92="",$B92=""),"",B92*'MPTO_working_2-way'!$G91)</f>
        <v>2.1807909604519771</v>
      </c>
      <c r="F92" s="46">
        <f>IF(OR($A92="",$B92=""),"",'MPTO_working_2-way'!D91)</f>
        <v>1.8407682929863407</v>
      </c>
      <c r="G92" s="48">
        <f>IF(OR($A92="",$B92=""),"",'MPTO_working_2-way'!E91)</f>
        <v>2.1893883348622492</v>
      </c>
      <c r="H92" s="46">
        <f>IF(OR($A92="",$B92=""),"",'OddsRatio_working_2-way'!M91)</f>
        <v>1.8404891542123691</v>
      </c>
      <c r="I92" s="46">
        <f>IF(OR($A92="",$B92=""),"",'OddsRatio_working_2-way'!N91)</f>
        <v>2.189783348170756</v>
      </c>
      <c r="J92" s="46">
        <f>IF('Log_working_2-way'!$D91="","",A92^('Log_working_2-way'!$D91))</f>
        <v>1.8376896646706193</v>
      </c>
      <c r="K92" s="48">
        <f>IF('Log_working_2-way'!$D91="","",B92^('Log_working_2-way'!$D91))</f>
        <v>2.1937595056671091</v>
      </c>
      <c r="L92" s="55">
        <f t="shared" si="18"/>
        <v>0.54145077720207258</v>
      </c>
      <c r="M92" s="55">
        <f t="shared" si="19"/>
        <v>0.45854922279792754</v>
      </c>
      <c r="N92" s="56">
        <v>189</v>
      </c>
      <c r="O92" s="56">
        <f t="shared" si="20"/>
        <v>82.220338983050866</v>
      </c>
      <c r="P92" s="56">
        <f t="shared" si="21"/>
        <v>98.569377990430624</v>
      </c>
      <c r="Q92" s="56">
        <f t="shared" si="22"/>
        <v>90.43062200956939</v>
      </c>
      <c r="R92" s="56">
        <f t="shared" si="23"/>
        <v>106.77966101694915</v>
      </c>
      <c r="S92" s="57">
        <f t="shared" si="24"/>
        <v>-8.2102830265185247</v>
      </c>
      <c r="T92" s="57">
        <f t="shared" si="25"/>
        <v>-8.2102830265185247</v>
      </c>
      <c r="U92" t="s">
        <v>168</v>
      </c>
      <c r="V92" t="s">
        <v>128</v>
      </c>
      <c r="W92" t="s">
        <v>271</v>
      </c>
      <c r="X92" t="s">
        <v>363</v>
      </c>
      <c r="Y92" s="59" t="s">
        <v>375</v>
      </c>
    </row>
    <row r="93" spans="1:25" ht="15" x14ac:dyDescent="0.25">
      <c r="A93">
        <v>2.04</v>
      </c>
      <c r="B93">
        <v>1.75</v>
      </c>
      <c r="C93" s="45">
        <f t="shared" si="17"/>
        <v>6.1624649859943981E-2</v>
      </c>
      <c r="D93" s="46">
        <f>IF(OR($A93="",$B93=""),"",A93*'MPTO_working_2-way'!$G92)</f>
        <v>2.1657142857142859</v>
      </c>
      <c r="E93" s="48">
        <f>IF(OR($A93="",$B93=""),"",B93*'MPTO_working_2-way'!$G92)</f>
        <v>1.857843137254902</v>
      </c>
      <c r="F93" s="46">
        <f>IF(OR($A93="",$B93=""),"",'MPTO_working_2-way'!D92)</f>
        <v>2.1768292682926829</v>
      </c>
      <c r="G93" s="48">
        <f>IF(OR($A93="",$B93=""),"",'MPTO_working_2-way'!E92)</f>
        <v>1.8497409326424872</v>
      </c>
      <c r="H93" s="46">
        <f>IF(OR($A93="",$B93=""),"",'OddsRatio_working_2-way'!M92)</f>
        <v>2.1775681155103799</v>
      </c>
      <c r="I93" s="46">
        <f>IF(OR($A93="",$B93=""),"",'OddsRatio_working_2-way'!N92)</f>
        <v>1.8492077756084471</v>
      </c>
      <c r="J93" s="46">
        <f>IF('Log_working_2-way'!$D92="","",A93^('Log_working_2-way'!$D92))</f>
        <v>2.1828011345361604</v>
      </c>
      <c r="K93" s="48">
        <f>IF('Log_working_2-way'!$D92="","",B93^('Log_working_2-way'!$D92))</f>
        <v>1.8454506601288523</v>
      </c>
      <c r="L93" s="55">
        <f t="shared" si="18"/>
        <v>0.46174142480211078</v>
      </c>
      <c r="M93" s="55">
        <f t="shared" si="19"/>
        <v>0.53825857519788911</v>
      </c>
      <c r="N93" s="56">
        <v>190</v>
      </c>
      <c r="O93" s="56">
        <f t="shared" si="20"/>
        <v>96.862745098039227</v>
      </c>
      <c r="P93" s="56">
        <f t="shared" si="21"/>
        <v>81.428571428571431</v>
      </c>
      <c r="Q93" s="56">
        <f t="shared" si="22"/>
        <v>108.57142857142857</v>
      </c>
      <c r="R93" s="56">
        <f t="shared" si="23"/>
        <v>93.137254901960787</v>
      </c>
      <c r="S93" s="57">
        <f t="shared" si="24"/>
        <v>-11.708683473389343</v>
      </c>
      <c r="T93" s="57">
        <f t="shared" si="25"/>
        <v>-11.708683473389357</v>
      </c>
      <c r="U93" t="s">
        <v>67</v>
      </c>
      <c r="V93" t="s">
        <v>131</v>
      </c>
      <c r="W93" t="s">
        <v>271</v>
      </c>
      <c r="X93" t="s">
        <v>363</v>
      </c>
      <c r="Y93" s="59" t="s">
        <v>372</v>
      </c>
    </row>
    <row r="94" spans="1:25" ht="15" x14ac:dyDescent="0.25">
      <c r="A94">
        <v>1.89</v>
      </c>
      <c r="B94">
        <v>1.96</v>
      </c>
      <c r="C94" s="45">
        <f t="shared" si="17"/>
        <v>3.9304610733182255E-2</v>
      </c>
      <c r="D94" s="46">
        <f>IF(OR($A94="",$B94=""),"",A94*'MPTO_working_2-way'!$G93)</f>
        <v>1.9642857142857144</v>
      </c>
      <c r="E94" s="48">
        <f>IF(OR($A94="",$B94=""),"",B94*'MPTO_working_2-way'!$G93)</f>
        <v>2.0370370370370372</v>
      </c>
      <c r="F94" s="46">
        <f>IF(OR($A94="",$B94=""),"",'MPTO_working_2-way'!D93)</f>
        <v>1.9629080118694364</v>
      </c>
      <c r="G94" s="48">
        <f>IF(OR($A94="",$B94=""),"",'MPTO_working_2-way'!E93)</f>
        <v>2.0385208012326657</v>
      </c>
      <c r="H94" s="46">
        <f>IF(OR($A94="",$B94=""),"",'OddsRatio_working_2-way'!M93)</f>
        <v>1.9628516673576117</v>
      </c>
      <c r="I94" s="46">
        <f>IF(OR($A94="",$B94=""),"",'OddsRatio_working_2-way'!N93)</f>
        <v>2.0385815737789974</v>
      </c>
      <c r="J94" s="46">
        <f>IF('Log_working_2-way'!$D93="","",A94^('Log_working_2-way'!$D93))</f>
        <v>1.9622220256096747</v>
      </c>
      <c r="K94" s="48">
        <f>IF('Log_working_2-way'!$D93="","",B94^('Log_working_2-way'!$D93))</f>
        <v>2.0392611823308071</v>
      </c>
      <c r="L94" s="55">
        <f t="shared" si="18"/>
        <v>0.50909090909090904</v>
      </c>
      <c r="M94" s="55">
        <f t="shared" si="19"/>
        <v>0.49090909090909085</v>
      </c>
      <c r="N94" s="56">
        <v>191</v>
      </c>
      <c r="O94" s="56">
        <f t="shared" si="20"/>
        <v>89.941798941798965</v>
      </c>
      <c r="P94" s="56">
        <f t="shared" si="21"/>
        <v>93.551020408163268</v>
      </c>
      <c r="Q94" s="56">
        <f t="shared" si="22"/>
        <v>97.448979591836732</v>
      </c>
      <c r="R94" s="56">
        <f t="shared" si="23"/>
        <v>101.05820105820108</v>
      </c>
      <c r="S94" s="57">
        <f t="shared" si="24"/>
        <v>-7.5071806500377676</v>
      </c>
      <c r="T94" s="57">
        <f t="shared" si="25"/>
        <v>-7.5071806500378102</v>
      </c>
      <c r="U94" t="s">
        <v>125</v>
      </c>
      <c r="V94" t="s">
        <v>255</v>
      </c>
      <c r="W94" t="s">
        <v>271</v>
      </c>
      <c r="X94" t="s">
        <v>363</v>
      </c>
      <c r="Y94" s="59" t="s">
        <v>390</v>
      </c>
    </row>
    <row r="95" spans="1:25" ht="15" x14ac:dyDescent="0.25">
      <c r="A95">
        <v>1.52</v>
      </c>
      <c r="B95">
        <v>2.4500000000000002</v>
      </c>
      <c r="C95" s="45">
        <f t="shared" si="17"/>
        <v>6.6058002148227768E-2</v>
      </c>
      <c r="D95" s="46">
        <f>IF(OR($A95="",$B95=""),"",A95*'MPTO_working_2-way'!$G94)</f>
        <v>1.6204081632653062</v>
      </c>
      <c r="E95" s="48">
        <f>IF(OR($A95="",$B95=""),"",B95*'MPTO_working_2-way'!$G94)</f>
        <v>2.6118421052631584</v>
      </c>
      <c r="F95" s="46">
        <f>IF(OR($A95="",$B95=""),"",'MPTO_working_2-way'!D94)</f>
        <v>1.6003437902879245</v>
      </c>
      <c r="G95" s="48">
        <f>IF(OR($A95="",$B95=""),"",'MPTO_working_2-way'!E94)</f>
        <v>2.6657122405153904</v>
      </c>
      <c r="H95" s="46">
        <f>IF(OR($A95="",$B95=""),"",'OddsRatio_working_2-way'!M94)</f>
        <v>1.5988494716163422</v>
      </c>
      <c r="I95" s="46">
        <f>IF(OR($A95="",$B95=""),"",'OddsRatio_working_2-way'!N94)</f>
        <v>2.6698687189301857</v>
      </c>
      <c r="J95" s="46">
        <f>IF('Log_working_2-way'!$D94="","",A95^('Log_working_2-way'!$D94))</f>
        <v>1.589553574341547</v>
      </c>
      <c r="K95" s="48">
        <f>IF('Log_working_2-way'!$D94="","",B95^('Log_working_2-way'!$D94))</f>
        <v>2.6961986891430683</v>
      </c>
      <c r="L95" s="55">
        <f t="shared" si="18"/>
        <v>0.61712846347607053</v>
      </c>
      <c r="M95" s="55">
        <f t="shared" si="19"/>
        <v>0.38287153652392941</v>
      </c>
      <c r="N95" s="56">
        <v>192</v>
      </c>
      <c r="O95" s="56">
        <f t="shared" si="20"/>
        <v>65.684210526315809</v>
      </c>
      <c r="P95" s="56">
        <f t="shared" si="21"/>
        <v>113.63265306122449</v>
      </c>
      <c r="Q95" s="56">
        <f t="shared" si="22"/>
        <v>78.367346938775498</v>
      </c>
      <c r="R95" s="56">
        <f t="shared" si="23"/>
        <v>126.31578947368422</v>
      </c>
      <c r="S95" s="57">
        <f t="shared" si="24"/>
        <v>-12.683136412459689</v>
      </c>
      <c r="T95" s="57">
        <f t="shared" si="25"/>
        <v>-12.683136412459731</v>
      </c>
      <c r="U95" t="s">
        <v>66</v>
      </c>
      <c r="V95" t="s">
        <v>167</v>
      </c>
      <c r="W95" t="s">
        <v>271</v>
      </c>
      <c r="X95" t="s">
        <v>363</v>
      </c>
      <c r="Y95" s="59" t="s">
        <v>373</v>
      </c>
    </row>
    <row r="96" spans="1:25" ht="15" x14ac:dyDescent="0.25">
      <c r="A96">
        <v>2.3199999999999998</v>
      </c>
      <c r="B96">
        <v>1.65</v>
      </c>
      <c r="C96" s="45">
        <f t="shared" si="17"/>
        <v>3.709508881922674E-2</v>
      </c>
      <c r="D96" s="46">
        <f>IF(OR($A96="",$B96=""),"",A96*'MPTO_working_2-way'!$G95)</f>
        <v>2.4060606060606058</v>
      </c>
      <c r="E96" s="48">
        <f>IF(OR($A96="",$B96=""),"",B96*'MPTO_working_2-way'!$G95)</f>
        <v>1.711206896551724</v>
      </c>
      <c r="F96" s="46">
        <f>IF(OR($A96="",$B96=""),"",'MPTO_working_2-way'!D95)</f>
        <v>2.4243191893603542</v>
      </c>
      <c r="G96" s="48">
        <f>IF(OR($A96="",$B96=""),"",'MPTO_working_2-way'!E95)</f>
        <v>1.702089817696754</v>
      </c>
      <c r="H96" s="46">
        <f>IF(OR($A96="",$B96=""),"",'OddsRatio_working_2-way'!M95)</f>
        <v>2.4250506063888508</v>
      </c>
      <c r="I96" s="46">
        <f>IF(OR($A96="",$B96=""),"",'OddsRatio_working_2-way'!N95)</f>
        <v>1.7017294652672368</v>
      </c>
      <c r="J96" s="46">
        <f>IF('Log_working_2-way'!$D95="","",A96^('Log_working_2-way'!$D95))</f>
        <v>2.4335275315726488</v>
      </c>
      <c r="K96" s="48">
        <f>IF('Log_working_2-way'!$D95="","",B96^('Log_working_2-way'!$D95))</f>
        <v>1.6975799054956422</v>
      </c>
      <c r="L96" s="55">
        <f t="shared" si="18"/>
        <v>0.41561712846347609</v>
      </c>
      <c r="M96" s="55">
        <f t="shared" si="19"/>
        <v>0.58438287153652402</v>
      </c>
      <c r="N96" s="56">
        <v>193</v>
      </c>
      <c r="O96" s="56">
        <f t="shared" si="20"/>
        <v>109.81034482758621</v>
      </c>
      <c r="P96" s="56">
        <f t="shared" si="21"/>
        <v>76.030303030303031</v>
      </c>
      <c r="Q96" s="56">
        <f t="shared" si="22"/>
        <v>116.96969696969697</v>
      </c>
      <c r="R96" s="56">
        <f t="shared" si="23"/>
        <v>83.189655172413794</v>
      </c>
      <c r="S96" s="57">
        <f t="shared" si="24"/>
        <v>-7.1593521421107624</v>
      </c>
      <c r="T96" s="57">
        <f t="shared" si="25"/>
        <v>-7.1593521421107624</v>
      </c>
      <c r="U96" t="s">
        <v>144</v>
      </c>
      <c r="V96" t="s">
        <v>107</v>
      </c>
      <c r="W96" t="s">
        <v>268</v>
      </c>
      <c r="X96" t="s">
        <v>364</v>
      </c>
      <c r="Y96" s="42" t="s">
        <v>390</v>
      </c>
    </row>
    <row r="97" spans="1:25" ht="15" x14ac:dyDescent="0.25">
      <c r="A97">
        <v>1.91</v>
      </c>
      <c r="B97">
        <v>1.96</v>
      </c>
      <c r="C97" s="45">
        <f t="shared" si="17"/>
        <v>3.3764291056736839E-2</v>
      </c>
      <c r="D97" s="46">
        <f>IF(OR($A97="",$B97=""),"",A97*'MPTO_working_2-way'!$G96)</f>
        <v>1.9744897959183674</v>
      </c>
      <c r="E97" s="48">
        <f>IF(OR($A97="",$B97=""),"",B97*'MPTO_working_2-way'!$G96)</f>
        <v>2.0261780104712042</v>
      </c>
      <c r="F97" s="46">
        <f>IF(OR($A97="",$B97=""),"",'MPTO_working_2-way'!D96)</f>
        <v>1.9736398144242935</v>
      </c>
      <c r="G97" s="48">
        <f>IF(OR($A97="",$B97=""),"",'MPTO_working_2-way'!E96)</f>
        <v>2.0270738574832143</v>
      </c>
      <c r="H97" s="46">
        <f>IF(OR($A97="",$B97=""),"",'OddsRatio_working_2-way'!M96)</f>
        <v>1.9736101204623264</v>
      </c>
      <c r="I97" s="46">
        <f>IF(OR($A97="",$B97=""),"",'OddsRatio_working_2-way'!N96)</f>
        <v>2.0271051820261912</v>
      </c>
      <c r="J97" s="46">
        <f>IF('Log_working_2-way'!$D96="","",A97^('Log_working_2-way'!$D96))</f>
        <v>1.9732233459331785</v>
      </c>
      <c r="K97" s="48">
        <f>IF('Log_working_2-way'!$D96="","",B97^('Log_working_2-way'!$D96))</f>
        <v>2.0275133700590602</v>
      </c>
      <c r="L97" s="55">
        <f t="shared" si="18"/>
        <v>0.50645994832041341</v>
      </c>
      <c r="M97" s="55">
        <f t="shared" si="19"/>
        <v>0.49354005167958659</v>
      </c>
      <c r="N97" s="56">
        <v>194</v>
      </c>
      <c r="O97" s="56">
        <f t="shared" si="20"/>
        <v>92.429319371727729</v>
      </c>
      <c r="P97" s="56">
        <f t="shared" si="21"/>
        <v>95.020408163265316</v>
      </c>
      <c r="Q97" s="56">
        <f t="shared" si="22"/>
        <v>98.979591836734699</v>
      </c>
      <c r="R97" s="56">
        <f t="shared" si="23"/>
        <v>101.57068062827226</v>
      </c>
      <c r="S97" s="57">
        <f t="shared" si="24"/>
        <v>-6.5502724650069695</v>
      </c>
      <c r="T97" s="57">
        <f t="shared" si="25"/>
        <v>-6.550272465006941</v>
      </c>
      <c r="U97" t="s">
        <v>106</v>
      </c>
      <c r="V97" t="s">
        <v>175</v>
      </c>
      <c r="W97" t="s">
        <v>268</v>
      </c>
      <c r="X97" t="s">
        <v>364</v>
      </c>
      <c r="Y97" s="42" t="s">
        <v>474</v>
      </c>
    </row>
    <row r="98" spans="1:25" ht="15" x14ac:dyDescent="0.25">
      <c r="A98">
        <v>1.81</v>
      </c>
      <c r="B98">
        <v>2.04</v>
      </c>
      <c r="C98" s="45">
        <f t="shared" si="17"/>
        <v>4.2682266276676373E-2</v>
      </c>
      <c r="D98" s="46">
        <f>IF(OR($A98="",$B98=""),"",A98*'MPTO_working_2-way'!$G97)</f>
        <v>1.8872549019607843</v>
      </c>
      <c r="E98" s="48">
        <f>IF(OR($A98="",$B98=""),"",B98*'MPTO_working_2-way'!$G97)</f>
        <v>2.1270718232044197</v>
      </c>
      <c r="F98" s="46">
        <f>IF(OR($A98="",$B98=""),"",'MPTO_working_2-way'!D97)</f>
        <v>1.8827248623291861</v>
      </c>
      <c r="G98" s="48">
        <f>IF(OR($A98="",$B98=""),"",'MPTO_working_2-way'!E97)</f>
        <v>2.1328558225508316</v>
      </c>
      <c r="H98" s="46">
        <f>IF(OR($A98="",$B98=""),"",'OddsRatio_working_2-way'!M97)</f>
        <v>1.8825226081218283</v>
      </c>
      <c r="I98" s="46">
        <f>IF(OR($A98="",$B98=""),"",'OddsRatio_working_2-way'!N97)</f>
        <v>2.1331154474650633</v>
      </c>
      <c r="J98" s="46">
        <f>IF('Log_working_2-way'!$D97="","",A98^('Log_working_2-way'!$D97))</f>
        <v>1.8804505599252526</v>
      </c>
      <c r="K98" s="48">
        <f>IF('Log_working_2-way'!$D97="","",B98^('Log_working_2-way'!$D97))</f>
        <v>2.1357821160163764</v>
      </c>
      <c r="L98" s="55">
        <f t="shared" si="18"/>
        <v>0.52987012987012994</v>
      </c>
      <c r="M98" s="55">
        <f t="shared" si="19"/>
        <v>0.47012987012987018</v>
      </c>
      <c r="N98" s="56">
        <v>195</v>
      </c>
      <c r="O98" s="56">
        <f t="shared" si="20"/>
        <v>87.265193370165747</v>
      </c>
      <c r="P98" s="56">
        <f t="shared" si="21"/>
        <v>99.411764705882348</v>
      </c>
      <c r="Q98" s="56">
        <f t="shared" si="22"/>
        <v>95.588235294117638</v>
      </c>
      <c r="R98" s="56">
        <f t="shared" si="23"/>
        <v>107.73480662983427</v>
      </c>
      <c r="S98" s="57">
        <f t="shared" si="24"/>
        <v>-8.3230419239518909</v>
      </c>
      <c r="T98" s="57">
        <f t="shared" si="25"/>
        <v>-8.3230419239519193</v>
      </c>
      <c r="U98" t="s">
        <v>64</v>
      </c>
      <c r="V98" t="s">
        <v>165</v>
      </c>
      <c r="W98" t="s">
        <v>271</v>
      </c>
      <c r="X98" t="s">
        <v>364</v>
      </c>
      <c r="Y98" s="59" t="s">
        <v>475</v>
      </c>
    </row>
    <row r="99" spans="1:25" ht="15" x14ac:dyDescent="0.25">
      <c r="A99">
        <v>2.39</v>
      </c>
      <c r="B99">
        <v>1.6</v>
      </c>
      <c r="C99" s="45">
        <f t="shared" si="17"/>
        <v>4.3410041841004166E-2</v>
      </c>
      <c r="D99" s="46">
        <f>IF(OR($A99="",$B99=""),"",A99*'MPTO_working_2-way'!$G98)</f>
        <v>2.4937499999999999</v>
      </c>
      <c r="E99" s="48">
        <f>IF(OR($A99="",$B99=""),"",B99*'MPTO_working_2-way'!$G98)</f>
        <v>1.6694560669456067</v>
      </c>
      <c r="F99" s="46">
        <f>IF(OR($A99="",$B99=""),"",'MPTO_working_2-way'!D98)</f>
        <v>2.5207646671061306</v>
      </c>
      <c r="G99" s="48">
        <f>IF(OR($A99="",$B99=""),"",'MPTO_working_2-way'!E98)</f>
        <v>1.6575639358474208</v>
      </c>
      <c r="H99" s="46">
        <f>IF(OR($A99="",$B99=""),"",'OddsRatio_working_2-way'!M98)</f>
        <v>2.52206000757745</v>
      </c>
      <c r="I99" s="46">
        <f>IF(OR($A99="",$B99=""),"",'OddsRatio_working_2-way'!N98)</f>
        <v>1.6570043198176039</v>
      </c>
      <c r="J99" s="46">
        <f>IF('Log_working_2-way'!$D98="","",A99^('Log_working_2-way'!$D98))</f>
        <v>2.5347593326332167</v>
      </c>
      <c r="K99" s="48">
        <f>IF('Log_working_2-way'!$D98="","",B99^('Log_working_2-way'!$D98))</f>
        <v>1.6515679551422944</v>
      </c>
      <c r="L99" s="55">
        <f t="shared" si="18"/>
        <v>0.40100250626566419</v>
      </c>
      <c r="M99" s="55">
        <f t="shared" si="19"/>
        <v>0.59899749373433586</v>
      </c>
      <c r="N99" s="56">
        <v>196</v>
      </c>
      <c r="O99" s="56">
        <f t="shared" si="20"/>
        <v>113.99163179916317</v>
      </c>
      <c r="P99" s="56">
        <f t="shared" si="21"/>
        <v>73.500000000000014</v>
      </c>
      <c r="Q99" s="56">
        <f t="shared" si="22"/>
        <v>122.5</v>
      </c>
      <c r="R99" s="56">
        <f t="shared" si="23"/>
        <v>82.008368200836813</v>
      </c>
      <c r="S99" s="57">
        <f t="shared" si="24"/>
        <v>-8.5083682008368271</v>
      </c>
      <c r="T99" s="57">
        <f t="shared" si="25"/>
        <v>-8.5083682008367987</v>
      </c>
      <c r="U99" t="s">
        <v>169</v>
      </c>
      <c r="V99" t="s">
        <v>164</v>
      </c>
      <c r="W99" t="s">
        <v>271</v>
      </c>
      <c r="X99" t="s">
        <v>364</v>
      </c>
      <c r="Y99" s="59" t="s">
        <v>379</v>
      </c>
    </row>
    <row r="100" spans="1:25" ht="15" x14ac:dyDescent="0.25">
      <c r="A100">
        <v>2.0699999999999998</v>
      </c>
      <c r="B100">
        <v>1.79</v>
      </c>
      <c r="C100" s="45">
        <f t="shared" si="17"/>
        <v>4.17510053167085E-2</v>
      </c>
      <c r="D100" s="46">
        <f>IF(OR($A100="",$B100=""),"",A100*'MPTO_working_2-way'!$G99)</f>
        <v>2.1564245810055866</v>
      </c>
      <c r="E100" s="48">
        <f>IF(OR($A100="",$B100=""),"",B100*'MPTO_working_2-way'!$G99)</f>
        <v>1.8647342995169083</v>
      </c>
      <c r="F100" s="46">
        <f>IF(OR($A100="",$B100=""),"",'MPTO_working_2-way'!D99)</f>
        <v>2.1634893294018038</v>
      </c>
      <c r="G100" s="48">
        <f>IF(OR($A100="",$B100=""),"",'MPTO_working_2-way'!E99)</f>
        <v>1.8594836022382255</v>
      </c>
      <c r="H100" s="46">
        <f>IF(OR($A100="",$B100=""),"",'OddsRatio_working_2-way'!M99)</f>
        <v>2.1637999741136076</v>
      </c>
      <c r="I100" s="46">
        <f>IF(OR($A100="",$B100=""),"",'OddsRatio_working_2-way'!N99)</f>
        <v>1.8592541864950944</v>
      </c>
      <c r="J100" s="46">
        <f>IF('Log_working_2-way'!$D99="","",A100^('Log_working_2-way'!$D99))</f>
        <v>2.167058235858538</v>
      </c>
      <c r="K100" s="48">
        <f>IF('Log_working_2-way'!$D99="","",B100^('Log_working_2-way'!$D99))</f>
        <v>1.8568552701777588</v>
      </c>
      <c r="L100" s="55">
        <f t="shared" si="18"/>
        <v>0.46373056994818651</v>
      </c>
      <c r="M100" s="55">
        <f t="shared" si="19"/>
        <v>0.53626943005181349</v>
      </c>
      <c r="N100" s="56">
        <v>197</v>
      </c>
      <c r="O100" s="56">
        <f t="shared" si="20"/>
        <v>101.83091787439612</v>
      </c>
      <c r="P100" s="56">
        <f t="shared" si="21"/>
        <v>86.944134078212286</v>
      </c>
      <c r="Q100" s="56">
        <f t="shared" si="22"/>
        <v>110.0558659217877</v>
      </c>
      <c r="R100" s="56">
        <f t="shared" si="23"/>
        <v>95.169082125603879</v>
      </c>
      <c r="S100" s="57">
        <f t="shared" si="24"/>
        <v>-8.2249480473915781</v>
      </c>
      <c r="T100" s="57">
        <f t="shared" si="25"/>
        <v>-8.2249480473915924</v>
      </c>
      <c r="U100" t="s">
        <v>127</v>
      </c>
      <c r="V100" t="s">
        <v>251</v>
      </c>
      <c r="W100" t="s">
        <v>271</v>
      </c>
      <c r="X100" t="s">
        <v>364</v>
      </c>
      <c r="Y100" s="59" t="s">
        <v>476</v>
      </c>
    </row>
    <row r="101" spans="1:25" s="52" customFormat="1" ht="15" x14ac:dyDescent="0.25">
      <c r="A101">
        <v>1.79</v>
      </c>
      <c r="B101">
        <v>2.06</v>
      </c>
      <c r="C101" s="45">
        <f t="shared" si="17"/>
        <v>4.4096111080978329E-2</v>
      </c>
      <c r="D101" s="46">
        <f>IF(OR($A101="",$B101=""),"",A101*'MPTO_working_2-way'!$G100)</f>
        <v>1.8689320388349513</v>
      </c>
      <c r="E101" s="48">
        <f>IF(OR($A101="",$B101=""),"",B101*'MPTO_working_2-way'!$G100)</f>
        <v>2.1508379888268152</v>
      </c>
      <c r="F101" s="46">
        <f>IF(OR($A101="",$B101=""),"",'MPTO_working_2-way'!D100)</f>
        <v>1.8635467731338755</v>
      </c>
      <c r="G101" s="48">
        <f>IF(OR($A101="",$B101=""),"",'MPTO_working_2-way'!E100)</f>
        <v>2.1580148651021243</v>
      </c>
      <c r="H101" s="46">
        <f>IF(OR($A101="",$B101=""),"",'OddsRatio_working_2-way'!M100)</f>
        <v>1.863297757942139</v>
      </c>
      <c r="I101" s="46">
        <f>IF(OR($A101="",$B101=""),"",'OddsRatio_working_2-way'!N100)</f>
        <v>2.1583488904033761</v>
      </c>
      <c r="J101" s="46">
        <f>IF('Log_working_2-way'!$D100="","",A101^('Log_working_2-way'!$D100))</f>
        <v>1.8608328110900716</v>
      </c>
      <c r="K101" s="48">
        <f>IF('Log_working_2-way'!$D100="","",B101^('Log_working_2-way'!$D100))</f>
        <v>2.1616657579923269</v>
      </c>
      <c r="L101" s="55">
        <f t="shared" si="18"/>
        <v>0.53506493506493513</v>
      </c>
      <c r="M101" s="55">
        <f t="shared" si="19"/>
        <v>0.46493506493506503</v>
      </c>
      <c r="N101" s="56">
        <v>198</v>
      </c>
      <c r="O101" s="56">
        <f t="shared" si="20"/>
        <v>87.385474860335194</v>
      </c>
      <c r="P101" s="56">
        <f t="shared" si="21"/>
        <v>101.88349514563107</v>
      </c>
      <c r="Q101" s="56">
        <f t="shared" si="22"/>
        <v>96.116504854368927</v>
      </c>
      <c r="R101" s="56">
        <f t="shared" si="23"/>
        <v>110.61452513966479</v>
      </c>
      <c r="S101" s="57">
        <f t="shared" si="24"/>
        <v>-8.731029994033733</v>
      </c>
      <c r="T101" s="57">
        <f t="shared" si="25"/>
        <v>-8.7310299940337188</v>
      </c>
      <c r="U101" t="s">
        <v>166</v>
      </c>
      <c r="V101" t="s">
        <v>124</v>
      </c>
      <c r="W101" t="s">
        <v>271</v>
      </c>
      <c r="X101" t="s">
        <v>364</v>
      </c>
      <c r="Y101" s="59" t="s">
        <v>370</v>
      </c>
    </row>
    <row r="102" spans="1:25" ht="15" x14ac:dyDescent="0.25">
      <c r="A102">
        <v>1.56</v>
      </c>
      <c r="B102">
        <v>2.5</v>
      </c>
      <c r="C102" s="45">
        <f t="shared" si="17"/>
        <v>4.102564102564088E-2</v>
      </c>
      <c r="D102" s="46">
        <f>IF(OR($A102="",$B102=""),"",A102*'MPTO_working_2-way'!$G101)</f>
        <v>1.6239999999999999</v>
      </c>
      <c r="E102" s="48">
        <f>IF(OR($A102="",$B102=""),"",B102*'MPTO_working_2-way'!$G101)</f>
        <v>2.6025641025641022</v>
      </c>
      <c r="F102" s="46">
        <f>IF(OR($A102="",$B102=""),"",'MPTO_working_2-way'!D101)</f>
        <v>1.6115702479338843</v>
      </c>
      <c r="G102" s="48">
        <f>IF(OR($A102="",$B102=""),"",'MPTO_working_2-way'!E101)</f>
        <v>2.6351351351351346</v>
      </c>
      <c r="H102" s="46">
        <f>IF(OR($A102="",$B102=""),"",'OddsRatio_working_2-way'!M101)</f>
        <v>1.6110100926607782</v>
      </c>
      <c r="I102" s="46">
        <f>IF(OR($A102="",$B102=""),"",'OddsRatio_working_2-way'!N101)</f>
        <v>2.6366341767699417</v>
      </c>
      <c r="J102" s="46">
        <f>IF('Log_working_2-way'!$D101="","",A102^('Log_working_2-way'!$D101))</f>
        <v>1.6053296303406839</v>
      </c>
      <c r="K102" s="48">
        <f>IF('Log_working_2-way'!$D101="","",B102^('Log_working_2-way'!$D101))</f>
        <v>2.6519924845520593</v>
      </c>
      <c r="L102" s="55">
        <f t="shared" si="18"/>
        <v>0.61576354679802958</v>
      </c>
      <c r="M102" s="55">
        <f t="shared" si="19"/>
        <v>0.38423645320197047</v>
      </c>
      <c r="N102" s="56">
        <v>199</v>
      </c>
      <c r="O102" s="56">
        <f t="shared" si="20"/>
        <v>71.435897435897431</v>
      </c>
      <c r="P102" s="56">
        <f t="shared" si="21"/>
        <v>119.4</v>
      </c>
      <c r="Q102" s="56">
        <f t="shared" si="22"/>
        <v>79.600000000000009</v>
      </c>
      <c r="R102" s="56">
        <f t="shared" si="23"/>
        <v>127.56410256410255</v>
      </c>
      <c r="S102" s="57">
        <f t="shared" si="24"/>
        <v>-8.1641025641025777</v>
      </c>
      <c r="T102" s="57">
        <f t="shared" si="25"/>
        <v>-8.1641025641025493</v>
      </c>
      <c r="U102" t="s">
        <v>149</v>
      </c>
      <c r="V102" t="s">
        <v>145</v>
      </c>
      <c r="W102" t="s">
        <v>268</v>
      </c>
      <c r="X102" t="s">
        <v>365</v>
      </c>
      <c r="Y102" s="59" t="s">
        <v>378</v>
      </c>
    </row>
    <row r="103" spans="1:25" ht="15" x14ac:dyDescent="0.25">
      <c r="A103">
        <v>2.2799999999999998</v>
      </c>
      <c r="B103">
        <v>1.67</v>
      </c>
      <c r="C103" s="45">
        <f t="shared" si="17"/>
        <v>3.7398886437651102E-2</v>
      </c>
      <c r="D103" s="46">
        <f>IF(OR($A103="",$B103=""),"",A103*'MPTO_working_2-way'!$G102)</f>
        <v>2.3652694610778444</v>
      </c>
      <c r="E103" s="48">
        <f>IF(OR($A103="",$B103=""),"",B103*'MPTO_working_2-way'!$G102)</f>
        <v>1.7324561403508774</v>
      </c>
      <c r="F103" s="46">
        <f>IF(OR($A103="",$B103=""),"",'MPTO_working_2-way'!D102)</f>
        <v>2.3815361521140859</v>
      </c>
      <c r="G103" s="48">
        <f>IF(OR($A103="",$B103=""),"",'MPTO_working_2-way'!E102)</f>
        <v>1.723831944947483</v>
      </c>
      <c r="H103" s="46">
        <f>IF(OR($A103="",$B103=""),"",'OddsRatio_working_2-way'!M102)</f>
        <v>2.382189480930176</v>
      </c>
      <c r="I103" s="46">
        <f>IF(OR($A103="",$B103=""),"",'OddsRatio_working_2-way'!N102)</f>
        <v>1.7234898064243891</v>
      </c>
      <c r="J103" s="46">
        <f>IF('Log_working_2-way'!$D102="","",A103^('Log_working_2-way'!$D102))</f>
        <v>2.3897292266228689</v>
      </c>
      <c r="K103" s="48">
        <f>IF('Log_working_2-way'!$D102="","",B103^('Log_working_2-way'!$D102))</f>
        <v>1.7195646323348297</v>
      </c>
      <c r="L103" s="55">
        <f t="shared" si="18"/>
        <v>0.42278481012658226</v>
      </c>
      <c r="M103" s="55">
        <f t="shared" si="19"/>
        <v>0.57721518987341769</v>
      </c>
      <c r="N103" s="56">
        <v>200</v>
      </c>
      <c r="O103" s="56">
        <f t="shared" si="20"/>
        <v>112.28070175438594</v>
      </c>
      <c r="P103" s="56">
        <f t="shared" si="21"/>
        <v>80.239520958083844</v>
      </c>
      <c r="Q103" s="56">
        <f t="shared" si="22"/>
        <v>119.76047904191618</v>
      </c>
      <c r="R103" s="56">
        <f t="shared" si="23"/>
        <v>87.719298245614041</v>
      </c>
      <c r="S103" s="57">
        <f t="shared" si="24"/>
        <v>-7.47977728753024</v>
      </c>
      <c r="T103" s="57">
        <f t="shared" si="25"/>
        <v>-7.4797772875301973</v>
      </c>
      <c r="U103" t="s">
        <v>182</v>
      </c>
      <c r="V103" t="s">
        <v>173</v>
      </c>
      <c r="W103" t="s">
        <v>268</v>
      </c>
      <c r="X103" t="s">
        <v>365</v>
      </c>
      <c r="Y103" s="59" t="s">
        <v>371</v>
      </c>
    </row>
    <row r="104" spans="1:25" s="52" customFormat="1" ht="15" x14ac:dyDescent="0.25">
      <c r="A104" s="44">
        <v>1.85</v>
      </c>
      <c r="B104" s="44">
        <v>2.02</v>
      </c>
      <c r="C104" s="45">
        <f t="shared" si="17"/>
        <v>3.5590045491035394E-2</v>
      </c>
      <c r="D104" s="46">
        <f>IF(OR($A104="",$B104=""),"",A104*'MPTO_working_2-way'!$G103)</f>
        <v>1.9158415841584155</v>
      </c>
      <c r="E104" s="48">
        <f>IF(OR($A104="",$B104=""),"",B104*'MPTO_working_2-way'!$G103)</f>
        <v>2.0918918918918914</v>
      </c>
      <c r="F104" s="46">
        <f>IF(OR($A104="",$B104=""),"",'MPTO_working_2-way'!D103)</f>
        <v>1.9129767084719731</v>
      </c>
      <c r="G104" s="48">
        <f>IF(OR($A104="",$B104=""),"",'MPTO_working_2-way'!E103)</f>
        <v>2.0953181945612553</v>
      </c>
      <c r="H104" s="46">
        <f>IF(OR($A104="",$B104=""),"",'OddsRatio_working_2-way'!M103)</f>
        <v>1.9128709291752766</v>
      </c>
      <c r="I104" s="46">
        <f>IF(OR($A104="",$B104=""),"",'OddsRatio_working_2-way'!N103)</f>
        <v>2.0954451150103317</v>
      </c>
      <c r="J104" s="46">
        <f>IF('Log_working_2-way'!$D103="","",A104^('Log_working_2-way'!$D103))</f>
        <v>1.9115669971173959</v>
      </c>
      <c r="K104" s="48">
        <f>IF('Log_working_2-way'!$D103="","",B104^('Log_working_2-way'!$D103))</f>
        <v>2.0970120716987148</v>
      </c>
      <c r="L104" s="55">
        <f t="shared" si="18"/>
        <v>0.5219638242894058</v>
      </c>
      <c r="M104" s="55">
        <f t="shared" si="19"/>
        <v>0.47803617571059442</v>
      </c>
      <c r="N104" s="56">
        <v>201</v>
      </c>
      <c r="O104" s="56">
        <f t="shared" si="20"/>
        <v>92.351351351351354</v>
      </c>
      <c r="P104" s="56">
        <f t="shared" si="21"/>
        <v>101.49504950495049</v>
      </c>
      <c r="Q104" s="56">
        <f t="shared" si="22"/>
        <v>99.504950495049499</v>
      </c>
      <c r="R104" s="56">
        <f t="shared" si="23"/>
        <v>108.64864864864863</v>
      </c>
      <c r="S104" s="57">
        <f t="shared" si="24"/>
        <v>-7.1535991436981448</v>
      </c>
      <c r="T104" s="57">
        <f t="shared" si="25"/>
        <v>-7.1535991436981448</v>
      </c>
      <c r="U104" s="44" t="s">
        <v>361</v>
      </c>
      <c r="V104" s="44" t="s">
        <v>147</v>
      </c>
      <c r="W104" s="44" t="s">
        <v>268</v>
      </c>
      <c r="X104" s="44" t="s">
        <v>365</v>
      </c>
      <c r="Y104" s="74" t="s">
        <v>380</v>
      </c>
    </row>
    <row r="105" spans="1:25" ht="15" x14ac:dyDescent="0.25">
      <c r="A105">
        <v>1.93</v>
      </c>
      <c r="B105">
        <v>1.98</v>
      </c>
      <c r="C105" s="45">
        <f t="shared" si="17"/>
        <v>2.3185220076411994E-2</v>
      </c>
      <c r="D105" s="46">
        <f>IF(OR($A105="",$B105=""),"",A105*'MPTO_working_2-way'!$G104)</f>
        <v>1.9747474747474751</v>
      </c>
      <c r="E105" s="48">
        <f>IF(OR($A105="",$B105=""),"",B105*'MPTO_working_2-way'!$G104)</f>
        <v>2.0259067357512959</v>
      </c>
      <c r="F105" s="46">
        <f>IF(OR($A105="",$B105=""),"",'MPTO_working_2-way'!D104)</f>
        <v>1.974169551066798</v>
      </c>
      <c r="G105" s="48">
        <f>IF(OR($A105="",$B105=""),"",'MPTO_working_2-way'!E104)</f>
        <v>2.0265153523890338</v>
      </c>
      <c r="H105" s="46">
        <f>IF(OR($A105="",$B105=""),"",'OddsRatio_working_2-way'!M104)</f>
        <v>1.9741558354989901</v>
      </c>
      <c r="I105" s="46">
        <f>IF(OR($A105="",$B105=""),"",'OddsRatio_working_2-way'!N104)</f>
        <v>2.0265298051494733</v>
      </c>
      <c r="J105" s="46">
        <f>IF('Log_working_2-way'!$D104="","",A105^('Log_working_2-way'!$D104))</f>
        <v>1.9738951466986834</v>
      </c>
      <c r="K105" s="48">
        <f>IF('Log_working_2-way'!$D104="","",B105^('Log_working_2-way'!$D104))</f>
        <v>2.0268045830085555</v>
      </c>
      <c r="L105" s="55">
        <f t="shared" ref="L105:L120" si="26">(1/D105)</f>
        <v>0.50639386189258306</v>
      </c>
      <c r="M105" s="55">
        <f t="shared" ref="M105:M120" si="27">(1/E105)</f>
        <v>0.49360613810741677</v>
      </c>
      <c r="N105" s="56">
        <v>202</v>
      </c>
      <c r="O105" s="56">
        <f t="shared" ref="O105:O120" si="28">(1/A105)*((N105*A105)-N105)</f>
        <v>97.336787564766865</v>
      </c>
      <c r="P105" s="56">
        <f t="shared" ref="P105:P120" si="29">(1/B105)*((N105*B105)-N105)</f>
        <v>99.979797979797979</v>
      </c>
      <c r="Q105" s="56">
        <f t="shared" ref="Q105:Q120" si="30">(1/B105)*N105</f>
        <v>102.02020202020202</v>
      </c>
      <c r="R105" s="56">
        <f t="shared" ref="R105:R120" si="31">(1/A105)*N105</f>
        <v>104.66321243523318</v>
      </c>
      <c r="S105" s="57">
        <f t="shared" ref="S105:S120" si="32">O105-Q105</f>
        <v>-4.6834144554351553</v>
      </c>
      <c r="T105" s="57">
        <f t="shared" ref="T105:T120" si="33">P105-R105</f>
        <v>-4.683414455435198</v>
      </c>
      <c r="U105" t="s">
        <v>34</v>
      </c>
      <c r="V105" t="s">
        <v>39</v>
      </c>
      <c r="W105" t="s">
        <v>367</v>
      </c>
      <c r="X105" t="s">
        <v>364</v>
      </c>
      <c r="Y105" s="59" t="s">
        <v>379</v>
      </c>
    </row>
    <row r="106" spans="1:25" ht="15" x14ac:dyDescent="0.25">
      <c r="A106">
        <v>1.57</v>
      </c>
      <c r="B106">
        <v>2.5299999999999998</v>
      </c>
      <c r="C106" s="45">
        <f t="shared" si="17"/>
        <v>3.2199592155283119E-2</v>
      </c>
      <c r="D106" s="46">
        <f>IF(OR($A106="",$B106=""),"",A106*'MPTO_working_2-way'!$G105)</f>
        <v>1.6205533596837947</v>
      </c>
      <c r="E106" s="48">
        <f>IF(OR($A106="",$B106=""),"",B106*'MPTO_working_2-way'!$G105)</f>
        <v>2.6114649681528661</v>
      </c>
      <c r="F106" s="46">
        <f>IF(OR($A106="",$B106=""),"",'MPTO_working_2-way'!D105)</f>
        <v>1.6107134891831068</v>
      </c>
      <c r="G106" s="48">
        <f>IF(OR($A106="",$B106=""),"",'MPTO_working_2-way'!E105)</f>
        <v>2.6374290362205768</v>
      </c>
      <c r="H106" s="46">
        <f>IF(OR($A106="",$B106=""),"",'OddsRatio_working_2-way'!M105)</f>
        <v>1.610367937893074</v>
      </c>
      <c r="I106" s="46">
        <f>IF(OR($A106="",$B106=""),"",'OddsRatio_working_2-way'!N105)</f>
        <v>2.6383560438182503</v>
      </c>
      <c r="J106" s="46">
        <f>IF('Log_working_2-way'!$D105="","",A106^('Log_working_2-way'!$D105))</f>
        <v>1.6058919161709591</v>
      </c>
      <c r="K106" s="48">
        <f>IF('Log_working_2-way'!$D105="","",B106^('Log_working_2-way'!$D105))</f>
        <v>2.6504593860891874</v>
      </c>
      <c r="L106" s="55">
        <f t="shared" si="26"/>
        <v>0.6170731707317072</v>
      </c>
      <c r="M106" s="55">
        <f t="shared" si="27"/>
        <v>0.38292682926829269</v>
      </c>
      <c r="N106" s="56">
        <v>203</v>
      </c>
      <c r="O106" s="56">
        <f t="shared" si="28"/>
        <v>73.700636942675175</v>
      </c>
      <c r="P106" s="56">
        <f t="shared" si="29"/>
        <v>122.76284584980236</v>
      </c>
      <c r="Q106" s="56">
        <f t="shared" si="30"/>
        <v>80.23715415019764</v>
      </c>
      <c r="R106" s="56">
        <f t="shared" si="31"/>
        <v>129.29936305732483</v>
      </c>
      <c r="S106" s="57">
        <f t="shared" si="32"/>
        <v>-6.5365172075224649</v>
      </c>
      <c r="T106" s="57">
        <f t="shared" si="33"/>
        <v>-6.5365172075224649</v>
      </c>
      <c r="U106" t="s">
        <v>35</v>
      </c>
      <c r="V106" t="s">
        <v>136</v>
      </c>
      <c r="W106" t="s">
        <v>367</v>
      </c>
      <c r="X106" t="s">
        <v>364</v>
      </c>
      <c r="Y106" s="59" t="s">
        <v>379</v>
      </c>
    </row>
    <row r="107" spans="1:25" ht="15" x14ac:dyDescent="0.25">
      <c r="A107">
        <v>1.67</v>
      </c>
      <c r="B107">
        <v>2.33</v>
      </c>
      <c r="C107" s="45">
        <f t="shared" si="17"/>
        <v>2.7986944565804084E-2</v>
      </c>
      <c r="D107" s="46">
        <f>IF(OR($A107="",$B107=""),"",A107*'MPTO_working_2-way'!$G106)</f>
        <v>1.7167381974248928</v>
      </c>
      <c r="E107" s="48">
        <f>IF(OR($A107="",$B107=""),"",B107*'MPTO_working_2-way'!$G106)</f>
        <v>2.3952095808383236</v>
      </c>
      <c r="F107" s="46">
        <f>IF(OR($A107="",$B107=""),"",'MPTO_working_2-way'!D106)</f>
        <v>1.7099602293950913</v>
      </c>
      <c r="G107" s="48">
        <f>IF(OR($A107="",$B107=""),"",'MPTO_working_2-way'!E106)</f>
        <v>2.4085296029216061</v>
      </c>
      <c r="H107" s="46">
        <f>IF(OR($A107="",$B107=""),"",'OddsRatio_working_2-way'!M106)</f>
        <v>1.7097600992562489</v>
      </c>
      <c r="I107" s="46">
        <f>IF(OR($A107="",$B107=""),"",'OddsRatio_working_2-way'!N106)</f>
        <v>2.408926764195241</v>
      </c>
      <c r="J107" s="46">
        <f>IF('Log_working_2-way'!$D106="","",A107^('Log_working_2-way'!$D106))</f>
        <v>1.7066927473832643</v>
      </c>
      <c r="K107" s="48">
        <f>IF('Log_working_2-way'!$D106="","",B107^('Log_working_2-way'!$D106))</f>
        <v>2.4150421151239718</v>
      </c>
      <c r="L107" s="55">
        <f t="shared" si="26"/>
        <v>0.58250000000000002</v>
      </c>
      <c r="M107" s="55">
        <f t="shared" si="27"/>
        <v>0.41749999999999998</v>
      </c>
      <c r="N107" s="56">
        <v>204</v>
      </c>
      <c r="O107" s="56">
        <f t="shared" si="28"/>
        <v>81.844311377245518</v>
      </c>
      <c r="P107" s="56">
        <f t="shared" si="29"/>
        <v>116.44635193133047</v>
      </c>
      <c r="Q107" s="56">
        <f t="shared" si="30"/>
        <v>87.553648068669531</v>
      </c>
      <c r="R107" s="56">
        <f t="shared" si="31"/>
        <v>122.1556886227545</v>
      </c>
      <c r="S107" s="57">
        <f t="shared" si="32"/>
        <v>-5.7093366914240136</v>
      </c>
      <c r="T107" s="57">
        <f t="shared" si="33"/>
        <v>-5.7093366914240278</v>
      </c>
      <c r="U107" t="s">
        <v>134</v>
      </c>
      <c r="V107" t="s">
        <v>68</v>
      </c>
      <c r="W107" t="s">
        <v>367</v>
      </c>
      <c r="X107" t="s">
        <v>364</v>
      </c>
      <c r="Y107" s="59" t="s">
        <v>382</v>
      </c>
    </row>
    <row r="108" spans="1:25" ht="15" x14ac:dyDescent="0.25">
      <c r="A108">
        <v>1.85</v>
      </c>
      <c r="B108">
        <v>2</v>
      </c>
      <c r="C108" s="45">
        <f t="shared" si="17"/>
        <v>4.0540540540540349E-2</v>
      </c>
      <c r="D108" s="46">
        <f>IF(OR($A108="",$B108=""),"",A108*'MPTO_working_2-way'!$G107)</f>
        <v>1.9249999999999998</v>
      </c>
      <c r="E108" s="48">
        <f>IF(OR($A108="",$B108=""),"",B108*'MPTO_working_2-way'!$G107)</f>
        <v>2.0810810810810807</v>
      </c>
      <c r="F108" s="46">
        <f>IF(OR($A108="",$B108=""),"",'MPTO_working_2-way'!D107)</f>
        <v>1.9220779220779218</v>
      </c>
      <c r="G108" s="48">
        <f>IF(OR($A108="",$B108=""),"",'MPTO_working_2-way'!E107)</f>
        <v>2.0845070422535206</v>
      </c>
      <c r="H108" s="46">
        <f>IF(OR($A108="",$B108=""),"",'OddsRatio_working_2-way'!M107)</f>
        <v>1.9219544457292885</v>
      </c>
      <c r="I108" s="46">
        <f>IF(OR($A108="",$B108=""),"",'OddsRatio_working_2-way'!N107)</f>
        <v>2.0846522890932806</v>
      </c>
      <c r="J108" s="46">
        <f>IF('Log_working_2-way'!$D107="","",A108^('Log_working_2-way'!$D107))</f>
        <v>1.9206189818740487</v>
      </c>
      <c r="K108" s="48">
        <f>IF('Log_working_2-way'!$D107="","",B108^('Log_working_2-way'!$D107))</f>
        <v>2.086225702151145</v>
      </c>
      <c r="L108" s="55">
        <f t="shared" si="26"/>
        <v>0.51948051948051954</v>
      </c>
      <c r="M108" s="55">
        <f t="shared" si="27"/>
        <v>0.48051948051948062</v>
      </c>
      <c r="N108" s="56">
        <v>205</v>
      </c>
      <c r="O108" s="56">
        <f t="shared" si="28"/>
        <v>94.189189189189179</v>
      </c>
      <c r="P108" s="56">
        <f t="shared" si="29"/>
        <v>102.5</v>
      </c>
      <c r="Q108" s="56">
        <f t="shared" si="30"/>
        <v>102.5</v>
      </c>
      <c r="R108" s="56">
        <f t="shared" si="31"/>
        <v>110.81081081081079</v>
      </c>
      <c r="S108" s="57">
        <f t="shared" si="32"/>
        <v>-8.3108108108108212</v>
      </c>
      <c r="T108" s="57">
        <f t="shared" si="33"/>
        <v>-8.3108108108107928</v>
      </c>
      <c r="U108" t="s">
        <v>319</v>
      </c>
      <c r="V108" t="s">
        <v>260</v>
      </c>
      <c r="W108" t="s">
        <v>265</v>
      </c>
      <c r="X108" t="s">
        <v>364</v>
      </c>
      <c r="Y108" s="59" t="s">
        <v>374</v>
      </c>
    </row>
    <row r="109" spans="1:25" ht="15" x14ac:dyDescent="0.25">
      <c r="A109">
        <v>2</v>
      </c>
      <c r="B109">
        <v>1.85</v>
      </c>
      <c r="C109" s="45">
        <f t="shared" si="17"/>
        <v>4.0540540540540349E-2</v>
      </c>
      <c r="D109" s="46">
        <f>IF(OR($A109="",$B109=""),"",A109*'MPTO_working_2-way'!$G108)</f>
        <v>2.0810810810810807</v>
      </c>
      <c r="E109" s="48">
        <f>IF(OR($A109="",$B109=""),"",B109*'MPTO_working_2-way'!$G108)</f>
        <v>1.9249999999999998</v>
      </c>
      <c r="F109" s="46">
        <f>IF(OR($A109="",$B109=""),"",'MPTO_working_2-way'!D108)</f>
        <v>2.0845070422535206</v>
      </c>
      <c r="G109" s="48">
        <f>IF(OR($A109="",$B109=""),"",'MPTO_working_2-way'!E108)</f>
        <v>1.9220779220779218</v>
      </c>
      <c r="H109" s="46">
        <f>IF(OR($A109="",$B109=""),"",'OddsRatio_working_2-way'!M108)</f>
        <v>2.0846522890932806</v>
      </c>
      <c r="I109" s="46">
        <f>IF(OR($A109="",$B109=""),"",'OddsRatio_working_2-way'!N108)</f>
        <v>1.9219544457292885</v>
      </c>
      <c r="J109" s="46">
        <f>IF('Log_working_2-way'!$D108="","",A109^('Log_working_2-way'!$D108))</f>
        <v>2.086225702151145</v>
      </c>
      <c r="K109" s="48">
        <f>IF('Log_working_2-way'!$D108="","",B109^('Log_working_2-way'!$D108))</f>
        <v>1.9206189818740487</v>
      </c>
      <c r="L109" s="55">
        <f t="shared" si="26"/>
        <v>0.48051948051948062</v>
      </c>
      <c r="M109" s="55">
        <f t="shared" si="27"/>
        <v>0.51948051948051954</v>
      </c>
      <c r="N109" s="56">
        <v>206</v>
      </c>
      <c r="O109" s="56">
        <f t="shared" si="28"/>
        <v>103</v>
      </c>
      <c r="P109" s="56">
        <f t="shared" si="29"/>
        <v>94.648648648648646</v>
      </c>
      <c r="Q109" s="56">
        <f t="shared" si="30"/>
        <v>111.35135135135134</v>
      </c>
      <c r="R109" s="56">
        <f t="shared" si="31"/>
        <v>103</v>
      </c>
      <c r="S109" s="57">
        <f t="shared" si="32"/>
        <v>-8.3513513513513402</v>
      </c>
      <c r="T109" s="57">
        <f t="shared" si="33"/>
        <v>-8.3513513513513544</v>
      </c>
      <c r="U109" t="s">
        <v>259</v>
      </c>
      <c r="V109" t="s">
        <v>320</v>
      </c>
      <c r="W109" t="s">
        <v>265</v>
      </c>
      <c r="X109" t="s">
        <v>364</v>
      </c>
      <c r="Y109" s="59" t="s">
        <v>475</v>
      </c>
    </row>
    <row r="110" spans="1:25" ht="15" x14ac:dyDescent="0.25">
      <c r="A110">
        <v>1.85</v>
      </c>
      <c r="B110">
        <v>2.0099999999999998</v>
      </c>
      <c r="C110" s="45">
        <f t="shared" si="17"/>
        <v>3.80529783514858E-2</v>
      </c>
      <c r="D110" s="46">
        <f>IF(OR($A110="",$B110=""),"",A110*'MPTO_working_2-way'!$G109)</f>
        <v>1.9203980099502489</v>
      </c>
      <c r="E110" s="48">
        <f>IF(OR($A110="",$B110=""),"",B110*'MPTO_working_2-way'!$G109)</f>
        <v>2.086486486486486</v>
      </c>
      <c r="F110" s="46">
        <f>IF(OR($A110="",$B110=""),"",'MPTO_working_2-way'!D109)</f>
        <v>1.9174938764986464</v>
      </c>
      <c r="G110" s="48">
        <f>IF(OR($A110="",$B110=""),"",'MPTO_working_2-way'!E109)</f>
        <v>2.0899255304201207</v>
      </c>
      <c r="H110" s="46">
        <f>IF(OR($A110="",$B110=""),"",'OddsRatio_working_2-way'!M109)</f>
        <v>1.91737896118008</v>
      </c>
      <c r="I110" s="46">
        <f>IF(OR($A110="",$B110=""),"",'OddsRatio_working_2-way'!N109)</f>
        <v>2.0900620597551534</v>
      </c>
      <c r="J110" s="46">
        <f>IF('Log_working_2-way'!$D109="","",A110^('Log_working_2-way'!$D109))</f>
        <v>1.9160544641822177</v>
      </c>
      <c r="K110" s="48">
        <f>IF('Log_working_2-way'!$D109="","",B110^('Log_working_2-way'!$D109))</f>
        <v>2.0916381493676872</v>
      </c>
      <c r="L110" s="55">
        <f t="shared" si="26"/>
        <v>0.52072538860103623</v>
      </c>
      <c r="M110" s="55">
        <f t="shared" si="27"/>
        <v>0.47927461139896382</v>
      </c>
      <c r="N110" s="56">
        <v>207</v>
      </c>
      <c r="O110" s="56">
        <f t="shared" si="28"/>
        <v>95.108108108108112</v>
      </c>
      <c r="P110" s="56">
        <f t="shared" si="29"/>
        <v>104.0149253731343</v>
      </c>
      <c r="Q110" s="56">
        <f t="shared" si="30"/>
        <v>102.98507462686568</v>
      </c>
      <c r="R110" s="56">
        <f t="shared" si="31"/>
        <v>111.89189189189187</v>
      </c>
      <c r="S110" s="57">
        <f t="shared" si="32"/>
        <v>-7.8769665187575697</v>
      </c>
      <c r="T110" s="57">
        <f t="shared" si="33"/>
        <v>-7.8769665187575697</v>
      </c>
      <c r="U110" t="s">
        <v>323</v>
      </c>
      <c r="V110" t="s">
        <v>257</v>
      </c>
      <c r="W110" t="s">
        <v>265</v>
      </c>
      <c r="X110" t="s">
        <v>364</v>
      </c>
      <c r="Y110" s="59" t="s">
        <v>377</v>
      </c>
    </row>
    <row r="111" spans="1:25" ht="15" x14ac:dyDescent="0.25">
      <c r="A111">
        <v>2.0299999999999998</v>
      </c>
      <c r="B111">
        <v>1.83</v>
      </c>
      <c r="C111" s="45">
        <f t="shared" si="17"/>
        <v>3.9058924870117639E-2</v>
      </c>
      <c r="D111" s="46">
        <f>IF(OR($A111="",$B111=""),"",A111*'MPTO_working_2-way'!$G110)</f>
        <v>2.1092896174863385</v>
      </c>
      <c r="E111" s="48">
        <f>IF(OR($A111="",$B111=""),"",B111*'MPTO_working_2-way'!$G110)</f>
        <v>1.9014778325123154</v>
      </c>
      <c r="F111" s="46">
        <f>IF(OR($A111="",$B111=""),"",'MPTO_working_2-way'!D110)</f>
        <v>2.1138012461236451</v>
      </c>
      <c r="G111" s="48">
        <f>IF(OR($A111="",$B111=""),"",'MPTO_working_2-way'!E110)</f>
        <v>1.8978262535441519</v>
      </c>
      <c r="H111" s="46">
        <f>IF(OR($A111="",$B111=""),"",'OddsRatio_working_2-way'!M110)</f>
        <v>2.113985572357957</v>
      </c>
      <c r="I111" s="46">
        <f>IF(OR($A111="",$B111=""),"",'OddsRatio_working_2-way'!N110)</f>
        <v>1.8976776942301987</v>
      </c>
      <c r="J111" s="46">
        <f>IF('Log_working_2-way'!$D110="","",A111^('Log_working_2-way'!$D110))</f>
        <v>2.1160569234955591</v>
      </c>
      <c r="K111" s="48">
        <f>IF('Log_working_2-way'!$D110="","",B111^('Log_working_2-way'!$D110))</f>
        <v>1.8960116450582052</v>
      </c>
      <c r="L111" s="55">
        <f t="shared" si="26"/>
        <v>0.47409326424870474</v>
      </c>
      <c r="M111" s="55">
        <f t="shared" si="27"/>
        <v>0.52590673575129532</v>
      </c>
      <c r="N111" s="56">
        <v>208</v>
      </c>
      <c r="O111" s="56">
        <f t="shared" si="28"/>
        <v>105.53694581280787</v>
      </c>
      <c r="P111" s="56">
        <f t="shared" si="29"/>
        <v>94.338797814207638</v>
      </c>
      <c r="Q111" s="56">
        <f t="shared" si="30"/>
        <v>113.66120218579233</v>
      </c>
      <c r="R111" s="56">
        <f t="shared" si="31"/>
        <v>102.46305418719213</v>
      </c>
      <c r="S111" s="57">
        <f t="shared" si="32"/>
        <v>-8.1242563729844619</v>
      </c>
      <c r="T111" s="57">
        <f t="shared" si="33"/>
        <v>-8.1242563729844903</v>
      </c>
      <c r="U111" t="s">
        <v>258</v>
      </c>
      <c r="V111" t="s">
        <v>392</v>
      </c>
      <c r="W111" t="s">
        <v>265</v>
      </c>
      <c r="X111" t="s">
        <v>364</v>
      </c>
      <c r="Y111" s="59" t="s">
        <v>376</v>
      </c>
    </row>
    <row r="112" spans="1:25" ht="15" x14ac:dyDescent="0.25">
      <c r="A112">
        <v>1.66</v>
      </c>
      <c r="B112">
        <v>2.2599999999999998</v>
      </c>
      <c r="C112" s="45">
        <f t="shared" si="17"/>
        <v>4.4887514660411743E-2</v>
      </c>
      <c r="D112" s="46">
        <f>IF(OR($A112="",$B112=""),"",A112*'MPTO_working_2-way'!$G111)</f>
        <v>1.7345132743362834</v>
      </c>
      <c r="E112" s="48">
        <f>IF(OR($A112="",$B112=""),"",B112*'MPTO_working_2-way'!$G111)</f>
        <v>2.3614457831325302</v>
      </c>
      <c r="F112" s="46">
        <f>IF(OR($A112="",$B112=""),"",'MPTO_working_2-way'!D111)</f>
        <v>1.7242393602353159</v>
      </c>
      <c r="G112" s="48">
        <f>IF(OR($A112="",$B112=""),"",'MPTO_working_2-way'!E111)</f>
        <v>2.3807589795659352</v>
      </c>
      <c r="H112" s="46">
        <f>IF(OR($A112="",$B112=""),"",'OddsRatio_working_2-way'!M111)</f>
        <v>1.7237468644557461</v>
      </c>
      <c r="I112" s="46">
        <f>IF(OR($A112="",$B112=""),"",'OddsRatio_working_2-way'!N111)</f>
        <v>2.3816985594155153</v>
      </c>
      <c r="J112" s="46">
        <f>IF('Log_working_2-way'!$D111="","",A112^('Log_working_2-way'!$D111))</f>
        <v>1.7190484407078408</v>
      </c>
      <c r="K112" s="48">
        <f>IF('Log_working_2-way'!$D111="","",B112^('Log_working_2-way'!$D111))</f>
        <v>2.3907268876280061</v>
      </c>
      <c r="L112" s="55">
        <f t="shared" si="26"/>
        <v>0.57653061224489788</v>
      </c>
      <c r="M112" s="55">
        <f t="shared" si="27"/>
        <v>0.42346938775510201</v>
      </c>
      <c r="N112" s="56">
        <v>209</v>
      </c>
      <c r="O112" s="56">
        <f t="shared" si="28"/>
        <v>83.096385542168676</v>
      </c>
      <c r="P112" s="56">
        <f t="shared" si="29"/>
        <v>116.5221238938053</v>
      </c>
      <c r="Q112" s="56">
        <f t="shared" si="30"/>
        <v>92.477876106194699</v>
      </c>
      <c r="R112" s="56">
        <f t="shared" si="31"/>
        <v>125.90361445783134</v>
      </c>
      <c r="S112" s="57">
        <f t="shared" si="32"/>
        <v>-9.3814905640260235</v>
      </c>
      <c r="T112" s="57">
        <f t="shared" si="33"/>
        <v>-9.3814905640260378</v>
      </c>
      <c r="U112" t="s">
        <v>321</v>
      </c>
      <c r="V112" t="s">
        <v>326</v>
      </c>
      <c r="W112" t="s">
        <v>265</v>
      </c>
      <c r="X112" t="s">
        <v>364</v>
      </c>
      <c r="Y112" s="59" t="s">
        <v>477</v>
      </c>
    </row>
    <row r="113" spans="1:25" ht="15" x14ac:dyDescent="0.25">
      <c r="A113">
        <v>1.97</v>
      </c>
      <c r="B113">
        <v>1.88</v>
      </c>
      <c r="C113" s="45">
        <f t="shared" si="17"/>
        <v>3.9529106814990778E-2</v>
      </c>
      <c r="D113" s="46">
        <f>IF(OR($A113="",$B113=""),"",A113*'MPTO_working_2-way'!$G112)</f>
        <v>2.0478723404255317</v>
      </c>
      <c r="E113" s="48">
        <f>IF(OR($A113="",$B113=""),"",B113*'MPTO_working_2-way'!$G112)</f>
        <v>1.9543147208121825</v>
      </c>
      <c r="F113" s="46">
        <f>IF(OR($A113="",$B113=""),"",'MPTO_working_2-way'!D112)</f>
        <v>2.049811822005756</v>
      </c>
      <c r="G113" s="48">
        <f>IF(OR($A113="",$B113=""),"",'MPTO_working_2-way'!E112)</f>
        <v>1.9525516659637281</v>
      </c>
      <c r="H113" s="46">
        <f>IF(OR($A113="",$B113=""),"",'OddsRatio_working_2-way'!M112)</f>
        <v>2.049891769313736</v>
      </c>
      <c r="I113" s="46">
        <f>IF(OR($A113="",$B113=""),"",'OddsRatio_working_2-way'!N112)</f>
        <v>1.9524791309238021</v>
      </c>
      <c r="J113" s="46">
        <f>IF('Log_working_2-way'!$D112="","",A113^('Log_working_2-way'!$D112))</f>
        <v>2.0507806142198279</v>
      </c>
      <c r="K113" s="48">
        <f>IF('Log_working_2-way'!$D112="","",B113^('Log_working_2-way'!$D112))</f>
        <v>1.9516734382679068</v>
      </c>
      <c r="L113" s="55">
        <f t="shared" si="26"/>
        <v>0.48831168831168836</v>
      </c>
      <c r="M113" s="55">
        <f t="shared" si="27"/>
        <v>0.51168831168831175</v>
      </c>
      <c r="N113" s="56">
        <v>210</v>
      </c>
      <c r="O113" s="56">
        <f t="shared" si="28"/>
        <v>103.40101522842639</v>
      </c>
      <c r="P113" s="56">
        <f t="shared" si="29"/>
        <v>98.297872340425499</v>
      </c>
      <c r="Q113" s="56">
        <f t="shared" si="30"/>
        <v>111.70212765957447</v>
      </c>
      <c r="R113" s="56">
        <f t="shared" si="31"/>
        <v>106.5989847715736</v>
      </c>
      <c r="S113" s="57">
        <f t="shared" si="32"/>
        <v>-8.3011124311480842</v>
      </c>
      <c r="T113" s="57">
        <f t="shared" si="33"/>
        <v>-8.3011124311480984</v>
      </c>
      <c r="U113" t="s">
        <v>327</v>
      </c>
      <c r="V113" t="s">
        <v>318</v>
      </c>
      <c r="W113" t="s">
        <v>265</v>
      </c>
      <c r="X113" t="s">
        <v>364</v>
      </c>
      <c r="Y113" s="59" t="s">
        <v>370</v>
      </c>
    </row>
    <row r="114" spans="1:25" ht="15" x14ac:dyDescent="0.25">
      <c r="A114">
        <v>2.09</v>
      </c>
      <c r="B114">
        <v>1.83</v>
      </c>
      <c r="C114" s="45">
        <f t="shared" si="17"/>
        <v>2.4916986953225084E-2</v>
      </c>
      <c r="D114" s="46">
        <f>IF(OR($A114="",$B114=""),"",A114*'MPTO_working_2-way'!$G119)</f>
        <v>2.1420765027322402</v>
      </c>
      <c r="E114" s="48">
        <f>IF(OR($A114="",$B114=""),"",B114*'MPTO_working_2-way'!$G119)</f>
        <v>1.8755980861244019</v>
      </c>
      <c r="F114" s="46">
        <f>IF(OR($A114="",$B114=""),"",'MPTO_working_2-way'!D119)</f>
        <v>2.1458748281762841</v>
      </c>
      <c r="G114" s="48">
        <f>IF(OR($A114="",$B114=""),"",'MPTO_working_2-way'!E119)</f>
        <v>1.8726956692045928</v>
      </c>
      <c r="H114" s="46">
        <f>IF(OR($A114="",$B114=""),"",'OddsRatio_working_2-way'!M119)</f>
        <v>2.145972518016114</v>
      </c>
      <c r="I114" s="46">
        <f>IF(OR($A114="",$B114=""),"",'OddsRatio_working_2-way'!N119)</f>
        <v>1.8726212751865827</v>
      </c>
      <c r="J114" s="46">
        <f>IF('Log_working_2-way'!$D119="","",A114^('Log_working_2-way'!$D119))</f>
        <v>2.1476949656411697</v>
      </c>
      <c r="K114" s="48">
        <f>IF('Log_working_2-way'!$D119="","",B114^('Log_working_2-way'!$D119))</f>
        <v>1.8713116550453253</v>
      </c>
      <c r="L114" s="55">
        <f t="shared" si="26"/>
        <v>0.4668367346938776</v>
      </c>
      <c r="M114" s="55">
        <f t="shared" si="27"/>
        <v>0.53316326530612246</v>
      </c>
      <c r="N114" s="56">
        <v>217</v>
      </c>
      <c r="O114" s="56">
        <f t="shared" si="28"/>
        <v>113.17224880382776</v>
      </c>
      <c r="P114" s="56">
        <f t="shared" si="29"/>
        <v>98.420765027322403</v>
      </c>
      <c r="Q114" s="56">
        <f t="shared" si="30"/>
        <v>118.57923497267758</v>
      </c>
      <c r="R114" s="56">
        <f t="shared" si="31"/>
        <v>103.82775119617226</v>
      </c>
      <c r="S114" s="57">
        <f t="shared" si="32"/>
        <v>-5.4069861688498264</v>
      </c>
      <c r="T114" s="57">
        <f t="shared" si="33"/>
        <v>-5.4069861688498548</v>
      </c>
      <c r="U114" t="s">
        <v>74</v>
      </c>
      <c r="V114" t="s">
        <v>38</v>
      </c>
      <c r="W114" t="s">
        <v>367</v>
      </c>
      <c r="X114" t="s">
        <v>365</v>
      </c>
      <c r="Y114" s="59" t="s">
        <v>377</v>
      </c>
    </row>
    <row r="115" spans="1:25" ht="15" x14ac:dyDescent="0.25">
      <c r="A115">
        <v>2.52</v>
      </c>
      <c r="B115">
        <v>1.58</v>
      </c>
      <c r="C115" s="45">
        <f t="shared" si="17"/>
        <v>2.9736789230460081E-2</v>
      </c>
      <c r="D115" s="46">
        <f>IF(OR($A115="",$B115=""),"",A115*'MPTO_working_2-way'!$G120)</f>
        <v>2.5949367088607596</v>
      </c>
      <c r="E115" s="48">
        <f>IF(OR($A115="",$B115=""),"",B115*'MPTO_working_2-way'!$G120)</f>
        <v>1.626984126984127</v>
      </c>
      <c r="F115" s="46">
        <f>IF(OR($A115="",$B115=""),"",'MPTO_working_2-way'!D120)</f>
        <v>2.618095739084692</v>
      </c>
      <c r="G115" s="48">
        <f>IF(OR($A115="",$B115=""),"",'MPTO_working_2-way'!E120)</f>
        <v>1.6180104031209364</v>
      </c>
      <c r="H115" s="46">
        <f>IF(OR($A115="",$B115=""),"",'OddsRatio_working_2-way'!M120)</f>
        <v>2.618854426800759</v>
      </c>
      <c r="I115" s="46">
        <f>IF(OR($A115="",$B115=""),"",'OddsRatio_working_2-way'!N120)</f>
        <v>1.6177207681213428</v>
      </c>
      <c r="J115" s="46">
        <f>IF('Log_working_2-way'!$D120="","",A115^('Log_working_2-way'!$D120))</f>
        <v>2.6296061462010867</v>
      </c>
      <c r="K115" s="48">
        <f>IF('Log_working_2-way'!$D120="","",B115^('Log_working_2-way'!$D120))</f>
        <v>1.6136452064390807</v>
      </c>
      <c r="L115" s="55">
        <f t="shared" si="26"/>
        <v>0.38536585365853659</v>
      </c>
      <c r="M115" s="55">
        <f t="shared" si="27"/>
        <v>0.61463414634146341</v>
      </c>
      <c r="N115" s="56">
        <v>218</v>
      </c>
      <c r="O115" s="56">
        <f t="shared" si="28"/>
        <v>131.49206349206349</v>
      </c>
      <c r="P115" s="56">
        <f t="shared" si="29"/>
        <v>80.025316455696199</v>
      </c>
      <c r="Q115" s="56">
        <f t="shared" si="30"/>
        <v>137.97468354430379</v>
      </c>
      <c r="R115" s="56">
        <f t="shared" si="31"/>
        <v>86.507936507936506</v>
      </c>
      <c r="S115" s="57">
        <f t="shared" si="32"/>
        <v>-6.4826200522402928</v>
      </c>
      <c r="T115" s="57">
        <f t="shared" si="33"/>
        <v>-6.482620052240307</v>
      </c>
      <c r="U115" t="s">
        <v>73</v>
      </c>
      <c r="V115" t="s">
        <v>70</v>
      </c>
      <c r="W115" t="s">
        <v>367</v>
      </c>
      <c r="X115" t="s">
        <v>365</v>
      </c>
      <c r="Y115" s="59" t="s">
        <v>371</v>
      </c>
    </row>
    <row r="116" spans="1:25" ht="15" x14ac:dyDescent="0.25">
      <c r="A116">
        <v>1.97</v>
      </c>
      <c r="B116">
        <v>1.93</v>
      </c>
      <c r="C116" s="45">
        <f t="shared" si="17"/>
        <v>2.5748928223876311E-2</v>
      </c>
      <c r="D116" s="46">
        <f>IF(OR($A116="",$B116=""),"",A116*'MPTO_working_2-way'!$G121)</f>
        <v>2.0207253886010363</v>
      </c>
      <c r="E116" s="48">
        <f>IF(OR($A116="",$B116=""),"",B116*'MPTO_working_2-way'!$G121)</f>
        <v>1.9796954314720812</v>
      </c>
      <c r="F116" s="46">
        <f>IF(OR($A116="",$B116=""),"",'MPTO_working_2-way'!D121)</f>
        <v>2.0212647191728026</v>
      </c>
      <c r="G116" s="48">
        <f>IF(OR($A116="",$B116=""),"",'MPTO_working_2-way'!E121)</f>
        <v>1.9791780536685666</v>
      </c>
      <c r="H116" s="46">
        <f>IF(OR($A116="",$B116=""),"",'OddsRatio_working_2-way'!M121)</f>
        <v>2.021278978873144</v>
      </c>
      <c r="I116" s="46">
        <f>IF(OR($A116="",$B116=""),"",'OddsRatio_working_2-way'!N121)</f>
        <v>1.9791643818062103</v>
      </c>
      <c r="J116" s="46">
        <f>IF('Log_working_2-way'!$D121="","",A116^('Log_working_2-way'!$D121))</f>
        <v>2.0215229873993761</v>
      </c>
      <c r="K116" s="48">
        <f>IF('Log_working_2-way'!$D121="","",B116^('Log_working_2-way'!$D121))</f>
        <v>1.9789304913693861</v>
      </c>
      <c r="L116" s="55">
        <f t="shared" si="26"/>
        <v>0.49487179487179483</v>
      </c>
      <c r="M116" s="55">
        <f t="shared" si="27"/>
        <v>0.50512820512820511</v>
      </c>
      <c r="N116" s="56">
        <v>219</v>
      </c>
      <c r="O116" s="56">
        <f t="shared" si="28"/>
        <v>107.83248730964466</v>
      </c>
      <c r="P116" s="56">
        <f t="shared" si="29"/>
        <v>105.52849740932642</v>
      </c>
      <c r="Q116" s="56">
        <f t="shared" si="30"/>
        <v>113.47150259067359</v>
      </c>
      <c r="R116" s="56">
        <f t="shared" si="31"/>
        <v>111.16751269035532</v>
      </c>
      <c r="S116" s="57">
        <f t="shared" si="32"/>
        <v>-5.6390152810289322</v>
      </c>
      <c r="T116" s="57">
        <f t="shared" si="33"/>
        <v>-5.6390152810289038</v>
      </c>
      <c r="U116" t="s">
        <v>135</v>
      </c>
      <c r="V116" t="s">
        <v>72</v>
      </c>
      <c r="W116" t="s">
        <v>367</v>
      </c>
      <c r="X116" t="s">
        <v>365</v>
      </c>
      <c r="Y116" s="59" t="s">
        <v>374</v>
      </c>
    </row>
    <row r="117" spans="1:25" ht="15" x14ac:dyDescent="0.25">
      <c r="A117">
        <v>1.65</v>
      </c>
      <c r="B117">
        <v>2.38</v>
      </c>
      <c r="C117" s="45">
        <f t="shared" si="17"/>
        <v>2.6228673287496784E-2</v>
      </c>
      <c r="D117" s="46">
        <f>IF(OR($A117="",$B117=""),"",A117*'MPTO_working_2-way'!$G122)</f>
        <v>1.6932773109243695</v>
      </c>
      <c r="E117" s="48">
        <f>IF(OR($A117="",$B117=""),"",B117*'MPTO_working_2-way'!$G122)</f>
        <v>2.4424242424242424</v>
      </c>
      <c r="F117" s="46">
        <f>IF(OR($A117="",$B117=""),"",'MPTO_working_2-way'!D122)</f>
        <v>1.686493450719347</v>
      </c>
      <c r="G117" s="48">
        <f>IF(OR($A117="",$B117=""),"",'MPTO_working_2-way'!E122)</f>
        <v>2.4566781357522673</v>
      </c>
      <c r="H117" s="46">
        <f>IF(OR($A117="",$B117=""),"",'OddsRatio_working_2-way'!M122)</f>
        <v>1.6863049560899459</v>
      </c>
      <c r="I117" s="46">
        <f>IF(OR($A117="",$B117=""),"",'OddsRatio_working_2-way'!N122)</f>
        <v>2.4570782144678858</v>
      </c>
      <c r="J117" s="46">
        <f>IF('Log_working_2-way'!$D122="","",A117^('Log_working_2-way'!$D122))</f>
        <v>1.6832366497868074</v>
      </c>
      <c r="K117" s="48">
        <f>IF('Log_working_2-way'!$D122="","",B117^('Log_working_2-way'!$D122))</f>
        <v>2.4636217192271848</v>
      </c>
      <c r="L117" s="55">
        <f t="shared" si="26"/>
        <v>0.5905707196029778</v>
      </c>
      <c r="M117" s="55">
        <f t="shared" si="27"/>
        <v>0.40942928039702237</v>
      </c>
      <c r="N117" s="56">
        <v>220</v>
      </c>
      <c r="O117" s="56">
        <f t="shared" si="28"/>
        <v>86.666666666666671</v>
      </c>
      <c r="P117" s="56">
        <f t="shared" si="29"/>
        <v>127.56302521008405</v>
      </c>
      <c r="Q117" s="56">
        <f t="shared" si="30"/>
        <v>92.436974789915965</v>
      </c>
      <c r="R117" s="56">
        <f t="shared" si="31"/>
        <v>133.33333333333334</v>
      </c>
      <c r="S117" s="57">
        <f t="shared" si="32"/>
        <v>-5.7703081232492934</v>
      </c>
      <c r="T117" s="57">
        <f t="shared" si="33"/>
        <v>-5.7703081232492934</v>
      </c>
      <c r="U117" t="s">
        <v>78</v>
      </c>
      <c r="V117" t="s">
        <v>138</v>
      </c>
      <c r="W117" t="s">
        <v>367</v>
      </c>
      <c r="X117" t="s">
        <v>365</v>
      </c>
      <c r="Y117" s="59" t="s">
        <v>478</v>
      </c>
    </row>
    <row r="118" spans="1:25" ht="15" x14ac:dyDescent="0.25">
      <c r="A118">
        <v>1.9</v>
      </c>
      <c r="B118">
        <v>1.93</v>
      </c>
      <c r="C118" s="45">
        <f t="shared" si="17"/>
        <v>4.445050449959087E-2</v>
      </c>
      <c r="D118" s="46" t="e">
        <f>IF(OR($A118="",$B118=""),"",A118*'MPTO_working_2-way'!$G123)</f>
        <v>#REF!</v>
      </c>
      <c r="E118" s="48" t="e">
        <f>IF(OR($A118="",$B118=""),"",B118*'MPTO_working_2-way'!$G123)</f>
        <v>#REF!</v>
      </c>
      <c r="F118" s="46" t="e">
        <f>IF(OR($A118="",$B118=""),"",'MPTO_working_2-way'!D123)</f>
        <v>#REF!</v>
      </c>
      <c r="G118" s="48" t="e">
        <f>IF(OR($A118="",$B118=""),"",'MPTO_working_2-way'!E123)</f>
        <v>#REF!</v>
      </c>
      <c r="H118" s="46" t="e">
        <f>IF(OR($A118="",$B118=""),"",'OddsRatio_working_2-way'!M123)</f>
        <v>#REF!</v>
      </c>
      <c r="I118" s="46" t="e">
        <f>IF(OR($A118="",$B118=""),"",'OddsRatio_working_2-way'!N123)</f>
        <v>#REF!</v>
      </c>
      <c r="J118" s="46" t="e">
        <f>IF('Log_working_2-way'!$D123="","",A118^('Log_working_2-way'!$D123))</f>
        <v>#VALUE!</v>
      </c>
      <c r="K118" s="48" t="e">
        <f>IF('Log_working_2-way'!$D123="","",B118^('Log_working_2-way'!$D123))</f>
        <v>#VALUE!</v>
      </c>
      <c r="L118" s="55" t="e">
        <f t="shared" ref="L118" si="34">(1/D118)</f>
        <v>#REF!</v>
      </c>
      <c r="M118" s="55" t="e">
        <f t="shared" ref="M118" si="35">(1/E118)</f>
        <v>#REF!</v>
      </c>
      <c r="N118" s="56">
        <v>221</v>
      </c>
      <c r="O118" s="56">
        <f t="shared" ref="O118" si="36">(1/A118)*((N118*A118)-N118)</f>
        <v>104.68421052631577</v>
      </c>
      <c r="P118" s="56">
        <f t="shared" ref="P118" si="37">(1/B118)*((N118*B118)-N118)</f>
        <v>106.49222797927462</v>
      </c>
      <c r="Q118" s="56">
        <f t="shared" ref="Q118" si="38">(1/B118)*N118</f>
        <v>114.5077720207254</v>
      </c>
      <c r="R118" s="56">
        <f t="shared" ref="R118" si="39">(1/A118)*N118</f>
        <v>116.31578947368421</v>
      </c>
      <c r="S118" s="57">
        <f t="shared" ref="S118" si="40">O118-Q118</f>
        <v>-9.8235614944096312</v>
      </c>
      <c r="T118" s="57">
        <f t="shared" ref="T118" si="41">P118-R118</f>
        <v>-9.8235614944095886</v>
      </c>
      <c r="U118" t="s">
        <v>137</v>
      </c>
      <c r="V118" t="s">
        <v>71</v>
      </c>
      <c r="W118" t="s">
        <v>367</v>
      </c>
      <c r="X118" t="s">
        <v>365</v>
      </c>
      <c r="Y118" s="59" t="s">
        <v>371</v>
      </c>
    </row>
    <row r="119" spans="1:25" ht="15" x14ac:dyDescent="0.25">
      <c r="A119">
        <v>1.94</v>
      </c>
      <c r="B119">
        <v>1.89</v>
      </c>
      <c r="C119" s="45">
        <f t="shared" si="17"/>
        <v>4.4564446626302434E-2</v>
      </c>
      <c r="D119" s="46">
        <f>IF(OR($A119="",$B119=""),"",A119*'MPTO_working_2-way'!$G127)</f>
        <v>2.0264550264550265</v>
      </c>
      <c r="E119" s="48">
        <f>IF(OR($A119="",$B119=""),"",B119*'MPTO_working_2-way'!$G127)</f>
        <v>1.9742268041237114</v>
      </c>
      <c r="F119" s="46">
        <f>IF(OR($A119="",$B119=""),"",'MPTO_working_2-way'!D127)</f>
        <v>2.0276502792678208</v>
      </c>
      <c r="G119" s="48">
        <f>IF(OR($A119="",$B119=""),"",'MPTO_working_2-way'!E127)</f>
        <v>1.9730936877791532</v>
      </c>
      <c r="H119" s="46">
        <f>IF(OR($A119="",$B119=""),"",'OddsRatio_working_2-way'!M127)</f>
        <v>2.0277060743621682</v>
      </c>
      <c r="I119" s="46">
        <f>IF(OR($A119="",$B119=""),"",'OddsRatio_working_2-way'!N127)</f>
        <v>1.9730408576407765</v>
      </c>
      <c r="J119" s="46">
        <f>IF('Log_working_2-way'!$D127="","",A119^('Log_working_2-way'!$D127))</f>
        <v>2.0282558996234914</v>
      </c>
      <c r="K119" s="48">
        <f>IF('Log_working_2-way'!$D127="","",B119^('Log_working_2-way'!$D127))</f>
        <v>1.9725205567658568</v>
      </c>
      <c r="L119" s="55">
        <f t="shared" si="26"/>
        <v>0.49347258485639683</v>
      </c>
      <c r="M119" s="55">
        <f t="shared" si="27"/>
        <v>0.50652741514360311</v>
      </c>
      <c r="N119" s="56">
        <v>225</v>
      </c>
      <c r="O119" s="56">
        <f t="shared" si="28"/>
        <v>109.02061855670104</v>
      </c>
      <c r="P119" s="56">
        <f t="shared" si="29"/>
        <v>105.95238095238096</v>
      </c>
      <c r="Q119" s="56">
        <f t="shared" si="30"/>
        <v>119.04761904761907</v>
      </c>
      <c r="R119" s="56">
        <f t="shared" si="31"/>
        <v>115.97938144329898</v>
      </c>
      <c r="S119" s="57">
        <f t="shared" si="32"/>
        <v>-10.027000490918027</v>
      </c>
      <c r="T119" s="57">
        <f t="shared" si="33"/>
        <v>-10.027000490918013</v>
      </c>
      <c r="U119" t="s">
        <v>133</v>
      </c>
      <c r="V119" t="s">
        <v>41</v>
      </c>
      <c r="W119" t="s">
        <v>367</v>
      </c>
      <c r="X119" t="s">
        <v>393</v>
      </c>
      <c r="Y119" s="59" t="s">
        <v>382</v>
      </c>
    </row>
    <row r="120" spans="1:25" s="28" customFormat="1" ht="15" x14ac:dyDescent="0.25">
      <c r="A120" s="23">
        <v>1.53</v>
      </c>
      <c r="B120" s="23">
        <v>2.67</v>
      </c>
      <c r="C120" s="24">
        <f t="shared" si="17"/>
        <v>2.81266064478225E-2</v>
      </c>
      <c r="D120" s="25">
        <f>IF(OR($A120="",$B120=""),"",A120*'MPTO_working_2-way'!$G128)</f>
        <v>1.5730337078651684</v>
      </c>
      <c r="E120" s="27">
        <f>IF(OR($A120="",$B120=""),"",B120*'MPTO_working_2-way'!$G128)</f>
        <v>2.7450980392156858</v>
      </c>
      <c r="F120" s="25">
        <f>IF(OR($A120="",$B120=""),"",'MPTO_working_2-way'!D128)</f>
        <v>1.5636447149336854</v>
      </c>
      <c r="G120" s="27">
        <f>IF(OR($A120="",$B120=""),"",'MPTO_working_2-way'!E128)</f>
        <v>2.7741672608739938</v>
      </c>
      <c r="H120" s="25">
        <f>IF(OR($A120="",$B120=""),"",'OddsRatio_working_2-way'!M128)</f>
        <v>1.5633518167726788</v>
      </c>
      <c r="I120" s="25">
        <f>IF(OR($A120="",$B120=""),"",'OddsRatio_working_2-way'!N128)</f>
        <v>2.7750896868120249</v>
      </c>
      <c r="J120" s="25">
        <f>IF('Log_working_2-way'!$D128="","",A120^('Log_working_2-way'!$D128))</f>
        <v>1.5590799638918429</v>
      </c>
      <c r="K120" s="27">
        <f>IF('Log_working_2-way'!$D128="","",B120^('Log_working_2-way'!$D128))</f>
        <v>2.7886529022410445</v>
      </c>
      <c r="L120" s="71">
        <f t="shared" si="26"/>
        <v>0.63571428571428579</v>
      </c>
      <c r="M120" s="71">
        <f t="shared" si="27"/>
        <v>0.36428571428571432</v>
      </c>
      <c r="N120" s="72">
        <v>226</v>
      </c>
      <c r="O120" s="72">
        <f t="shared" si="28"/>
        <v>78.287581699346433</v>
      </c>
      <c r="P120" s="72">
        <f t="shared" si="29"/>
        <v>141.3558052434457</v>
      </c>
      <c r="Q120" s="72">
        <f t="shared" si="30"/>
        <v>84.644194756554313</v>
      </c>
      <c r="R120" s="72">
        <f t="shared" si="31"/>
        <v>147.71241830065361</v>
      </c>
      <c r="S120" s="73">
        <f t="shared" si="32"/>
        <v>-6.3566130572078805</v>
      </c>
      <c r="T120" s="73">
        <f t="shared" si="33"/>
        <v>-6.3566130572079089</v>
      </c>
      <c r="U120" s="23" t="s">
        <v>69</v>
      </c>
      <c r="V120" s="23" t="s">
        <v>75</v>
      </c>
      <c r="W120" s="23" t="s">
        <v>367</v>
      </c>
      <c r="X120" s="23" t="s">
        <v>393</v>
      </c>
      <c r="Y120" s="59" t="s">
        <v>374</v>
      </c>
    </row>
    <row r="121" spans="1:25" ht="15" x14ac:dyDescent="0.25">
      <c r="A121">
        <v>2.02</v>
      </c>
      <c r="B121">
        <v>1.89</v>
      </c>
      <c r="C121" s="45">
        <f t="shared" si="17"/>
        <v>2.4150034051024338E-2</v>
      </c>
      <c r="D121" s="46">
        <f>IF(OR($A121="",$B121=""),"",A121*'MPTO_working_2-way'!$G129)</f>
        <v>2.0687830687830693</v>
      </c>
      <c r="E121" s="48">
        <f>IF(OR($A121="",$B121=""),"",B121*'MPTO_working_2-way'!$G129)</f>
        <v>1.9356435643564358</v>
      </c>
      <c r="F121" s="46">
        <f>IF(OR($A121="",$B121=""),"",'MPTO_working_2-way'!D129)</f>
        <v>2.0705027387602368</v>
      </c>
      <c r="G121" s="48">
        <f>IF(OR($A121="",$B121=""),"",'MPTO_working_2-way'!E129)</f>
        <v>1.9341405339682862</v>
      </c>
      <c r="H121" s="46">
        <f>IF(OR($A121="",$B121=""),"",'OddsRatio_working_2-way'!M129)</f>
        <v>2.0705453823777571</v>
      </c>
      <c r="I121" s="46">
        <f>IF(OR($A121="",$B121=""),"",'OddsRatio_working_2-way'!N129)</f>
        <v>1.9341033238394147</v>
      </c>
      <c r="J121" s="46">
        <f>IF('Log_working_2-way'!$D129="","",A121^('Log_working_2-way'!$D129))</f>
        <v>2.0713231559049405</v>
      </c>
      <c r="K121" s="48">
        <f>IF('Log_working_2-way'!$D129="","",B121^('Log_working_2-way'!$D129))</f>
        <v>1.9334251710029571</v>
      </c>
      <c r="L121" s="55">
        <f t="shared" ref="L121:L184" si="42">(1/D121)</f>
        <v>0.48337595907928377</v>
      </c>
      <c r="M121" s="55">
        <f t="shared" ref="M121:M184" si="43">(1/E121)</f>
        <v>0.51662404092071612</v>
      </c>
      <c r="N121" s="56">
        <v>227</v>
      </c>
      <c r="O121" s="56">
        <f t="shared" ref="O121:O184" si="44">(1/A121)*((N121*A121)-N121)</f>
        <v>114.62376237623764</v>
      </c>
      <c r="P121" s="56">
        <f t="shared" ref="P121:P184" si="45">(1/B121)*((N121*B121)-N121)</f>
        <v>106.8941798941799</v>
      </c>
      <c r="Q121" s="56">
        <f t="shared" ref="Q121:Q184" si="46">(1/B121)*N121</f>
        <v>120.10582010582013</v>
      </c>
      <c r="R121" s="56">
        <f t="shared" ref="R121:R184" si="47">(1/A121)*N121</f>
        <v>112.37623762376238</v>
      </c>
      <c r="S121" s="57">
        <f t="shared" ref="S121:S184" si="48">O121-Q121</f>
        <v>-5.4820577295824933</v>
      </c>
      <c r="T121" s="57">
        <f t="shared" ref="T121:T184" si="49">P121-R121</f>
        <v>-5.4820577295824791</v>
      </c>
      <c r="U121" t="s">
        <v>134</v>
      </c>
      <c r="V121" t="s">
        <v>72</v>
      </c>
      <c r="W121" t="s">
        <v>367</v>
      </c>
      <c r="X121" s="40">
        <v>44197</v>
      </c>
      <c r="Y121" s="59" t="s">
        <v>377</v>
      </c>
    </row>
    <row r="122" spans="1:25" ht="15" x14ac:dyDescent="0.25">
      <c r="A122">
        <v>1.58</v>
      </c>
      <c r="B122">
        <v>2.52</v>
      </c>
      <c r="C122" s="45">
        <f t="shared" ref="C122:C185" si="50">IF(OR($A122="",$B122=""),"",(1/A122)+(1/B122)-1)</f>
        <v>2.9736789230460081E-2</v>
      </c>
      <c r="D122" s="46">
        <f>IF(OR($A122="",$B122=""),"",A122*'MPTO_working_2-way'!$G130)</f>
        <v>1.626984126984127</v>
      </c>
      <c r="E122" s="48">
        <f>IF(OR($A122="",$B122=""),"",B122*'MPTO_working_2-way'!$G130)</f>
        <v>2.5949367088607596</v>
      </c>
      <c r="F122" s="46">
        <f>IF(OR($A122="",$B122=""),"",'MPTO_working_2-way'!D130)</f>
        <v>1.6180104031209364</v>
      </c>
      <c r="G122" s="48">
        <f>IF(OR($A122="",$B122=""),"",'MPTO_working_2-way'!E130)</f>
        <v>2.618095739084692</v>
      </c>
      <c r="H122" s="46">
        <f>IF(OR($A122="",$B122=""),"",'OddsRatio_working_2-way'!M130)</f>
        <v>1.6177207681213428</v>
      </c>
      <c r="I122" s="46">
        <f>IF(OR($A122="",$B122=""),"",'OddsRatio_working_2-way'!N130)</f>
        <v>2.618854426800759</v>
      </c>
      <c r="J122" s="46">
        <f>IF('Log_working_2-way'!$D130="","",A122^('Log_working_2-way'!$D130))</f>
        <v>1.6136452064390807</v>
      </c>
      <c r="K122" s="48">
        <f>IF('Log_working_2-way'!$D130="","",B122^('Log_working_2-way'!$D130))</f>
        <v>2.6296061462010867</v>
      </c>
      <c r="L122" s="55">
        <f t="shared" si="42"/>
        <v>0.61463414634146341</v>
      </c>
      <c r="M122" s="55">
        <f t="shared" si="43"/>
        <v>0.38536585365853659</v>
      </c>
      <c r="N122" s="56">
        <v>228</v>
      </c>
      <c r="O122" s="56">
        <f t="shared" si="44"/>
        <v>83.696202531645568</v>
      </c>
      <c r="P122" s="56">
        <f t="shared" si="45"/>
        <v>137.52380952380955</v>
      </c>
      <c r="Q122" s="56">
        <f t="shared" si="46"/>
        <v>90.476190476190467</v>
      </c>
      <c r="R122" s="56">
        <f t="shared" si="47"/>
        <v>144.30379746835442</v>
      </c>
      <c r="S122" s="57">
        <f t="shared" si="48"/>
        <v>-6.7799879445448994</v>
      </c>
      <c r="T122" s="57">
        <f t="shared" si="49"/>
        <v>-6.779987944544871</v>
      </c>
      <c r="U122" t="s">
        <v>137</v>
      </c>
      <c r="V122" t="s">
        <v>136</v>
      </c>
      <c r="W122" t="s">
        <v>367</v>
      </c>
      <c r="X122" s="40">
        <v>44197</v>
      </c>
      <c r="Y122" s="59" t="s">
        <v>378</v>
      </c>
    </row>
    <row r="123" spans="1:25" ht="15" x14ac:dyDescent="0.25">
      <c r="A123">
        <v>2.59</v>
      </c>
      <c r="B123">
        <v>1.54</v>
      </c>
      <c r="C123" s="45">
        <f t="shared" si="50"/>
        <v>3.5451035451035562E-2</v>
      </c>
      <c r="D123" s="46">
        <f>IF(OR($A123="",$B123=""),"",A123*'MPTO_working_2-way'!$G131)</f>
        <v>2.6818181818181821</v>
      </c>
      <c r="E123" s="48">
        <f>IF(OR($A123="",$B123=""),"",B123*'MPTO_working_2-way'!$G131)</f>
        <v>1.5945945945945947</v>
      </c>
      <c r="F123" s="46">
        <f>IF(OR($A123="",$B123=""),"",'MPTO_working_2-way'!D131)</f>
        <v>2.7146260123868511</v>
      </c>
      <c r="G123" s="48">
        <f>IF(OR($A123="",$B123=""),"",'MPTO_working_2-way'!E131)</f>
        <v>1.583217560433454</v>
      </c>
      <c r="H123" s="46">
        <f>IF(OR($A123="",$B123=""),"",'OddsRatio_working_2-way'!M131)</f>
        <v>2.7159383568311668</v>
      </c>
      <c r="I123" s="46">
        <f>IF(OR($A123="",$B123=""),"",'OddsRatio_working_2-way'!N131)</f>
        <v>1.5827715174143586</v>
      </c>
      <c r="J123" s="46">
        <f>IF('Log_working_2-way'!$D131="","",A123^('Log_working_2-way'!$D131))</f>
        <v>2.7313566491877532</v>
      </c>
      <c r="K123" s="48">
        <f>IF('Log_working_2-way'!$D131="","",B123^('Log_working_2-way'!$D131))</f>
        <v>1.5775817480869365</v>
      </c>
      <c r="L123" s="55">
        <f t="shared" si="42"/>
        <v>0.37288135593220334</v>
      </c>
      <c r="M123" s="55">
        <f t="shared" si="43"/>
        <v>0.6271186440677966</v>
      </c>
      <c r="N123" s="56">
        <v>229</v>
      </c>
      <c r="O123" s="56">
        <f t="shared" si="44"/>
        <v>140.5830115830116</v>
      </c>
      <c r="P123" s="56">
        <f t="shared" si="45"/>
        <v>80.298701298701317</v>
      </c>
      <c r="Q123" s="56">
        <f t="shared" si="46"/>
        <v>148.7012987012987</v>
      </c>
      <c r="R123" s="56">
        <f t="shared" si="47"/>
        <v>88.416988416988417</v>
      </c>
      <c r="S123" s="57">
        <f t="shared" si="48"/>
        <v>-8.1182871182870997</v>
      </c>
      <c r="T123" s="57">
        <f t="shared" si="49"/>
        <v>-8.1182871182870997</v>
      </c>
      <c r="U123" t="s">
        <v>86</v>
      </c>
      <c r="V123" t="s">
        <v>79</v>
      </c>
      <c r="W123" t="s">
        <v>368</v>
      </c>
      <c r="X123" s="40">
        <v>44197</v>
      </c>
      <c r="Y123" s="59" t="s">
        <v>371</v>
      </c>
    </row>
    <row r="124" spans="1:25" ht="15" x14ac:dyDescent="0.25">
      <c r="A124">
        <v>1.76</v>
      </c>
      <c r="B124">
        <v>2.1800000000000002</v>
      </c>
      <c r="C124" s="45">
        <f t="shared" si="50"/>
        <v>2.6897414512093487E-2</v>
      </c>
      <c r="D124" s="46">
        <f>IF(OR($A124="",$B124=""),"",A124*'MPTO_working_2-way'!$G132)</f>
        <v>1.8073394495412844</v>
      </c>
      <c r="E124" s="48">
        <f>IF(OR($A124="",$B124=""),"",B124*'MPTO_working_2-way'!$G132)</f>
        <v>2.2386363636363638</v>
      </c>
      <c r="F124" s="46">
        <f>IF(OR($A124="",$B124=""),"",'MPTO_working_2-way'!D132)</f>
        <v>1.8026686713023867</v>
      </c>
      <c r="G124" s="48">
        <f>IF(OR($A124="",$B124=""),"",'MPTO_working_2-way'!E132)</f>
        <v>2.2458440646218687</v>
      </c>
      <c r="H124" s="46">
        <f>IF(OR($A124="",$B124=""),"",'OddsRatio_working_2-way'!M132)</f>
        <v>1.8025383458814721</v>
      </c>
      <c r="I124" s="46">
        <f>IF(OR($A124="",$B124=""),"",'OddsRatio_working_2-way'!N132)</f>
        <v>2.2460463791317595</v>
      </c>
      <c r="J124" s="46">
        <f>IF('Log_working_2-way'!$D132="","",A124^('Log_working_2-way'!$D132))</f>
        <v>1.8004280438143094</v>
      </c>
      <c r="K124" s="48">
        <f>IF('Log_working_2-way'!$D132="","",B124^('Log_working_2-way'!$D132))</f>
        <v>2.2493315392032671</v>
      </c>
      <c r="L124" s="55">
        <f t="shared" si="42"/>
        <v>0.5532994923857868</v>
      </c>
      <c r="M124" s="55">
        <f t="shared" si="43"/>
        <v>0.44670050761421315</v>
      </c>
      <c r="N124" s="56">
        <v>230</v>
      </c>
      <c r="O124" s="56">
        <f t="shared" si="44"/>
        <v>99.318181818181827</v>
      </c>
      <c r="P124" s="56">
        <f t="shared" si="45"/>
        <v>124.49541284403671</v>
      </c>
      <c r="Q124" s="56">
        <f t="shared" si="46"/>
        <v>105.50458715596329</v>
      </c>
      <c r="R124" s="56">
        <f t="shared" si="47"/>
        <v>130.68181818181819</v>
      </c>
      <c r="S124" s="57">
        <f t="shared" si="48"/>
        <v>-6.1864053377814656</v>
      </c>
      <c r="T124" s="57">
        <f t="shared" si="49"/>
        <v>-6.1864053377814798</v>
      </c>
      <c r="U124" t="s">
        <v>394</v>
      </c>
      <c r="V124" t="s">
        <v>395</v>
      </c>
      <c r="W124" t="s">
        <v>467</v>
      </c>
      <c r="X124" s="40">
        <v>44228</v>
      </c>
      <c r="Y124" s="59" t="s">
        <v>377</v>
      </c>
    </row>
    <row r="125" spans="1:25" ht="15" x14ac:dyDescent="0.25">
      <c r="A125">
        <v>1.53</v>
      </c>
      <c r="B125">
        <v>2.65</v>
      </c>
      <c r="C125" s="45">
        <f t="shared" si="50"/>
        <v>3.0953261807867838E-2</v>
      </c>
      <c r="D125" s="46">
        <f>IF(OR($A125="",$B125=""),"",A125*'MPTO_working_2-way'!$G133)</f>
        <v>1.5773584905660378</v>
      </c>
      <c r="E125" s="48">
        <f>IF(OR($A125="",$B125=""),"",B125*'MPTO_working_2-way'!$G133)</f>
        <v>2.7320261437908497</v>
      </c>
      <c r="F125" s="46">
        <f>IF(OR($A125="",$B125=""),"",'MPTO_working_2-way'!D133)</f>
        <v>1.5671079331336362</v>
      </c>
      <c r="G125" s="48">
        <f>IF(OR($A125="",$B125=""),"",'MPTO_working_2-way'!E133)</f>
        <v>2.7633327653774069</v>
      </c>
      <c r="H125" s="46">
        <f>IF(OR($A125="",$B125=""),"",'OddsRatio_working_2-way'!M133)</f>
        <v>1.5667557862184747</v>
      </c>
      <c r="I125" s="46">
        <f>IF(OR($A125="",$B125=""),"",'OddsRatio_working_2-way'!N133)</f>
        <v>2.7644283910575149</v>
      </c>
      <c r="J125" s="46">
        <f>IF('Log_working_2-way'!$D133="","",A125^('Log_working_2-way'!$D133))</f>
        <v>1.5620865290409105</v>
      </c>
      <c r="K125" s="48">
        <f>IF('Log_working_2-way'!$D133="","",B125^('Log_working_2-way'!$D133))</f>
        <v>2.7790855114535944</v>
      </c>
      <c r="L125" s="55">
        <f t="shared" si="42"/>
        <v>0.63397129186602863</v>
      </c>
      <c r="M125" s="55">
        <f t="shared" si="43"/>
        <v>0.36602870813397126</v>
      </c>
      <c r="N125" s="56">
        <v>231</v>
      </c>
      <c r="O125" s="56">
        <f t="shared" si="44"/>
        <v>80.019607843137265</v>
      </c>
      <c r="P125" s="56">
        <f t="shared" si="45"/>
        <v>143.83018867924528</v>
      </c>
      <c r="Q125" s="56">
        <f t="shared" si="46"/>
        <v>87.169811320754718</v>
      </c>
      <c r="R125" s="56">
        <f t="shared" si="47"/>
        <v>150.98039215686273</v>
      </c>
      <c r="S125" s="57">
        <f t="shared" si="48"/>
        <v>-7.1502034776174526</v>
      </c>
      <c r="T125" s="57">
        <f t="shared" si="49"/>
        <v>-7.1502034776174526</v>
      </c>
      <c r="U125" t="s">
        <v>396</v>
      </c>
      <c r="V125" t="s">
        <v>397</v>
      </c>
      <c r="W125" t="s">
        <v>467</v>
      </c>
      <c r="X125" s="40">
        <v>44228</v>
      </c>
      <c r="Y125" s="59" t="s">
        <v>378</v>
      </c>
    </row>
    <row r="126" spans="1:25" ht="15" x14ac:dyDescent="0.25">
      <c r="A126">
        <v>2.11</v>
      </c>
      <c r="B126">
        <v>1.8</v>
      </c>
      <c r="C126" s="45">
        <f t="shared" si="50"/>
        <v>2.9489204844655115E-2</v>
      </c>
      <c r="D126" s="46">
        <f>IF(OR($A126="",$B126=""),"",A126*'MPTO_working_2-way'!$G134)</f>
        <v>2.1722222222222221</v>
      </c>
      <c r="E126" s="48">
        <f>IF(OR($A126="",$B126=""),"",B126*'MPTO_working_2-way'!$G134)</f>
        <v>1.8530805687203793</v>
      </c>
      <c r="F126" s="46">
        <f>IF(OR($A126="",$B126=""),"",'MPTO_working_2-way'!D134)</f>
        <v>2.1777522935779814</v>
      </c>
      <c r="G126" s="48">
        <f>IF(OR($A126="",$B126=""),"",'MPTO_working_2-way'!E134)</f>
        <v>1.8490749756572542</v>
      </c>
      <c r="H126" s="46">
        <f>IF(OR($A126="",$B126=""),"",'OddsRatio_working_2-way'!M134)</f>
        <v>2.1779218989389744</v>
      </c>
      <c r="I126" s="46">
        <f>IF(OR($A126="",$B126=""),"",'OddsRatio_working_2-way'!N134)</f>
        <v>1.8489527199560174</v>
      </c>
      <c r="J126" s="46">
        <f>IF('Log_working_2-way'!$D134="","",A126^('Log_working_2-way'!$D134))</f>
        <v>2.1804431814833727</v>
      </c>
      <c r="K126" s="48">
        <f>IF('Log_working_2-way'!$D134="","",B126^('Log_working_2-way'!$D134))</f>
        <v>1.847139460573918</v>
      </c>
      <c r="L126" s="55">
        <f t="shared" si="42"/>
        <v>0.46035805626598469</v>
      </c>
      <c r="M126" s="55">
        <f t="shared" si="43"/>
        <v>0.53964194373401531</v>
      </c>
      <c r="N126" s="56">
        <v>232</v>
      </c>
      <c r="O126" s="56">
        <f t="shared" si="44"/>
        <v>122.04739336492891</v>
      </c>
      <c r="P126" s="56">
        <f t="shared" si="45"/>
        <v>103.11111111111113</v>
      </c>
      <c r="Q126" s="56">
        <f t="shared" si="46"/>
        <v>128.88888888888889</v>
      </c>
      <c r="R126" s="56">
        <f t="shared" si="47"/>
        <v>109.95260663507109</v>
      </c>
      <c r="S126" s="57">
        <f t="shared" si="48"/>
        <v>-6.8414955239599777</v>
      </c>
      <c r="T126" s="57">
        <f t="shared" si="49"/>
        <v>-6.8414955239599635</v>
      </c>
      <c r="U126" t="s">
        <v>398</v>
      </c>
      <c r="V126" t="s">
        <v>399</v>
      </c>
      <c r="W126" t="s">
        <v>467</v>
      </c>
      <c r="X126" s="40">
        <v>44228</v>
      </c>
      <c r="Y126" s="59" t="s">
        <v>377</v>
      </c>
    </row>
    <row r="127" spans="1:25" ht="15" x14ac:dyDescent="0.25">
      <c r="A127">
        <v>1.57</v>
      </c>
      <c r="B127">
        <v>2.5499999999999998</v>
      </c>
      <c r="C127" s="45">
        <f t="shared" si="50"/>
        <v>2.9099537904333728E-2</v>
      </c>
      <c r="D127" s="46">
        <f>IF(OR($A127="",$B127=""),"",A127*'MPTO_working_2-way'!$G135)</f>
        <v>1.615686274509804</v>
      </c>
      <c r="E127" s="48">
        <f>IF(OR($A127="",$B127=""),"",B127*'MPTO_working_2-way'!$G135)</f>
        <v>2.6242038216560508</v>
      </c>
      <c r="F127" s="46">
        <f>IF(OR($A127="",$B127=""),"",'MPTO_working_2-way'!D135)</f>
        <v>1.606702116986054</v>
      </c>
      <c r="G127" s="48">
        <f>IF(OR($A127="",$B127=""),"",'MPTO_working_2-way'!E135)</f>
        <v>2.6482553332230858</v>
      </c>
      <c r="H127" s="46">
        <f>IF(OR($A127="",$B127=""),"",'OddsRatio_working_2-way'!M135)</f>
        <v>1.6064172948423148</v>
      </c>
      <c r="I127" s="46">
        <f>IF(OR($A127="",$B127=""),"",'OddsRatio_working_2-way'!N135)</f>
        <v>2.6490294859747152</v>
      </c>
      <c r="J127" s="46">
        <f>IF('Log_working_2-way'!$D135="","",A127^('Log_working_2-way'!$D135))</f>
        <v>1.602336474827694</v>
      </c>
      <c r="K127" s="48">
        <f>IF('Log_working_2-way'!$D135="","",B127^('Log_working_2-way'!$D135))</f>
        <v>2.6602016344536126</v>
      </c>
      <c r="L127" s="55">
        <f t="shared" si="42"/>
        <v>0.6189320388349514</v>
      </c>
      <c r="M127" s="55">
        <f t="shared" si="43"/>
        <v>0.38106796116504854</v>
      </c>
      <c r="N127" s="56">
        <v>233</v>
      </c>
      <c r="O127" s="56">
        <f t="shared" si="44"/>
        <v>84.592356687898089</v>
      </c>
      <c r="P127" s="56">
        <f t="shared" si="45"/>
        <v>141.62745098039215</v>
      </c>
      <c r="Q127" s="56">
        <f t="shared" si="46"/>
        <v>91.37254901960786</v>
      </c>
      <c r="R127" s="56">
        <f t="shared" si="47"/>
        <v>148.4076433121019</v>
      </c>
      <c r="S127" s="57">
        <f t="shared" si="48"/>
        <v>-6.7801923317097703</v>
      </c>
      <c r="T127" s="57">
        <f t="shared" si="49"/>
        <v>-6.7801923317097419</v>
      </c>
      <c r="U127" t="s">
        <v>400</v>
      </c>
      <c r="V127" t="s">
        <v>401</v>
      </c>
      <c r="W127" t="s">
        <v>467</v>
      </c>
      <c r="X127" s="40">
        <v>44228</v>
      </c>
      <c r="Y127" s="59" t="s">
        <v>390</v>
      </c>
    </row>
    <row r="128" spans="1:25" s="52" customFormat="1" ht="15" x14ac:dyDescent="0.25">
      <c r="A128">
        <v>2.0099999999999998</v>
      </c>
      <c r="B128">
        <v>1.89</v>
      </c>
      <c r="C128" s="45">
        <f t="shared" si="50"/>
        <v>2.6612966911474523E-2</v>
      </c>
      <c r="D128" s="46">
        <f>IF(OR($A128="",$B128=""),"",A128*'MPTO_working_2-way'!$G136)</f>
        <v>2.0634920634920637</v>
      </c>
      <c r="E128" s="48">
        <f>IF(OR($A128="",$B128=""),"",B128*'MPTO_working_2-way'!$G136)</f>
        <v>1.9402985074626868</v>
      </c>
      <c r="F128" s="46">
        <f>IF(OR($A128="",$B128=""),"",'MPTO_working_2-way'!D136)</f>
        <v>2.065236891462122</v>
      </c>
      <c r="G128" s="48">
        <f>IF(OR($A128="",$B128=""),"",'MPTO_working_2-way'!E136)</f>
        <v>1.9387583250401901</v>
      </c>
      <c r="H128" s="46">
        <f>IF(OR($A128="",$B128=""),"",'OddsRatio_working_2-way'!M136)</f>
        <v>2.0652846852715743</v>
      </c>
      <c r="I128" s="46">
        <f>IF(OR($A128="",$B128=""),"",'OddsRatio_working_2-way'!N136)</f>
        <v>1.9387162078135651</v>
      </c>
      <c r="J128" s="46">
        <f>IF('Log_working_2-way'!$D136="","",A128^('Log_working_2-way'!$D136))</f>
        <v>2.0660754766713998</v>
      </c>
      <c r="K128" s="48">
        <f>IF('Log_working_2-way'!$D136="","",B128^('Log_working_2-way'!$D136))</f>
        <v>1.9380198887252209</v>
      </c>
      <c r="L128" s="55">
        <f t="shared" si="42"/>
        <v>0.48461538461538456</v>
      </c>
      <c r="M128" s="55">
        <f t="shared" si="43"/>
        <v>0.51538461538461533</v>
      </c>
      <c r="N128" s="56">
        <v>234</v>
      </c>
      <c r="O128" s="56">
        <f t="shared" si="44"/>
        <v>117.58208955223881</v>
      </c>
      <c r="P128" s="56">
        <f t="shared" si="45"/>
        <v>110.1904761904762</v>
      </c>
      <c r="Q128" s="56">
        <f t="shared" si="46"/>
        <v>123.80952380952382</v>
      </c>
      <c r="R128" s="56">
        <f t="shared" si="47"/>
        <v>116.41791044776122</v>
      </c>
      <c r="S128" s="57">
        <f t="shared" si="48"/>
        <v>-6.2274342572850117</v>
      </c>
      <c r="T128" s="57">
        <f t="shared" si="49"/>
        <v>-6.2274342572850117</v>
      </c>
      <c r="U128" t="s">
        <v>402</v>
      </c>
      <c r="V128" t="s">
        <v>403</v>
      </c>
      <c r="W128" t="s">
        <v>467</v>
      </c>
      <c r="X128" s="40">
        <v>44228</v>
      </c>
      <c r="Y128" s="59" t="s">
        <v>381</v>
      </c>
    </row>
    <row r="129" spans="1:25" ht="15" x14ac:dyDescent="0.25">
      <c r="A129">
        <v>1.83</v>
      </c>
      <c r="B129">
        <v>2.08</v>
      </c>
      <c r="C129" s="45">
        <f t="shared" si="50"/>
        <v>2.7217318200924545E-2</v>
      </c>
      <c r="D129" s="46">
        <f>IF(OR($A129="",$B129=""),"",A129*'MPTO_working_2-way'!$G137)</f>
        <v>1.8798076923076921</v>
      </c>
      <c r="E129" s="48">
        <f>IF(OR($A129="",$B129=""),"",B129*'MPTO_working_2-way'!$G137)</f>
        <v>2.136612021857923</v>
      </c>
      <c r="F129" s="46">
        <f>IF(OR($A129="",$B129=""),"",'MPTO_working_2-way'!D137)</f>
        <v>1.8767379942806428</v>
      </c>
      <c r="G129" s="48">
        <f>IF(OR($A129="",$B129=""),"",'MPTO_working_2-way'!E137)</f>
        <v>2.1405916094927453</v>
      </c>
      <c r="H129" s="46">
        <f>IF(OR($A129="",$B129=""),"",'OddsRatio_working_2-way'!M137)</f>
        <v>1.8766518798921943</v>
      </c>
      <c r="I129" s="46">
        <f>IF(OR($A129="",$B129=""),"",'OddsRatio_working_2-way'!N137)</f>
        <v>2.1407036509440598</v>
      </c>
      <c r="J129" s="46">
        <f>IF('Log_working_2-way'!$D137="","",A129^('Log_working_2-way'!$D137))</f>
        <v>1.875264356990918</v>
      </c>
      <c r="K129" s="48">
        <f>IF('Log_working_2-way'!$D137="","",B129^('Log_working_2-way'!$D137))</f>
        <v>2.1425119645428072</v>
      </c>
      <c r="L129" s="55">
        <f t="shared" si="42"/>
        <v>0.53196930946291565</v>
      </c>
      <c r="M129" s="55">
        <f t="shared" si="43"/>
        <v>0.46803069053708451</v>
      </c>
      <c r="N129" s="56">
        <v>235</v>
      </c>
      <c r="O129" s="56">
        <f t="shared" si="44"/>
        <v>106.58469945355191</v>
      </c>
      <c r="P129" s="56">
        <f t="shared" si="45"/>
        <v>122.01923076923076</v>
      </c>
      <c r="Q129" s="56">
        <f t="shared" si="46"/>
        <v>112.98076923076923</v>
      </c>
      <c r="R129" s="56">
        <f t="shared" si="47"/>
        <v>128.41530054644807</v>
      </c>
      <c r="S129" s="57">
        <f t="shared" si="48"/>
        <v>-6.3960697772173205</v>
      </c>
      <c r="T129" s="57">
        <f t="shared" si="49"/>
        <v>-6.3960697772173063</v>
      </c>
      <c r="U129" t="s">
        <v>404</v>
      </c>
      <c r="V129" t="s">
        <v>405</v>
      </c>
      <c r="W129" t="s">
        <v>467</v>
      </c>
      <c r="X129" s="40">
        <v>44228</v>
      </c>
      <c r="Y129" s="59" t="s">
        <v>370</v>
      </c>
    </row>
    <row r="130" spans="1:25" ht="15" x14ac:dyDescent="0.25">
      <c r="A130">
        <v>1.54</v>
      </c>
      <c r="B130">
        <v>2.62</v>
      </c>
      <c r="C130" s="45">
        <f t="shared" si="50"/>
        <v>3.1030038663626414E-2</v>
      </c>
      <c r="D130" s="46">
        <f>IF(OR($A130="",$B130=""),"",A130*'MPTO_working_2-way'!$G138)</f>
        <v>1.5877862595419847</v>
      </c>
      <c r="E130" s="48">
        <f>IF(OR($A130="",$B130=""),"",B130*'MPTO_working_2-way'!$G138)</f>
        <v>2.7012987012987013</v>
      </c>
      <c r="F130" s="46">
        <f>IF(OR($A130="",$B130=""),"",'MPTO_working_2-way'!D138)</f>
        <v>1.5776960975991241</v>
      </c>
      <c r="G130" s="48">
        <f>IF(OR($A130="",$B130=""),"",'MPTO_working_2-way'!E138)</f>
        <v>2.7310139434141059</v>
      </c>
      <c r="H130" s="46">
        <f>IF(OR($A130="",$B130=""),"",'OddsRatio_working_2-way'!M138)</f>
        <v>1.5773502691896257</v>
      </c>
      <c r="I130" s="46">
        <f>IF(OR($A130="",$B130=""),"",'OddsRatio_working_2-way'!N138)</f>
        <v>2.7320508075688776</v>
      </c>
      <c r="J130" s="46">
        <f>IF('Log_working_2-way'!$D138="","",A130^('Log_working_2-way'!$D138))</f>
        <v>1.5727564248411574</v>
      </c>
      <c r="K130" s="48">
        <f>IF('Log_working_2-way'!$D138="","",B130^('Log_working_2-way'!$D138))</f>
        <v>2.7459428766377578</v>
      </c>
      <c r="L130" s="55">
        <f t="shared" si="42"/>
        <v>0.62980769230769229</v>
      </c>
      <c r="M130" s="55">
        <f t="shared" si="43"/>
        <v>0.37019230769230771</v>
      </c>
      <c r="N130" s="56">
        <v>236</v>
      </c>
      <c r="O130" s="56">
        <f t="shared" si="44"/>
        <v>82.753246753246756</v>
      </c>
      <c r="P130" s="56">
        <f t="shared" si="45"/>
        <v>145.92366412213741</v>
      </c>
      <c r="Q130" s="56">
        <f t="shared" si="46"/>
        <v>90.07633587786259</v>
      </c>
      <c r="R130" s="56">
        <f t="shared" si="47"/>
        <v>153.24675324675326</v>
      </c>
      <c r="S130" s="57">
        <f t="shared" si="48"/>
        <v>-7.3230891246158336</v>
      </c>
      <c r="T130" s="57">
        <f t="shared" si="49"/>
        <v>-7.3230891246158478</v>
      </c>
      <c r="U130" t="s">
        <v>406</v>
      </c>
      <c r="V130" t="s">
        <v>407</v>
      </c>
      <c r="W130" t="s">
        <v>467</v>
      </c>
      <c r="X130" s="40">
        <v>44228</v>
      </c>
      <c r="Y130" s="59" t="s">
        <v>377</v>
      </c>
    </row>
    <row r="131" spans="1:25" ht="15" x14ac:dyDescent="0.25">
      <c r="A131">
        <v>1.7</v>
      </c>
      <c r="B131">
        <v>2.2400000000000002</v>
      </c>
      <c r="C131" s="45">
        <f t="shared" si="50"/>
        <v>3.4663865546218364E-2</v>
      </c>
      <c r="D131" s="46">
        <f>IF(OR($A131="",$B131=""),"",A131*'MPTO_working_2-way'!$G139)</f>
        <v>1.7589285714285712</v>
      </c>
      <c r="E131" s="48">
        <f>IF(OR($A131="",$B131=""),"",B131*'MPTO_working_2-way'!$G139)</f>
        <v>2.3176470588235292</v>
      </c>
      <c r="F131" s="46">
        <f>IF(OR($A131="",$B131=""),"",'MPTO_working_2-way'!D139)</f>
        <v>1.7516099356025756</v>
      </c>
      <c r="G131" s="48">
        <f>IF(OR($A131="",$B131=""),"",'MPTO_working_2-way'!E139)</f>
        <v>2.3304773561811505</v>
      </c>
      <c r="H131" s="46">
        <f>IF(OR($A131="",$B131=""),"",'OddsRatio_working_2-way'!M139)</f>
        <v>1.7513428837969105</v>
      </c>
      <c r="I131" s="46">
        <f>IF(OR($A131="",$B131=""),"",'OddsRatio_working_2-way'!N139)</f>
        <v>2.3309502512973848</v>
      </c>
      <c r="J131" s="46">
        <f>IF('Log_working_2-way'!$D139="","",A131^('Log_working_2-way'!$D139))</f>
        <v>1.7480183212340654</v>
      </c>
      <c r="K131" s="48">
        <f>IF('Log_working_2-way'!$D139="","",B131^('Log_working_2-way'!$D139))</f>
        <v>2.3368656510313084</v>
      </c>
      <c r="L131" s="55">
        <f t="shared" si="42"/>
        <v>0.56852791878172593</v>
      </c>
      <c r="M131" s="55">
        <f t="shared" si="43"/>
        <v>0.43147208121827418</v>
      </c>
      <c r="N131" s="56">
        <v>237</v>
      </c>
      <c r="O131" s="56">
        <f t="shared" si="44"/>
        <v>97.588235294117638</v>
      </c>
      <c r="P131" s="56">
        <f t="shared" si="45"/>
        <v>131.19642857142856</v>
      </c>
      <c r="Q131" s="56">
        <f t="shared" si="46"/>
        <v>105.80357142857142</v>
      </c>
      <c r="R131" s="56">
        <f t="shared" si="47"/>
        <v>139.41176470588235</v>
      </c>
      <c r="S131" s="57">
        <f t="shared" si="48"/>
        <v>-8.2153361344537785</v>
      </c>
      <c r="T131" s="57">
        <f t="shared" si="49"/>
        <v>-8.2153361344537927</v>
      </c>
      <c r="U131" t="s">
        <v>408</v>
      </c>
      <c r="V131" t="s">
        <v>409</v>
      </c>
      <c r="W131" t="s">
        <v>468</v>
      </c>
      <c r="X131" s="40">
        <v>44228</v>
      </c>
      <c r="Y131" s="59" t="s">
        <v>378</v>
      </c>
    </row>
    <row r="132" spans="1:25" ht="15" x14ac:dyDescent="0.25">
      <c r="A132">
        <v>1.96</v>
      </c>
      <c r="B132">
        <v>1.93</v>
      </c>
      <c r="C132" s="45">
        <f t="shared" si="50"/>
        <v>2.8338796658559762E-2</v>
      </c>
      <c r="D132" s="46">
        <f>IF(OR($A132="",$B132=""),"",A132*'MPTO_working_2-way'!$G140)</f>
        <v>2.0155440414507773</v>
      </c>
      <c r="E132" s="48">
        <f>IF(OR($A132="",$B132=""),"",B132*'MPTO_working_2-way'!$G140)</f>
        <v>1.9846938775510203</v>
      </c>
      <c r="F132" s="46">
        <f>IF(OR($A132="",$B132=""),"",'MPTO_working_2-way'!D140)</f>
        <v>2.0159880622468553</v>
      </c>
      <c r="G132" s="48">
        <f>IF(OR($A132="",$B132=""),"",'MPTO_working_2-way'!E140)</f>
        <v>1.9842635333613092</v>
      </c>
      <c r="H132" s="46">
        <f>IF(OR($A132="",$B132=""),"",'OddsRatio_working_2-way'!M140)</f>
        <v>2.0160010160015238</v>
      </c>
      <c r="I132" s="46">
        <f>IF(OR($A132="",$B132=""),"",'OddsRatio_working_2-way'!N140)</f>
        <v>1.9842509842514759</v>
      </c>
      <c r="J132" s="46">
        <f>IF('Log_working_2-way'!$D140="","",A132^('Log_working_2-way'!$D140))</f>
        <v>2.0162023284286739</v>
      </c>
      <c r="K132" s="48">
        <f>IF('Log_working_2-way'!$D140="","",B132^('Log_working_2-way'!$D140))</f>
        <v>1.9840560014719333</v>
      </c>
      <c r="L132" s="55">
        <f t="shared" si="42"/>
        <v>0.49614395886889456</v>
      </c>
      <c r="M132" s="55">
        <f t="shared" si="43"/>
        <v>0.50385604113110538</v>
      </c>
      <c r="N132" s="56">
        <v>238</v>
      </c>
      <c r="O132" s="56">
        <f t="shared" si="44"/>
        <v>116.57142857142858</v>
      </c>
      <c r="P132" s="56">
        <f t="shared" si="45"/>
        <v>114.6839378238342</v>
      </c>
      <c r="Q132" s="56">
        <f t="shared" si="46"/>
        <v>123.31606217616581</v>
      </c>
      <c r="R132" s="56">
        <f t="shared" si="47"/>
        <v>121.42857142857143</v>
      </c>
      <c r="S132" s="57">
        <f t="shared" si="48"/>
        <v>-6.7446336047372313</v>
      </c>
      <c r="T132" s="57">
        <f t="shared" si="49"/>
        <v>-6.7446336047372313</v>
      </c>
      <c r="U132" t="s">
        <v>410</v>
      </c>
      <c r="V132" t="s">
        <v>411</v>
      </c>
      <c r="W132" t="s">
        <v>468</v>
      </c>
      <c r="X132" s="40">
        <v>44228</v>
      </c>
      <c r="Y132" s="59" t="s">
        <v>376</v>
      </c>
    </row>
    <row r="133" spans="1:25" ht="15" x14ac:dyDescent="0.25">
      <c r="A133">
        <v>1.71</v>
      </c>
      <c r="B133">
        <v>2.2200000000000002</v>
      </c>
      <c r="C133" s="45">
        <f t="shared" si="50"/>
        <v>3.5245772087877381E-2</v>
      </c>
      <c r="D133" s="46">
        <f>IF(OR($A133="",$B133=""),"",A133*'MPTO_working_2-way'!$G141)</f>
        <v>1.7702702702702702</v>
      </c>
      <c r="E133" s="48">
        <f>IF(OR($A133="",$B133=""),"",B133*'MPTO_working_2-way'!$G141)</f>
        <v>2.2982456140350882</v>
      </c>
      <c r="F133" s="46">
        <f>IF(OR($A133="",$B133=""),"",'MPTO_working_2-way'!D141)</f>
        <v>1.7631322279503969</v>
      </c>
      <c r="G133" s="48">
        <f>IF(OR($A133="",$B133=""),"",'MPTO_working_2-way'!E141)</f>
        <v>2.3103888990323171</v>
      </c>
      <c r="H133" s="46">
        <f>IF(OR($A133="",$B133=""),"",'OddsRatio_working_2-way'!M141)</f>
        <v>1.7628677559805201</v>
      </c>
      <c r="I133" s="46">
        <f>IF(OR($A133="",$B133=""),"",'OddsRatio_working_2-way'!N141)</f>
        <v>2.310843186332725</v>
      </c>
      <c r="J133" s="46">
        <f>IF('Log_working_2-way'!$D141="","",A133^('Log_working_2-way'!$D141))</f>
        <v>1.7596240997267032</v>
      </c>
      <c r="K133" s="48">
        <f>IF('Log_working_2-way'!$D141="","",B133^('Log_working_2-way'!$D141))</f>
        <v>2.3164405926032319</v>
      </c>
      <c r="L133" s="55">
        <f t="shared" si="42"/>
        <v>0.56488549618320616</v>
      </c>
      <c r="M133" s="55">
        <f t="shared" si="43"/>
        <v>0.43511450381679379</v>
      </c>
      <c r="N133" s="56">
        <v>239</v>
      </c>
      <c r="O133" s="56">
        <f t="shared" si="44"/>
        <v>99.233918128654963</v>
      </c>
      <c r="P133" s="56">
        <f t="shared" si="45"/>
        <v>131.34234234234233</v>
      </c>
      <c r="Q133" s="56">
        <f t="shared" si="46"/>
        <v>107.65765765765765</v>
      </c>
      <c r="R133" s="56">
        <f t="shared" si="47"/>
        <v>139.76608187134502</v>
      </c>
      <c r="S133" s="57">
        <f t="shared" si="48"/>
        <v>-8.4237395290026882</v>
      </c>
      <c r="T133" s="57">
        <f t="shared" si="49"/>
        <v>-8.4237395290026882</v>
      </c>
      <c r="U133" t="s">
        <v>412</v>
      </c>
      <c r="V133" t="s">
        <v>413</v>
      </c>
      <c r="W133" t="s">
        <v>468</v>
      </c>
      <c r="X133" s="40">
        <v>44228</v>
      </c>
      <c r="Y133" s="59" t="s">
        <v>391</v>
      </c>
    </row>
    <row r="134" spans="1:25" ht="15" x14ac:dyDescent="0.25">
      <c r="A134">
        <v>1.45</v>
      </c>
      <c r="B134">
        <v>2.9</v>
      </c>
      <c r="C134" s="45">
        <f t="shared" si="50"/>
        <v>3.4482758620689724E-2</v>
      </c>
      <c r="D134" s="46">
        <f>IF(OR($A134="",$B134=""),"",A134*'MPTO_working_2-way'!$G142)</f>
        <v>1.5</v>
      </c>
      <c r="E134" s="48">
        <f>IF(OR($A134="",$B134=""),"",B134*'MPTO_working_2-way'!$G142)</f>
        <v>3</v>
      </c>
      <c r="F134" s="46">
        <f>IF(OR($A134="",$B134=""),"",'MPTO_working_2-way'!D142)</f>
        <v>1.4871794871794872</v>
      </c>
      <c r="G134" s="48">
        <f>IF(OR($A134="",$B134=""),"",'MPTO_working_2-way'!E142)</f>
        <v>3.0526315789473686</v>
      </c>
      <c r="H134" s="46">
        <f>IF(OR($A134="",$B134=""),"",'OddsRatio_working_2-way'!M142)</f>
        <v>1.4866642633922875</v>
      </c>
      <c r="I134" s="46">
        <f>IF(OR($A134="",$B134=""),"",'OddsRatio_working_2-way'!N142)</f>
        <v>3.0548046676563252</v>
      </c>
      <c r="J134" s="46">
        <f>IF('Log_working_2-way'!$D142="","",A134^('Log_working_2-way'!$D142))</f>
        <v>1.4807838821001689</v>
      </c>
      <c r="K134" s="48">
        <f>IF('Log_working_2-way'!$D142="","",B134^('Log_working_2-way'!$D142))</f>
        <v>3.0799366144127549</v>
      </c>
      <c r="L134" s="55">
        <f t="shared" si="42"/>
        <v>0.66666666666666663</v>
      </c>
      <c r="M134" s="55">
        <f t="shared" si="43"/>
        <v>0.33333333333333331</v>
      </c>
      <c r="N134" s="56">
        <v>240</v>
      </c>
      <c r="O134" s="56">
        <f t="shared" si="44"/>
        <v>74.482758620689665</v>
      </c>
      <c r="P134" s="56">
        <f t="shared" si="45"/>
        <v>157.24137931034483</v>
      </c>
      <c r="Q134" s="56">
        <f t="shared" si="46"/>
        <v>82.758620689655174</v>
      </c>
      <c r="R134" s="56">
        <f t="shared" si="47"/>
        <v>165.51724137931035</v>
      </c>
      <c r="S134" s="57">
        <f t="shared" si="48"/>
        <v>-8.2758620689655089</v>
      </c>
      <c r="T134" s="57">
        <f t="shared" si="49"/>
        <v>-8.2758620689655231</v>
      </c>
      <c r="U134" t="s">
        <v>133</v>
      </c>
      <c r="V134" t="s">
        <v>138</v>
      </c>
      <c r="W134" t="s">
        <v>367</v>
      </c>
      <c r="X134" s="40">
        <v>44228</v>
      </c>
      <c r="Y134" s="59" t="s">
        <v>370</v>
      </c>
    </row>
    <row r="135" spans="1:25" ht="15" x14ac:dyDescent="0.25">
      <c r="A135">
        <v>2.2599999999999998</v>
      </c>
      <c r="B135">
        <v>1.65</v>
      </c>
      <c r="C135" s="45">
        <f t="shared" si="50"/>
        <v>4.85384821668009E-2</v>
      </c>
      <c r="D135" s="46">
        <f>IF(OR($A135="",$B135=""),"",A135*'MPTO_working_2-way'!$G143)</f>
        <v>2.3696969696969696</v>
      </c>
      <c r="E135" s="48">
        <f>IF(OR($A135="",$B135=""),"",B135*'MPTO_working_2-way'!$G143)</f>
        <v>1.7300884955752214</v>
      </c>
      <c r="F135" s="46">
        <f>IF(OR($A135="",$B135=""),"",'MPTO_working_2-way'!D143)</f>
        <v>2.3911510099390831</v>
      </c>
      <c r="G135" s="48">
        <f>IF(OR($A135="",$B135=""),"",'MPTO_working_2-way'!E143)</f>
        <v>1.7188292233233464</v>
      </c>
      <c r="H135" s="46">
        <f>IF(OR($A135="",$B135=""),"",'OddsRatio_working_2-way'!M143)</f>
        <v>2.3922864426767716</v>
      </c>
      <c r="I135" s="46">
        <f>IF(OR($A135="",$B135=""),"",'OddsRatio_working_2-way'!N143)</f>
        <v>1.7182430061427794</v>
      </c>
      <c r="J135" s="46">
        <f>IF('Log_working_2-way'!$D143="","",A135^('Log_working_2-way'!$D143))</f>
        <v>2.4023634444146</v>
      </c>
      <c r="K135" s="48">
        <f>IF('Log_working_2-way'!$D143="","",B135^('Log_working_2-way'!$D143))</f>
        <v>1.7130819075338126</v>
      </c>
      <c r="L135" s="55">
        <f t="shared" si="42"/>
        <v>0.42199488491048592</v>
      </c>
      <c r="M135" s="55">
        <f t="shared" si="43"/>
        <v>0.57800511508951402</v>
      </c>
      <c r="N135" s="56">
        <v>241</v>
      </c>
      <c r="O135" s="56">
        <f t="shared" si="44"/>
        <v>134.36283185840708</v>
      </c>
      <c r="P135" s="56">
        <f t="shared" si="45"/>
        <v>94.939393939393923</v>
      </c>
      <c r="Q135" s="56">
        <f t="shared" si="46"/>
        <v>146.06060606060606</v>
      </c>
      <c r="R135" s="56">
        <f t="shared" si="47"/>
        <v>106.63716814159292</v>
      </c>
      <c r="S135" s="57">
        <f t="shared" si="48"/>
        <v>-11.697774202198985</v>
      </c>
      <c r="T135" s="57">
        <f t="shared" si="49"/>
        <v>-11.697774202199</v>
      </c>
      <c r="U135" t="s">
        <v>34</v>
      </c>
      <c r="V135" t="s">
        <v>70</v>
      </c>
      <c r="W135" t="s">
        <v>367</v>
      </c>
      <c r="X135" s="40">
        <v>44228</v>
      </c>
      <c r="Y135" s="59" t="s">
        <v>376</v>
      </c>
    </row>
    <row r="136" spans="1:25" ht="15" x14ac:dyDescent="0.25">
      <c r="A136">
        <v>2.5299999999999998</v>
      </c>
      <c r="B136">
        <v>1.58</v>
      </c>
      <c r="C136" s="45">
        <f t="shared" si="50"/>
        <v>2.8168309401110703E-2</v>
      </c>
      <c r="D136" s="46">
        <f>IF(OR($A136="",$B136=""),"",A136*'MPTO_working_2-way'!$G144)</f>
        <v>2.6012658227848098</v>
      </c>
      <c r="E136" s="48">
        <f>IF(OR($A136="",$B136=""),"",B136*'MPTO_working_2-way'!$G144)</f>
        <v>1.6245059288537549</v>
      </c>
      <c r="F136" s="46">
        <f>IF(OR($A136="",$B136=""),"",'MPTO_working_2-way'!D144)</f>
        <v>2.6234823127912317</v>
      </c>
      <c r="G136" s="48">
        <f>IF(OR($A136="",$B136=""),"",'MPTO_working_2-way'!E144)</f>
        <v>1.6159598981283099</v>
      </c>
      <c r="H136" s="46">
        <f>IF(OR($A136="",$B136=""),"",'OddsRatio_working_2-way'!M144)</f>
        <v>2.6241708760111284</v>
      </c>
      <c r="I136" s="46">
        <f>IF(OR($A136="",$B136=""),"",'OddsRatio_working_2-way'!N144)</f>
        <v>1.6156987634551996</v>
      </c>
      <c r="J136" s="46">
        <f>IF('Log_working_2-way'!$D144="","",A136^('Log_working_2-way'!$D144))</f>
        <v>2.6344667221475415</v>
      </c>
      <c r="K136" s="48">
        <f>IF('Log_working_2-way'!$D144="","",B136^('Log_working_2-way'!$D144))</f>
        <v>1.6118203487716556</v>
      </c>
      <c r="L136" s="55">
        <f t="shared" si="42"/>
        <v>0.38442822384428227</v>
      </c>
      <c r="M136" s="55">
        <f t="shared" si="43"/>
        <v>0.61557177615571779</v>
      </c>
      <c r="N136" s="56">
        <v>242</v>
      </c>
      <c r="O136" s="56">
        <f t="shared" si="44"/>
        <v>146.34782608695653</v>
      </c>
      <c r="P136" s="56">
        <f t="shared" si="45"/>
        <v>88.835443037974684</v>
      </c>
      <c r="Q136" s="56">
        <f t="shared" si="46"/>
        <v>153.1645569620253</v>
      </c>
      <c r="R136" s="56">
        <f t="shared" si="47"/>
        <v>95.652173913043484</v>
      </c>
      <c r="S136" s="57">
        <f t="shared" si="48"/>
        <v>-6.816730875068771</v>
      </c>
      <c r="T136" s="57">
        <f t="shared" si="49"/>
        <v>-6.8167308750687994</v>
      </c>
      <c r="U136" t="s">
        <v>74</v>
      </c>
      <c r="V136" t="s">
        <v>71</v>
      </c>
      <c r="W136" t="s">
        <v>367</v>
      </c>
      <c r="X136" s="40">
        <v>44228</v>
      </c>
      <c r="Y136" s="59" t="s">
        <v>384</v>
      </c>
    </row>
    <row r="137" spans="1:25" s="52" customFormat="1" ht="15" x14ac:dyDescent="0.25">
      <c r="A137">
        <v>1.92</v>
      </c>
      <c r="B137">
        <v>1.98</v>
      </c>
      <c r="C137" s="45">
        <f t="shared" si="50"/>
        <v>2.5883838383838453E-2</v>
      </c>
      <c r="D137" s="46">
        <f>IF(OR($A137="",$B137=""),"",A137*'MPTO_working_2-way'!$G145)</f>
        <v>1.9696969696969697</v>
      </c>
      <c r="E137" s="48">
        <f>IF(OR($A137="",$B137=""),"",B137*'MPTO_working_2-way'!$G145)</f>
        <v>2.03125</v>
      </c>
      <c r="F137" s="46">
        <f>IF(OR($A137="",$B137=""),"",'MPTO_working_2-way'!D145)</f>
        <v>1.968924798011187</v>
      </c>
      <c r="G137" s="48">
        <f>IF(OR($A137="",$B137=""),"",'MPTO_working_2-way'!E145)</f>
        <v>2.0320718409236691</v>
      </c>
      <c r="H137" s="46">
        <f>IF(OR($A137="",$B137=""),"",'OddsRatio_working_2-way'!M145)</f>
        <v>1.9689042833036094</v>
      </c>
      <c r="I137" s="46">
        <f>IF(OR($A137="",$B137=""),"",'OddsRatio_working_2-way'!N145)</f>
        <v>2.0320936930842795</v>
      </c>
      <c r="J137" s="46">
        <f>IF('Log_working_2-way'!$D145="","",A137^('Log_working_2-way'!$D145))</f>
        <v>1.9685552294594053</v>
      </c>
      <c r="K137" s="48">
        <f>IF('Log_working_2-way'!$D145="","",B137^('Log_working_2-way'!$D145))</f>
        <v>2.0324656453077439</v>
      </c>
      <c r="L137" s="55">
        <f t="shared" si="42"/>
        <v>0.50769230769230766</v>
      </c>
      <c r="M137" s="55">
        <f t="shared" si="43"/>
        <v>0.49230769230769234</v>
      </c>
      <c r="N137" s="56">
        <v>243</v>
      </c>
      <c r="O137" s="56">
        <f t="shared" si="44"/>
        <v>116.43750000000001</v>
      </c>
      <c r="P137" s="56">
        <f t="shared" si="45"/>
        <v>120.27272727272728</v>
      </c>
      <c r="Q137" s="56">
        <f t="shared" si="46"/>
        <v>122.72727272727273</v>
      </c>
      <c r="R137" s="56">
        <f t="shared" si="47"/>
        <v>126.56250000000001</v>
      </c>
      <c r="S137" s="57">
        <f t="shared" si="48"/>
        <v>-6.2897727272727195</v>
      </c>
      <c r="T137" s="57">
        <f t="shared" si="49"/>
        <v>-6.2897727272727337</v>
      </c>
      <c r="U137" t="s">
        <v>78</v>
      </c>
      <c r="V137" t="s">
        <v>38</v>
      </c>
      <c r="W137" t="s">
        <v>367</v>
      </c>
      <c r="X137" s="40">
        <v>44228</v>
      </c>
      <c r="Y137" s="59" t="s">
        <v>479</v>
      </c>
    </row>
    <row r="138" spans="1:25" ht="15" x14ac:dyDescent="0.25">
      <c r="A138">
        <v>2.2000000000000002</v>
      </c>
      <c r="B138">
        <v>1.72</v>
      </c>
      <c r="C138" s="45">
        <f t="shared" si="50"/>
        <v>3.5940803382663811E-2</v>
      </c>
      <c r="D138" s="46">
        <f>IF(OR($A138="",$B138=""),"",A138*'MPTO_working_2-way'!$G146)</f>
        <v>2.2790697674418605</v>
      </c>
      <c r="E138" s="48">
        <f>IF(OR($A138="",$B138=""),"",B138*'MPTO_working_2-way'!$G146)</f>
        <v>1.7818181818181817</v>
      </c>
      <c r="F138" s="46">
        <f>IF(OR($A138="",$B138=""),"",'MPTO_working_2-way'!D146)</f>
        <v>2.2905569007263922</v>
      </c>
      <c r="G138" s="48">
        <f>IF(OR($A138="",$B138=""),"",'MPTO_working_2-way'!E146)</f>
        <v>1.7748592870544089</v>
      </c>
      <c r="H138" s="46">
        <f>IF(OR($A138="",$B138=""),"",'OddsRatio_working_2-way'!M146)</f>
        <v>2.2909944487358058</v>
      </c>
      <c r="I138" s="46">
        <f>IF(OR($A138="",$B138=""),"",'OddsRatio_working_2-way'!N146)</f>
        <v>1.7745966692414832</v>
      </c>
      <c r="J138" s="46">
        <f>IF('Log_working_2-way'!$D146="","",A138^('Log_working_2-way'!$D146))</f>
        <v>2.2962889076273294</v>
      </c>
      <c r="K138" s="48">
        <f>IF('Log_working_2-way'!$D146="","",B138^('Log_working_2-way'!$D146))</f>
        <v>1.7714329684655428</v>
      </c>
      <c r="L138" s="55">
        <f t="shared" si="42"/>
        <v>0.43877551020408162</v>
      </c>
      <c r="M138" s="55">
        <f t="shared" si="43"/>
        <v>0.56122448979591844</v>
      </c>
      <c r="N138" s="56">
        <v>244</v>
      </c>
      <c r="O138" s="56">
        <f t="shared" si="44"/>
        <v>133.09090909090912</v>
      </c>
      <c r="P138" s="56">
        <f t="shared" si="45"/>
        <v>102.13953488372094</v>
      </c>
      <c r="Q138" s="56">
        <f t="shared" si="46"/>
        <v>141.86046511627907</v>
      </c>
      <c r="R138" s="56">
        <f t="shared" si="47"/>
        <v>110.90909090909091</v>
      </c>
      <c r="S138" s="57">
        <f t="shared" si="48"/>
        <v>-8.7695560253699512</v>
      </c>
      <c r="T138" s="57">
        <f t="shared" si="49"/>
        <v>-8.7695560253699654</v>
      </c>
      <c r="U138" t="s">
        <v>80</v>
      </c>
      <c r="V138" t="s">
        <v>49</v>
      </c>
      <c r="W138" t="s">
        <v>368</v>
      </c>
      <c r="X138" s="40">
        <v>44228</v>
      </c>
      <c r="Y138" s="59" t="s">
        <v>381</v>
      </c>
    </row>
    <row r="139" spans="1:25" ht="15" x14ac:dyDescent="0.25">
      <c r="A139">
        <v>2.02</v>
      </c>
      <c r="B139">
        <v>1.87</v>
      </c>
      <c r="C139" s="45">
        <f t="shared" si="50"/>
        <v>2.9808863239265015E-2</v>
      </c>
      <c r="D139" s="46">
        <f>IF(OR($A139="",$B139=""),"",A139*'MPTO_working_2-way'!$G147)</f>
        <v>2.0802139037433154</v>
      </c>
      <c r="E139" s="48">
        <f>IF(OR($A139="",$B139=""),"",B139*'MPTO_working_2-way'!$G147)</f>
        <v>1.9257425742574257</v>
      </c>
      <c r="F139" s="46">
        <f>IF(OR($A139="",$B139=""),"",'MPTO_working_2-way'!D147)</f>
        <v>2.082703865027292</v>
      </c>
      <c r="G139" s="48">
        <f>IF(OR($A139="",$B139=""),"",'MPTO_working_2-way'!E147)</f>
        <v>1.9236135865967305</v>
      </c>
      <c r="H139" s="46">
        <f>IF(OR($A139="",$B139=""),"",'OddsRatio_working_2-way'!M147)</f>
        <v>2.0827805840074194</v>
      </c>
      <c r="I139" s="46">
        <f>IF(OR($A139="",$B139=""),"",'OddsRatio_working_2-way'!N147)</f>
        <v>1.9235481451827992</v>
      </c>
      <c r="J139" s="46">
        <f>IF('Log_working_2-way'!$D147="","",A139^('Log_working_2-way'!$D147))</f>
        <v>2.0839128581602959</v>
      </c>
      <c r="K139" s="48">
        <f>IF('Log_working_2-way'!$D147="","",B139^('Log_working_2-way'!$D147))</f>
        <v>1.9225833907877643</v>
      </c>
      <c r="L139" s="55">
        <f t="shared" si="42"/>
        <v>0.48071979434447304</v>
      </c>
      <c r="M139" s="55">
        <f t="shared" si="43"/>
        <v>0.51928020565552702</v>
      </c>
      <c r="N139" s="56">
        <v>245</v>
      </c>
      <c r="O139" s="56">
        <f t="shared" si="44"/>
        <v>123.71287128712871</v>
      </c>
      <c r="P139" s="56">
        <f t="shared" si="45"/>
        <v>113.98395721925134</v>
      </c>
      <c r="Q139" s="56">
        <f t="shared" si="46"/>
        <v>131.01604278074865</v>
      </c>
      <c r="R139" s="56">
        <f t="shared" si="47"/>
        <v>121.28712871287128</v>
      </c>
      <c r="S139" s="57">
        <f t="shared" si="48"/>
        <v>-7.3031714936199421</v>
      </c>
      <c r="T139" s="57">
        <f t="shared" si="49"/>
        <v>-7.3031714936199421</v>
      </c>
      <c r="U139" t="s">
        <v>42</v>
      </c>
      <c r="V139" t="s">
        <v>82</v>
      </c>
      <c r="W139" t="s">
        <v>368</v>
      </c>
      <c r="X139" s="40">
        <v>44228</v>
      </c>
      <c r="Y139" s="59" t="s">
        <v>382</v>
      </c>
    </row>
    <row r="140" spans="1:25" ht="15" x14ac:dyDescent="0.25">
      <c r="A140">
        <v>2.2999999999999998</v>
      </c>
      <c r="B140">
        <v>1.67</v>
      </c>
      <c r="C140" s="45">
        <f t="shared" si="50"/>
        <v>3.3585003905233002E-2</v>
      </c>
      <c r="D140" s="46">
        <f>IF(OR($A140="",$B140=""),"",A140*'MPTO_working_2-way'!$G148)</f>
        <v>2.3772455089820359</v>
      </c>
      <c r="E140" s="48">
        <f>IF(OR($A140="",$B140=""),"",B140*'MPTO_working_2-way'!$G148)</f>
        <v>1.7260869565217389</v>
      </c>
      <c r="F140" s="46">
        <f>IF(OR($A140="",$B140=""),"",'MPTO_working_2-way'!D148)</f>
        <v>2.3924011211460603</v>
      </c>
      <c r="G140" s="48">
        <f>IF(OR($A140="",$B140=""),"",'MPTO_working_2-way'!E148)</f>
        <v>1.7181838514873629</v>
      </c>
      <c r="H140" s="46">
        <f>IF(OR($A140="",$B140=""),"",'OddsRatio_working_2-way'!M148)</f>
        <v>2.3929459815307572</v>
      </c>
      <c r="I140" s="46">
        <f>IF(OR($A140="",$B140=""),"",'OddsRatio_working_2-way'!N148)</f>
        <v>1.7179029289427752</v>
      </c>
      <c r="J140" s="46">
        <f>IF('Log_working_2-way'!$D148="","",A140^('Log_working_2-way'!$D148))</f>
        <v>2.399943779582375</v>
      </c>
      <c r="K140" s="48">
        <f>IF('Log_working_2-way'!$D148="","",B140^('Log_working_2-way'!$D148))</f>
        <v>1.7143143993241288</v>
      </c>
      <c r="L140" s="55">
        <f t="shared" si="42"/>
        <v>0.42065491183879095</v>
      </c>
      <c r="M140" s="55">
        <f t="shared" si="43"/>
        <v>0.57934508816120911</v>
      </c>
      <c r="N140" s="56">
        <v>246</v>
      </c>
      <c r="O140" s="56">
        <f t="shared" si="44"/>
        <v>139.04347826086956</v>
      </c>
      <c r="P140" s="56">
        <f t="shared" si="45"/>
        <v>98.694610778443121</v>
      </c>
      <c r="Q140" s="56">
        <f t="shared" si="46"/>
        <v>147.30538922155691</v>
      </c>
      <c r="R140" s="56">
        <f t="shared" si="47"/>
        <v>106.95652173913045</v>
      </c>
      <c r="S140" s="57">
        <f t="shared" si="48"/>
        <v>-8.2619109606873451</v>
      </c>
      <c r="T140" s="57">
        <f t="shared" si="49"/>
        <v>-8.2619109606873309</v>
      </c>
      <c r="U140" t="s">
        <v>47</v>
      </c>
      <c r="V140" t="s">
        <v>46</v>
      </c>
      <c r="W140" t="s">
        <v>368</v>
      </c>
      <c r="X140" s="40">
        <v>44228</v>
      </c>
      <c r="Y140" s="59" t="s">
        <v>372</v>
      </c>
    </row>
    <row r="141" spans="1:25" ht="15" x14ac:dyDescent="0.25">
      <c r="A141">
        <v>2.0699999999999998</v>
      </c>
      <c r="B141">
        <v>1.83</v>
      </c>
      <c r="C141" s="45">
        <f t="shared" si="50"/>
        <v>2.9539874871307603E-2</v>
      </c>
      <c r="D141" s="46">
        <f>IF(OR($A141="",$B141=""),"",A141*'MPTO_working_2-way'!$G149)</f>
        <v>2.1311475409836067</v>
      </c>
      <c r="E141" s="48">
        <f>IF(OR($A141="",$B141=""),"",B141*'MPTO_working_2-way'!$G149)</f>
        <v>1.8840579710144929</v>
      </c>
      <c r="F141" s="46">
        <f>IF(OR($A141="",$B141=""),"",'MPTO_working_2-way'!D149)</f>
        <v>2.1352836729517204</v>
      </c>
      <c r="G141" s="48">
        <f>IF(OR($A141="",$B141=""),"",'MPTO_working_2-way'!E149)</f>
        <v>1.8808371192373576</v>
      </c>
      <c r="H141" s="46">
        <f>IF(OR($A141="",$B141=""),"",'OddsRatio_working_2-way'!M149)</f>
        <v>2.1354103339788768</v>
      </c>
      <c r="I141" s="46">
        <f>IF(OR($A141="",$B141=""),"",'OddsRatio_working_2-way'!N149)</f>
        <v>1.8807388571985679</v>
      </c>
      <c r="J141" s="46">
        <f>IF('Log_working_2-way'!$D149="","",A141^('Log_working_2-way'!$D149))</f>
        <v>2.137293622577233</v>
      </c>
      <c r="K141" s="48">
        <f>IF('Log_working_2-way'!$D149="","",B141^('Log_working_2-way'!$D149))</f>
        <v>1.8792804075818812</v>
      </c>
      <c r="L141" s="55">
        <f t="shared" si="42"/>
        <v>0.46923076923076917</v>
      </c>
      <c r="M141" s="55">
        <f t="shared" si="43"/>
        <v>0.53076923076923077</v>
      </c>
      <c r="N141" s="56">
        <v>247</v>
      </c>
      <c r="O141" s="56">
        <f t="shared" si="44"/>
        <v>127.67632850241544</v>
      </c>
      <c r="P141" s="56">
        <f t="shared" si="45"/>
        <v>112.02732240437157</v>
      </c>
      <c r="Q141" s="56">
        <f t="shared" si="46"/>
        <v>134.9726775956284</v>
      </c>
      <c r="R141" s="56">
        <f t="shared" si="47"/>
        <v>119.32367149758456</v>
      </c>
      <c r="S141" s="57">
        <f t="shared" si="48"/>
        <v>-7.2963490932129531</v>
      </c>
      <c r="T141" s="57">
        <f t="shared" si="49"/>
        <v>-7.2963490932129815</v>
      </c>
      <c r="U141" t="s">
        <v>44</v>
      </c>
      <c r="V141" t="s">
        <v>85</v>
      </c>
      <c r="W141" t="s">
        <v>368</v>
      </c>
      <c r="X141" s="40">
        <v>44228</v>
      </c>
      <c r="Y141" s="59" t="s">
        <v>382</v>
      </c>
    </row>
    <row r="142" spans="1:25" ht="15" x14ac:dyDescent="0.25">
      <c r="A142">
        <v>2.58</v>
      </c>
      <c r="B142">
        <v>1.55</v>
      </c>
      <c r="C142" s="45">
        <f t="shared" si="50"/>
        <v>3.275818954738674E-2</v>
      </c>
      <c r="D142" s="46">
        <f>IF(OR($A142="",$B142=""),"",A142*'MPTO_working_2-way'!$G150)</f>
        <v>2.6645161290322577</v>
      </c>
      <c r="E142" s="48">
        <f>IF(OR($A142="",$B142=""),"",B142*'MPTO_working_2-way'!$G150)</f>
        <v>1.6007751937984496</v>
      </c>
      <c r="F142" s="46">
        <f>IF(OR($A142="",$B142=""),"",'MPTO_working_2-way'!D150)</f>
        <v>2.6938363085213872</v>
      </c>
      <c r="G142" s="48">
        <f>IF(OR($A142="",$B142=""),"",'MPTO_working_2-way'!E150)</f>
        <v>1.5903758202425928</v>
      </c>
      <c r="H142" s="46">
        <f>IF(OR($A142="",$B142=""),"",'OddsRatio_working_2-way'!M150)</f>
        <v>2.6949121725703877</v>
      </c>
      <c r="I142" s="46">
        <f>IF(OR($A142="",$B142=""),"",'OddsRatio_working_2-way'!N150)</f>
        <v>1.5900010727301979</v>
      </c>
      <c r="J142" s="46">
        <f>IF('Log_working_2-way'!$D150="","",A142^('Log_working_2-way'!$D150))</f>
        <v>2.7086271490229712</v>
      </c>
      <c r="K142" s="48">
        <f>IF('Log_working_2-way'!$D150="","",B142^('Log_working_2-way'!$D150))</f>
        <v>1.5852651940897229</v>
      </c>
      <c r="L142" s="55">
        <f t="shared" si="42"/>
        <v>0.37530266343825669</v>
      </c>
      <c r="M142" s="55">
        <f t="shared" si="43"/>
        <v>0.62469733656174331</v>
      </c>
      <c r="N142" s="56">
        <v>248</v>
      </c>
      <c r="O142" s="56">
        <f t="shared" si="44"/>
        <v>151.87596899224806</v>
      </c>
      <c r="P142" s="56">
        <f t="shared" si="45"/>
        <v>88.000000000000014</v>
      </c>
      <c r="Q142" s="56">
        <f t="shared" si="46"/>
        <v>160</v>
      </c>
      <c r="R142" s="56">
        <f t="shared" si="47"/>
        <v>96.124031007751924</v>
      </c>
      <c r="S142" s="57">
        <f t="shared" si="48"/>
        <v>-8.1240310077519382</v>
      </c>
      <c r="T142" s="57">
        <f t="shared" si="49"/>
        <v>-8.1240310077519098</v>
      </c>
      <c r="U142" t="s">
        <v>76</v>
      </c>
      <c r="V142" t="s">
        <v>208</v>
      </c>
      <c r="W142" t="s">
        <v>368</v>
      </c>
      <c r="X142" s="40">
        <v>44228</v>
      </c>
      <c r="Y142" s="59" t="s">
        <v>372</v>
      </c>
    </row>
    <row r="143" spans="1:25" ht="15" x14ac:dyDescent="0.25">
      <c r="A143">
        <v>1.81</v>
      </c>
      <c r="B143">
        <v>2.0699999999999998</v>
      </c>
      <c r="C143" s="45">
        <f t="shared" si="50"/>
        <v>3.5577975284917462E-2</v>
      </c>
      <c r="D143" s="46">
        <f>IF(OR($A143="",$B143=""),"",A143*'MPTO_working_2-way'!$G151)</f>
        <v>1.8743961352657006</v>
      </c>
      <c r="E143" s="48">
        <f>IF(OR($A143="",$B143=""),"",B143*'MPTO_working_2-way'!$G151)</f>
        <v>2.1436464088397789</v>
      </c>
      <c r="F143" s="46">
        <f>IF(OR($A143="",$B143=""),"",'MPTO_working_2-way'!D151)</f>
        <v>1.8702173858786533</v>
      </c>
      <c r="G143" s="48">
        <f>IF(OR($A143="",$B143=""),"",'MPTO_working_2-way'!E151)</f>
        <v>2.1491381535549374</v>
      </c>
      <c r="H143" s="46">
        <f>IF(OR($A143="",$B143=""),"",'OddsRatio_working_2-way'!M151)</f>
        <v>1.8700628401410975</v>
      </c>
      <c r="I143" s="46">
        <f>IF(OR($A143="",$B143=""),"",'OddsRatio_working_2-way'!N151)</f>
        <v>2.1493422703098441</v>
      </c>
      <c r="J143" s="46">
        <f>IF('Log_working_2-way'!$D151="","",A143^('Log_working_2-way'!$D151))</f>
        <v>1.8681622223592078</v>
      </c>
      <c r="K143" s="48">
        <f>IF('Log_working_2-way'!$D151="","",B143^('Log_working_2-way'!$D151))</f>
        <v>2.1518584594506485</v>
      </c>
      <c r="L143" s="55">
        <f t="shared" si="42"/>
        <v>0.53350515463917525</v>
      </c>
      <c r="M143" s="55">
        <f t="shared" si="43"/>
        <v>0.46649484536082475</v>
      </c>
      <c r="N143" s="56">
        <v>249</v>
      </c>
      <c r="O143" s="56">
        <f t="shared" si="44"/>
        <v>111.43093922651934</v>
      </c>
      <c r="P143" s="56">
        <f t="shared" si="45"/>
        <v>128.71014492753622</v>
      </c>
      <c r="Q143" s="56">
        <f t="shared" si="46"/>
        <v>120.28985507246378</v>
      </c>
      <c r="R143" s="56">
        <f t="shared" si="47"/>
        <v>137.56906077348066</v>
      </c>
      <c r="S143" s="57">
        <f t="shared" si="48"/>
        <v>-8.8589158459444377</v>
      </c>
      <c r="T143" s="57">
        <f t="shared" si="49"/>
        <v>-8.8589158459444377</v>
      </c>
      <c r="U143" t="s">
        <v>37</v>
      </c>
      <c r="V143" t="s">
        <v>45</v>
      </c>
      <c r="W143" t="s">
        <v>368</v>
      </c>
      <c r="X143" s="40">
        <v>44228</v>
      </c>
      <c r="Y143" s="59" t="s">
        <v>371</v>
      </c>
    </row>
    <row r="144" spans="1:25" ht="15" x14ac:dyDescent="0.25">
      <c r="A144">
        <v>2.35</v>
      </c>
      <c r="B144">
        <v>1.65</v>
      </c>
      <c r="C144" s="45">
        <f t="shared" si="50"/>
        <v>3.1592520954223158E-2</v>
      </c>
      <c r="D144" s="46">
        <f>IF(OR($A144="",$B144=""),"",A144*'MPTO_working_2-way'!$G152)</f>
        <v>2.4242424242424243</v>
      </c>
      <c r="E144" s="48">
        <f>IF(OR($A144="",$B144=""),"",B144*'MPTO_working_2-way'!$G152)</f>
        <v>1.7021276595744681</v>
      </c>
      <c r="F144" s="46">
        <f>IF(OR($A144="",$B144=""),"",'MPTO_working_2-way'!D152)</f>
        <v>2.4405979543666407</v>
      </c>
      <c r="G144" s="48">
        <f>IF(OR($A144="",$B144=""),"",'MPTO_working_2-way'!E152)</f>
        <v>1.6941561987984708</v>
      </c>
      <c r="H144" s="46">
        <f>IF(OR($A144="",$B144=""),"",'OddsRatio_working_2-way'!M152)</f>
        <v>2.4411533842457849</v>
      </c>
      <c r="I144" s="46">
        <f>IF(OR($A144="",$B144=""),"",'OddsRatio_working_2-way'!N152)</f>
        <v>1.6938886664887112</v>
      </c>
      <c r="J144" s="46">
        <f>IF('Log_working_2-way'!$D152="","",A144^('Log_working_2-way'!$D152))</f>
        <v>2.4487037782009757</v>
      </c>
      <c r="K144" s="48">
        <f>IF('Log_working_2-way'!$D152="","",B144^('Log_working_2-way'!$D152))</f>
        <v>1.6902722385674813</v>
      </c>
      <c r="L144" s="55">
        <f t="shared" si="42"/>
        <v>0.41249999999999998</v>
      </c>
      <c r="M144" s="55">
        <f t="shared" si="43"/>
        <v>0.58750000000000002</v>
      </c>
      <c r="N144" s="56">
        <v>250</v>
      </c>
      <c r="O144" s="56">
        <f t="shared" si="44"/>
        <v>143.61702127659575</v>
      </c>
      <c r="P144" s="56">
        <f t="shared" si="45"/>
        <v>98.484848484848484</v>
      </c>
      <c r="Q144" s="56">
        <f t="shared" si="46"/>
        <v>151.51515151515153</v>
      </c>
      <c r="R144" s="56">
        <f t="shared" si="47"/>
        <v>106.38297872340425</v>
      </c>
      <c r="S144" s="57">
        <f t="shared" si="48"/>
        <v>-7.8981302385557797</v>
      </c>
      <c r="T144" s="57">
        <f t="shared" si="49"/>
        <v>-7.8981302385557655</v>
      </c>
      <c r="U144" t="s">
        <v>87</v>
      </c>
      <c r="V144" t="s">
        <v>40</v>
      </c>
      <c r="W144" t="s">
        <v>368</v>
      </c>
      <c r="X144" s="40">
        <v>44228</v>
      </c>
      <c r="Y144" s="59" t="s">
        <v>377</v>
      </c>
    </row>
    <row r="145" spans="1:25" ht="15" x14ac:dyDescent="0.25">
      <c r="A145">
        <v>2.1</v>
      </c>
      <c r="B145">
        <v>1.79</v>
      </c>
      <c r="C145" s="45">
        <f t="shared" si="50"/>
        <v>3.4849694067571102E-2</v>
      </c>
      <c r="D145" s="46">
        <f>IF(OR($A145="",$B145=""),"",A145*'MPTO_working_2-way'!$G153)</f>
        <v>2.1731843575418992</v>
      </c>
      <c r="E145" s="48">
        <f>IF(OR($A145="",$B145=""),"",B145*'MPTO_working_2-way'!$G153)</f>
        <v>1.8523809523809522</v>
      </c>
      <c r="F145" s="46">
        <f>IF(OR($A145="",$B145=""),"",'MPTO_working_2-way'!D153)</f>
        <v>2.1797622499275153</v>
      </c>
      <c r="G145" s="48">
        <f>IF(OR($A145="",$B145=""),"",'MPTO_working_2-way'!E153)</f>
        <v>1.8476284099287292</v>
      </c>
      <c r="H145" s="46">
        <f>IF(OR($A145="",$B145=""),"",'OddsRatio_working_2-way'!M153)</f>
        <v>2.1800021454603971</v>
      </c>
      <c r="I145" s="46">
        <f>IF(OR($A145="",$B145=""),"",'OddsRatio_working_2-way'!N153)</f>
        <v>1.8474560862851939</v>
      </c>
      <c r="J145" s="46">
        <f>IF('Log_working_2-way'!$D153="","",A145^('Log_working_2-way'!$D153))</f>
        <v>2.1830172065936067</v>
      </c>
      <c r="K145" s="48">
        <f>IF('Log_working_2-way'!$D153="","",B145^('Log_working_2-way'!$D153))</f>
        <v>1.8452962428833544</v>
      </c>
      <c r="L145" s="55">
        <f t="shared" si="42"/>
        <v>0.46015424164524427</v>
      </c>
      <c r="M145" s="55">
        <f t="shared" si="43"/>
        <v>0.53984575835475579</v>
      </c>
      <c r="N145" s="56">
        <v>251</v>
      </c>
      <c r="O145" s="56">
        <f t="shared" si="44"/>
        <v>131.47619047619048</v>
      </c>
      <c r="P145" s="56">
        <f t="shared" si="45"/>
        <v>110.77653631284916</v>
      </c>
      <c r="Q145" s="56">
        <f t="shared" si="46"/>
        <v>140.22346368715083</v>
      </c>
      <c r="R145" s="56">
        <f t="shared" si="47"/>
        <v>119.52380952380952</v>
      </c>
      <c r="S145" s="57">
        <f t="shared" si="48"/>
        <v>-8.7472732109603442</v>
      </c>
      <c r="T145" s="57">
        <f t="shared" si="49"/>
        <v>-8.7472732109603584</v>
      </c>
      <c r="U145" t="s">
        <v>414</v>
      </c>
      <c r="V145" t="s">
        <v>48</v>
      </c>
      <c r="W145" t="s">
        <v>368</v>
      </c>
      <c r="X145" s="40">
        <v>44228</v>
      </c>
      <c r="Y145" s="59" t="s">
        <v>382</v>
      </c>
    </row>
    <row r="146" spans="1:25" ht="15" x14ac:dyDescent="0.25">
      <c r="A146">
        <v>2.48</v>
      </c>
      <c r="B146">
        <v>1.58</v>
      </c>
      <c r="C146" s="45">
        <f t="shared" si="50"/>
        <v>3.61371988566761E-2</v>
      </c>
      <c r="D146" s="46">
        <f>IF(OR($A146="",$B146=""),"",A146*'MPTO_working_2-way'!$G154)</f>
        <v>2.5696202531645569</v>
      </c>
      <c r="E146" s="48">
        <f>IF(OR($A146="",$B146=""),"",B146*'MPTO_working_2-way'!$G154)</f>
        <v>1.6370967741935483</v>
      </c>
      <c r="F146" s="46">
        <f>IF(OR($A146="",$B146=""),"",'MPTO_working_2-way'!D154)</f>
        <v>2.5963424330771265</v>
      </c>
      <c r="G146" s="48">
        <f>IF(OR($A146="",$B146=""),"",'MPTO_working_2-way'!E154)</f>
        <v>1.6264320106259338</v>
      </c>
      <c r="H146" s="46">
        <f>IF(OR($A146="",$B146=""),"",'OddsRatio_working_2-way'!M154)</f>
        <v>2.5974116995724779</v>
      </c>
      <c r="I146" s="46">
        <f>IF(OR($A146="",$B146=""),"",'OddsRatio_working_2-way'!N154)</f>
        <v>1.6260126930757011</v>
      </c>
      <c r="J146" s="46">
        <f>IF('Log_working_2-way'!$D154="","",A146^('Log_working_2-way'!$D154))</f>
        <v>2.6099071390443571</v>
      </c>
      <c r="K146" s="48">
        <f>IF('Log_working_2-way'!$D154="","",B146^('Log_working_2-way'!$D154))</f>
        <v>1.6211538390924995</v>
      </c>
      <c r="L146" s="55">
        <f t="shared" si="42"/>
        <v>0.3891625615763547</v>
      </c>
      <c r="M146" s="55">
        <f t="shared" si="43"/>
        <v>0.61083743842364535</v>
      </c>
      <c r="N146" s="56">
        <v>252</v>
      </c>
      <c r="O146" s="56">
        <f t="shared" si="44"/>
        <v>150.38709677419357</v>
      </c>
      <c r="P146" s="56">
        <f t="shared" si="45"/>
        <v>92.506329113924053</v>
      </c>
      <c r="Q146" s="56">
        <f t="shared" si="46"/>
        <v>159.49367088607593</v>
      </c>
      <c r="R146" s="56">
        <f t="shared" si="47"/>
        <v>101.61290322580646</v>
      </c>
      <c r="S146" s="57">
        <f t="shared" si="48"/>
        <v>-9.1065741118823667</v>
      </c>
      <c r="T146" s="57">
        <f t="shared" si="49"/>
        <v>-9.1065741118824093</v>
      </c>
      <c r="U146" t="s">
        <v>81</v>
      </c>
      <c r="V146" t="s">
        <v>36</v>
      </c>
      <c r="W146" t="s">
        <v>368</v>
      </c>
      <c r="X146" s="40">
        <v>44228</v>
      </c>
      <c r="Y146" s="59" t="s">
        <v>378</v>
      </c>
    </row>
    <row r="147" spans="1:25" ht="15" x14ac:dyDescent="0.25">
      <c r="A147">
        <v>2.1</v>
      </c>
      <c r="B147">
        <v>1.79</v>
      </c>
      <c r="C147" s="45">
        <f t="shared" si="50"/>
        <v>3.4849694067571102E-2</v>
      </c>
      <c r="D147" s="46">
        <f>IF(OR($A147="",$B147=""),"",A147*'MPTO_working_2-way'!$G155)</f>
        <v>2.1731843575418992</v>
      </c>
      <c r="E147" s="48">
        <f>IF(OR($A147="",$B147=""),"",B147*'MPTO_working_2-way'!$G155)</f>
        <v>1.8523809523809522</v>
      </c>
      <c r="F147" s="46">
        <f>IF(OR($A147="",$B147=""),"",'MPTO_working_2-way'!D155)</f>
        <v>2.1797622499275153</v>
      </c>
      <c r="G147" s="48">
        <f>IF(OR($A147="",$B147=""),"",'MPTO_working_2-way'!E155)</f>
        <v>1.8476284099287292</v>
      </c>
      <c r="H147" s="46">
        <f>IF(OR($A147="",$B147=""),"",'OddsRatio_working_2-way'!M155)</f>
        <v>2.1800021454603971</v>
      </c>
      <c r="I147" s="46">
        <f>IF(OR($A147="",$B147=""),"",'OddsRatio_working_2-way'!N155)</f>
        <v>1.8474560862851939</v>
      </c>
      <c r="J147" s="46">
        <f>IF('Log_working_2-way'!$D155="","",A147^('Log_working_2-way'!$D155))</f>
        <v>2.1830172065936067</v>
      </c>
      <c r="K147" s="48">
        <f>IF('Log_working_2-way'!$D155="","",B147^('Log_working_2-way'!$D155))</f>
        <v>1.8452962428833544</v>
      </c>
      <c r="L147" s="55">
        <f t="shared" si="42"/>
        <v>0.46015424164524427</v>
      </c>
      <c r="M147" s="55">
        <f t="shared" si="43"/>
        <v>0.53984575835475579</v>
      </c>
      <c r="N147" s="56">
        <v>253</v>
      </c>
      <c r="O147" s="56">
        <f t="shared" si="44"/>
        <v>132.52380952380955</v>
      </c>
      <c r="P147" s="56">
        <f t="shared" si="45"/>
        <v>111.65921787709497</v>
      </c>
      <c r="Q147" s="56">
        <f t="shared" si="46"/>
        <v>141.34078212290501</v>
      </c>
      <c r="R147" s="56">
        <f t="shared" si="47"/>
        <v>120.47619047619047</v>
      </c>
      <c r="S147" s="57">
        <f t="shared" si="48"/>
        <v>-8.8169725990954646</v>
      </c>
      <c r="T147" s="57">
        <f t="shared" si="49"/>
        <v>-8.816972599095493</v>
      </c>
      <c r="U147" t="s">
        <v>283</v>
      </c>
      <c r="V147" t="s">
        <v>77</v>
      </c>
      <c r="W147" t="s">
        <v>368</v>
      </c>
      <c r="X147" s="40">
        <v>44228</v>
      </c>
      <c r="Y147" s="59" t="s">
        <v>390</v>
      </c>
    </row>
    <row r="148" spans="1:25" ht="15" x14ac:dyDescent="0.25">
      <c r="A148">
        <v>2.16</v>
      </c>
      <c r="B148">
        <v>1.75</v>
      </c>
      <c r="C148" s="45">
        <f t="shared" si="50"/>
        <v>3.4391534391534417E-2</v>
      </c>
      <c r="D148" s="46">
        <f>IF(OR($A148="",$B148=""),"",A148*'MPTO_working_2-way'!$G156)</f>
        <v>2.2342857142857144</v>
      </c>
      <c r="E148" s="48">
        <f>IF(OR($A148="",$B148=""),"",B148*'MPTO_working_2-way'!$G156)</f>
        <v>1.8101851851851851</v>
      </c>
      <c r="F148" s="46">
        <f>IF(OR($A148="",$B148=""),"",'MPTO_working_2-way'!D156)</f>
        <v>2.2433234421364987</v>
      </c>
      <c r="G148" s="48">
        <f>IF(OR($A148="",$B148=""),"",'MPTO_working_2-way'!E156)</f>
        <v>1.8042959427207637</v>
      </c>
      <c r="H148" s="46">
        <f>IF(OR($A148="",$B148=""),"",'OddsRatio_working_2-way'!M156)</f>
        <v>2.2436505404118421</v>
      </c>
      <c r="I148" s="46">
        <f>IF(OR($A148="",$B148=""),"",'OddsRatio_working_2-way'!N156)</f>
        <v>1.8040844011283466</v>
      </c>
      <c r="J148" s="46">
        <f>IF('Log_working_2-way'!$D156="","",A148^('Log_working_2-way'!$D156))</f>
        <v>2.2478012615174499</v>
      </c>
      <c r="K148" s="48">
        <f>IF('Log_working_2-way'!$D156="","",B148^('Log_working_2-way'!$D156))</f>
        <v>1.8014096722292445</v>
      </c>
      <c r="L148" s="55">
        <f t="shared" si="42"/>
        <v>0.4475703324808184</v>
      </c>
      <c r="M148" s="55">
        <f t="shared" si="43"/>
        <v>0.55242966751918166</v>
      </c>
      <c r="N148" s="56">
        <v>254</v>
      </c>
      <c r="O148" s="56">
        <f t="shared" si="44"/>
        <v>136.40740740740739</v>
      </c>
      <c r="P148" s="56">
        <f t="shared" si="45"/>
        <v>108.85714285714285</v>
      </c>
      <c r="Q148" s="56">
        <f t="shared" si="46"/>
        <v>145.14285714285714</v>
      </c>
      <c r="R148" s="56">
        <f t="shared" si="47"/>
        <v>117.59259259259258</v>
      </c>
      <c r="S148" s="57">
        <f t="shared" si="48"/>
        <v>-8.7354497354497482</v>
      </c>
      <c r="T148" s="57">
        <f t="shared" si="49"/>
        <v>-8.735449735449734</v>
      </c>
      <c r="U148" t="s">
        <v>139</v>
      </c>
      <c r="V148" t="s">
        <v>132</v>
      </c>
      <c r="W148" t="s">
        <v>368</v>
      </c>
      <c r="X148" s="40">
        <v>44228</v>
      </c>
      <c r="Y148" s="59" t="s">
        <v>377</v>
      </c>
    </row>
    <row r="149" spans="1:25" ht="15" x14ac:dyDescent="0.25">
      <c r="A149">
        <v>2.1</v>
      </c>
      <c r="B149">
        <v>1.78</v>
      </c>
      <c r="C149" s="45">
        <f t="shared" si="50"/>
        <v>3.7988228999465079E-2</v>
      </c>
      <c r="D149" s="46">
        <f>IF(OR($A149="",$B149=""),"",A149*'MPTO_working_2-way'!$G157)</f>
        <v>2.1797752808988768</v>
      </c>
      <c r="E149" s="48">
        <f>IF(OR($A149="",$B149=""),"",B149*'MPTO_working_2-way'!$G157)</f>
        <v>1.8476190476190479</v>
      </c>
      <c r="F149" s="46">
        <f>IF(OR($A149="",$B149=""),"",'MPTO_working_2-way'!D157)</f>
        <v>2.1872440023405506</v>
      </c>
      <c r="G149" s="48">
        <f>IF(OR($A149="",$B149=""),"",'MPTO_working_2-way'!E157)</f>
        <v>1.8422868408082802</v>
      </c>
      <c r="H149" s="46">
        <f>IF(OR($A149="",$B149=""),"",'OddsRatio_working_2-way'!M157)</f>
        <v>2.1875421719907089</v>
      </c>
      <c r="I149" s="46">
        <f>IF(OR($A149="",$B149=""),"",'OddsRatio_working_2-way'!N157)</f>
        <v>1.8420753583206844</v>
      </c>
      <c r="J149" s="46">
        <f>IF('Log_working_2-way'!$D157="","",A149^('Log_working_2-way'!$D157))</f>
        <v>2.1909772182449698</v>
      </c>
      <c r="K149" s="48">
        <f>IF('Log_working_2-way'!$D157="","",B149^('Log_working_2-way'!$D157))</f>
        <v>1.8396466235294411</v>
      </c>
      <c r="L149" s="55">
        <f t="shared" si="42"/>
        <v>0.45876288659793807</v>
      </c>
      <c r="M149" s="55">
        <f t="shared" si="43"/>
        <v>0.54123711340206171</v>
      </c>
      <c r="N149" s="56">
        <v>255</v>
      </c>
      <c r="O149" s="56">
        <f t="shared" si="44"/>
        <v>133.57142857142856</v>
      </c>
      <c r="P149" s="56">
        <f t="shared" si="45"/>
        <v>111.74157303370789</v>
      </c>
      <c r="Q149" s="56">
        <f t="shared" si="46"/>
        <v>143.25842696629215</v>
      </c>
      <c r="R149" s="56">
        <f t="shared" si="47"/>
        <v>121.42857142857142</v>
      </c>
      <c r="S149" s="57">
        <f t="shared" si="48"/>
        <v>-9.6869983948635934</v>
      </c>
      <c r="T149" s="57">
        <f t="shared" si="49"/>
        <v>-9.6869983948635223</v>
      </c>
      <c r="U149" t="s">
        <v>289</v>
      </c>
      <c r="V149" t="s">
        <v>415</v>
      </c>
      <c r="W149" t="s">
        <v>263</v>
      </c>
      <c r="X149" s="40">
        <v>44228</v>
      </c>
      <c r="Y149" s="59" t="s">
        <v>382</v>
      </c>
    </row>
    <row r="150" spans="1:25" ht="15" x14ac:dyDescent="0.25">
      <c r="A150">
        <v>2.04</v>
      </c>
      <c r="B150">
        <v>1.84</v>
      </c>
      <c r="C150" s="45">
        <f t="shared" si="50"/>
        <v>3.3674339300937772E-2</v>
      </c>
      <c r="D150" s="46">
        <f>IF(OR($A150="",$B150=""),"",A150*'MPTO_working_2-way'!$G158)</f>
        <v>2.1086956521739131</v>
      </c>
      <c r="E150" s="48">
        <f>IF(OR($A150="",$B150=""),"",B150*'MPTO_working_2-way'!$G158)</f>
        <v>1.9019607843137256</v>
      </c>
      <c r="F150" s="46">
        <f>IF(OR($A150="",$B150=""),"",'MPTO_working_2-way'!D158)</f>
        <v>2.1125619090499774</v>
      </c>
      <c r="G150" s="48">
        <f>IF(OR($A150="",$B150=""),"",'MPTO_working_2-way'!E158)</f>
        <v>1.8988263860785108</v>
      </c>
      <c r="H150" s="46">
        <f>IF(OR($A150="",$B150=""),"",'OddsRatio_working_2-way'!M158)</f>
        <v>2.1126972805283741</v>
      </c>
      <c r="I150" s="46">
        <f>IF(OR($A150="",$B150=""),"",'OddsRatio_working_2-way'!N158)</f>
        <v>1.8987170342729172</v>
      </c>
      <c r="J150" s="46">
        <f>IF('Log_working_2-way'!$D158="","",A150^('Log_working_2-way'!$D158))</f>
        <v>2.1144632865880677</v>
      </c>
      <c r="K150" s="48">
        <f>IF('Log_working_2-way'!$D158="","",B150^('Log_working_2-way'!$D158))</f>
        <v>1.8972929050551837</v>
      </c>
      <c r="L150" s="55">
        <f t="shared" si="42"/>
        <v>0.47422680412371132</v>
      </c>
      <c r="M150" s="55">
        <f t="shared" si="43"/>
        <v>0.52577319587628868</v>
      </c>
      <c r="N150" s="56">
        <v>256</v>
      </c>
      <c r="O150" s="56">
        <f t="shared" si="44"/>
        <v>130.50980392156862</v>
      </c>
      <c r="P150" s="56">
        <f t="shared" si="45"/>
        <v>116.86956521739131</v>
      </c>
      <c r="Q150" s="56">
        <f t="shared" si="46"/>
        <v>139.13043478260869</v>
      </c>
      <c r="R150" s="56">
        <f t="shared" si="47"/>
        <v>125.49019607843137</v>
      </c>
      <c r="S150" s="57">
        <f t="shared" si="48"/>
        <v>-8.6206308610400697</v>
      </c>
      <c r="T150" s="57">
        <f t="shared" si="49"/>
        <v>-8.6206308610400555</v>
      </c>
      <c r="U150" t="s">
        <v>295</v>
      </c>
      <c r="V150" t="s">
        <v>290</v>
      </c>
      <c r="W150" t="s">
        <v>263</v>
      </c>
      <c r="X150" s="40">
        <v>44228</v>
      </c>
      <c r="Y150" s="59" t="s">
        <v>372</v>
      </c>
    </row>
    <row r="151" spans="1:25" ht="15" x14ac:dyDescent="0.25">
      <c r="A151">
        <v>2.15</v>
      </c>
      <c r="B151">
        <v>1.74</v>
      </c>
      <c r="C151" s="45">
        <f t="shared" si="50"/>
        <v>3.9828922747928264E-2</v>
      </c>
      <c r="D151" s="46">
        <f>IF(OR($A151="",$B151=""),"",A151*'MPTO_working_2-way'!$G159)</f>
        <v>2.2356321839080455</v>
      </c>
      <c r="E151" s="48">
        <f>IF(OR($A151="",$B151=""),"",B151*'MPTO_working_2-way'!$G159)</f>
        <v>1.8093023255813951</v>
      </c>
      <c r="F151" s="46">
        <f>IF(OR($A151="",$B151=""),"",'MPTO_working_2-way'!D159)</f>
        <v>2.2461723206244368</v>
      </c>
      <c r="G151" s="48">
        <f>IF(OR($A151="",$B151=""),"",'MPTO_working_2-way'!E159)</f>
        <v>1.8024572392194651</v>
      </c>
      <c r="H151" s="46">
        <f>IF(OR($A151="",$B151=""),"",'OddsRatio_working_2-way'!M159)</f>
        <v>2.2466170438647359</v>
      </c>
      <c r="I151" s="46">
        <f>IF(OR($A151="",$B151=""),"",'OddsRatio_working_2-way'!N159)</f>
        <v>1.8021709673564388</v>
      </c>
      <c r="J151" s="46">
        <f>IF('Log_working_2-way'!$D159="","",A151^('Log_working_2-way'!$D159))</f>
        <v>2.2514857299538718</v>
      </c>
      <c r="K151" s="48">
        <f>IF('Log_working_2-way'!$D159="","",B151^('Log_working_2-way'!$D159))</f>
        <v>1.7990502616731108</v>
      </c>
      <c r="L151" s="55">
        <f t="shared" si="42"/>
        <v>0.44730077120822631</v>
      </c>
      <c r="M151" s="55">
        <f t="shared" si="43"/>
        <v>0.5526992287917738</v>
      </c>
      <c r="N151" s="56">
        <v>257</v>
      </c>
      <c r="O151" s="56">
        <f t="shared" si="44"/>
        <v>137.46511627906975</v>
      </c>
      <c r="P151" s="56">
        <f t="shared" si="45"/>
        <v>109.29885057471265</v>
      </c>
      <c r="Q151" s="56">
        <f t="shared" si="46"/>
        <v>147.70114942528735</v>
      </c>
      <c r="R151" s="56">
        <f t="shared" si="47"/>
        <v>119.53488372093022</v>
      </c>
      <c r="S151" s="57">
        <f t="shared" si="48"/>
        <v>-10.236033146217608</v>
      </c>
      <c r="T151" s="57">
        <f t="shared" si="49"/>
        <v>-10.236033146217579</v>
      </c>
      <c r="U151" t="s">
        <v>293</v>
      </c>
      <c r="V151" t="s">
        <v>284</v>
      </c>
      <c r="W151" t="s">
        <v>263</v>
      </c>
      <c r="X151" s="40">
        <v>44228</v>
      </c>
      <c r="Y151" s="59" t="s">
        <v>378</v>
      </c>
    </row>
    <row r="152" spans="1:25" ht="15" x14ac:dyDescent="0.25">
      <c r="A152">
        <v>1.79</v>
      </c>
      <c r="B152">
        <v>2.08</v>
      </c>
      <c r="C152" s="45">
        <f t="shared" si="50"/>
        <v>3.9428448646325664E-2</v>
      </c>
      <c r="D152" s="46">
        <f>IF(OR($A152="",$B152=""),"",A152*'MPTO_working_2-way'!$G160)</f>
        <v>1.8605769230769229</v>
      </c>
      <c r="E152" s="48">
        <f>IF(OR($A152="",$B152=""),"",B152*'MPTO_working_2-way'!$G160)</f>
        <v>2.1620111731843576</v>
      </c>
      <c r="F152" s="46">
        <f>IF(OR($A152="",$B152=""),"",'MPTO_working_2-way'!D160)</f>
        <v>1.8554769261437256</v>
      </c>
      <c r="G152" s="48">
        <f>IF(OR($A152="",$B152=""),"",'MPTO_working_2-way'!E160)</f>
        <v>2.1689385995572641</v>
      </c>
      <c r="H152" s="46">
        <f>IF(OR($A152="",$B152=""),"",'OddsRatio_working_2-way'!M160)</f>
        <v>1.8552669065744805</v>
      </c>
      <c r="I152" s="46">
        <f>IF(OR($A152="",$B152=""),"",'OddsRatio_working_2-way'!N160)</f>
        <v>2.1692256444309357</v>
      </c>
      <c r="J152" s="46">
        <f>IF('Log_working_2-way'!$D160="","",A152^('Log_working_2-way'!$D160))</f>
        <v>1.8529410467292624</v>
      </c>
      <c r="K152" s="48">
        <f>IF('Log_working_2-way'!$D160="","",B152^('Log_working_2-way'!$D160))</f>
        <v>2.1724139714397546</v>
      </c>
      <c r="L152" s="55">
        <f t="shared" si="42"/>
        <v>0.53746770025839796</v>
      </c>
      <c r="M152" s="55">
        <f t="shared" si="43"/>
        <v>0.46253229974160204</v>
      </c>
      <c r="N152" s="56">
        <v>258</v>
      </c>
      <c r="O152" s="56">
        <f t="shared" si="44"/>
        <v>113.86592178770948</v>
      </c>
      <c r="P152" s="56">
        <f t="shared" si="45"/>
        <v>133.96153846153845</v>
      </c>
      <c r="Q152" s="56">
        <f t="shared" si="46"/>
        <v>124.03846153846153</v>
      </c>
      <c r="R152" s="56">
        <f t="shared" si="47"/>
        <v>144.13407821229049</v>
      </c>
      <c r="S152" s="57">
        <f t="shared" si="48"/>
        <v>-10.172539750752051</v>
      </c>
      <c r="T152" s="57">
        <f t="shared" si="49"/>
        <v>-10.172539750752037</v>
      </c>
      <c r="U152" t="s">
        <v>291</v>
      </c>
      <c r="V152" t="s">
        <v>294</v>
      </c>
      <c r="W152" t="s">
        <v>263</v>
      </c>
      <c r="X152" s="40">
        <v>44228</v>
      </c>
      <c r="Y152" s="59" t="s">
        <v>480</v>
      </c>
    </row>
    <row r="153" spans="1:25" ht="15" x14ac:dyDescent="0.25">
      <c r="A153">
        <v>1.92</v>
      </c>
      <c r="B153">
        <v>1.95</v>
      </c>
      <c r="C153" s="45">
        <f t="shared" si="50"/>
        <v>3.3653846153846256E-2</v>
      </c>
      <c r="D153" s="46">
        <f>IF(OR($A153="",$B153=""),"",A153*'MPTO_working_2-way'!$G161)</f>
        <v>1.9846153846153847</v>
      </c>
      <c r="E153" s="48">
        <f>IF(OR($A153="",$B153=""),"",B153*'MPTO_working_2-way'!$G161)</f>
        <v>2.015625</v>
      </c>
      <c r="F153" s="46">
        <f>IF(OR($A153="",$B153=""),"",'MPTO_working_2-way'!D161)</f>
        <v>1.9841017488076311</v>
      </c>
      <c r="G153" s="48">
        <f>IF(OR($A153="",$B153=""),"",'MPTO_working_2-way'!E161)</f>
        <v>2.0161550888529889</v>
      </c>
      <c r="H153" s="46">
        <f>IF(OR($A153="",$B153=""),"",'OddsRatio_working_2-way'!M161)</f>
        <v>1.9840838646332837</v>
      </c>
      <c r="I153" s="46">
        <f>IF(OR($A153="",$B153=""),"",'OddsRatio_working_2-way'!N161)</f>
        <v>2.0161735558713256</v>
      </c>
      <c r="J153" s="46">
        <f>IF('Log_working_2-way'!$D161="","",A153^('Log_working_2-way'!$D161))</f>
        <v>1.9838501055423525</v>
      </c>
      <c r="K153" s="48">
        <f>IF('Log_working_2-way'!$D161="","",B153^('Log_working_2-way'!$D161))</f>
        <v>2.0164149948926431</v>
      </c>
      <c r="L153" s="55">
        <f t="shared" si="42"/>
        <v>0.50387596899224807</v>
      </c>
      <c r="M153" s="55">
        <f t="shared" si="43"/>
        <v>0.49612403100775193</v>
      </c>
      <c r="N153" s="56">
        <v>259</v>
      </c>
      <c r="O153" s="56">
        <f t="shared" si="44"/>
        <v>124.10416666666666</v>
      </c>
      <c r="P153" s="56">
        <f t="shared" si="45"/>
        <v>126.1794871794872</v>
      </c>
      <c r="Q153" s="56">
        <f t="shared" si="46"/>
        <v>132.82051282051285</v>
      </c>
      <c r="R153" s="56">
        <f t="shared" si="47"/>
        <v>134.89583333333334</v>
      </c>
      <c r="S153" s="57">
        <f t="shared" si="48"/>
        <v>-8.7163461538461888</v>
      </c>
      <c r="T153" s="57">
        <f t="shared" si="49"/>
        <v>-8.7163461538461462</v>
      </c>
      <c r="U153" t="s">
        <v>83</v>
      </c>
      <c r="V153" t="s">
        <v>43</v>
      </c>
      <c r="W153" t="s">
        <v>263</v>
      </c>
      <c r="X153" s="40">
        <v>44228</v>
      </c>
      <c r="Y153" s="59" t="s">
        <v>376</v>
      </c>
    </row>
    <row r="154" spans="1:25" ht="15" x14ac:dyDescent="0.25">
      <c r="A154">
        <v>1.84</v>
      </c>
      <c r="B154">
        <v>2.04</v>
      </c>
      <c r="C154" s="45">
        <f t="shared" si="50"/>
        <v>3.3674339300937772E-2</v>
      </c>
      <c r="D154" s="46">
        <f>IF(OR($A154="",$B154=""),"",A154*'MPTO_working_2-way'!$G162)</f>
        <v>1.9019607843137256</v>
      </c>
      <c r="E154" s="48">
        <f>IF(OR($A154="",$B154=""),"",B154*'MPTO_working_2-way'!$G162)</f>
        <v>2.1086956521739131</v>
      </c>
      <c r="F154" s="46">
        <f>IF(OR($A154="",$B154=""),"",'MPTO_working_2-way'!D162)</f>
        <v>1.8988263860785108</v>
      </c>
      <c r="G154" s="48">
        <f>IF(OR($A154="",$B154=""),"",'MPTO_working_2-way'!E162)</f>
        <v>2.1125619090499774</v>
      </c>
      <c r="H154" s="46">
        <f>IF(OR($A154="",$B154=""),"",'OddsRatio_working_2-way'!M162)</f>
        <v>1.8987170342729172</v>
      </c>
      <c r="I154" s="46">
        <f>IF(OR($A154="",$B154=""),"",'OddsRatio_working_2-way'!N162)</f>
        <v>2.1126972805283741</v>
      </c>
      <c r="J154" s="46">
        <f>IF('Log_working_2-way'!$D162="","",A154^('Log_working_2-way'!$D162))</f>
        <v>1.8972929050551837</v>
      </c>
      <c r="K154" s="48">
        <f>IF('Log_working_2-way'!$D162="","",B154^('Log_working_2-way'!$D162))</f>
        <v>2.1144632865880677</v>
      </c>
      <c r="L154" s="55">
        <f t="shared" si="42"/>
        <v>0.52577319587628868</v>
      </c>
      <c r="M154" s="55">
        <f t="shared" si="43"/>
        <v>0.47422680412371132</v>
      </c>
      <c r="N154" s="56">
        <v>260</v>
      </c>
      <c r="O154" s="56">
        <f t="shared" si="44"/>
        <v>118.69565217391306</v>
      </c>
      <c r="P154" s="56">
        <f t="shared" si="45"/>
        <v>132.54901960784312</v>
      </c>
      <c r="Q154" s="56">
        <f t="shared" si="46"/>
        <v>127.45098039215685</v>
      </c>
      <c r="R154" s="56">
        <f t="shared" si="47"/>
        <v>141.30434782608694</v>
      </c>
      <c r="S154" s="57">
        <f t="shared" si="48"/>
        <v>-8.7553282182437897</v>
      </c>
      <c r="T154" s="57">
        <f t="shared" si="49"/>
        <v>-8.7553282182438181</v>
      </c>
      <c r="U154" t="s">
        <v>416</v>
      </c>
      <c r="V154" t="s">
        <v>417</v>
      </c>
      <c r="W154" t="s">
        <v>263</v>
      </c>
      <c r="X154" s="40">
        <v>44228</v>
      </c>
      <c r="Y154" s="59" t="s">
        <v>374</v>
      </c>
    </row>
    <row r="155" spans="1:25" ht="15" x14ac:dyDescent="0.25">
      <c r="A155">
        <v>1.88</v>
      </c>
      <c r="B155">
        <v>2</v>
      </c>
      <c r="C155" s="45">
        <f t="shared" si="50"/>
        <v>3.1914893617021267E-2</v>
      </c>
      <c r="D155" s="46">
        <f>IF(OR($A155="",$B155=""),"",A155*'MPTO_working_2-way'!$G163)</f>
        <v>1.94</v>
      </c>
      <c r="E155" s="48">
        <f>IF(OR($A155="",$B155=""),"",B155*'MPTO_working_2-way'!$G163)</f>
        <v>2.0638297872340425</v>
      </c>
      <c r="F155" s="46">
        <f>IF(OR($A155="",$B155=""),"",'MPTO_working_2-way'!D163)</f>
        <v>1.9381443298969072</v>
      </c>
      <c r="G155" s="48">
        <f>IF(OR($A155="",$B155=""),"",'MPTO_working_2-way'!E163)</f>
        <v>2.0659340659340657</v>
      </c>
      <c r="H155" s="46">
        <f>IF(OR($A155="",$B155=""),"",'OddsRatio_working_2-way'!M163)</f>
        <v>1.9380831519646857</v>
      </c>
      <c r="I155" s="46">
        <f>IF(OR($A155="",$B155=""),"",'OddsRatio_working_2-way'!N163)</f>
        <v>2.0660035817780522</v>
      </c>
      <c r="J155" s="46">
        <f>IF('Log_working_2-way'!$D163="","",A155^('Log_working_2-way'!$D163))</f>
        <v>1.9372406373367297</v>
      </c>
      <c r="K155" s="48">
        <f>IF('Log_working_2-way'!$D163="","",B155^('Log_working_2-way'!$D163))</f>
        <v>2.0669618454035223</v>
      </c>
      <c r="L155" s="55">
        <f t="shared" si="42"/>
        <v>0.51546391752577325</v>
      </c>
      <c r="M155" s="55">
        <f t="shared" si="43"/>
        <v>0.4845360824742268</v>
      </c>
      <c r="N155" s="56">
        <v>261</v>
      </c>
      <c r="O155" s="56">
        <f t="shared" si="44"/>
        <v>122.17021276595742</v>
      </c>
      <c r="P155" s="56">
        <f t="shared" si="45"/>
        <v>130.5</v>
      </c>
      <c r="Q155" s="56">
        <f t="shared" si="46"/>
        <v>130.5</v>
      </c>
      <c r="R155" s="56">
        <f t="shared" si="47"/>
        <v>138.82978723404256</v>
      </c>
      <c r="S155" s="57">
        <f t="shared" si="48"/>
        <v>-8.329787234042584</v>
      </c>
      <c r="T155" s="57">
        <f t="shared" si="49"/>
        <v>-8.3297872340425556</v>
      </c>
      <c r="U155" t="s">
        <v>286</v>
      </c>
      <c r="V155" t="s">
        <v>418</v>
      </c>
      <c r="W155" t="s">
        <v>263</v>
      </c>
      <c r="X155" s="40">
        <v>44228</v>
      </c>
      <c r="Y155" s="59" t="s">
        <v>371</v>
      </c>
    </row>
    <row r="156" spans="1:25" ht="15" x14ac:dyDescent="0.25">
      <c r="A156">
        <v>1.91</v>
      </c>
      <c r="B156">
        <v>1.95</v>
      </c>
      <c r="C156" s="45">
        <f t="shared" si="50"/>
        <v>3.6380722244596653E-2</v>
      </c>
      <c r="D156" s="46">
        <f>IF(OR($A156="",$B156=""),"",A156*'MPTO_working_2-way'!$G164)</f>
        <v>1.9794871794871796</v>
      </c>
      <c r="E156" s="48">
        <f>IF(OR($A156="",$B156=""),"",B156*'MPTO_working_2-way'!$G164)</f>
        <v>2.0209424083769636</v>
      </c>
      <c r="F156" s="46">
        <f>IF(OR($A156="",$B156=""),"",'MPTO_working_2-way'!D164)</f>
        <v>1.9787488378270688</v>
      </c>
      <c r="G156" s="48">
        <f>IF(OR($A156="",$B156=""),"",'MPTO_working_2-way'!E164)</f>
        <v>2.0217125797258788</v>
      </c>
      <c r="H156" s="46">
        <f>IF(OR($A156="",$B156=""),"",'OddsRatio_working_2-way'!M164)</f>
        <v>1.9787209698591859</v>
      </c>
      <c r="I156" s="46">
        <f>IF(OR($A156="",$B156=""),"",'OddsRatio_working_2-way'!N164)</f>
        <v>2.0217416718310179</v>
      </c>
      <c r="J156" s="46">
        <f>IF('Log_working_2-way'!$D164="","",A156^('Log_working_2-way'!$D164))</f>
        <v>1.9783842182123497</v>
      </c>
      <c r="K156" s="48">
        <f>IF('Log_working_2-way'!$D164="","",B156^('Log_working_2-way'!$D164))</f>
        <v>2.0220933467498754</v>
      </c>
      <c r="L156" s="55">
        <f t="shared" si="42"/>
        <v>0.50518134715025909</v>
      </c>
      <c r="M156" s="55">
        <f t="shared" si="43"/>
        <v>0.49481865284974086</v>
      </c>
      <c r="N156" s="56">
        <v>262</v>
      </c>
      <c r="O156" s="56">
        <f t="shared" si="44"/>
        <v>124.82722513089003</v>
      </c>
      <c r="P156" s="56">
        <f t="shared" si="45"/>
        <v>127.64102564102565</v>
      </c>
      <c r="Q156" s="56">
        <f t="shared" si="46"/>
        <v>134.35897435897436</v>
      </c>
      <c r="R156" s="56">
        <f t="shared" si="47"/>
        <v>137.17277486910996</v>
      </c>
      <c r="S156" s="57">
        <f t="shared" si="48"/>
        <v>-9.5317492280843368</v>
      </c>
      <c r="T156" s="57">
        <f t="shared" si="49"/>
        <v>-9.5317492280843084</v>
      </c>
      <c r="U156" t="s">
        <v>419</v>
      </c>
      <c r="V156" t="s">
        <v>84</v>
      </c>
      <c r="W156" t="s">
        <v>263</v>
      </c>
      <c r="X156" s="40">
        <v>44228</v>
      </c>
      <c r="Y156" s="59" t="s">
        <v>382</v>
      </c>
    </row>
    <row r="157" spans="1:25" ht="15" x14ac:dyDescent="0.25">
      <c r="A157">
        <v>1.89</v>
      </c>
      <c r="B157">
        <v>1.97</v>
      </c>
      <c r="C157" s="45">
        <f t="shared" si="50"/>
        <v>3.6714742298498582E-2</v>
      </c>
      <c r="D157" s="46">
        <f>IF(OR($A157="",$B157=""),"",A157*'MPTO_working_2-way'!$G165)</f>
        <v>1.9593908629441623</v>
      </c>
      <c r="E157" s="48">
        <f>IF(OR($A157="",$B157=""),"",B157*'MPTO_working_2-way'!$G165)</f>
        <v>2.0423280423280423</v>
      </c>
      <c r="F157" s="46">
        <f>IF(OR($A157="",$B157=""),"",'MPTO_working_2-way'!D165)</f>
        <v>1.9579312702127099</v>
      </c>
      <c r="G157" s="48">
        <f>IF(OR($A157="",$B157=""),"",'MPTO_working_2-way'!E165)</f>
        <v>2.0439162297916722</v>
      </c>
      <c r="H157" s="46">
        <f>IF(OR($A157="",$B157=""),"",'OddsRatio_working_2-way'!M165)</f>
        <v>1.9578756564376583</v>
      </c>
      <c r="I157" s="46">
        <f>IF(OR($A157="",$B157=""),"",'OddsRatio_working_2-way'!N165)</f>
        <v>2.0439768390387969</v>
      </c>
      <c r="J157" s="46">
        <f>IF('Log_working_2-way'!$D165="","",A157^('Log_working_2-way'!$D165))</f>
        <v>1.9572101003603855</v>
      </c>
      <c r="K157" s="48">
        <f>IF('Log_working_2-way'!$D165="","",B157^('Log_working_2-way'!$D165))</f>
        <v>2.0447027247449845</v>
      </c>
      <c r="L157" s="55">
        <f t="shared" si="42"/>
        <v>0.51036269430051817</v>
      </c>
      <c r="M157" s="55">
        <f t="shared" si="43"/>
        <v>0.48963730569948188</v>
      </c>
      <c r="N157" s="56">
        <v>263</v>
      </c>
      <c r="O157" s="56">
        <f t="shared" si="44"/>
        <v>123.84656084656086</v>
      </c>
      <c r="P157" s="56">
        <f t="shared" si="45"/>
        <v>129.497461928934</v>
      </c>
      <c r="Q157" s="56">
        <f t="shared" si="46"/>
        <v>133.50253807106597</v>
      </c>
      <c r="R157" s="56">
        <f t="shared" si="47"/>
        <v>139.15343915343917</v>
      </c>
      <c r="S157" s="57">
        <f t="shared" si="48"/>
        <v>-9.6559772245051079</v>
      </c>
      <c r="T157" s="57">
        <f t="shared" si="49"/>
        <v>-9.6559772245051647</v>
      </c>
      <c r="U157" t="s">
        <v>314</v>
      </c>
      <c r="V157" t="s">
        <v>298</v>
      </c>
      <c r="W157" t="s">
        <v>264</v>
      </c>
      <c r="X157" s="40">
        <v>44228</v>
      </c>
      <c r="Y157" s="59" t="s">
        <v>382</v>
      </c>
    </row>
    <row r="158" spans="1:25" ht="15" x14ac:dyDescent="0.25">
      <c r="A158">
        <v>1.9</v>
      </c>
      <c r="B158">
        <v>1.97</v>
      </c>
      <c r="C158" s="45">
        <f t="shared" si="50"/>
        <v>3.3930002671653803E-2</v>
      </c>
      <c r="D158" s="46">
        <f>IF(OR($A158="",$B158=""),"",A158*'MPTO_working_2-way'!$G166)</f>
        <v>1.9644670050761421</v>
      </c>
      <c r="E158" s="48">
        <f>IF(OR($A158="",$B158=""),"",B158*'MPTO_working_2-way'!$G166)</f>
        <v>2.0368421052631578</v>
      </c>
      <c r="F158" s="46">
        <f>IF(OR($A158="",$B158=""),"",'MPTO_working_2-way'!D166)</f>
        <v>1.9632835038027801</v>
      </c>
      <c r="G158" s="48">
        <f>IF(OR($A158="",$B158=""),"",'MPTO_working_2-way'!E166)</f>
        <v>2.0381159814865235</v>
      </c>
      <c r="H158" s="46">
        <f>IF(OR($A158="",$B158=""),"",'OddsRatio_working_2-way'!M166)</f>
        <v>1.963241948601903</v>
      </c>
      <c r="I158" s="46">
        <f>IF(OR($A158="",$B158=""),"",'OddsRatio_working_2-way'!N166)</f>
        <v>2.0381607668264961</v>
      </c>
      <c r="J158" s="46">
        <f>IF('Log_working_2-way'!$D166="","",A158^('Log_working_2-way'!$D166))</f>
        <v>1.9627034600020314</v>
      </c>
      <c r="K158" s="48">
        <f>IF('Log_working_2-way'!$D166="","",B158^('Log_working_2-way'!$D166))</f>
        <v>2.0387414625037734</v>
      </c>
      <c r="L158" s="55">
        <f t="shared" si="42"/>
        <v>0.50904392764857886</v>
      </c>
      <c r="M158" s="55">
        <f t="shared" si="43"/>
        <v>0.49095607235142119</v>
      </c>
      <c r="N158" s="56">
        <v>264</v>
      </c>
      <c r="O158" s="56">
        <f t="shared" si="44"/>
        <v>125.05263157894734</v>
      </c>
      <c r="P158" s="56">
        <f t="shared" si="45"/>
        <v>129.98984771573606</v>
      </c>
      <c r="Q158" s="56">
        <f t="shared" si="46"/>
        <v>134.01015228426394</v>
      </c>
      <c r="R158" s="56">
        <f t="shared" si="47"/>
        <v>138.94736842105263</v>
      </c>
      <c r="S158" s="57">
        <f t="shared" si="48"/>
        <v>-8.9575207053165968</v>
      </c>
      <c r="T158" s="57">
        <f t="shared" si="49"/>
        <v>-8.9575207053165684</v>
      </c>
      <c r="U158" t="s">
        <v>305</v>
      </c>
      <c r="V158" t="s">
        <v>308</v>
      </c>
      <c r="W158" t="s">
        <v>264</v>
      </c>
      <c r="X158" s="40">
        <v>44228</v>
      </c>
      <c r="Y158" s="59" t="s">
        <v>377</v>
      </c>
    </row>
    <row r="159" spans="1:25" ht="15" x14ac:dyDescent="0.25">
      <c r="A159">
        <v>1.91</v>
      </c>
      <c r="B159">
        <v>1.96</v>
      </c>
      <c r="C159" s="45">
        <f t="shared" si="50"/>
        <v>3.3764291056736839E-2</v>
      </c>
      <c r="D159" s="46">
        <f>IF(OR($A159="",$B159=""),"",A159*'MPTO_working_2-way'!$G167)</f>
        <v>1.9744897959183674</v>
      </c>
      <c r="E159" s="48">
        <f>IF(OR($A159="",$B159=""),"",B159*'MPTO_working_2-way'!$G167)</f>
        <v>2.0261780104712042</v>
      </c>
      <c r="F159" s="46">
        <f>IF(OR($A159="",$B159=""),"",'MPTO_working_2-way'!D167)</f>
        <v>1.9736398144242935</v>
      </c>
      <c r="G159" s="48">
        <f>IF(OR($A159="",$B159=""),"",'MPTO_working_2-way'!E167)</f>
        <v>2.0270738574832143</v>
      </c>
      <c r="H159" s="46">
        <f>IF(OR($A159="",$B159=""),"",'OddsRatio_working_2-way'!M167)</f>
        <v>1.9736101204623264</v>
      </c>
      <c r="I159" s="46">
        <f>IF(OR($A159="",$B159=""),"",'OddsRatio_working_2-way'!N167)</f>
        <v>2.0271051820261912</v>
      </c>
      <c r="J159" s="46">
        <f>IF('Log_working_2-way'!$D167="","",A159^('Log_working_2-way'!$D167))</f>
        <v>1.9732233459331785</v>
      </c>
      <c r="K159" s="48">
        <f>IF('Log_working_2-way'!$D167="","",B159^('Log_working_2-way'!$D167))</f>
        <v>2.0275133700590602</v>
      </c>
      <c r="L159" s="55">
        <f t="shared" si="42"/>
        <v>0.50645994832041341</v>
      </c>
      <c r="M159" s="55">
        <f t="shared" si="43"/>
        <v>0.49354005167958659</v>
      </c>
      <c r="N159" s="56">
        <v>265</v>
      </c>
      <c r="O159" s="56">
        <f t="shared" si="44"/>
        <v>126.25654450261779</v>
      </c>
      <c r="P159" s="56">
        <f t="shared" si="45"/>
        <v>129.79591836734693</v>
      </c>
      <c r="Q159" s="56">
        <f t="shared" si="46"/>
        <v>135.20408163265307</v>
      </c>
      <c r="R159" s="56">
        <f t="shared" si="47"/>
        <v>138.7434554973822</v>
      </c>
      <c r="S159" s="57">
        <f t="shared" si="48"/>
        <v>-8.9475371300352862</v>
      </c>
      <c r="T159" s="57">
        <f t="shared" si="49"/>
        <v>-8.947537130035272</v>
      </c>
      <c r="U159" t="s">
        <v>303</v>
      </c>
      <c r="V159" t="s">
        <v>317</v>
      </c>
      <c r="W159" t="s">
        <v>264</v>
      </c>
      <c r="X159" s="40">
        <v>44228</v>
      </c>
      <c r="Y159" s="59" t="s">
        <v>382</v>
      </c>
    </row>
    <row r="160" spans="1:25" ht="15" x14ac:dyDescent="0.25">
      <c r="A160">
        <v>1.74</v>
      </c>
      <c r="B160">
        <v>2.15</v>
      </c>
      <c r="C160" s="45">
        <f t="shared" si="50"/>
        <v>3.9828922747928264E-2</v>
      </c>
      <c r="D160" s="46">
        <f>IF(OR($A160="",$B160=""),"",A160*'MPTO_working_2-way'!$G168)</f>
        <v>1.8093023255813951</v>
      </c>
      <c r="E160" s="48">
        <f>IF(OR($A160="",$B160=""),"",B160*'MPTO_working_2-way'!$G168)</f>
        <v>2.2356321839080455</v>
      </c>
      <c r="F160" s="46">
        <f>IF(OR($A160="",$B160=""),"",'MPTO_working_2-way'!D168)</f>
        <v>1.8024572392194651</v>
      </c>
      <c r="G160" s="48">
        <f>IF(OR($A160="",$B160=""),"",'MPTO_working_2-way'!E168)</f>
        <v>2.2461723206244368</v>
      </c>
      <c r="H160" s="46">
        <f>IF(OR($A160="",$B160=""),"",'OddsRatio_working_2-way'!M168)</f>
        <v>1.8021709673564388</v>
      </c>
      <c r="I160" s="46">
        <f>IF(OR($A160="",$B160=""),"",'OddsRatio_working_2-way'!N168)</f>
        <v>2.2466170438647359</v>
      </c>
      <c r="J160" s="46">
        <f>IF('Log_working_2-way'!$D168="","",A160^('Log_working_2-way'!$D168))</f>
        <v>1.7990502616731108</v>
      </c>
      <c r="K160" s="48">
        <f>IF('Log_working_2-way'!$D168="","",B160^('Log_working_2-way'!$D168))</f>
        <v>2.2514857299538718</v>
      </c>
      <c r="L160" s="55">
        <f t="shared" si="42"/>
        <v>0.5526992287917738</v>
      </c>
      <c r="M160" s="55">
        <f t="shared" si="43"/>
        <v>0.44730077120822631</v>
      </c>
      <c r="N160" s="56">
        <v>266</v>
      </c>
      <c r="O160" s="56">
        <f t="shared" si="44"/>
        <v>113.12643678160917</v>
      </c>
      <c r="P160" s="56">
        <f t="shared" si="45"/>
        <v>142.27906976744185</v>
      </c>
      <c r="Q160" s="56">
        <f t="shared" si="46"/>
        <v>123.72093023255813</v>
      </c>
      <c r="R160" s="56">
        <f t="shared" si="47"/>
        <v>152.87356321839079</v>
      </c>
      <c r="S160" s="57">
        <f t="shared" si="48"/>
        <v>-10.59449345094896</v>
      </c>
      <c r="T160" s="57">
        <f t="shared" si="49"/>
        <v>-10.594493450948931</v>
      </c>
      <c r="U160" t="s">
        <v>299</v>
      </c>
      <c r="V160" t="s">
        <v>311</v>
      </c>
      <c r="W160" t="s">
        <v>264</v>
      </c>
      <c r="X160" s="40">
        <v>44228</v>
      </c>
      <c r="Y160" s="59" t="s">
        <v>379</v>
      </c>
    </row>
    <row r="161" spans="1:25" ht="15" x14ac:dyDescent="0.25">
      <c r="A161">
        <v>2.0699999999999998</v>
      </c>
      <c r="B161">
        <v>1.81</v>
      </c>
      <c r="C161" s="45">
        <f t="shared" si="50"/>
        <v>3.5577975284917462E-2</v>
      </c>
      <c r="D161" s="46">
        <f>IF(OR($A161="",$B161=""),"",A161*'MPTO_working_2-way'!$G169)</f>
        <v>2.1436464088397789</v>
      </c>
      <c r="E161" s="48">
        <f>IF(OR($A161="",$B161=""),"",B161*'MPTO_working_2-way'!$G169)</f>
        <v>1.8743961352657006</v>
      </c>
      <c r="F161" s="46">
        <f>IF(OR($A161="",$B161=""),"",'MPTO_working_2-way'!D169)</f>
        <v>2.1491381535549374</v>
      </c>
      <c r="G161" s="48">
        <f>IF(OR($A161="",$B161=""),"",'MPTO_working_2-way'!E169)</f>
        <v>1.8702173858786533</v>
      </c>
      <c r="H161" s="46">
        <f>IF(OR($A161="",$B161=""),"",'OddsRatio_working_2-way'!M169)</f>
        <v>2.1493422703098441</v>
      </c>
      <c r="I161" s="46">
        <f>IF(OR($A161="",$B161=""),"",'OddsRatio_working_2-way'!N169)</f>
        <v>1.8700628401410975</v>
      </c>
      <c r="J161" s="46">
        <f>IF('Log_working_2-way'!$D169="","",A161^('Log_working_2-way'!$D169))</f>
        <v>2.1518584594506485</v>
      </c>
      <c r="K161" s="48">
        <f>IF('Log_working_2-way'!$D169="","",B161^('Log_working_2-way'!$D169))</f>
        <v>1.8681622223592078</v>
      </c>
      <c r="L161" s="55">
        <f t="shared" si="42"/>
        <v>0.46649484536082475</v>
      </c>
      <c r="M161" s="55">
        <f t="shared" si="43"/>
        <v>0.53350515463917525</v>
      </c>
      <c r="N161" s="56">
        <v>267</v>
      </c>
      <c r="O161" s="56">
        <f t="shared" si="44"/>
        <v>138.01449275362316</v>
      </c>
      <c r="P161" s="56">
        <f t="shared" si="45"/>
        <v>119.4861878453039</v>
      </c>
      <c r="Q161" s="56">
        <f t="shared" si="46"/>
        <v>147.51381215469615</v>
      </c>
      <c r="R161" s="56">
        <f t="shared" si="47"/>
        <v>128.98550724637681</v>
      </c>
      <c r="S161" s="57">
        <f t="shared" si="48"/>
        <v>-9.4993194010729951</v>
      </c>
      <c r="T161" s="57">
        <f t="shared" si="49"/>
        <v>-9.4993194010729098</v>
      </c>
      <c r="U161" t="s">
        <v>228</v>
      </c>
      <c r="V161" t="s">
        <v>296</v>
      </c>
      <c r="W161" t="s">
        <v>264</v>
      </c>
      <c r="X161" s="40">
        <v>44228</v>
      </c>
      <c r="Y161" s="59" t="s">
        <v>372</v>
      </c>
    </row>
    <row r="162" spans="1:25" ht="15" x14ac:dyDescent="0.25">
      <c r="A162">
        <v>1.93</v>
      </c>
      <c r="B162">
        <v>1.93</v>
      </c>
      <c r="C162" s="45">
        <f t="shared" si="50"/>
        <v>3.62694300518136E-2</v>
      </c>
      <c r="D162" s="46">
        <f>IF(OR($A162="",$B162=""),"",A162*'MPTO_working_2-way'!$G170)</f>
        <v>2</v>
      </c>
      <c r="E162" s="48">
        <f>IF(OR($A162="",$B162=""),"",B162*'MPTO_working_2-way'!$G170)</f>
        <v>2</v>
      </c>
      <c r="F162" s="46">
        <f>IF(OR($A162="",$B162=""),"",'MPTO_working_2-way'!D170)</f>
        <v>2.0000000000000004</v>
      </c>
      <c r="G162" s="48">
        <f>IF(OR($A162="",$B162=""),"",'MPTO_working_2-way'!E170)</f>
        <v>2.0000000000000004</v>
      </c>
      <c r="H162" s="46">
        <f>IF(OR($A162="",$B162=""),"",'OddsRatio_working_2-way'!M170)</f>
        <v>2</v>
      </c>
      <c r="I162" s="46">
        <f>IF(OR($A162="",$B162=""),"",'OddsRatio_working_2-way'!N170)</f>
        <v>2</v>
      </c>
      <c r="J162" s="46">
        <f>IF('Log_working_2-way'!$D170="","",A162^('Log_working_2-way'!$D170))</f>
        <v>1.9999999999999618</v>
      </c>
      <c r="K162" s="48">
        <f>IF('Log_working_2-way'!$D170="","",B162^('Log_working_2-way'!$D170))</f>
        <v>1.9999999999999618</v>
      </c>
      <c r="L162" s="55">
        <f t="shared" si="42"/>
        <v>0.5</v>
      </c>
      <c r="M162" s="55">
        <f t="shared" si="43"/>
        <v>0.5</v>
      </c>
      <c r="N162" s="56">
        <v>268</v>
      </c>
      <c r="O162" s="56">
        <f t="shared" si="44"/>
        <v>129.13989637305701</v>
      </c>
      <c r="P162" s="56">
        <f t="shared" si="45"/>
        <v>129.13989637305701</v>
      </c>
      <c r="Q162" s="56">
        <f t="shared" si="46"/>
        <v>138.86010362694302</v>
      </c>
      <c r="R162" s="56">
        <f t="shared" si="47"/>
        <v>138.86010362694302</v>
      </c>
      <c r="S162" s="57">
        <f t="shared" si="48"/>
        <v>-9.7202072538860023</v>
      </c>
      <c r="T162" s="57">
        <f t="shared" si="49"/>
        <v>-9.7202072538860023</v>
      </c>
      <c r="U162" t="s">
        <v>312</v>
      </c>
      <c r="V162" t="s">
        <v>306</v>
      </c>
      <c r="W162" t="s">
        <v>264</v>
      </c>
      <c r="X162" s="40">
        <v>44228</v>
      </c>
      <c r="Y162" s="59" t="s">
        <v>382</v>
      </c>
    </row>
    <row r="163" spans="1:25" ht="15" x14ac:dyDescent="0.25">
      <c r="A163">
        <v>2.06</v>
      </c>
      <c r="B163">
        <v>1.83</v>
      </c>
      <c r="C163" s="45">
        <f t="shared" si="50"/>
        <v>3.1884980635577431E-2</v>
      </c>
      <c r="D163" s="46">
        <f>IF(OR($A163="",$B163=""),"",A163*'MPTO_working_2-way'!$G171)</f>
        <v>2.1256830601092895</v>
      </c>
      <c r="E163" s="48">
        <f>IF(OR($A163="",$B163=""),"",B163*'MPTO_working_2-way'!$G171)</f>
        <v>1.8883495145631068</v>
      </c>
      <c r="F163" s="46">
        <f>IF(OR($A163="",$B163=""),"",'MPTO_working_2-way'!D171)</f>
        <v>2.1299508446804905</v>
      </c>
      <c r="G163" s="48">
        <f>IF(OR($A163="",$B163=""),"",'MPTO_working_2-way'!E171)</f>
        <v>1.8849942497124856</v>
      </c>
      <c r="H163" s="46">
        <f>IF(OR($A163="",$B163=""),"",'OddsRatio_working_2-way'!M171)</f>
        <v>2.1300922235529893</v>
      </c>
      <c r="I163" s="46">
        <f>IF(OR($A163="",$B163=""),"",'OddsRatio_working_2-way'!N171)</f>
        <v>1.8848835335367746</v>
      </c>
      <c r="J163" s="46">
        <f>IF('Log_working_2-way'!$D171="","",A163^('Log_working_2-way'!$D171))</f>
        <v>2.1320394516231058</v>
      </c>
      <c r="K163" s="48">
        <f>IF('Log_working_2-way'!$D171="","",B163^('Log_working_2-way'!$D171))</f>
        <v>1.8833614398916756</v>
      </c>
      <c r="L163" s="55">
        <f t="shared" si="42"/>
        <v>0.47043701799485865</v>
      </c>
      <c r="M163" s="55">
        <f t="shared" si="43"/>
        <v>0.5295629820051414</v>
      </c>
      <c r="N163" s="56">
        <v>269</v>
      </c>
      <c r="O163" s="56">
        <f t="shared" si="44"/>
        <v>138.41747572815532</v>
      </c>
      <c r="P163" s="56">
        <f t="shared" si="45"/>
        <v>122.00546448087432</v>
      </c>
      <c r="Q163" s="56">
        <f t="shared" si="46"/>
        <v>146.99453551912566</v>
      </c>
      <c r="R163" s="56">
        <f t="shared" si="47"/>
        <v>130.58252427184468</v>
      </c>
      <c r="S163" s="57">
        <f t="shared" si="48"/>
        <v>-8.5770597909703383</v>
      </c>
      <c r="T163" s="57">
        <f t="shared" si="49"/>
        <v>-8.5770597909703525</v>
      </c>
      <c r="U163" t="s">
        <v>297</v>
      </c>
      <c r="V163" t="s">
        <v>315</v>
      </c>
      <c r="W163" t="s">
        <v>264</v>
      </c>
      <c r="X163" s="40">
        <v>44228</v>
      </c>
      <c r="Y163" s="59" t="s">
        <v>371</v>
      </c>
    </row>
    <row r="164" spans="1:25" ht="15" x14ac:dyDescent="0.25">
      <c r="A164">
        <v>2.17</v>
      </c>
      <c r="B164">
        <v>1.73</v>
      </c>
      <c r="C164" s="45">
        <f t="shared" si="50"/>
        <v>3.8864175168482618E-2</v>
      </c>
      <c r="D164" s="46">
        <f>IF(OR($A164="",$B164=""),"",A164*'MPTO_working_2-way'!$G172)</f>
        <v>2.254335260115607</v>
      </c>
      <c r="E164" s="48">
        <f>IF(OR($A164="",$B164=""),"",B164*'MPTO_working_2-way'!$G172)</f>
        <v>1.7972350230414749</v>
      </c>
      <c r="F164" s="46">
        <f>IF(OR($A164="",$B164=""),"",'MPTO_working_2-way'!D172)</f>
        <v>2.2655321203343295</v>
      </c>
      <c r="G164" s="48">
        <f>IF(OR($A164="",$B164=""),"",'MPTO_working_2-way'!E172)</f>
        <v>1.7901814453637255</v>
      </c>
      <c r="H164" s="46">
        <f>IF(OR($A164="",$B164=""),"",'OddsRatio_working_2-way'!M172)</f>
        <v>2.2659935726643319</v>
      </c>
      <c r="I164" s="46">
        <f>IF(OR($A164="",$B164=""),"",'OddsRatio_working_2-way'!N172)</f>
        <v>1.789893425679455</v>
      </c>
      <c r="J164" s="46">
        <f>IF('Log_working_2-way'!$D172="","",A164^('Log_working_2-way'!$D172))</f>
        <v>2.2711647318744981</v>
      </c>
      <c r="K164" s="48">
        <f>IF('Log_working_2-way'!$D172="","",B164^('Log_working_2-way'!$D172))</f>
        <v>1.7866801012683895</v>
      </c>
      <c r="L164" s="55">
        <f t="shared" si="42"/>
        <v>0.44358974358974357</v>
      </c>
      <c r="M164" s="55">
        <f t="shared" si="43"/>
        <v>0.55641025641025632</v>
      </c>
      <c r="N164" s="56">
        <v>270</v>
      </c>
      <c r="O164" s="56">
        <f t="shared" si="44"/>
        <v>145.57603686635943</v>
      </c>
      <c r="P164" s="56">
        <f t="shared" si="45"/>
        <v>113.93063583815031</v>
      </c>
      <c r="Q164" s="56">
        <f t="shared" si="46"/>
        <v>156.06936416184973</v>
      </c>
      <c r="R164" s="56">
        <f t="shared" si="47"/>
        <v>124.42396313364056</v>
      </c>
      <c r="S164" s="57">
        <f t="shared" si="48"/>
        <v>-10.493327295490303</v>
      </c>
      <c r="T164" s="57">
        <f t="shared" si="49"/>
        <v>-10.493327295490246</v>
      </c>
      <c r="U164" t="s">
        <v>301</v>
      </c>
      <c r="V164" t="s">
        <v>313</v>
      </c>
      <c r="W164" t="s">
        <v>264</v>
      </c>
      <c r="X164" s="40">
        <v>44228</v>
      </c>
      <c r="Y164" s="59" t="s">
        <v>385</v>
      </c>
    </row>
    <row r="165" spans="1:25" ht="15" x14ac:dyDescent="0.25">
      <c r="A165">
        <v>1.83</v>
      </c>
      <c r="B165">
        <v>2.0499999999999998</v>
      </c>
      <c r="C165" s="45">
        <f t="shared" si="50"/>
        <v>3.4252965480474407E-2</v>
      </c>
      <c r="D165" s="46">
        <f>IF(OR($A165="",$B165=""),"",A165*'MPTO_working_2-way'!$G173)</f>
        <v>1.8926829268292682</v>
      </c>
      <c r="E165" s="48">
        <f>IF(OR($A165="",$B165=""),"",B165*'MPTO_working_2-way'!$G173)</f>
        <v>2.1202185792349724</v>
      </c>
      <c r="F165" s="46">
        <f>IF(OR($A165="",$B165=""),"",'MPTO_working_2-way'!D173)</f>
        <v>1.8892106257081707</v>
      </c>
      <c r="G165" s="48">
        <f>IF(OR($A165="",$B165=""),"",'MPTO_working_2-way'!E173)</f>
        <v>2.1245929491717397</v>
      </c>
      <c r="H165" s="46">
        <f>IF(OR($A165="",$B165=""),"",'OddsRatio_working_2-way'!M173)</f>
        <v>1.8890872794479689</v>
      </c>
      <c r="I165" s="46">
        <f>IF(OR($A165="",$B165=""),"",'OddsRatio_working_2-way'!N173)</f>
        <v>2.1247489679763456</v>
      </c>
      <c r="J165" s="46">
        <f>IF('Log_working_2-way'!$D173="","",A165^('Log_working_2-way'!$D173))</f>
        <v>1.8875091450726849</v>
      </c>
      <c r="K165" s="48">
        <f>IF('Log_working_2-way'!$D173="","",B165^('Log_working_2-way'!$D173))</f>
        <v>2.1267489530128172</v>
      </c>
      <c r="L165" s="55">
        <f t="shared" si="42"/>
        <v>0.52835051546391754</v>
      </c>
      <c r="M165" s="55">
        <f t="shared" si="43"/>
        <v>0.47164948453608252</v>
      </c>
      <c r="N165" s="56">
        <v>271</v>
      </c>
      <c r="O165" s="56">
        <f t="shared" si="44"/>
        <v>122.91256830601093</v>
      </c>
      <c r="P165" s="56">
        <f t="shared" si="45"/>
        <v>138.80487804878047</v>
      </c>
      <c r="Q165" s="56">
        <f t="shared" si="46"/>
        <v>132.19512195121953</v>
      </c>
      <c r="R165" s="56">
        <f t="shared" si="47"/>
        <v>148.08743169398906</v>
      </c>
      <c r="S165" s="57">
        <f t="shared" si="48"/>
        <v>-9.2825536452086084</v>
      </c>
      <c r="T165" s="57">
        <f t="shared" si="49"/>
        <v>-9.2825536452085942</v>
      </c>
      <c r="U165" t="s">
        <v>309</v>
      </c>
      <c r="V165" t="s">
        <v>302</v>
      </c>
      <c r="W165" t="s">
        <v>264</v>
      </c>
      <c r="X165" s="40">
        <v>44228</v>
      </c>
      <c r="Y165" s="59" t="s">
        <v>382</v>
      </c>
    </row>
    <row r="166" spans="1:25" ht="15" x14ac:dyDescent="0.25">
      <c r="A166">
        <v>2.1800000000000002</v>
      </c>
      <c r="B166">
        <v>1.72</v>
      </c>
      <c r="C166" s="45">
        <f t="shared" si="50"/>
        <v>4.0110945167484591E-2</v>
      </c>
      <c r="D166" s="46">
        <f>IF(OR($A166="",$B166=""),"",A166*'MPTO_working_2-way'!$G174)</f>
        <v>2.2674418604651168</v>
      </c>
      <c r="E166" s="48">
        <f>IF(OR($A166="",$B166=""),"",B166*'MPTO_working_2-way'!$G174)</f>
        <v>1.7889908256880735</v>
      </c>
      <c r="F166" s="46">
        <f>IF(OR($A166="",$B166=""),"",'MPTO_working_2-way'!D174)</f>
        <v>2.2796692607003894</v>
      </c>
      <c r="G166" s="48">
        <f>IF(OR($A166="",$B166=""),"",'MPTO_working_2-way'!E174)</f>
        <v>1.7814519194222731</v>
      </c>
      <c r="H166" s="46">
        <f>IF(OR($A166="",$B166=""),"",'OddsRatio_working_2-way'!M174)</f>
        <v>2.2801909579781015</v>
      </c>
      <c r="I166" s="46">
        <f>IF(OR($A166="",$B166=""),"",'OddsRatio_working_2-way'!N174)</f>
        <v>1.7811334658849434</v>
      </c>
      <c r="J166" s="46">
        <f>IF('Log_working_2-way'!$D174="","",A166^('Log_working_2-way'!$D174))</f>
        <v>2.2858490727693308</v>
      </c>
      <c r="K166" s="48">
        <f>IF('Log_working_2-way'!$D174="","",B166^('Log_working_2-way'!$D174))</f>
        <v>1.7776962484765699</v>
      </c>
      <c r="L166" s="55">
        <f t="shared" si="42"/>
        <v>0.44102564102564096</v>
      </c>
      <c r="M166" s="55">
        <f t="shared" si="43"/>
        <v>0.55897435897435888</v>
      </c>
      <c r="N166" s="56">
        <v>272</v>
      </c>
      <c r="O166" s="56">
        <f t="shared" si="44"/>
        <v>147.22935779816515</v>
      </c>
      <c r="P166" s="56">
        <f t="shared" si="45"/>
        <v>113.86046511627906</v>
      </c>
      <c r="Q166" s="56">
        <f t="shared" si="46"/>
        <v>158.13953488372093</v>
      </c>
      <c r="R166" s="56">
        <f t="shared" si="47"/>
        <v>124.77064220183486</v>
      </c>
      <c r="S166" s="57">
        <f t="shared" si="48"/>
        <v>-10.910177085555773</v>
      </c>
      <c r="T166" s="57">
        <f t="shared" si="49"/>
        <v>-10.910177085555802</v>
      </c>
      <c r="U166" t="s">
        <v>307</v>
      </c>
      <c r="V166" t="s">
        <v>300</v>
      </c>
      <c r="W166" t="s">
        <v>264</v>
      </c>
      <c r="X166" s="40">
        <v>44228</v>
      </c>
      <c r="Y166" s="59" t="s">
        <v>375</v>
      </c>
    </row>
    <row r="167" spans="1:25" ht="15" x14ac:dyDescent="0.25">
      <c r="A167">
        <v>1.93</v>
      </c>
      <c r="B167">
        <v>1.93</v>
      </c>
      <c r="C167" s="45">
        <f t="shared" si="50"/>
        <v>3.62694300518136E-2</v>
      </c>
      <c r="D167" s="46">
        <f>IF(OR($A167="",$B167=""),"",A167*'MPTO_working_2-way'!$G175)</f>
        <v>2</v>
      </c>
      <c r="E167" s="48">
        <f>IF(OR($A167="",$B167=""),"",B167*'MPTO_working_2-way'!$G175)</f>
        <v>2</v>
      </c>
      <c r="F167" s="46">
        <f>IF(OR($A167="",$B167=""),"",'MPTO_working_2-way'!D175)</f>
        <v>2.0000000000000004</v>
      </c>
      <c r="G167" s="48">
        <f>IF(OR($A167="",$B167=""),"",'MPTO_working_2-way'!E175)</f>
        <v>2.0000000000000004</v>
      </c>
      <c r="H167" s="46">
        <f>IF(OR($A167="",$B167=""),"",'OddsRatio_working_2-way'!M175)</f>
        <v>2</v>
      </c>
      <c r="I167" s="46">
        <f>IF(OR($A167="",$B167=""),"",'OddsRatio_working_2-way'!N175)</f>
        <v>2</v>
      </c>
      <c r="J167" s="46">
        <f>IF('Log_working_2-way'!$D175="","",A167^('Log_working_2-way'!$D175))</f>
        <v>1.9999999999999618</v>
      </c>
      <c r="K167" s="48">
        <f>IF('Log_working_2-way'!$D175="","",B167^('Log_working_2-way'!$D175))</f>
        <v>1.9999999999999618</v>
      </c>
      <c r="L167" s="55">
        <f t="shared" si="42"/>
        <v>0.5</v>
      </c>
      <c r="M167" s="55">
        <f t="shared" si="43"/>
        <v>0.5</v>
      </c>
      <c r="N167" s="56">
        <v>273</v>
      </c>
      <c r="O167" s="56">
        <f t="shared" si="44"/>
        <v>131.54922279792748</v>
      </c>
      <c r="P167" s="56">
        <f t="shared" si="45"/>
        <v>131.54922279792748</v>
      </c>
      <c r="Q167" s="56">
        <f t="shared" si="46"/>
        <v>141.45077720207254</v>
      </c>
      <c r="R167" s="56">
        <f t="shared" si="47"/>
        <v>141.45077720207254</v>
      </c>
      <c r="S167" s="57">
        <f t="shared" si="48"/>
        <v>-9.9015544041450596</v>
      </c>
      <c r="T167" s="57">
        <f t="shared" si="49"/>
        <v>-9.9015544041450596</v>
      </c>
      <c r="U167" t="s">
        <v>316</v>
      </c>
      <c r="V167" t="s">
        <v>304</v>
      </c>
      <c r="W167" t="s">
        <v>264</v>
      </c>
      <c r="X167" s="40">
        <v>44228</v>
      </c>
      <c r="Y167" s="59" t="s">
        <v>381</v>
      </c>
    </row>
    <row r="168" spans="1:25" ht="15" x14ac:dyDescent="0.25">
      <c r="A168">
        <v>1.84</v>
      </c>
      <c r="B168">
        <v>2.02</v>
      </c>
      <c r="C168" s="45">
        <f t="shared" si="50"/>
        <v>3.8527765820060234E-2</v>
      </c>
      <c r="D168" s="46">
        <f>IF(OR($A168="",$B168=""),"",A168*'MPTO_working_2-way'!$G176)</f>
        <v>1.9108910891089108</v>
      </c>
      <c r="E168" s="48">
        <f>IF(OR($A168="",$B168=""),"",B168*'MPTO_working_2-way'!$G176)</f>
        <v>2.0978260869565215</v>
      </c>
      <c r="F168" s="46">
        <f>IF(OR($A168="",$B168=""),"",'MPTO_working_2-way'!D176)</f>
        <v>1.9076165058509547</v>
      </c>
      <c r="G168" s="48">
        <f>IF(OR($A168="",$B168=""),"",'MPTO_working_2-way'!E176)</f>
        <v>2.1017869260348339</v>
      </c>
      <c r="H168" s="46">
        <f>IF(OR($A168="",$B168=""),"",'OddsRatio_working_2-way'!M176)</f>
        <v>1.9074852129730298</v>
      </c>
      <c r="I168" s="46">
        <f>IF(OR($A168="",$B168=""),"",'OddsRatio_working_2-way'!N176)</f>
        <v>2.1019463300386789</v>
      </c>
      <c r="J168" s="46">
        <f>IF('Log_working_2-way'!$D176="","",A168^('Log_working_2-way'!$D176))</f>
        <v>1.9059915032763037</v>
      </c>
      <c r="K168" s="48">
        <f>IF('Log_working_2-way'!$D176="","",B168^('Log_working_2-way'!$D176))</f>
        <v>2.1037631107837189</v>
      </c>
      <c r="L168" s="55">
        <f t="shared" si="42"/>
        <v>0.52331606217616577</v>
      </c>
      <c r="M168" s="55">
        <f t="shared" si="43"/>
        <v>0.47668393782383423</v>
      </c>
      <c r="N168" s="56">
        <v>274</v>
      </c>
      <c r="O168" s="56">
        <f t="shared" si="44"/>
        <v>125.08695652173914</v>
      </c>
      <c r="P168" s="56">
        <f t="shared" si="45"/>
        <v>138.35643564356437</v>
      </c>
      <c r="Q168" s="56">
        <f t="shared" si="46"/>
        <v>135.64356435643563</v>
      </c>
      <c r="R168" s="56">
        <f t="shared" si="47"/>
        <v>148.91304347826087</v>
      </c>
      <c r="S168" s="57">
        <f t="shared" si="48"/>
        <v>-10.556607834696493</v>
      </c>
      <c r="T168" s="57">
        <f t="shared" si="49"/>
        <v>-10.556607834696507</v>
      </c>
      <c r="U168" t="s">
        <v>420</v>
      </c>
      <c r="V168" t="s">
        <v>421</v>
      </c>
      <c r="W168" t="s">
        <v>265</v>
      </c>
      <c r="X168" s="40">
        <v>44228</v>
      </c>
      <c r="Y168" s="59" t="s">
        <v>371</v>
      </c>
    </row>
    <row r="169" spans="1:25" ht="15" x14ac:dyDescent="0.25">
      <c r="A169">
        <v>1.88</v>
      </c>
      <c r="B169">
        <v>1.96</v>
      </c>
      <c r="C169" s="45">
        <f t="shared" si="50"/>
        <v>4.2118975249674229E-2</v>
      </c>
      <c r="D169" s="46">
        <f>IF(OR($A169="",$B169=""),"",A169*'MPTO_working_2-way'!$G177)</f>
        <v>1.9591836734693875</v>
      </c>
      <c r="E169" s="48">
        <f>IF(OR($A169="",$B169=""),"",B169*'MPTO_working_2-way'!$G177)</f>
        <v>2.0425531914893615</v>
      </c>
      <c r="F169" s="46">
        <f>IF(OR($A169="",$B169=""),"",'MPTO_working_2-way'!D177)</f>
        <v>1.9575010624734379</v>
      </c>
      <c r="G169" s="48">
        <f>IF(OR($A169="",$B169=""),"",'MPTO_working_2-way'!E177)</f>
        <v>2.044385264092321</v>
      </c>
      <c r="H169" s="46">
        <f>IF(OR($A169="",$B169=""),"",'OddsRatio_working_2-way'!M177)</f>
        <v>1.9574271077563381</v>
      </c>
      <c r="I169" s="46">
        <f>IF(OR($A169="",$B169=""),"",'OddsRatio_working_2-way'!N177)</f>
        <v>2.0444659357341863</v>
      </c>
      <c r="J169" s="46">
        <f>IF('Log_working_2-way'!$D177="","",A169^('Log_working_2-way'!$D177))</f>
        <v>1.9566564264322122</v>
      </c>
      <c r="K169" s="48">
        <f>IF('Log_working_2-way'!$D177="","",B169^('Log_working_2-way'!$D177))</f>
        <v>2.0453073562984208</v>
      </c>
      <c r="L169" s="55">
        <f t="shared" si="42"/>
        <v>0.51041666666666674</v>
      </c>
      <c r="M169" s="55">
        <f t="shared" si="43"/>
        <v>0.48958333333333337</v>
      </c>
      <c r="N169" s="56">
        <v>275</v>
      </c>
      <c r="O169" s="56">
        <f t="shared" si="44"/>
        <v>128.72340425531914</v>
      </c>
      <c r="P169" s="56">
        <f t="shared" si="45"/>
        <v>134.69387755102042</v>
      </c>
      <c r="Q169" s="56">
        <f t="shared" si="46"/>
        <v>140.30612244897961</v>
      </c>
      <c r="R169" s="56">
        <f t="shared" si="47"/>
        <v>146.27659574468086</v>
      </c>
      <c r="S169" s="57">
        <f t="shared" si="48"/>
        <v>-11.582718193660469</v>
      </c>
      <c r="T169" s="57">
        <f t="shared" si="49"/>
        <v>-11.58271819366044</v>
      </c>
      <c r="U169" t="s">
        <v>329</v>
      </c>
      <c r="V169" t="s">
        <v>328</v>
      </c>
      <c r="W169" t="s">
        <v>265</v>
      </c>
      <c r="X169" s="40">
        <v>44228</v>
      </c>
      <c r="Y169" s="59" t="s">
        <v>382</v>
      </c>
    </row>
    <row r="170" spans="1:25" ht="15" x14ac:dyDescent="0.25">
      <c r="A170">
        <v>1.95</v>
      </c>
      <c r="B170">
        <v>1.9</v>
      </c>
      <c r="C170" s="45">
        <f t="shared" si="50"/>
        <v>3.9136302294197067E-2</v>
      </c>
      <c r="D170" s="46">
        <f>IF(OR($A170="",$B170=""),"",A170*'MPTO_working_2-way'!$G178)</f>
        <v>2.0263157894736841</v>
      </c>
      <c r="E170" s="48">
        <f>IF(OR($A170="",$B170=""),"",B170*'MPTO_working_2-way'!$G178)</f>
        <v>1.9743589743589742</v>
      </c>
      <c r="F170" s="46">
        <f>IF(OR($A170="",$B170=""),"",'MPTO_working_2-way'!D178)</f>
        <v>2.027359781121751</v>
      </c>
      <c r="G170" s="48">
        <f>IF(OR($A170="",$B170=""),"",'MPTO_working_2-way'!E178)</f>
        <v>1.9733688415446073</v>
      </c>
      <c r="H170" s="46">
        <f>IF(OR($A170="",$B170=""),"",'OddsRatio_working_2-way'!M178)</f>
        <v>2.0274023338281628</v>
      </c>
      <c r="I170" s="46">
        <f>IF(OR($A170="",$B170=""),"",'OddsRatio_working_2-way'!N178)</f>
        <v>1.9733285267845753</v>
      </c>
      <c r="J170" s="46">
        <f>IF('Log_working_2-way'!$D178="","",A170^('Log_working_2-way'!$D178))</f>
        <v>2.02788027389437</v>
      </c>
      <c r="K170" s="48">
        <f>IF('Log_working_2-way'!$D178="","",B170^('Log_working_2-way'!$D178))</f>
        <v>1.9728759519930477</v>
      </c>
      <c r="L170" s="55">
        <f t="shared" si="42"/>
        <v>0.49350649350649356</v>
      </c>
      <c r="M170" s="55">
        <f t="shared" si="43"/>
        <v>0.50649350649350655</v>
      </c>
      <c r="N170" s="56">
        <v>276</v>
      </c>
      <c r="O170" s="56">
        <f t="shared" si="44"/>
        <v>134.46153846153845</v>
      </c>
      <c r="P170" s="56">
        <f t="shared" si="45"/>
        <v>130.73684210526315</v>
      </c>
      <c r="Q170" s="56">
        <f t="shared" si="46"/>
        <v>145.26315789473682</v>
      </c>
      <c r="R170" s="56">
        <f t="shared" si="47"/>
        <v>141.53846153846155</v>
      </c>
      <c r="S170" s="57">
        <f t="shared" si="48"/>
        <v>-10.801619433198368</v>
      </c>
      <c r="T170" s="57">
        <f t="shared" si="49"/>
        <v>-10.801619433198397</v>
      </c>
      <c r="U170" t="s">
        <v>259</v>
      </c>
      <c r="V170" t="s">
        <v>257</v>
      </c>
      <c r="W170" t="s">
        <v>265</v>
      </c>
      <c r="X170" s="40">
        <v>44228</v>
      </c>
      <c r="Y170" s="59" t="s">
        <v>382</v>
      </c>
    </row>
    <row r="171" spans="1:25" ht="15" x14ac:dyDescent="0.25">
      <c r="A171">
        <v>1.85</v>
      </c>
      <c r="B171">
        <v>2.0099999999999998</v>
      </c>
      <c r="C171" s="45">
        <f t="shared" si="50"/>
        <v>3.80529783514858E-2</v>
      </c>
      <c r="D171" s="46">
        <f>IF(OR($A171="",$B171=""),"",A171*'MPTO_working_2-way'!$G179)</f>
        <v>1.9203980099502489</v>
      </c>
      <c r="E171" s="48">
        <f>IF(OR($A171="",$B171=""),"",B171*'MPTO_working_2-way'!$G179)</f>
        <v>2.086486486486486</v>
      </c>
      <c r="F171" s="46">
        <f>IF(OR($A171="",$B171=""),"",'MPTO_working_2-way'!D179)</f>
        <v>1.9174938764986464</v>
      </c>
      <c r="G171" s="48">
        <f>IF(OR($A171="",$B171=""),"",'MPTO_working_2-way'!E179)</f>
        <v>2.0899255304201207</v>
      </c>
      <c r="H171" s="46">
        <f>IF(OR($A171="",$B171=""),"",'OddsRatio_working_2-way'!M179)</f>
        <v>1.91737896118008</v>
      </c>
      <c r="I171" s="46">
        <f>IF(OR($A171="",$B171=""),"",'OddsRatio_working_2-way'!N179)</f>
        <v>2.0900620597551534</v>
      </c>
      <c r="J171" s="46">
        <f>IF('Log_working_2-way'!$D179="","",A171^('Log_working_2-way'!$D179))</f>
        <v>1.9160544641822177</v>
      </c>
      <c r="K171" s="48">
        <f>IF('Log_working_2-way'!$D179="","",B171^('Log_working_2-way'!$D179))</f>
        <v>2.0916381493676872</v>
      </c>
      <c r="L171" s="55">
        <f t="shared" si="42"/>
        <v>0.52072538860103623</v>
      </c>
      <c r="M171" s="55">
        <f t="shared" si="43"/>
        <v>0.47927461139896382</v>
      </c>
      <c r="N171" s="56">
        <v>277</v>
      </c>
      <c r="O171" s="56">
        <f t="shared" si="44"/>
        <v>127.27027027027027</v>
      </c>
      <c r="P171" s="56">
        <f t="shared" si="45"/>
        <v>139.18905472636817</v>
      </c>
      <c r="Q171" s="56">
        <f t="shared" si="46"/>
        <v>137.81094527363186</v>
      </c>
      <c r="R171" s="56">
        <f t="shared" si="47"/>
        <v>149.72972972972971</v>
      </c>
      <c r="S171" s="57">
        <f t="shared" si="48"/>
        <v>-10.540675003361585</v>
      </c>
      <c r="T171" s="57">
        <f t="shared" si="49"/>
        <v>-10.540675003361542</v>
      </c>
      <c r="U171" t="s">
        <v>258</v>
      </c>
      <c r="V171" t="s">
        <v>320</v>
      </c>
      <c r="W171" t="s">
        <v>265</v>
      </c>
      <c r="X171" s="40">
        <v>44228</v>
      </c>
      <c r="Y171" s="59" t="s">
        <v>373</v>
      </c>
    </row>
    <row r="172" spans="1:25" ht="15" x14ac:dyDescent="0.25">
      <c r="A172">
        <v>1.74</v>
      </c>
      <c r="B172">
        <v>2.13</v>
      </c>
      <c r="C172" s="45">
        <f t="shared" si="50"/>
        <v>4.4196211753278369E-2</v>
      </c>
      <c r="D172" s="46">
        <f>IF(OR($A172="",$B172=""),"",A172*'MPTO_working_2-way'!$G180)</f>
        <v>1.8169014084507042</v>
      </c>
      <c r="E172" s="48">
        <f>IF(OR($A172="",$B172=""),"",B172*'MPTO_working_2-way'!$G180)</f>
        <v>2.2241379310344827</v>
      </c>
      <c r="F172" s="46">
        <f>IF(OR($A172="",$B172=""),"",'MPTO_working_2-way'!D180)</f>
        <v>1.8095796103705875</v>
      </c>
      <c r="G172" s="48">
        <f>IF(OR($A172="",$B172=""),"",'MPTO_working_2-way'!E180)</f>
        <v>2.2352089741270129</v>
      </c>
      <c r="H172" s="46">
        <f>IF(OR($A172="",$B172=""),"",'OddsRatio_working_2-way'!M180)</f>
        <v>1.8092386895330501</v>
      </c>
      <c r="I172" s="46">
        <f>IF(OR($A172="",$B172=""),"",'OddsRatio_working_2-way'!N180)</f>
        <v>2.235729350232901</v>
      </c>
      <c r="J172" s="46">
        <f>IF('Log_working_2-way'!$D180="","",A172^('Log_working_2-way'!$D180))</f>
        <v>1.8058900424598134</v>
      </c>
      <c r="K172" s="48">
        <f>IF('Log_working_2-way'!$D180="","",B172^('Log_working_2-way'!$D180))</f>
        <v>2.2408640724077871</v>
      </c>
      <c r="L172" s="55">
        <f t="shared" si="42"/>
        <v>0.55038759689922478</v>
      </c>
      <c r="M172" s="55">
        <f t="shared" si="43"/>
        <v>0.44961240310077522</v>
      </c>
      <c r="N172" s="56">
        <v>278</v>
      </c>
      <c r="O172" s="56">
        <f t="shared" si="44"/>
        <v>118.22988505747124</v>
      </c>
      <c r="P172" s="56">
        <f t="shared" si="45"/>
        <v>147.48356807511738</v>
      </c>
      <c r="Q172" s="56">
        <f t="shared" si="46"/>
        <v>130.51643192488262</v>
      </c>
      <c r="R172" s="56">
        <f t="shared" si="47"/>
        <v>159.77011494252872</v>
      </c>
      <c r="S172" s="57">
        <f t="shared" si="48"/>
        <v>-12.286546867411388</v>
      </c>
      <c r="T172" s="57">
        <f t="shared" si="49"/>
        <v>-12.286546867411346</v>
      </c>
      <c r="U172" t="s">
        <v>321</v>
      </c>
      <c r="V172" t="s">
        <v>260</v>
      </c>
      <c r="W172" t="s">
        <v>265</v>
      </c>
      <c r="X172" s="40">
        <v>44228</v>
      </c>
      <c r="Y172" s="59" t="s">
        <v>379</v>
      </c>
    </row>
    <row r="173" spans="1:25" ht="15" x14ac:dyDescent="0.25">
      <c r="A173">
        <v>2.0299999999999998</v>
      </c>
      <c r="B173">
        <v>1.83</v>
      </c>
      <c r="C173" s="45">
        <f t="shared" si="50"/>
        <v>3.9058924870117639E-2</v>
      </c>
      <c r="D173" s="46">
        <f>IF(OR($A173="",$B173=""),"",A173*'MPTO_working_2-way'!$G181)</f>
        <v>2.1092896174863385</v>
      </c>
      <c r="E173" s="48">
        <f>IF(OR($A173="",$B173=""),"",B173*'MPTO_working_2-way'!$G181)</f>
        <v>1.9014778325123154</v>
      </c>
      <c r="F173" s="46">
        <f>IF(OR($A173="",$B173=""),"",'MPTO_working_2-way'!D181)</f>
        <v>2.1138012461236451</v>
      </c>
      <c r="G173" s="48">
        <f>IF(OR($A173="",$B173=""),"",'MPTO_working_2-way'!E181)</f>
        <v>1.8978262535441519</v>
      </c>
      <c r="H173" s="46">
        <f>IF(OR($A173="",$B173=""),"",'OddsRatio_working_2-way'!M181)</f>
        <v>2.113985572357957</v>
      </c>
      <c r="I173" s="46">
        <f>IF(OR($A173="",$B173=""),"",'OddsRatio_working_2-way'!N181)</f>
        <v>1.8976776942301987</v>
      </c>
      <c r="J173" s="46">
        <f>IF('Log_working_2-way'!$D181="","",A173^('Log_working_2-way'!$D181))</f>
        <v>2.1160569234955591</v>
      </c>
      <c r="K173" s="48">
        <f>IF('Log_working_2-way'!$D181="","",B173^('Log_working_2-way'!$D181))</f>
        <v>1.8960116450582052</v>
      </c>
      <c r="L173" s="55">
        <f t="shared" si="42"/>
        <v>0.47409326424870474</v>
      </c>
      <c r="M173" s="55">
        <f t="shared" si="43"/>
        <v>0.52590673575129532</v>
      </c>
      <c r="N173" s="56">
        <v>279</v>
      </c>
      <c r="O173" s="56">
        <f t="shared" si="44"/>
        <v>141.56157635467977</v>
      </c>
      <c r="P173" s="56">
        <f t="shared" si="45"/>
        <v>126.54098360655736</v>
      </c>
      <c r="Q173" s="56">
        <f t="shared" si="46"/>
        <v>152.4590163934426</v>
      </c>
      <c r="R173" s="56">
        <f t="shared" si="47"/>
        <v>137.43842364532023</v>
      </c>
      <c r="S173" s="57">
        <f t="shared" si="48"/>
        <v>-10.897440038762824</v>
      </c>
      <c r="T173" s="57">
        <f t="shared" si="49"/>
        <v>-10.897440038762866</v>
      </c>
      <c r="U173" t="s">
        <v>319</v>
      </c>
      <c r="V173" t="s">
        <v>318</v>
      </c>
      <c r="W173" t="s">
        <v>265</v>
      </c>
      <c r="X173" s="40">
        <v>44228</v>
      </c>
      <c r="Y173" s="59" t="s">
        <v>377</v>
      </c>
    </row>
    <row r="174" spans="1:25" ht="15" x14ac:dyDescent="0.25">
      <c r="A174">
        <v>1.71</v>
      </c>
      <c r="B174">
        <v>2.17</v>
      </c>
      <c r="C174" s="45">
        <f t="shared" si="50"/>
        <v>4.5624814724984475E-2</v>
      </c>
      <c r="D174" s="46">
        <f>IF(OR($A174="",$B174=""),"",A174*'MPTO_working_2-way'!$G182)</f>
        <v>1.7880184331797233</v>
      </c>
      <c r="E174" s="48">
        <f>IF(OR($A174="",$B174=""),"",B174*'MPTO_working_2-way'!$G182)</f>
        <v>2.269005847953216</v>
      </c>
      <c r="F174" s="46">
        <f>IF(OR($A174="",$B174=""),"",'MPTO_working_2-way'!D182)</f>
        <v>1.7794135277051812</v>
      </c>
      <c r="G174" s="48">
        <f>IF(OR($A174="",$B174=""),"",'MPTO_working_2-way'!E182)</f>
        <v>2.2830159657919831</v>
      </c>
      <c r="H174" s="46">
        <f>IF(OR($A174="",$B174=""),"",'OddsRatio_working_2-way'!M182)</f>
        <v>1.7789978221006826</v>
      </c>
      <c r="I174" s="46">
        <f>IF(OR($A174="",$B174=""),"",'OddsRatio_working_2-way'!N182)</f>
        <v>2.283700636419435</v>
      </c>
      <c r="J174" s="46">
        <f>IF('Log_working_2-way'!$D182="","",A174^('Log_working_2-way'!$D182))</f>
        <v>1.7750597125209804</v>
      </c>
      <c r="K174" s="48">
        <f>IF('Log_working_2-way'!$D182="","",B174^('Log_working_2-way'!$D182))</f>
        <v>2.2902231709951497</v>
      </c>
      <c r="L174" s="55">
        <f t="shared" si="42"/>
        <v>0.55927835051546393</v>
      </c>
      <c r="M174" s="55">
        <f t="shared" si="43"/>
        <v>0.44072164948453613</v>
      </c>
      <c r="N174" s="56">
        <v>280</v>
      </c>
      <c r="O174" s="56">
        <f t="shared" si="44"/>
        <v>116.25730994152046</v>
      </c>
      <c r="P174" s="56">
        <f t="shared" si="45"/>
        <v>150.96774193548387</v>
      </c>
      <c r="Q174" s="56">
        <f t="shared" si="46"/>
        <v>129.03225806451613</v>
      </c>
      <c r="R174" s="56">
        <f t="shared" si="47"/>
        <v>163.74269005847952</v>
      </c>
      <c r="S174" s="57">
        <f t="shared" si="48"/>
        <v>-12.774948122995667</v>
      </c>
      <c r="T174" s="57">
        <f t="shared" si="49"/>
        <v>-12.774948122995653</v>
      </c>
      <c r="U174" t="s">
        <v>327</v>
      </c>
      <c r="V174" t="s">
        <v>326</v>
      </c>
      <c r="W174" t="s">
        <v>265</v>
      </c>
      <c r="X174" s="40">
        <v>44228</v>
      </c>
      <c r="Y174" s="59" t="s">
        <v>378</v>
      </c>
    </row>
    <row r="175" spans="1:25" ht="15" x14ac:dyDescent="0.25">
      <c r="A175">
        <v>1.83</v>
      </c>
      <c r="B175">
        <v>2.0299999999999998</v>
      </c>
      <c r="C175" s="45">
        <f t="shared" si="50"/>
        <v>3.9058924870117639E-2</v>
      </c>
      <c r="D175" s="46">
        <f>IF(OR($A175="",$B175=""),"",A175*'MPTO_working_2-way'!$G183)</f>
        <v>1.9014778325123154</v>
      </c>
      <c r="E175" s="48">
        <f>IF(OR($A175="",$B175=""),"",B175*'MPTO_working_2-way'!$G183)</f>
        <v>2.1092896174863385</v>
      </c>
      <c r="F175" s="46">
        <f>IF(OR($A175="",$B175=""),"",'MPTO_working_2-way'!D183)</f>
        <v>1.8978262535441519</v>
      </c>
      <c r="G175" s="48">
        <f>IF(OR($A175="",$B175=""),"",'MPTO_working_2-way'!E183)</f>
        <v>2.1138012461236451</v>
      </c>
      <c r="H175" s="46">
        <f>IF(OR($A175="",$B175=""),"",'OddsRatio_working_2-way'!M183)</f>
        <v>1.8976776942301987</v>
      </c>
      <c r="I175" s="46">
        <f>IF(OR($A175="",$B175=""),"",'OddsRatio_working_2-way'!N183)</f>
        <v>2.113985572357957</v>
      </c>
      <c r="J175" s="46">
        <f>IF('Log_working_2-way'!$D183="","",A175^('Log_working_2-way'!$D183))</f>
        <v>1.8960116450582052</v>
      </c>
      <c r="K175" s="48">
        <f>IF('Log_working_2-way'!$D183="","",B175^('Log_working_2-way'!$D183))</f>
        <v>2.1160569234955591</v>
      </c>
      <c r="L175" s="55">
        <f t="shared" si="42"/>
        <v>0.52590673575129532</v>
      </c>
      <c r="M175" s="55">
        <f t="shared" si="43"/>
        <v>0.47409326424870474</v>
      </c>
      <c r="N175" s="56">
        <v>281</v>
      </c>
      <c r="O175" s="56">
        <f t="shared" si="44"/>
        <v>127.44808743169399</v>
      </c>
      <c r="P175" s="56">
        <f t="shared" si="45"/>
        <v>142.57635467980296</v>
      </c>
      <c r="Q175" s="56">
        <f t="shared" si="46"/>
        <v>138.42364532019707</v>
      </c>
      <c r="R175" s="56">
        <f t="shared" si="47"/>
        <v>153.55191256830599</v>
      </c>
      <c r="S175" s="57">
        <f t="shared" si="48"/>
        <v>-10.975557888503076</v>
      </c>
      <c r="T175" s="57">
        <f t="shared" si="49"/>
        <v>-10.975557888503033</v>
      </c>
      <c r="U175" t="s">
        <v>422</v>
      </c>
      <c r="V175" t="s">
        <v>423</v>
      </c>
      <c r="W175" t="s">
        <v>265</v>
      </c>
      <c r="X175" s="40">
        <v>44228</v>
      </c>
      <c r="Y175" s="59" t="s">
        <v>387</v>
      </c>
    </row>
    <row r="176" spans="1:25" ht="15" x14ac:dyDescent="0.25">
      <c r="A176">
        <v>1.72</v>
      </c>
      <c r="B176">
        <v>2.2000000000000002</v>
      </c>
      <c r="C176" s="45">
        <f t="shared" si="50"/>
        <v>3.5940803382663811E-2</v>
      </c>
      <c r="D176" s="46">
        <f>IF(OR($A176="",$B176=""),"",A176*'MPTO_working_2-way'!$G184)</f>
        <v>1.7818181818181817</v>
      </c>
      <c r="E176" s="48">
        <f>IF(OR($A176="",$B176=""),"",B176*'MPTO_working_2-way'!$G184)</f>
        <v>2.2790697674418605</v>
      </c>
      <c r="F176" s="46">
        <f>IF(OR($A176="",$B176=""),"",'MPTO_working_2-way'!D184)</f>
        <v>1.7748592870544089</v>
      </c>
      <c r="G176" s="48">
        <f>IF(OR($A176="",$B176=""),"",'MPTO_working_2-way'!E184)</f>
        <v>2.2905569007263922</v>
      </c>
      <c r="H176" s="46">
        <f>IF(OR($A176="",$B176=""),"",'OddsRatio_working_2-way'!M184)</f>
        <v>1.7745966692414832</v>
      </c>
      <c r="I176" s="46">
        <f>IF(OR($A176="",$B176=""),"",'OddsRatio_working_2-way'!N184)</f>
        <v>2.2909944487358058</v>
      </c>
      <c r="J176" s="46">
        <f>IF('Log_working_2-way'!$D184="","",A176^('Log_working_2-way'!$D184))</f>
        <v>1.7714329684655428</v>
      </c>
      <c r="K176" s="48">
        <f>IF('Log_working_2-way'!$D184="","",B176^('Log_working_2-way'!$D184))</f>
        <v>2.2962889076273294</v>
      </c>
      <c r="L176" s="55">
        <f t="shared" si="42"/>
        <v>0.56122448979591844</v>
      </c>
      <c r="M176" s="55">
        <f t="shared" si="43"/>
        <v>0.43877551020408162</v>
      </c>
      <c r="N176" s="56">
        <v>282</v>
      </c>
      <c r="O176" s="56">
        <f t="shared" si="44"/>
        <v>118.04651162790699</v>
      </c>
      <c r="P176" s="56">
        <f t="shared" si="45"/>
        <v>153.81818181818184</v>
      </c>
      <c r="Q176" s="56">
        <f t="shared" si="46"/>
        <v>128.18181818181819</v>
      </c>
      <c r="R176" s="56">
        <f t="shared" si="47"/>
        <v>163.95348837209303</v>
      </c>
      <c r="S176" s="57">
        <f t="shared" si="48"/>
        <v>-10.135306553911192</v>
      </c>
      <c r="T176" s="57">
        <f t="shared" si="49"/>
        <v>-10.135306553911192</v>
      </c>
      <c r="U176" t="s">
        <v>172</v>
      </c>
      <c r="V176" t="s">
        <v>175</v>
      </c>
      <c r="W176" t="s">
        <v>268</v>
      </c>
      <c r="X176" s="40">
        <v>44228</v>
      </c>
      <c r="Y176" s="59" t="s">
        <v>376</v>
      </c>
    </row>
    <row r="177" spans="1:25" ht="15" x14ac:dyDescent="0.25">
      <c r="A177">
        <v>1.93</v>
      </c>
      <c r="B177">
        <v>1.96</v>
      </c>
      <c r="C177" s="45">
        <f t="shared" si="50"/>
        <v>2.8338796658559762E-2</v>
      </c>
      <c r="D177" s="46">
        <f>IF(OR($A177="",$B177=""),"",A177*'MPTO_working_2-way'!$G185)</f>
        <v>1.9846938775510203</v>
      </c>
      <c r="E177" s="48">
        <f>IF(OR($A177="",$B177=""),"",B177*'MPTO_working_2-way'!$G185)</f>
        <v>2.0155440414507773</v>
      </c>
      <c r="F177" s="46">
        <f>IF(OR($A177="",$B177=""),"",'MPTO_working_2-way'!D185)</f>
        <v>1.9842635333613092</v>
      </c>
      <c r="G177" s="48">
        <f>IF(OR($A177="",$B177=""),"",'MPTO_working_2-way'!E185)</f>
        <v>2.0159880622468553</v>
      </c>
      <c r="H177" s="46">
        <f>IF(OR($A177="",$B177=""),"",'OddsRatio_working_2-way'!M185)</f>
        <v>1.9842509842514759</v>
      </c>
      <c r="I177" s="46">
        <f>IF(OR($A177="",$B177=""),"",'OddsRatio_working_2-way'!N185)</f>
        <v>2.0160010160015238</v>
      </c>
      <c r="J177" s="46">
        <f>IF('Log_working_2-way'!$D185="","",A177^('Log_working_2-way'!$D185))</f>
        <v>1.9840560014719333</v>
      </c>
      <c r="K177" s="48">
        <f>IF('Log_working_2-way'!$D185="","",B177^('Log_working_2-way'!$D185))</f>
        <v>2.0162023284286739</v>
      </c>
      <c r="L177" s="55">
        <f t="shared" si="42"/>
        <v>0.50385604113110538</v>
      </c>
      <c r="M177" s="55">
        <f t="shared" si="43"/>
        <v>0.49614395886889456</v>
      </c>
      <c r="N177" s="56">
        <v>283</v>
      </c>
      <c r="O177" s="56">
        <f t="shared" si="44"/>
        <v>136.36787564766837</v>
      </c>
      <c r="P177" s="56">
        <f t="shared" si="45"/>
        <v>138.61224489795916</v>
      </c>
      <c r="Q177" s="56">
        <f t="shared" si="46"/>
        <v>144.38775510204081</v>
      </c>
      <c r="R177" s="56">
        <f t="shared" si="47"/>
        <v>146.63212435233163</v>
      </c>
      <c r="S177" s="57">
        <f t="shared" si="48"/>
        <v>-8.0198794543724432</v>
      </c>
      <c r="T177" s="57">
        <f t="shared" si="49"/>
        <v>-8.0198794543724716</v>
      </c>
      <c r="U177" t="s">
        <v>243</v>
      </c>
      <c r="V177" t="s">
        <v>261</v>
      </c>
      <c r="W177" t="s">
        <v>269</v>
      </c>
      <c r="X177" s="40">
        <v>44228</v>
      </c>
      <c r="Y177" s="59" t="s">
        <v>371</v>
      </c>
    </row>
    <row r="178" spans="1:25" ht="15" x14ac:dyDescent="0.25">
      <c r="A178">
        <v>2.0699999999999998</v>
      </c>
      <c r="B178">
        <v>1.83</v>
      </c>
      <c r="C178" s="45">
        <f t="shared" si="50"/>
        <v>2.9539874871307603E-2</v>
      </c>
      <c r="D178" s="46">
        <f>IF(OR($A178="",$B178=""),"",A178*'MPTO_working_2-way'!$G186)</f>
        <v>2.1311475409836067</v>
      </c>
      <c r="E178" s="48">
        <f>IF(OR($A178="",$B178=""),"",B178*'MPTO_working_2-way'!$G186)</f>
        <v>1.8840579710144929</v>
      </c>
      <c r="F178" s="46">
        <f>IF(OR($A178="",$B178=""),"",'MPTO_working_2-way'!D186)</f>
        <v>2.1352836729517204</v>
      </c>
      <c r="G178" s="48">
        <f>IF(OR($A178="",$B178=""),"",'MPTO_working_2-way'!E186)</f>
        <v>1.8808371192373576</v>
      </c>
      <c r="H178" s="46">
        <f>IF(OR($A178="",$B178=""),"",'OddsRatio_working_2-way'!M186)</f>
        <v>2.1354103339788768</v>
      </c>
      <c r="I178" s="46">
        <f>IF(OR($A178="",$B178=""),"",'OddsRatio_working_2-way'!N186)</f>
        <v>1.8807388571985679</v>
      </c>
      <c r="J178" s="46">
        <f>IF('Log_working_2-way'!$D186="","",A178^('Log_working_2-way'!$D186))</f>
        <v>2.137293622577233</v>
      </c>
      <c r="K178" s="48">
        <f>IF('Log_working_2-way'!$D186="","",B178^('Log_working_2-way'!$D186))</f>
        <v>1.8792804075818812</v>
      </c>
      <c r="L178" s="55">
        <f t="shared" si="42"/>
        <v>0.46923076923076917</v>
      </c>
      <c r="M178" s="55">
        <f t="shared" si="43"/>
        <v>0.53076923076923077</v>
      </c>
      <c r="N178" s="56">
        <v>284</v>
      </c>
      <c r="O178" s="56">
        <f t="shared" si="44"/>
        <v>146.80193236714976</v>
      </c>
      <c r="P178" s="56">
        <f t="shared" si="45"/>
        <v>128.80874316939889</v>
      </c>
      <c r="Q178" s="56">
        <f t="shared" si="46"/>
        <v>155.19125683060108</v>
      </c>
      <c r="R178" s="56">
        <f t="shared" si="47"/>
        <v>137.19806763285024</v>
      </c>
      <c r="S178" s="57">
        <f t="shared" si="48"/>
        <v>-8.3893244634513167</v>
      </c>
      <c r="T178" s="57">
        <f t="shared" si="49"/>
        <v>-8.3893244634513451</v>
      </c>
      <c r="U178" t="s">
        <v>254</v>
      </c>
      <c r="V178" t="s">
        <v>250</v>
      </c>
      <c r="W178" t="s">
        <v>269</v>
      </c>
      <c r="X178" s="40">
        <v>44228</v>
      </c>
      <c r="Y178" s="59" t="s">
        <v>374</v>
      </c>
    </row>
    <row r="179" spans="1:25" s="52" customFormat="1" ht="15" x14ac:dyDescent="0.25">
      <c r="A179">
        <v>1.87</v>
      </c>
      <c r="B179">
        <v>2.0299999999999998</v>
      </c>
      <c r="C179" s="45">
        <f t="shared" si="50"/>
        <v>2.737019572719368E-2</v>
      </c>
      <c r="D179" s="46">
        <f>IF(OR($A179="",$B179=""),"",A179*'MPTO_working_2-way'!$G187)</f>
        <v>1.9211822660098523</v>
      </c>
      <c r="E179" s="48">
        <f>IF(OR($A179="",$B179=""),"",B179*'MPTO_working_2-way'!$G187)</f>
        <v>2.0855614973262031</v>
      </c>
      <c r="F179" s="46">
        <f>IF(OR($A179="",$B179=""),"",'MPTO_working_2-way'!D187)</f>
        <v>1.9191122570208035</v>
      </c>
      <c r="G179" s="48">
        <f>IF(OR($A179="",$B179=""),"",'MPTO_working_2-way'!E187)</f>
        <v>2.0880063804625832</v>
      </c>
      <c r="H179" s="46">
        <f>IF(OR($A179="",$B179=""),"",'OddsRatio_working_2-way'!M187)</f>
        <v>1.9190539669544755</v>
      </c>
      <c r="I179" s="46">
        <f>IF(OR($A179="",$B179=""),"",'OddsRatio_working_2-way'!N187)</f>
        <v>2.0880753861644932</v>
      </c>
      <c r="J179" s="46">
        <f>IF('Log_working_2-way'!$D187="","",A179^('Log_working_2-way'!$D187))</f>
        <v>1.9181177959672178</v>
      </c>
      <c r="K179" s="48">
        <f>IF('Log_working_2-way'!$D187="","",B179^('Log_working_2-way'!$D187))</f>
        <v>2.0891848566626599</v>
      </c>
      <c r="L179" s="55">
        <f t="shared" si="42"/>
        <v>0.52051282051282044</v>
      </c>
      <c r="M179" s="55">
        <f t="shared" si="43"/>
        <v>0.4794871794871795</v>
      </c>
      <c r="N179" s="56">
        <v>285</v>
      </c>
      <c r="O179" s="56">
        <f t="shared" si="44"/>
        <v>132.59358288770053</v>
      </c>
      <c r="P179" s="56">
        <f t="shared" si="45"/>
        <v>144.60591133004925</v>
      </c>
      <c r="Q179" s="56">
        <f t="shared" si="46"/>
        <v>140.39408866995075</v>
      </c>
      <c r="R179" s="56">
        <f t="shared" si="47"/>
        <v>152.40641711229944</v>
      </c>
      <c r="S179" s="57">
        <f t="shared" si="48"/>
        <v>-7.8005057822502124</v>
      </c>
      <c r="T179" s="57">
        <f t="shared" si="49"/>
        <v>-7.800505782250184</v>
      </c>
      <c r="U179" t="s">
        <v>246</v>
      </c>
      <c r="V179" t="s">
        <v>244</v>
      </c>
      <c r="W179" t="s">
        <v>269</v>
      </c>
      <c r="X179" s="40">
        <v>44228</v>
      </c>
      <c r="Y179" s="59" t="s">
        <v>370</v>
      </c>
    </row>
    <row r="180" spans="1:25" s="52" customFormat="1" ht="15" x14ac:dyDescent="0.25">
      <c r="A180">
        <v>2.2000000000000002</v>
      </c>
      <c r="B180">
        <v>1.72</v>
      </c>
      <c r="C180" s="45">
        <f t="shared" si="50"/>
        <v>3.5940803382663811E-2</v>
      </c>
      <c r="D180" s="46">
        <f>IF(OR($A180="",$B180=""),"",A180*'MPTO_working_2-way'!$G188)</f>
        <v>2.2790697674418605</v>
      </c>
      <c r="E180" s="48">
        <f>IF(OR($A180="",$B180=""),"",B180*'MPTO_working_2-way'!$G188)</f>
        <v>1.7818181818181817</v>
      </c>
      <c r="F180" s="46">
        <f>IF(OR($A180="",$B180=""),"",'MPTO_working_2-way'!D188)</f>
        <v>2.2905569007263922</v>
      </c>
      <c r="G180" s="48">
        <f>IF(OR($A180="",$B180=""),"",'MPTO_working_2-way'!E188)</f>
        <v>1.7748592870544089</v>
      </c>
      <c r="H180" s="46">
        <f>IF(OR($A180="",$B180=""),"",'OddsRatio_working_2-way'!M188)</f>
        <v>2.2909944487358058</v>
      </c>
      <c r="I180" s="46">
        <f>IF(OR($A180="",$B180=""),"",'OddsRatio_working_2-way'!N188)</f>
        <v>1.7745966692414832</v>
      </c>
      <c r="J180" s="46">
        <f>IF('Log_working_2-way'!$D188="","",A180^('Log_working_2-way'!$D188))</f>
        <v>2.2962889076273294</v>
      </c>
      <c r="K180" s="48">
        <f>IF('Log_working_2-way'!$D188="","",B180^('Log_working_2-way'!$D188))</f>
        <v>1.7714329684655428</v>
      </c>
      <c r="L180" s="55">
        <f t="shared" si="42"/>
        <v>0.43877551020408162</v>
      </c>
      <c r="M180" s="55">
        <f t="shared" si="43"/>
        <v>0.56122448979591844</v>
      </c>
      <c r="N180" s="56">
        <v>286</v>
      </c>
      <c r="O180" s="56">
        <f t="shared" si="44"/>
        <v>156.00000000000003</v>
      </c>
      <c r="P180" s="56">
        <f t="shared" si="45"/>
        <v>119.72093023255816</v>
      </c>
      <c r="Q180" s="56">
        <f t="shared" si="46"/>
        <v>166.27906976744188</v>
      </c>
      <c r="R180" s="56">
        <f t="shared" si="47"/>
        <v>130</v>
      </c>
      <c r="S180" s="57">
        <f t="shared" si="48"/>
        <v>-10.279069767441854</v>
      </c>
      <c r="T180" s="57">
        <f t="shared" si="49"/>
        <v>-10.27906976744184</v>
      </c>
      <c r="U180" t="s">
        <v>249</v>
      </c>
      <c r="V180" t="s">
        <v>262</v>
      </c>
      <c r="W180" t="s">
        <v>269</v>
      </c>
      <c r="X180" s="40">
        <v>44228</v>
      </c>
      <c r="Y180" s="59" t="s">
        <v>387</v>
      </c>
    </row>
    <row r="181" spans="1:25" ht="15" x14ac:dyDescent="0.25">
      <c r="A181">
        <v>2.37</v>
      </c>
      <c r="B181">
        <v>1.63</v>
      </c>
      <c r="C181" s="45">
        <f t="shared" si="50"/>
        <v>3.5437860785379582E-2</v>
      </c>
      <c r="D181" s="46">
        <f>IF(OR($A181="",$B181=""),"",A181*'MPTO_working_2-way'!$G189)</f>
        <v>2.4539877300613497</v>
      </c>
      <c r="E181" s="48">
        <f>IF(OR($A181="",$B181=""),"",B181*'MPTO_working_2-way'!$G189)</f>
        <v>1.6877637130801686</v>
      </c>
      <c r="F181" s="46">
        <f>IF(OR($A181="",$B181=""),"",'MPTO_working_2-way'!D189)</f>
        <v>2.4738881239793793</v>
      </c>
      <c r="G181" s="48">
        <f>IF(OR($A181="",$B181=""),"",'MPTO_working_2-way'!E189)</f>
        <v>1.6784775477395666</v>
      </c>
      <c r="H181" s="46">
        <f>IF(OR($A181="",$B181=""),"",'OddsRatio_working_2-way'!M189)</f>
        <v>2.4746535778287639</v>
      </c>
      <c r="I181" s="46">
        <f>IF(OR($A181="",$B181=""),"",'OddsRatio_working_2-way'!N189)</f>
        <v>1.6781253679066579</v>
      </c>
      <c r="J181" s="46">
        <f>IF('Log_working_2-way'!$D189="","",A181^('Log_working_2-way'!$D189))</f>
        <v>2.4838961866439853</v>
      </c>
      <c r="K181" s="48">
        <f>IF('Log_working_2-way'!$D189="","",B181^('Log_working_2-way'!$D189))</f>
        <v>1.6739015902867895</v>
      </c>
      <c r="L181" s="55">
        <f t="shared" si="42"/>
        <v>0.40749999999999997</v>
      </c>
      <c r="M181" s="55">
        <f t="shared" si="43"/>
        <v>0.59250000000000003</v>
      </c>
      <c r="N181" s="56">
        <v>287</v>
      </c>
      <c r="O181" s="56">
        <f t="shared" si="44"/>
        <v>165.90295358649789</v>
      </c>
      <c r="P181" s="56">
        <f t="shared" si="45"/>
        <v>110.92638036809812</v>
      </c>
      <c r="Q181" s="56">
        <f t="shared" si="46"/>
        <v>176.07361963190183</v>
      </c>
      <c r="R181" s="56">
        <f t="shared" si="47"/>
        <v>121.0970464135021</v>
      </c>
      <c r="S181" s="57">
        <f t="shared" si="48"/>
        <v>-10.170666045403948</v>
      </c>
      <c r="T181" s="57">
        <f t="shared" si="49"/>
        <v>-10.170666045403976</v>
      </c>
      <c r="U181" t="s">
        <v>253</v>
      </c>
      <c r="V181" t="s">
        <v>247</v>
      </c>
      <c r="W181" t="s">
        <v>269</v>
      </c>
      <c r="X181" s="40">
        <v>44228</v>
      </c>
      <c r="Y181" s="59" t="s">
        <v>379</v>
      </c>
    </row>
    <row r="182" spans="1:25" ht="15" x14ac:dyDescent="0.25">
      <c r="A182">
        <v>2.44</v>
      </c>
      <c r="B182">
        <v>1.6</v>
      </c>
      <c r="C182" s="45">
        <f t="shared" si="50"/>
        <v>3.4836065573770503E-2</v>
      </c>
      <c r="D182" s="46">
        <f>IF(OR($A182="",$B182=""),"",A182*'MPTO_working_2-way'!$G190)</f>
        <v>2.5249999999999999</v>
      </c>
      <c r="E182" s="48">
        <f>IF(OR($A182="",$B182=""),"",B182*'MPTO_working_2-way'!$G190)</f>
        <v>1.6557377049180328</v>
      </c>
      <c r="F182" s="46">
        <f>IF(OR($A182="",$B182=""),"",'MPTO_working_2-way'!D190)</f>
        <v>2.548302872062663</v>
      </c>
      <c r="G182" s="48">
        <f>IF(OR($A182="",$B182=""),"",'MPTO_working_2-way'!E190)</f>
        <v>1.6458684654300169</v>
      </c>
      <c r="H182" s="46">
        <f>IF(OR($A182="",$B182=""),"",'OddsRatio_working_2-way'!M190)</f>
        <v>2.5491933384829668</v>
      </c>
      <c r="I182" s="46">
        <f>IF(OR($A182="",$B182=""),"",'OddsRatio_working_2-way'!N190)</f>
        <v>1.6454972243679031</v>
      </c>
      <c r="J182" s="46">
        <f>IF('Log_working_2-way'!$D190="","",A182^('Log_working_2-way'!$D190))</f>
        <v>2.5600465119993632</v>
      </c>
      <c r="K182" s="48">
        <f>IF('Log_working_2-way'!$D190="","",B182^('Log_working_2-way'!$D190))</f>
        <v>1.6410065291696188</v>
      </c>
      <c r="L182" s="55">
        <f t="shared" si="42"/>
        <v>0.39603960396039606</v>
      </c>
      <c r="M182" s="55">
        <f t="shared" si="43"/>
        <v>0.60396039603960394</v>
      </c>
      <c r="N182" s="56">
        <v>288</v>
      </c>
      <c r="O182" s="56">
        <f t="shared" si="44"/>
        <v>169.96721311475412</v>
      </c>
      <c r="P182" s="56">
        <f t="shared" si="45"/>
        <v>108</v>
      </c>
      <c r="Q182" s="56">
        <f t="shared" si="46"/>
        <v>180</v>
      </c>
      <c r="R182" s="56">
        <f t="shared" si="47"/>
        <v>118.03278688524591</v>
      </c>
      <c r="S182" s="57">
        <f t="shared" si="48"/>
        <v>-10.032786885245883</v>
      </c>
      <c r="T182" s="57">
        <f t="shared" si="49"/>
        <v>-10.032786885245912</v>
      </c>
      <c r="U182" t="s">
        <v>245</v>
      </c>
      <c r="V182" t="s">
        <v>248</v>
      </c>
      <c r="W182" t="s">
        <v>269</v>
      </c>
      <c r="X182" s="40">
        <v>44228</v>
      </c>
      <c r="Y182" s="59" t="s">
        <v>379</v>
      </c>
    </row>
    <row r="183" spans="1:25" s="52" customFormat="1" ht="15" x14ac:dyDescent="0.25">
      <c r="A183">
        <v>1.88</v>
      </c>
      <c r="B183">
        <v>1.97</v>
      </c>
      <c r="C183" s="45">
        <f t="shared" si="50"/>
        <v>3.9529106814990778E-2</v>
      </c>
      <c r="D183" s="46">
        <f>IF(OR($A183="",$B183=""),"",A183*'MPTO_working_2-way'!$G191)</f>
        <v>1.9543147208121825</v>
      </c>
      <c r="E183" s="48">
        <f>IF(OR($A183="",$B183=""),"",B183*'MPTO_working_2-way'!$G191)</f>
        <v>2.0478723404255317</v>
      </c>
      <c r="F183" s="46">
        <f>IF(OR($A183="",$B183=""),"",'MPTO_working_2-way'!D191)</f>
        <v>1.9525516659637281</v>
      </c>
      <c r="G183" s="48">
        <f>IF(OR($A183="",$B183=""),"",'MPTO_working_2-way'!E191)</f>
        <v>2.049811822005756</v>
      </c>
      <c r="H183" s="46">
        <f>IF(OR($A183="",$B183=""),"",'OddsRatio_working_2-way'!M191)</f>
        <v>1.9524791309238021</v>
      </c>
      <c r="I183" s="46">
        <f>IF(OR($A183="",$B183=""),"",'OddsRatio_working_2-way'!N191)</f>
        <v>2.049891769313736</v>
      </c>
      <c r="J183" s="46">
        <f>IF('Log_working_2-way'!$D191="","",A183^('Log_working_2-way'!$D191))</f>
        <v>1.9516734382679068</v>
      </c>
      <c r="K183" s="48">
        <f>IF('Log_working_2-way'!$D191="","",B183^('Log_working_2-way'!$D191))</f>
        <v>2.0507806142198279</v>
      </c>
      <c r="L183" s="55">
        <f t="shared" si="42"/>
        <v>0.51168831168831175</v>
      </c>
      <c r="M183" s="55">
        <f t="shared" si="43"/>
        <v>0.48831168831168836</v>
      </c>
      <c r="N183" s="56">
        <v>289</v>
      </c>
      <c r="O183" s="56">
        <f t="shared" si="44"/>
        <v>135.2765957446808</v>
      </c>
      <c r="P183" s="56">
        <f t="shared" si="45"/>
        <v>142.29949238578681</v>
      </c>
      <c r="Q183" s="56">
        <f t="shared" si="46"/>
        <v>146.70050761421319</v>
      </c>
      <c r="R183" s="56">
        <f t="shared" si="47"/>
        <v>153.72340425531914</v>
      </c>
      <c r="S183" s="57">
        <f t="shared" si="48"/>
        <v>-11.42391186953239</v>
      </c>
      <c r="T183" s="57">
        <f t="shared" si="49"/>
        <v>-11.423911869532333</v>
      </c>
      <c r="U183" t="s">
        <v>330</v>
      </c>
      <c r="V183" t="s">
        <v>336</v>
      </c>
      <c r="W183" t="s">
        <v>369</v>
      </c>
      <c r="X183" s="40">
        <v>44228</v>
      </c>
      <c r="Y183" s="59" t="s">
        <v>379</v>
      </c>
    </row>
    <row r="184" spans="1:25" ht="15" x14ac:dyDescent="0.25">
      <c r="A184">
        <v>2.17</v>
      </c>
      <c r="B184">
        <v>1.72</v>
      </c>
      <c r="C184" s="45">
        <f t="shared" si="50"/>
        <v>4.2224841924766832E-2</v>
      </c>
      <c r="D184" s="46">
        <f>IF(OR($A184="",$B184=""),"",A184*'MPTO_working_2-way'!$G192)</f>
        <v>2.2616279069767438</v>
      </c>
      <c r="E184" s="48">
        <f>IF(OR($A184="",$B184=""),"",B184*'MPTO_working_2-way'!$G192)</f>
        <v>1.792626728110599</v>
      </c>
      <c r="F184" s="46">
        <f>IF(OR($A184="",$B184=""),"",'MPTO_working_2-way'!D192)</f>
        <v>2.2741896173531559</v>
      </c>
      <c r="G184" s="48">
        <f>IF(OR($A184="",$B184=""),"",'MPTO_working_2-way'!E192)</f>
        <v>1.7848125478194337</v>
      </c>
      <c r="H184" s="46">
        <f>IF(OR($A184="",$B184=""),"",'OddsRatio_working_2-way'!M192)</f>
        <v>2.2747548783981961</v>
      </c>
      <c r="I184" s="46">
        <f>IF(OR($A184="",$B184=""),"",'OddsRatio_working_2-way'!N192)</f>
        <v>1.784464540552736</v>
      </c>
      <c r="J184" s="46">
        <f>IF('Log_working_2-way'!$D192="","",A184^('Log_working_2-way'!$D192))</f>
        <v>2.2805793613089871</v>
      </c>
      <c r="K184" s="48">
        <f>IF('Log_working_2-way'!$D192="","",B184^('Log_working_2-way'!$D192))</f>
        <v>1.7808965459020807</v>
      </c>
      <c r="L184" s="55">
        <f t="shared" si="42"/>
        <v>0.44215938303341912</v>
      </c>
      <c r="M184" s="55">
        <f t="shared" si="43"/>
        <v>0.55784061696658105</v>
      </c>
      <c r="N184" s="56">
        <v>290</v>
      </c>
      <c r="O184" s="56">
        <f t="shared" si="44"/>
        <v>156.35944700460828</v>
      </c>
      <c r="P184" s="56">
        <f t="shared" si="45"/>
        <v>121.39534883720931</v>
      </c>
      <c r="Q184" s="56">
        <f t="shared" si="46"/>
        <v>168.6046511627907</v>
      </c>
      <c r="R184" s="56">
        <f t="shared" si="47"/>
        <v>133.64055299539172</v>
      </c>
      <c r="S184" s="57">
        <f t="shared" si="48"/>
        <v>-12.245204158182418</v>
      </c>
      <c r="T184" s="57">
        <f t="shared" si="49"/>
        <v>-12.245204158182403</v>
      </c>
      <c r="U184" t="s">
        <v>333</v>
      </c>
      <c r="V184" t="s">
        <v>337</v>
      </c>
      <c r="W184" t="s">
        <v>369</v>
      </c>
      <c r="X184" s="40">
        <v>44228</v>
      </c>
      <c r="Y184" s="59" t="s">
        <v>382</v>
      </c>
    </row>
    <row r="185" spans="1:25" ht="15" x14ac:dyDescent="0.25">
      <c r="A185">
        <v>1.78</v>
      </c>
      <c r="B185">
        <v>2.09</v>
      </c>
      <c r="C185" s="45">
        <f t="shared" si="50"/>
        <v>4.0266652330519959E-2</v>
      </c>
      <c r="D185" s="46">
        <f>IF(OR($A185="",$B185=""),"",A185*'MPTO_working_2-way'!$G193)</f>
        <v>1.8516746411483256</v>
      </c>
      <c r="E185" s="48">
        <f>IF(OR($A185="",$B185=""),"",B185*'MPTO_working_2-way'!$G193)</f>
        <v>2.1741573033707864</v>
      </c>
      <c r="F185" s="46">
        <f>IF(OR($A185="",$B185=""),"",'MPTO_working_2-way'!D193)</f>
        <v>1.8461614808198106</v>
      </c>
      <c r="G185" s="48">
        <f>IF(OR($A185="",$B185=""),"",'MPTO_working_2-way'!E193)</f>
        <v>2.1818075186206087</v>
      </c>
      <c r="H185" s="46">
        <f>IF(OR($A185="",$B185=""),"",'OddsRatio_working_2-way'!M193)</f>
        <v>1.8459292702556338</v>
      </c>
      <c r="I185" s="46">
        <f>IF(OR($A185="",$B185=""),"",'OddsRatio_working_2-way'!N193)</f>
        <v>2.1821319289469754</v>
      </c>
      <c r="J185" s="46">
        <f>IF('Log_working_2-way'!$D193="","",A185^('Log_working_2-way'!$D193))</f>
        <v>1.8434137605840082</v>
      </c>
      <c r="K185" s="48">
        <f>IF('Log_working_2-way'!$D193="","",B185^('Log_working_2-way'!$D193))</f>
        <v>2.1856576768529026</v>
      </c>
      <c r="L185" s="55">
        <f t="shared" ref="L185:L187" si="51">(1/D185)</f>
        <v>0.54005167958656319</v>
      </c>
      <c r="M185" s="55">
        <f t="shared" ref="M185:M187" si="52">(1/E185)</f>
        <v>0.4599483204134367</v>
      </c>
      <c r="N185" s="56">
        <v>291</v>
      </c>
      <c r="O185" s="56">
        <f t="shared" ref="O185:O187" si="53">(1/A185)*((N185*A185)-N185)</f>
        <v>127.51685393258428</v>
      </c>
      <c r="P185" s="56">
        <f t="shared" ref="P185:P187" si="54">(1/B185)*((N185*B185)-N185)</f>
        <v>151.76555023923444</v>
      </c>
      <c r="Q185" s="56">
        <f t="shared" ref="Q185:Q187" si="55">(1/B185)*N185</f>
        <v>139.23444976076556</v>
      </c>
      <c r="R185" s="56">
        <f t="shared" ref="R185:R187" si="56">(1/A185)*N185</f>
        <v>163.48314606741573</v>
      </c>
      <c r="S185" s="57">
        <f t="shared" ref="S185:S187" si="57">O185-Q185</f>
        <v>-11.717595828181274</v>
      </c>
      <c r="T185" s="57">
        <f t="shared" ref="T185:T187" si="58">P185-R185</f>
        <v>-11.717595828181288</v>
      </c>
      <c r="U185" t="s">
        <v>332</v>
      </c>
      <c r="V185" t="s">
        <v>331</v>
      </c>
      <c r="W185" t="s">
        <v>369</v>
      </c>
      <c r="X185" s="40">
        <v>44228</v>
      </c>
      <c r="Y185" s="59" t="s">
        <v>382</v>
      </c>
    </row>
    <row r="186" spans="1:25" ht="15" x14ac:dyDescent="0.25">
      <c r="A186">
        <v>1.68</v>
      </c>
      <c r="B186">
        <v>2.23</v>
      </c>
      <c r="C186" s="45">
        <f t="shared" ref="C186:C249" si="59">IF(OR($A186="",$B186=""),"",(1/A186)+(1/B186)-1)</f>
        <v>4.3668588511637907E-2</v>
      </c>
      <c r="D186" s="46">
        <f>IF(OR($A186="",$B186=""),"",A186*'MPTO_working_2-way'!$G194)</f>
        <v>1.7533632286995515</v>
      </c>
      <c r="E186" s="48">
        <f>IF(OR($A186="",$B186=""),"",B186*'MPTO_working_2-way'!$G194)</f>
        <v>2.3273809523809526</v>
      </c>
      <c r="F186" s="46">
        <f>IF(OR($A186="",$B186=""),"",'MPTO_working_2-way'!D194)</f>
        <v>1.7439716972348942</v>
      </c>
      <c r="G186" s="48">
        <f>IF(OR($A186="",$B186=""),"",'MPTO_working_2-way'!E194)</f>
        <v>2.3441371542985863</v>
      </c>
      <c r="H186" s="46">
        <f>IF(OR($A186="",$B186=""),"",'OddsRatio_working_2-way'!M194)</f>
        <v>1.743535828629182</v>
      </c>
      <c r="I186" s="46">
        <f>IF(OR($A186="",$B186=""),"",'OddsRatio_working_2-way'!N194)</f>
        <v>2.3449251017851385</v>
      </c>
      <c r="J186" s="46">
        <f>IF('Log_working_2-way'!$D194="","",A186^('Log_working_2-way'!$D194))</f>
        <v>1.7392442669948964</v>
      </c>
      <c r="K186" s="48">
        <f>IF('Log_working_2-way'!$D194="","",B186^('Log_working_2-way'!$D194))</f>
        <v>2.3527328444015367</v>
      </c>
      <c r="L186" s="55">
        <f t="shared" si="51"/>
        <v>0.57033248081841437</v>
      </c>
      <c r="M186" s="55">
        <f t="shared" si="52"/>
        <v>0.42966751918158563</v>
      </c>
      <c r="N186" s="56">
        <v>292</v>
      </c>
      <c r="O186" s="56">
        <f t="shared" si="53"/>
        <v>118.19047619047619</v>
      </c>
      <c r="P186" s="56">
        <f t="shared" si="54"/>
        <v>161.05829596412556</v>
      </c>
      <c r="Q186" s="56">
        <f t="shared" si="55"/>
        <v>130.94170403587444</v>
      </c>
      <c r="R186" s="56">
        <f t="shared" si="56"/>
        <v>173.8095238095238</v>
      </c>
      <c r="S186" s="57">
        <f t="shared" si="57"/>
        <v>-12.751227845398247</v>
      </c>
      <c r="T186" s="57">
        <f t="shared" si="58"/>
        <v>-12.751227845398233</v>
      </c>
      <c r="U186" t="s">
        <v>338</v>
      </c>
      <c r="V186" t="s">
        <v>335</v>
      </c>
      <c r="W186" t="s">
        <v>369</v>
      </c>
      <c r="X186" s="40">
        <v>44228</v>
      </c>
      <c r="Y186" s="59" t="s">
        <v>475</v>
      </c>
    </row>
    <row r="187" spans="1:25" ht="15" x14ac:dyDescent="0.25">
      <c r="A187">
        <v>1.75</v>
      </c>
      <c r="B187">
        <v>2.13</v>
      </c>
      <c r="C187" s="45">
        <f t="shared" si="59"/>
        <v>4.091213950368866E-2</v>
      </c>
      <c r="D187" s="46">
        <f>IF(OR($A187="",$B187=""),"",A187*'MPTO_working_2-way'!$G195)</f>
        <v>1.821596244131455</v>
      </c>
      <c r="E187" s="48">
        <f>IF(OR($A187="",$B187=""),"",B187*'MPTO_working_2-way'!$G195)</f>
        <v>2.2171428571428566</v>
      </c>
      <c r="F187" s="46">
        <f>IF(OR($A187="",$B187=""),"",'MPTO_working_2-way'!D195)</f>
        <v>1.8149726110772972</v>
      </c>
      <c r="G187" s="48">
        <f>IF(OR($A187="",$B187=""),"",'MPTO_working_2-way'!E195)</f>
        <v>2.2270351008215079</v>
      </c>
      <c r="H187" s="46">
        <f>IF(OR($A187="",$B187=""),"",'OddsRatio_working_2-way'!M195)</f>
        <v>1.814688169890353</v>
      </c>
      <c r="I187" s="46">
        <f>IF(OR($A187="",$B187=""),"",'OddsRatio_working_2-way'!N195)</f>
        <v>2.2274635093014643</v>
      </c>
      <c r="J187" s="46">
        <f>IF('Log_working_2-way'!$D195="","",A187^('Log_working_2-way'!$D195))</f>
        <v>1.8116657463618295</v>
      </c>
      <c r="K187" s="48">
        <f>IF('Log_working_2-way'!$D195="","",B187^('Log_working_2-way'!$D195))</f>
        <v>2.2320342511460129</v>
      </c>
      <c r="L187" s="55">
        <f t="shared" si="51"/>
        <v>0.54896907216494861</v>
      </c>
      <c r="M187" s="55">
        <f t="shared" si="52"/>
        <v>0.45103092783505166</v>
      </c>
      <c r="N187" s="56">
        <v>293</v>
      </c>
      <c r="O187" s="56">
        <f t="shared" si="53"/>
        <v>125.57142857142857</v>
      </c>
      <c r="P187" s="56">
        <f t="shared" si="54"/>
        <v>155.44131455399057</v>
      </c>
      <c r="Q187" s="56">
        <f t="shared" si="55"/>
        <v>137.55868544600938</v>
      </c>
      <c r="R187" s="56">
        <f t="shared" si="56"/>
        <v>167.42857142857142</v>
      </c>
      <c r="S187" s="57">
        <f t="shared" si="57"/>
        <v>-11.987256874580808</v>
      </c>
      <c r="T187" s="57">
        <f t="shared" si="58"/>
        <v>-11.987256874580851</v>
      </c>
      <c r="U187" t="s">
        <v>339</v>
      </c>
      <c r="V187" t="s">
        <v>334</v>
      </c>
      <c r="W187" t="s">
        <v>369</v>
      </c>
      <c r="X187" s="40">
        <v>44228</v>
      </c>
      <c r="Y187" s="59" t="s">
        <v>375</v>
      </c>
    </row>
    <row r="188" spans="1:25" ht="15" x14ac:dyDescent="0.25">
      <c r="A188"/>
      <c r="B188"/>
      <c r="C188" s="45" t="str">
        <f t="shared" si="59"/>
        <v/>
      </c>
      <c r="D188" s="46" t="str">
        <f>IF(OR($A188="",$B188=""),"",A188*'MPTO_working_2-way'!$G196)</f>
        <v/>
      </c>
      <c r="E188" s="48" t="str">
        <f>IF(OR($A188="",$B188=""),"",B188*'MPTO_working_2-way'!$G196)</f>
        <v/>
      </c>
      <c r="F188" s="46" t="str">
        <f>IF(OR($A188="",$B188=""),"",'MPTO_working_2-way'!D196)</f>
        <v/>
      </c>
      <c r="G188" s="48" t="str">
        <f>IF(OR($A188="",$B188=""),"",'MPTO_working_2-way'!E196)</f>
        <v/>
      </c>
      <c r="H188" s="46" t="str">
        <f>IF(OR($A188="",$B188=""),"",'OddsRatio_working_2-way'!M196)</f>
        <v/>
      </c>
      <c r="I188" s="46" t="str">
        <f>IF(OR($A188="",$B188=""),"",'OddsRatio_working_2-way'!N196)</f>
        <v/>
      </c>
      <c r="J188" s="46" t="str">
        <f>IF('Log_working_2-way'!$D196="","",A188^('Log_working_2-way'!$D196))</f>
        <v/>
      </c>
      <c r="K188" s="48" t="str">
        <f>IF('Log_working_2-way'!$D196="","",B188^('Log_working_2-way'!$D196))</f>
        <v/>
      </c>
      <c r="L188" s="55" t="e">
        <f t="shared" ref="L188:L197" si="60">(1/D188)</f>
        <v>#VALUE!</v>
      </c>
      <c r="M188" s="55" t="e">
        <f t="shared" ref="M188:M197" si="61">(1/E188)</f>
        <v>#VALUE!</v>
      </c>
      <c r="N188" s="56">
        <v>294</v>
      </c>
      <c r="O188" s="56" t="e">
        <f t="shared" ref="O188:O197" si="62">(1/A188)*((N188*A188)-N188)</f>
        <v>#DIV/0!</v>
      </c>
      <c r="P188" s="56" t="e">
        <f t="shared" ref="P188:P197" si="63">(1/B188)*((N188*B188)-N188)</f>
        <v>#DIV/0!</v>
      </c>
      <c r="Q188" s="56" t="e">
        <f t="shared" ref="Q188:Q197" si="64">(1/B188)*N188</f>
        <v>#DIV/0!</v>
      </c>
      <c r="R188" s="56" t="e">
        <f t="shared" ref="R188:R197" si="65">(1/A188)*N188</f>
        <v>#DIV/0!</v>
      </c>
      <c r="S188" s="57" t="e">
        <f t="shared" ref="S188:S197" si="66">O188-Q188</f>
        <v>#DIV/0!</v>
      </c>
      <c r="T188" s="57" t="e">
        <f t="shared" ref="T188:T197" si="67">P188-R188</f>
        <v>#DIV/0!</v>
      </c>
      <c r="U188" t="s">
        <v>344</v>
      </c>
      <c r="V188" t="s">
        <v>343</v>
      </c>
      <c r="W188" t="s">
        <v>270</v>
      </c>
      <c r="X188" s="40">
        <v>44228</v>
      </c>
      <c r="Y188" s="59"/>
    </row>
    <row r="189" spans="1:25" ht="15" x14ac:dyDescent="0.25">
      <c r="A189">
        <v>1.67</v>
      </c>
      <c r="B189">
        <v>2.2000000000000002</v>
      </c>
      <c r="C189" s="45">
        <f t="shared" si="59"/>
        <v>5.3347849755035481E-2</v>
      </c>
      <c r="D189" s="46">
        <f>IF(OR($A189="",$B189=""),"",A189*'MPTO_working_2-way'!$G197)</f>
        <v>1.7590909090909093</v>
      </c>
      <c r="E189" s="48">
        <f>IF(OR($A189="",$B189=""),"",B189*'MPTO_working_2-way'!$G197)</f>
        <v>2.3173652694610785</v>
      </c>
      <c r="F189" s="46">
        <f>IF(OR($A189="",$B189=""),"",'MPTO_working_2-way'!D197)</f>
        <v>1.7478591817316842</v>
      </c>
      <c r="G189" s="48">
        <f>IF(OR($A189="",$B189=""),"",'MPTO_working_2-way'!E197)</f>
        <v>2.3371501272264634</v>
      </c>
      <c r="H189" s="46">
        <f>IF(OR($A189="",$B189=""),"",'OddsRatio_working_2-way'!M197)</f>
        <v>1.7472170590486633</v>
      </c>
      <c r="I189" s="46">
        <f>IF(OR($A189="",$B189=""),"",'OddsRatio_working_2-way'!N197)</f>
        <v>2.3382992102364124</v>
      </c>
      <c r="J189" s="46">
        <f>IF('Log_working_2-way'!$D197="","",A189^('Log_working_2-way'!$D197))</f>
        <v>1.7420513399942872</v>
      </c>
      <c r="K189" s="48">
        <f>IF('Log_working_2-way'!$D197="","",B189^('Log_working_2-way'!$D197))</f>
        <v>2.3476156515067124</v>
      </c>
      <c r="L189" s="55">
        <f t="shared" si="60"/>
        <v>0.5684754521963824</v>
      </c>
      <c r="M189" s="55">
        <f t="shared" si="61"/>
        <v>0.43152454780361743</v>
      </c>
      <c r="N189" s="56">
        <v>295</v>
      </c>
      <c r="O189" s="56">
        <f t="shared" si="62"/>
        <v>118.35329341317365</v>
      </c>
      <c r="P189" s="56">
        <f t="shared" si="63"/>
        <v>160.90909090909091</v>
      </c>
      <c r="Q189" s="56">
        <f t="shared" si="64"/>
        <v>134.09090909090909</v>
      </c>
      <c r="R189" s="56">
        <f t="shared" si="65"/>
        <v>176.64670658682635</v>
      </c>
      <c r="S189" s="57">
        <f t="shared" si="66"/>
        <v>-15.737615677735448</v>
      </c>
      <c r="T189" s="57">
        <f t="shared" si="67"/>
        <v>-15.737615677735448</v>
      </c>
      <c r="U189" t="s">
        <v>347</v>
      </c>
      <c r="V189" t="s">
        <v>424</v>
      </c>
      <c r="W189" t="s">
        <v>270</v>
      </c>
      <c r="X189" s="40">
        <v>44228</v>
      </c>
      <c r="Y189" s="59" t="s">
        <v>371</v>
      </c>
    </row>
    <row r="190" spans="1:25" ht="15" x14ac:dyDescent="0.25">
      <c r="A190">
        <v>1.75</v>
      </c>
      <c r="B190">
        <v>2.08</v>
      </c>
      <c r="C190" s="45">
        <f t="shared" si="59"/>
        <v>5.2197802197802012E-2</v>
      </c>
      <c r="D190" s="46">
        <f>IF(OR($A190="",$B190=""),"",A190*'MPTO_working_2-way'!$G198)</f>
        <v>1.8413461538461535</v>
      </c>
      <c r="E190" s="48">
        <f>IF(OR($A190="",$B190=""),"",B190*'MPTO_working_2-way'!$G198)</f>
        <v>2.1885714285714282</v>
      </c>
      <c r="F190" s="46">
        <f>IF(OR($A190="",$B190=""),"",'MPTO_working_2-way'!D198)</f>
        <v>1.8337531486146093</v>
      </c>
      <c r="G190" s="48">
        <f>IF(OR($A190="",$B190=""),"",'MPTO_working_2-way'!E198)</f>
        <v>2.1993957703927487</v>
      </c>
      <c r="H190" s="46">
        <f>IF(OR($A190="",$B190=""),"",'OddsRatio_working_2-way'!M198)</f>
        <v>1.833333333333333</v>
      </c>
      <c r="I190" s="46">
        <f>IF(OR($A190="",$B190=""),"",'OddsRatio_working_2-way'!N198)</f>
        <v>2.1999999999999997</v>
      </c>
      <c r="J190" s="46">
        <f>IF('Log_working_2-way'!$D198="","",A190^('Log_working_2-way'!$D198))</f>
        <v>1.8298388432199988</v>
      </c>
      <c r="K190" s="48">
        <f>IF('Log_working_2-way'!$D198="","",B190^('Log_working_2-way'!$D198))</f>
        <v>2.2050532560252694</v>
      </c>
      <c r="L190" s="55">
        <f t="shared" si="60"/>
        <v>0.54308093994778073</v>
      </c>
      <c r="M190" s="55">
        <f t="shared" si="61"/>
        <v>0.45691906005221938</v>
      </c>
      <c r="N190" s="56">
        <v>296</v>
      </c>
      <c r="O190" s="56">
        <f t="shared" si="62"/>
        <v>126.85714285714285</v>
      </c>
      <c r="P190" s="56">
        <f t="shared" si="63"/>
        <v>153.69230769230771</v>
      </c>
      <c r="Q190" s="56">
        <f t="shared" si="64"/>
        <v>142.30769230769229</v>
      </c>
      <c r="R190" s="56">
        <f t="shared" si="65"/>
        <v>169.14285714285714</v>
      </c>
      <c r="S190" s="57">
        <f t="shared" si="66"/>
        <v>-15.450549450549445</v>
      </c>
      <c r="T190" s="57">
        <f t="shared" si="67"/>
        <v>-15.450549450549431</v>
      </c>
      <c r="U190" t="s">
        <v>345</v>
      </c>
      <c r="V190" t="s">
        <v>340</v>
      </c>
      <c r="W190" t="s">
        <v>270</v>
      </c>
      <c r="X190" s="40">
        <v>44228</v>
      </c>
      <c r="Y190" s="59" t="s">
        <v>378</v>
      </c>
    </row>
    <row r="191" spans="1:25" ht="15" x14ac:dyDescent="0.25">
      <c r="A191">
        <v>1.59</v>
      </c>
      <c r="B191">
        <v>2.36</v>
      </c>
      <c r="C191" s="45">
        <f t="shared" si="59"/>
        <v>5.2659631169384991E-2</v>
      </c>
      <c r="D191" s="46">
        <f>IF(OR($A191="",$B191=""),"",A191*'MPTO_working_2-way'!$G199)</f>
        <v>1.6737288135593222</v>
      </c>
      <c r="E191" s="48">
        <f>IF(OR($A191="",$B191=""),"",B191*'MPTO_working_2-way'!$G199)</f>
        <v>2.4842767295597485</v>
      </c>
      <c r="F191" s="46">
        <f>IF(OR($A191="",$B191=""),"",'MPTO_working_2-way'!D199)</f>
        <v>1.6594728462763138</v>
      </c>
      <c r="G191" s="48">
        <f>IF(OR($A191="",$B191=""),"",'MPTO_working_2-way'!E199)</f>
        <v>2.516362660944206</v>
      </c>
      <c r="H191" s="46">
        <f>IF(OR($A191="",$B191=""),"",'OddsRatio_working_2-way'!M199)</f>
        <v>1.6586528140164323</v>
      </c>
      <c r="I191" s="46">
        <f>IF(OR($A191="",$B191=""),"",'OddsRatio_working_2-way'!N199)</f>
        <v>2.5182505543429619</v>
      </c>
      <c r="J191" s="46">
        <f>IF('Log_working_2-way'!$D199="","",A191^('Log_working_2-way'!$D199))</f>
        <v>1.6521006205812045</v>
      </c>
      <c r="K191" s="48">
        <f>IF('Log_working_2-way'!$D199="","",B191^('Log_working_2-way'!$D199))</f>
        <v>2.5335056714191588</v>
      </c>
      <c r="L191" s="55">
        <f t="shared" si="60"/>
        <v>0.59746835443037971</v>
      </c>
      <c r="M191" s="55">
        <f t="shared" si="61"/>
        <v>0.40253164556962023</v>
      </c>
      <c r="N191" s="56">
        <v>297</v>
      </c>
      <c r="O191" s="56">
        <f t="shared" si="62"/>
        <v>110.20754716981132</v>
      </c>
      <c r="P191" s="56">
        <f t="shared" si="63"/>
        <v>171.15254237288136</v>
      </c>
      <c r="Q191" s="56">
        <f t="shared" si="64"/>
        <v>125.84745762711866</v>
      </c>
      <c r="R191" s="56">
        <f t="shared" si="65"/>
        <v>186.79245283018867</v>
      </c>
      <c r="S191" s="57">
        <f t="shared" si="66"/>
        <v>-15.639910457307337</v>
      </c>
      <c r="T191" s="57">
        <f t="shared" si="67"/>
        <v>-15.639910457307309</v>
      </c>
      <c r="U191" t="s">
        <v>425</v>
      </c>
      <c r="V191" t="s">
        <v>346</v>
      </c>
      <c r="W191" t="s">
        <v>270</v>
      </c>
      <c r="X191" s="40">
        <v>44228</v>
      </c>
      <c r="Y191" s="59" t="s">
        <v>374</v>
      </c>
    </row>
    <row r="192" spans="1:25" ht="15" x14ac:dyDescent="0.25">
      <c r="A192">
        <v>1.57</v>
      </c>
      <c r="B192">
        <v>2.41</v>
      </c>
      <c r="C192" s="45">
        <f t="shared" si="59"/>
        <v>5.1880434495335193E-2</v>
      </c>
      <c r="D192" s="46">
        <f>IF(OR($A192="",$B192=""),"",A192*'MPTO_working_2-way'!$G200)</f>
        <v>1.6514522821576763</v>
      </c>
      <c r="E192" s="48">
        <f>IF(OR($A192="",$B192=""),"",B192*'MPTO_working_2-way'!$G200)</f>
        <v>2.5350318471337578</v>
      </c>
      <c r="F192" s="46">
        <f>IF(OR($A192="",$B192=""),"",'MPTO_working_2-way'!D200)</f>
        <v>1.6366546272465774</v>
      </c>
      <c r="G192" s="48">
        <f>IF(OR($A192="",$B192=""),"",'MPTO_working_2-way'!E200)</f>
        <v>2.5707103305363996</v>
      </c>
      <c r="H192" s="46">
        <f>IF(OR($A192="",$B192=""),"",'OddsRatio_working_2-way'!M200)</f>
        <v>1.635810757339742</v>
      </c>
      <c r="I192" s="46">
        <f>IF(OR($A192="",$B192=""),"",'OddsRatio_working_2-way'!N200)</f>
        <v>2.5727950313140986</v>
      </c>
      <c r="J192" s="46">
        <f>IF('Log_working_2-way'!$D200="","",A192^('Log_working_2-way'!$D200))</f>
        <v>1.6290111935759746</v>
      </c>
      <c r="K192" s="48">
        <f>IF('Log_working_2-way'!$D200="","",B192^('Log_working_2-way'!$D200))</f>
        <v>2.5897968274811696</v>
      </c>
      <c r="L192" s="55">
        <f t="shared" si="60"/>
        <v>0.60552763819095479</v>
      </c>
      <c r="M192" s="55">
        <f t="shared" si="61"/>
        <v>0.39447236180904527</v>
      </c>
      <c r="N192" s="56">
        <v>298</v>
      </c>
      <c r="O192" s="56">
        <f t="shared" si="62"/>
        <v>108.19108280254777</v>
      </c>
      <c r="P192" s="56">
        <f t="shared" si="63"/>
        <v>174.34854771784234</v>
      </c>
      <c r="Q192" s="56">
        <f t="shared" si="64"/>
        <v>123.65145228215766</v>
      </c>
      <c r="R192" s="56">
        <f t="shared" si="65"/>
        <v>189.80891719745222</v>
      </c>
      <c r="S192" s="57">
        <f t="shared" si="66"/>
        <v>-15.460369479609895</v>
      </c>
      <c r="T192" s="57">
        <f t="shared" si="67"/>
        <v>-15.460369479609881</v>
      </c>
      <c r="U192" t="s">
        <v>341</v>
      </c>
      <c r="V192" t="s">
        <v>342</v>
      </c>
      <c r="W192" t="s">
        <v>270</v>
      </c>
      <c r="X192" s="40">
        <v>44228</v>
      </c>
      <c r="Y192" s="59" t="s">
        <v>382</v>
      </c>
    </row>
    <row r="193" spans="1:25" ht="15" x14ac:dyDescent="0.25">
      <c r="A193">
        <v>1.57</v>
      </c>
      <c r="B193">
        <v>2.41</v>
      </c>
      <c r="C193" s="45">
        <f t="shared" si="59"/>
        <v>5.1880434495335193E-2</v>
      </c>
      <c r="D193" s="46">
        <f>IF(OR($A193="",$B193=""),"",A193*'MPTO_working_2-way'!$G201)</f>
        <v>1.6514522821576763</v>
      </c>
      <c r="E193" s="48">
        <f>IF(OR($A193="",$B193=""),"",B193*'MPTO_working_2-way'!$G201)</f>
        <v>2.5350318471337578</v>
      </c>
      <c r="F193" s="46">
        <f>IF(OR($A193="",$B193=""),"",'MPTO_working_2-way'!D201)</f>
        <v>1.6366546272465774</v>
      </c>
      <c r="G193" s="48">
        <f>IF(OR($A193="",$B193=""),"",'MPTO_working_2-way'!E201)</f>
        <v>2.5707103305363996</v>
      </c>
      <c r="H193" s="46">
        <f>IF(OR($A193="",$B193=""),"",'OddsRatio_working_2-way'!M201)</f>
        <v>1.635810757339742</v>
      </c>
      <c r="I193" s="46">
        <f>IF(OR($A193="",$B193=""),"",'OddsRatio_working_2-way'!N201)</f>
        <v>2.5727950313140986</v>
      </c>
      <c r="J193" s="46">
        <f>IF('Log_working_2-way'!$D201="","",A193^('Log_working_2-way'!$D201))</f>
        <v>1.6290111935759746</v>
      </c>
      <c r="K193" s="48">
        <f>IF('Log_working_2-way'!$D201="","",B193^('Log_working_2-way'!$D201))</f>
        <v>2.5897968274811696</v>
      </c>
      <c r="L193" s="55">
        <f t="shared" si="60"/>
        <v>0.60552763819095479</v>
      </c>
      <c r="M193" s="55">
        <f t="shared" si="61"/>
        <v>0.39447236180904527</v>
      </c>
      <c r="N193" s="56">
        <v>299</v>
      </c>
      <c r="O193" s="56">
        <f t="shared" si="62"/>
        <v>108.55414012738854</v>
      </c>
      <c r="P193" s="56">
        <f t="shared" si="63"/>
        <v>174.93360995850622</v>
      </c>
      <c r="Q193" s="56">
        <f t="shared" si="64"/>
        <v>124.06639004149376</v>
      </c>
      <c r="R193" s="56">
        <f t="shared" si="65"/>
        <v>190.44585987261146</v>
      </c>
      <c r="S193" s="57">
        <f t="shared" si="66"/>
        <v>-15.512249914105226</v>
      </c>
      <c r="T193" s="57">
        <f t="shared" si="67"/>
        <v>-15.51224991410524</v>
      </c>
      <c r="U193" t="s">
        <v>426</v>
      </c>
      <c r="V193" t="s">
        <v>427</v>
      </c>
      <c r="W193" t="s">
        <v>469</v>
      </c>
      <c r="X193" s="40">
        <v>44228</v>
      </c>
      <c r="Y193" s="59" t="s">
        <v>382</v>
      </c>
    </row>
    <row r="194" spans="1:25" ht="15" x14ac:dyDescent="0.25">
      <c r="A194">
        <v>1.43</v>
      </c>
      <c r="B194">
        <v>2.76</v>
      </c>
      <c r="C194" s="45">
        <f t="shared" si="59"/>
        <v>6.161953988040958E-2</v>
      </c>
      <c r="D194" s="46">
        <f>IF(OR($A194="",$B194=""),"",A194*'MPTO_working_2-way'!$G202)</f>
        <v>1.5181159420289856</v>
      </c>
      <c r="E194" s="48">
        <f>IF(OR($A194="",$B194=""),"",B194*'MPTO_working_2-way'!$G202)</f>
        <v>2.93006993006993</v>
      </c>
      <c r="F194" s="46">
        <f>IF(OR($A194="",$B194=""),"",'MPTO_working_2-way'!D202)</f>
        <v>1.4959066100667071</v>
      </c>
      <c r="G194" s="48">
        <f>IF(OR($A194="",$B194=""),"",'MPTO_working_2-way'!E202)</f>
        <v>3.0165087129318255</v>
      </c>
      <c r="H194" s="46">
        <f>IF(OR($A194="",$B194=""),"",'OddsRatio_working_2-way'!M202)</f>
        <v>1.4942855266120805</v>
      </c>
      <c r="I194" s="46">
        <f>IF(OR($A194="",$B194=""),"",'OddsRatio_working_2-way'!N202)</f>
        <v>3.0231221554354928</v>
      </c>
      <c r="J194" s="46">
        <f>IF('Log_working_2-way'!$D202="","",A194^('Log_working_2-way'!$D202))</f>
        <v>1.4839909026472617</v>
      </c>
      <c r="K194" s="48">
        <f>IF('Log_working_2-way'!$D202="","",B194^('Log_working_2-way'!$D202))</f>
        <v>3.0661545382363045</v>
      </c>
      <c r="L194" s="55">
        <f t="shared" si="60"/>
        <v>0.6587112171837709</v>
      </c>
      <c r="M194" s="55">
        <f t="shared" si="61"/>
        <v>0.34128878281622915</v>
      </c>
      <c r="N194" s="56">
        <v>300</v>
      </c>
      <c r="O194" s="56">
        <f t="shared" si="62"/>
        <v>90.209790209790214</v>
      </c>
      <c r="P194" s="56">
        <f t="shared" si="63"/>
        <v>191.30434782608694</v>
      </c>
      <c r="Q194" s="56">
        <f t="shared" si="64"/>
        <v>108.69565217391306</v>
      </c>
      <c r="R194" s="56">
        <f t="shared" si="65"/>
        <v>209.79020979020981</v>
      </c>
      <c r="S194" s="57">
        <f t="shared" si="66"/>
        <v>-18.485861964122847</v>
      </c>
      <c r="T194" s="57">
        <f t="shared" si="67"/>
        <v>-18.485861964122876</v>
      </c>
      <c r="U194" t="s">
        <v>428</v>
      </c>
      <c r="V194" t="s">
        <v>429</v>
      </c>
      <c r="W194" t="s">
        <v>469</v>
      </c>
      <c r="X194" s="40">
        <v>44228</v>
      </c>
      <c r="Y194" s="59" t="s">
        <v>382</v>
      </c>
    </row>
    <row r="195" spans="1:25" ht="15" x14ac:dyDescent="0.25">
      <c r="A195">
        <v>1.72</v>
      </c>
      <c r="B195">
        <v>2.12</v>
      </c>
      <c r="C195" s="45">
        <f t="shared" si="59"/>
        <v>5.3093462044756512E-2</v>
      </c>
      <c r="D195" s="46">
        <f>IF(OR($A195="",$B195=""),"",A195*'MPTO_working_2-way'!$G203)</f>
        <v>1.8113207547169812</v>
      </c>
      <c r="E195" s="48">
        <f>IF(OR($A195="",$B195=""),"",B195*'MPTO_working_2-way'!$G203)</f>
        <v>2.2325581395348841</v>
      </c>
      <c r="F195" s="46">
        <f>IF(OR($A195="",$B195=""),"",'MPTO_working_2-way'!D203)</f>
        <v>1.8022933965994465</v>
      </c>
      <c r="G195" s="48">
        <f>IF(OR($A195="",$B195=""),"",'MPTO_working_2-way'!E203)</f>
        <v>2.2464268112370629</v>
      </c>
      <c r="H195" s="46">
        <f>IF(OR($A195="",$B195=""),"",'OddsRatio_working_2-way'!M203)</f>
        <v>1.8017837257372731</v>
      </c>
      <c r="I195" s="46">
        <f>IF(OR($A195="",$B195=""),"",'OddsRatio_working_2-way'!N203)</f>
        <v>2.2472191289246473</v>
      </c>
      <c r="J195" s="46">
        <f>IF('Log_working_2-way'!$D203="","",A195^('Log_working_2-way'!$D203))</f>
        <v>1.7976291253207961</v>
      </c>
      <c r="K195" s="48">
        <f>IF('Log_working_2-way'!$D203="","",B195^('Log_working_2-way'!$D203))</f>
        <v>2.2537155029237406</v>
      </c>
      <c r="L195" s="55">
        <f t="shared" si="60"/>
        <v>0.55208333333333337</v>
      </c>
      <c r="M195" s="55">
        <f t="shared" si="61"/>
        <v>0.44791666666666657</v>
      </c>
      <c r="N195" s="56">
        <v>301</v>
      </c>
      <c r="O195" s="56">
        <f t="shared" si="62"/>
        <v>126.00000000000003</v>
      </c>
      <c r="P195" s="56">
        <f t="shared" si="63"/>
        <v>159.01886792452828</v>
      </c>
      <c r="Q195" s="56">
        <f t="shared" si="64"/>
        <v>141.98113207547169</v>
      </c>
      <c r="R195" s="56">
        <f t="shared" si="65"/>
        <v>175</v>
      </c>
      <c r="S195" s="57">
        <f t="shared" si="66"/>
        <v>-15.981132075471663</v>
      </c>
      <c r="T195" s="57">
        <f t="shared" si="67"/>
        <v>-15.98113207547172</v>
      </c>
      <c r="U195" t="s">
        <v>430</v>
      </c>
      <c r="V195" t="s">
        <v>431</v>
      </c>
      <c r="W195" t="s">
        <v>469</v>
      </c>
      <c r="X195" s="40">
        <v>44228</v>
      </c>
      <c r="Y195" s="59" t="s">
        <v>382</v>
      </c>
    </row>
    <row r="196" spans="1:25" ht="15" x14ac:dyDescent="0.25">
      <c r="A196">
        <v>1.72</v>
      </c>
      <c r="B196">
        <v>2.12</v>
      </c>
      <c r="C196" s="45">
        <f t="shared" si="59"/>
        <v>5.3093462044756512E-2</v>
      </c>
      <c r="D196" s="46">
        <f>IF(OR($A196="",$B196=""),"",A196*'MPTO_working_2-way'!$G204)</f>
        <v>1.8113207547169812</v>
      </c>
      <c r="E196" s="48">
        <f>IF(OR($A196="",$B196=""),"",B196*'MPTO_working_2-way'!$G204)</f>
        <v>2.2325581395348841</v>
      </c>
      <c r="F196" s="46">
        <f>IF(OR($A196="",$B196=""),"",'MPTO_working_2-way'!D204)</f>
        <v>1.8022933965994465</v>
      </c>
      <c r="G196" s="48">
        <f>IF(OR($A196="",$B196=""),"",'MPTO_working_2-way'!E204)</f>
        <v>2.2464268112370629</v>
      </c>
      <c r="H196" s="46">
        <f>IF(OR($A196="",$B196=""),"",'OddsRatio_working_2-way'!M204)</f>
        <v>1.8017837257372731</v>
      </c>
      <c r="I196" s="46">
        <f>IF(OR($A196="",$B196=""),"",'OddsRatio_working_2-way'!N204)</f>
        <v>2.2472191289246473</v>
      </c>
      <c r="J196" s="46">
        <f>IF('Log_working_2-way'!$D204="","",A196^('Log_working_2-way'!$D204))</f>
        <v>1.7976291253207961</v>
      </c>
      <c r="K196" s="48">
        <f>IF('Log_working_2-way'!$D204="","",B196^('Log_working_2-way'!$D204))</f>
        <v>2.2537155029237406</v>
      </c>
      <c r="L196" s="55">
        <f t="shared" si="60"/>
        <v>0.55208333333333337</v>
      </c>
      <c r="M196" s="55">
        <f t="shared" si="61"/>
        <v>0.44791666666666657</v>
      </c>
      <c r="N196" s="56">
        <v>302</v>
      </c>
      <c r="O196" s="56">
        <f t="shared" si="62"/>
        <v>126.41860465116277</v>
      </c>
      <c r="P196" s="56">
        <f t="shared" si="63"/>
        <v>159.54716981132074</v>
      </c>
      <c r="Q196" s="56">
        <f t="shared" si="64"/>
        <v>142.45283018867923</v>
      </c>
      <c r="R196" s="56">
        <f t="shared" si="65"/>
        <v>175.58139534883722</v>
      </c>
      <c r="S196" s="57">
        <f t="shared" si="66"/>
        <v>-16.034225537516463</v>
      </c>
      <c r="T196" s="57">
        <f t="shared" si="67"/>
        <v>-16.034225537516477</v>
      </c>
      <c r="U196" t="s">
        <v>432</v>
      </c>
      <c r="V196" t="s">
        <v>433</v>
      </c>
      <c r="W196" t="s">
        <v>469</v>
      </c>
      <c r="X196" s="40">
        <v>44228</v>
      </c>
      <c r="Y196" s="59" t="s">
        <v>15</v>
      </c>
    </row>
    <row r="197" spans="1:25" ht="15" x14ac:dyDescent="0.25">
      <c r="A197">
        <v>1.62</v>
      </c>
      <c r="B197">
        <v>2.2999999999999998</v>
      </c>
      <c r="C197" s="45">
        <f t="shared" si="59"/>
        <v>5.2066559312936134E-2</v>
      </c>
      <c r="D197" s="46">
        <f>IF(OR($A197="",$B197=""),"",A197*'MPTO_working_2-way'!$G205)</f>
        <v>1.7043478260869567</v>
      </c>
      <c r="E197" s="48">
        <f>IF(OR($A197="",$B197=""),"",B197*'MPTO_working_2-way'!$G205)</f>
        <v>2.4197530864197527</v>
      </c>
      <c r="F197" s="46">
        <f>IF(OR($A197="",$B197=""),"",'MPTO_working_2-way'!D205)</f>
        <v>1.6913300045392647</v>
      </c>
      <c r="G197" s="48">
        <f>IF(OR($A197="",$B197=""),"",'MPTO_working_2-way'!E205)</f>
        <v>2.4464871963230466</v>
      </c>
      <c r="H197" s="46">
        <f>IF(OR($A197="",$B197=""),"",'OddsRatio_working_2-way'!M205)</f>
        <v>1.6905961749988752</v>
      </c>
      <c r="I197" s="46">
        <f>IF(OR($A197="",$B197=""),"",'OddsRatio_working_2-way'!N205)</f>
        <v>2.4480242379008672</v>
      </c>
      <c r="J197" s="46">
        <f>IF('Log_working_2-way'!$D205="","",A197^('Log_working_2-way'!$D205))</f>
        <v>1.6846158288692634</v>
      </c>
      <c r="K197" s="48">
        <f>IF('Log_working_2-way'!$D205="","",B197^('Log_working_2-way'!$D205))</f>
        <v>2.4606732094544723</v>
      </c>
      <c r="L197" s="55">
        <f t="shared" si="60"/>
        <v>0.58673469387755095</v>
      </c>
      <c r="M197" s="55">
        <f t="shared" si="61"/>
        <v>0.41326530612244905</v>
      </c>
      <c r="N197" s="56">
        <v>303</v>
      </c>
      <c r="O197" s="56">
        <f t="shared" si="62"/>
        <v>115.96296296296296</v>
      </c>
      <c r="P197" s="56">
        <f t="shared" si="63"/>
        <v>171.2608695652174</v>
      </c>
      <c r="Q197" s="56">
        <f t="shared" si="64"/>
        <v>131.73913043478262</v>
      </c>
      <c r="R197" s="56">
        <f t="shared" si="65"/>
        <v>187.03703703703704</v>
      </c>
      <c r="S197" s="57">
        <f t="shared" si="66"/>
        <v>-15.776167471819662</v>
      </c>
      <c r="T197" s="57">
        <f t="shared" si="67"/>
        <v>-15.776167471819633</v>
      </c>
      <c r="U197" t="s">
        <v>434</v>
      </c>
      <c r="V197" t="s">
        <v>435</v>
      </c>
      <c r="W197" t="s">
        <v>469</v>
      </c>
      <c r="X197" s="40">
        <v>44228</v>
      </c>
      <c r="Y197" s="59" t="s">
        <v>376</v>
      </c>
    </row>
    <row r="198" spans="1:25" ht="15" x14ac:dyDescent="0.25">
      <c r="A198">
        <v>1.72</v>
      </c>
      <c r="B198">
        <v>2.23</v>
      </c>
      <c r="C198" s="45">
        <f t="shared" si="59"/>
        <v>2.982584211075201E-2</v>
      </c>
      <c r="D198" s="46">
        <f>IF(OR($A198="",$B198=""),"",A198*'MPTO_working_2-way'!$G206)</f>
        <v>1.7713004484304935</v>
      </c>
      <c r="E198" s="48">
        <f>IF(OR($A198="",$B198=""),"",B198*'MPTO_working_2-way'!$G206)</f>
        <v>2.2965116279069768</v>
      </c>
      <c r="F198" s="46">
        <f>IF(OR($A198="",$B198=""),"",'MPTO_working_2-way'!D206)</f>
        <v>1.7652798232695142</v>
      </c>
      <c r="G198" s="48">
        <f>IF(OR($A198="",$B198=""),"",'MPTO_working_2-way'!E206)</f>
        <v>2.3067115708443593</v>
      </c>
      <c r="H198" s="46">
        <f>IF(OR($A198="",$B198=""),"",'OddsRatio_working_2-way'!M206)</f>
        <v>1.7650920556760061</v>
      </c>
      <c r="I198" s="46">
        <f>IF(OR($A198="",$B198=""),"",'OddsRatio_working_2-way'!N206)</f>
        <v>2.3070322617798436</v>
      </c>
      <c r="J198" s="46">
        <f>IF('Log_working_2-way'!$D206="","",A198^('Log_working_2-way'!$D206))</f>
        <v>1.7623660397486636</v>
      </c>
      <c r="K198" s="48">
        <f>IF('Log_working_2-way'!$D206="","",B198^('Log_working_2-way'!$D206))</f>
        <v>2.3117058576345526</v>
      </c>
      <c r="L198" s="55">
        <f t="shared" ref="L198:L261" si="68">(1/D198)</f>
        <v>0.56455696202531636</v>
      </c>
      <c r="M198" s="55">
        <f t="shared" ref="M198:M261" si="69">(1/E198)</f>
        <v>0.43544303797468353</v>
      </c>
      <c r="N198" s="56">
        <v>304</v>
      </c>
      <c r="O198" s="56">
        <f t="shared" ref="O198:O261" si="70">(1/A198)*((N198*A198)-N198)</f>
        <v>127.25581395348837</v>
      </c>
      <c r="P198" s="56">
        <f t="shared" ref="P198:P261" si="71">(1/B198)*((N198*B198)-N198)</f>
        <v>167.67713004484304</v>
      </c>
      <c r="Q198" s="56">
        <f t="shared" ref="Q198:Q261" si="72">(1/B198)*N198</f>
        <v>136.32286995515696</v>
      </c>
      <c r="R198" s="56">
        <f t="shared" ref="R198:R261" si="73">(1/A198)*N198</f>
        <v>176.74418604651163</v>
      </c>
      <c r="S198" s="57">
        <f t="shared" ref="S198:S261" si="74">O198-Q198</f>
        <v>-9.0670560016685897</v>
      </c>
      <c r="T198" s="57">
        <f t="shared" ref="T198:T261" si="75">P198-R198</f>
        <v>-9.0670560016685897</v>
      </c>
      <c r="U198" t="s">
        <v>113</v>
      </c>
      <c r="V198" t="s">
        <v>153</v>
      </c>
      <c r="W198" t="s">
        <v>470</v>
      </c>
      <c r="X198" s="40">
        <v>44228</v>
      </c>
      <c r="Y198" s="59" t="s">
        <v>378</v>
      </c>
    </row>
    <row r="199" spans="1:25" ht="15" x14ac:dyDescent="0.25">
      <c r="A199">
        <v>2.21</v>
      </c>
      <c r="B199">
        <v>1.74</v>
      </c>
      <c r="C199" s="45">
        <f t="shared" si="59"/>
        <v>2.720133146096626E-2</v>
      </c>
      <c r="D199" s="46">
        <f>IF(OR($A199="",$B199=""),"",A199*'MPTO_working_2-way'!$G207)</f>
        <v>2.2701149425287355</v>
      </c>
      <c r="E199" s="48">
        <f>IF(OR($A199="",$B199=""),"",B199*'MPTO_working_2-way'!$G207)</f>
        <v>1.7873303167420813</v>
      </c>
      <c r="F199" s="46">
        <f>IF(OR($A199="",$B199=""),"",'MPTO_working_2-way'!D207)</f>
        <v>2.2784855128281092</v>
      </c>
      <c r="G199" s="48">
        <f>IF(OR($A199="",$B199=""),"",'MPTO_working_2-way'!E207)</f>
        <v>1.7821754646150993</v>
      </c>
      <c r="H199" s="46">
        <f>IF(OR($A199="",$B199=""),"",'OddsRatio_working_2-way'!M207)</f>
        <v>2.2787240261820116</v>
      </c>
      <c r="I199" s="46">
        <f>IF(OR($A199="",$B199=""),"",'OddsRatio_working_2-way'!N207)</f>
        <v>1.7820295697311479</v>
      </c>
      <c r="J199" s="46">
        <f>IF('Log_working_2-way'!$D207="","",A199^('Log_working_2-way'!$D207))</f>
        <v>2.2825447620471673</v>
      </c>
      <c r="K199" s="48">
        <f>IF('Log_working_2-way'!$D207="","",B199^('Log_working_2-way'!$D207))</f>
        <v>1.7796998822901224</v>
      </c>
      <c r="L199" s="55">
        <f t="shared" si="68"/>
        <v>0.44050632911392407</v>
      </c>
      <c r="M199" s="55">
        <f t="shared" si="69"/>
        <v>0.55949367088607604</v>
      </c>
      <c r="N199" s="56">
        <v>305</v>
      </c>
      <c r="O199" s="56">
        <f t="shared" si="70"/>
        <v>166.99095022624434</v>
      </c>
      <c r="P199" s="56">
        <f t="shared" si="71"/>
        <v>129.71264367816093</v>
      </c>
      <c r="Q199" s="56">
        <f t="shared" si="72"/>
        <v>175.28735632183907</v>
      </c>
      <c r="R199" s="56">
        <f t="shared" si="73"/>
        <v>138.00904977375566</v>
      </c>
      <c r="S199" s="57">
        <f t="shared" si="74"/>
        <v>-8.2964060955947332</v>
      </c>
      <c r="T199" s="57">
        <f t="shared" si="75"/>
        <v>-8.2964060955947332</v>
      </c>
      <c r="U199" t="s">
        <v>110</v>
      </c>
      <c r="V199" t="s">
        <v>155</v>
      </c>
      <c r="W199" t="s">
        <v>470</v>
      </c>
      <c r="X199" s="40">
        <v>44228</v>
      </c>
      <c r="Y199" s="59" t="s">
        <v>379</v>
      </c>
    </row>
    <row r="200" spans="1:25" ht="15" x14ac:dyDescent="0.25">
      <c r="A200">
        <v>2.87</v>
      </c>
      <c r="B200">
        <v>1.46</v>
      </c>
      <c r="C200" s="45">
        <f t="shared" si="59"/>
        <v>3.3363562598443863E-2</v>
      </c>
      <c r="D200" s="46">
        <f>IF(OR($A200="",$B200=""),"",A200*'MPTO_working_2-way'!$G208)</f>
        <v>2.9657534246575339</v>
      </c>
      <c r="E200" s="48">
        <f>IF(OR($A200="",$B200=""),"",B200*'MPTO_working_2-way'!$G208)</f>
        <v>1.508710801393728</v>
      </c>
      <c r="F200" s="46">
        <f>IF(OR($A200="",$B200=""),"",'MPTO_working_2-way'!D208)</f>
        <v>3.0143155168692894</v>
      </c>
      <c r="G200" s="48">
        <f>IF(OR($A200="",$B200=""),"",'MPTO_working_2-way'!E208)</f>
        <v>1.4964465554801614</v>
      </c>
      <c r="H200" s="46">
        <f>IF(OR($A200="",$B200=""),"",'OddsRatio_working_2-way'!M208)</f>
        <v>3.0162384262046857</v>
      </c>
      <c r="I200" s="46">
        <f>IF(OR($A200="",$B200=""),"",'OddsRatio_working_2-way'!N208)</f>
        <v>1.4959730887990137</v>
      </c>
      <c r="J200" s="46">
        <f>IF('Log_working_2-way'!$D208="","",A200^('Log_working_2-way'!$D208))</f>
        <v>3.0393406915854553</v>
      </c>
      <c r="K200" s="48">
        <f>IF('Log_working_2-way'!$D208="","",B200^('Log_working_2-way'!$D208))</f>
        <v>1.4903545563160985</v>
      </c>
      <c r="L200" s="55">
        <f t="shared" si="68"/>
        <v>0.33718244803695152</v>
      </c>
      <c r="M200" s="55">
        <f t="shared" si="69"/>
        <v>0.66281755196304859</v>
      </c>
      <c r="N200" s="56">
        <v>306</v>
      </c>
      <c r="O200" s="56">
        <f t="shared" si="70"/>
        <v>199.37979094076655</v>
      </c>
      <c r="P200" s="56">
        <f t="shared" si="71"/>
        <v>96.410958904109577</v>
      </c>
      <c r="Q200" s="56">
        <f t="shared" si="72"/>
        <v>209.58904109589039</v>
      </c>
      <c r="R200" s="56">
        <f t="shared" si="73"/>
        <v>106.62020905923345</v>
      </c>
      <c r="S200" s="57">
        <f t="shared" si="74"/>
        <v>-10.20925015512384</v>
      </c>
      <c r="T200" s="57">
        <f t="shared" si="75"/>
        <v>-10.209250155123868</v>
      </c>
      <c r="U200" t="s">
        <v>112</v>
      </c>
      <c r="V200" t="s">
        <v>55</v>
      </c>
      <c r="W200" t="s">
        <v>470</v>
      </c>
      <c r="X200" s="40">
        <v>44228</v>
      </c>
      <c r="Y200" s="59" t="s">
        <v>377</v>
      </c>
    </row>
    <row r="201" spans="1:25" ht="15" x14ac:dyDescent="0.25">
      <c r="A201">
        <v>1.6</v>
      </c>
      <c r="B201">
        <v>2.4700000000000002</v>
      </c>
      <c r="C201" s="45">
        <f t="shared" si="59"/>
        <v>2.9858299595141746E-2</v>
      </c>
      <c r="D201" s="46">
        <f>IF(OR($A201="",$B201=""),"",A201*'MPTO_working_2-way'!$G209)</f>
        <v>1.6477732793522268</v>
      </c>
      <c r="E201" s="48">
        <f>IF(OR($A201="",$B201=""),"",B201*'MPTO_working_2-way'!$G209)</f>
        <v>2.5437500000000002</v>
      </c>
      <c r="F201" s="46">
        <f>IF(OR($A201="",$B201=""),"",'MPTO_working_2-way'!D209)</f>
        <v>1.6391538780588968</v>
      </c>
      <c r="G201" s="48">
        <f>IF(OR($A201="",$B201=""),"",'MPTO_working_2-way'!E209)</f>
        <v>2.5645684620376383</v>
      </c>
      <c r="H201" s="46">
        <f>IF(OR($A201="",$B201=""),"",'OddsRatio_working_2-way'!M209)</f>
        <v>1.6388765649999402</v>
      </c>
      <c r="I201" s="46">
        <f>IF(OR($A201="",$B201=""),"",'OddsRatio_working_2-way'!N209)</f>
        <v>2.5652475842498532</v>
      </c>
      <c r="J201" s="46">
        <f>IF('Log_working_2-way'!$D209="","",A201^('Log_working_2-way'!$D209))</f>
        <v>1.634964638533341</v>
      </c>
      <c r="K201" s="48">
        <f>IF('Log_working_2-way'!$D209="","",B201^('Log_working_2-way'!$D209))</f>
        <v>2.5748908511028135</v>
      </c>
      <c r="L201" s="55">
        <f t="shared" si="68"/>
        <v>0.60687960687960685</v>
      </c>
      <c r="M201" s="55">
        <f t="shared" si="69"/>
        <v>0.3931203931203931</v>
      </c>
      <c r="N201" s="56">
        <v>307</v>
      </c>
      <c r="O201" s="56">
        <f t="shared" si="70"/>
        <v>115.12500000000003</v>
      </c>
      <c r="P201" s="56">
        <f t="shared" si="71"/>
        <v>182.70850202429153</v>
      </c>
      <c r="Q201" s="56">
        <f t="shared" si="72"/>
        <v>124.2914979757085</v>
      </c>
      <c r="R201" s="56">
        <f t="shared" si="73"/>
        <v>191.875</v>
      </c>
      <c r="S201" s="57">
        <f t="shared" si="74"/>
        <v>-9.1664979757084666</v>
      </c>
      <c r="T201" s="57">
        <f t="shared" si="75"/>
        <v>-9.1664979757084666</v>
      </c>
      <c r="U201" t="s">
        <v>178</v>
      </c>
      <c r="V201" t="s">
        <v>56</v>
      </c>
      <c r="W201" t="s">
        <v>470</v>
      </c>
      <c r="X201" s="40">
        <v>44228</v>
      </c>
      <c r="Y201" s="59" t="s">
        <v>376</v>
      </c>
    </row>
    <row r="202" spans="1:25" ht="15" x14ac:dyDescent="0.25">
      <c r="A202">
        <v>3.02</v>
      </c>
      <c r="B202">
        <v>1.4</v>
      </c>
      <c r="C202" s="45">
        <f t="shared" si="59"/>
        <v>4.5411542100283864E-2</v>
      </c>
      <c r="D202" s="46">
        <f>IF(OR($A202="",$B202=""),"",A202*'MPTO_working_2-way'!$G210)</f>
        <v>3.1571428571428575</v>
      </c>
      <c r="E202" s="48">
        <f>IF(OR($A202="",$B202=""),"",B202*'MPTO_working_2-way'!$G210)</f>
        <v>1.4635761589403973</v>
      </c>
      <c r="F202" s="46">
        <f>IF(OR($A202="",$B202=""),"",'MPTO_working_2-way'!D210)</f>
        <v>3.2423312883435584</v>
      </c>
      <c r="G202" s="48">
        <f>IF(OR($A202="",$B202=""),"",'MPTO_working_2-way'!E210)</f>
        <v>1.4459644322845417</v>
      </c>
      <c r="H202" s="46">
        <f>IF(OR($A202="",$B202=""),"",'OddsRatio_working_2-way'!M210)</f>
        <v>3.2472205054244236</v>
      </c>
      <c r="I202" s="46">
        <f>IF(OR($A202="",$B202=""),"",'OddsRatio_working_2-way'!N210)</f>
        <v>1.4449941594899844</v>
      </c>
      <c r="J202" s="46">
        <f>IF('Log_working_2-way'!$D210="","",A202^('Log_working_2-way'!$D210))</f>
        <v>3.2890903194128835</v>
      </c>
      <c r="K202" s="48">
        <f>IF('Log_working_2-way'!$D210="","",B202^('Log_working_2-way'!$D210))</f>
        <v>1.4368547590781025</v>
      </c>
      <c r="L202" s="55">
        <f t="shared" si="68"/>
        <v>0.31674208144796379</v>
      </c>
      <c r="M202" s="55">
        <f t="shared" si="69"/>
        <v>0.68325791855203621</v>
      </c>
      <c r="N202" s="56">
        <v>308</v>
      </c>
      <c r="O202" s="56">
        <f t="shared" si="70"/>
        <v>206.01324503311258</v>
      </c>
      <c r="P202" s="56">
        <f t="shared" si="71"/>
        <v>88</v>
      </c>
      <c r="Q202" s="56">
        <f t="shared" si="72"/>
        <v>220</v>
      </c>
      <c r="R202" s="56">
        <f t="shared" si="73"/>
        <v>101.98675496688743</v>
      </c>
      <c r="S202" s="57">
        <f t="shared" si="74"/>
        <v>-13.986754966887418</v>
      </c>
      <c r="T202" s="57">
        <f t="shared" si="75"/>
        <v>-13.986754966887432</v>
      </c>
      <c r="U202" t="s">
        <v>60</v>
      </c>
      <c r="V202" t="s">
        <v>151</v>
      </c>
      <c r="W202" t="s">
        <v>471</v>
      </c>
      <c r="X202" s="40">
        <v>44228</v>
      </c>
      <c r="Y202" s="59" t="s">
        <v>374</v>
      </c>
    </row>
    <row r="203" spans="1:25" ht="15" x14ac:dyDescent="0.25">
      <c r="A203">
        <v>2.62</v>
      </c>
      <c r="B203">
        <v>1.52</v>
      </c>
      <c r="C203" s="45">
        <f t="shared" si="59"/>
        <v>3.9574126155082379E-2</v>
      </c>
      <c r="D203" s="46">
        <f>IF(OR($A203="",$B203=""),"",A203*'MPTO_working_2-way'!$G211)</f>
        <v>2.7236842105263159</v>
      </c>
      <c r="E203" s="48">
        <f>IF(OR($A203="",$B203=""),"",B203*'MPTO_working_2-way'!$G211)</f>
        <v>1.5801526717557253</v>
      </c>
      <c r="F203" s="46">
        <f>IF(OR($A203="",$B203=""),"",'MPTO_working_2-way'!D211)</f>
        <v>2.7632528448515128</v>
      </c>
      <c r="G203" s="48">
        <f>IF(OR($A203="",$B203=""),"",'MPTO_working_2-way'!E211)</f>
        <v>1.5671336376515033</v>
      </c>
      <c r="H203" s="46">
        <f>IF(OR($A203="",$B203=""),"",'OddsRatio_working_2-way'!M211)</f>
        <v>2.7650452162436565</v>
      </c>
      <c r="I203" s="46">
        <f>IF(OR($A203="",$B203=""),"",'OddsRatio_working_2-way'!N211)</f>
        <v>1.5665577237325312</v>
      </c>
      <c r="J203" s="46">
        <f>IF('Log_working_2-way'!$D211="","",A203^('Log_working_2-way'!$D211))</f>
        <v>2.7837948332060924</v>
      </c>
      <c r="K203" s="48">
        <f>IF('Log_working_2-way'!$D211="","",B203^('Log_working_2-way'!$D211))</f>
        <v>1.560602588024171</v>
      </c>
      <c r="L203" s="55">
        <f t="shared" si="68"/>
        <v>0.36714975845410625</v>
      </c>
      <c r="M203" s="55">
        <f t="shared" si="69"/>
        <v>0.63285024154589364</v>
      </c>
      <c r="N203" s="56">
        <v>309</v>
      </c>
      <c r="O203" s="56">
        <f t="shared" si="70"/>
        <v>191.06106870229007</v>
      </c>
      <c r="P203" s="56">
        <f t="shared" si="71"/>
        <v>105.71052631578948</v>
      </c>
      <c r="Q203" s="56">
        <f t="shared" si="72"/>
        <v>203.28947368421055</v>
      </c>
      <c r="R203" s="56">
        <f t="shared" si="73"/>
        <v>117.93893129770991</v>
      </c>
      <c r="S203" s="57">
        <f t="shared" si="74"/>
        <v>-12.228404981920477</v>
      </c>
      <c r="T203" s="57">
        <f t="shared" si="75"/>
        <v>-12.228404981920434</v>
      </c>
      <c r="U203" t="s">
        <v>158</v>
      </c>
      <c r="V203" t="s">
        <v>121</v>
      </c>
      <c r="W203" t="s">
        <v>471</v>
      </c>
      <c r="X203" s="40">
        <v>44228</v>
      </c>
      <c r="Y203" s="59" t="s">
        <v>378</v>
      </c>
    </row>
    <row r="204" spans="1:25" ht="15" x14ac:dyDescent="0.25">
      <c r="A204">
        <v>2.77</v>
      </c>
      <c r="B204">
        <v>1.48</v>
      </c>
      <c r="C204" s="45">
        <f t="shared" si="59"/>
        <v>3.6686506000585428E-2</v>
      </c>
      <c r="D204" s="46">
        <f>IF(OR($A204="",$B204=""),"",A204*'MPTO_working_2-way'!$G212)</f>
        <v>2.8716216216216215</v>
      </c>
      <c r="E204" s="48">
        <f>IF(OR($A204="",$B204=""),"",B204*'MPTO_working_2-way'!$G212)</f>
        <v>1.5342960288808665</v>
      </c>
      <c r="F204" s="46">
        <f>IF(OR($A204="",$B204=""),"",'MPTO_working_2-way'!D212)</f>
        <v>2.9182801822323463</v>
      </c>
      <c r="G204" s="48">
        <f>IF(OR($A204="",$B204=""),"",'MPTO_working_2-way'!E212)</f>
        <v>1.5213002820246402</v>
      </c>
      <c r="H204" s="46">
        <f>IF(OR($A204="",$B204=""),"",'OddsRatio_working_2-way'!M212)</f>
        <v>2.9202864369671522</v>
      </c>
      <c r="I204" s="46">
        <f>IF(OR($A204="",$B204=""),"",'OddsRatio_working_2-way'!N212)</f>
        <v>1.5207556439232957</v>
      </c>
      <c r="J204" s="46">
        <f>IF('Log_working_2-way'!$D212="","",A204^('Log_working_2-way'!$D212))</f>
        <v>2.9424857830737281</v>
      </c>
      <c r="K204" s="48">
        <f>IF('Log_working_2-way'!$D212="","",B204^('Log_working_2-way'!$D212))</f>
        <v>1.5148042825915646</v>
      </c>
      <c r="L204" s="55">
        <f t="shared" si="68"/>
        <v>0.34823529411764709</v>
      </c>
      <c r="M204" s="55">
        <f t="shared" si="69"/>
        <v>0.65176470588235291</v>
      </c>
      <c r="N204" s="56">
        <v>310</v>
      </c>
      <c r="O204" s="56">
        <f t="shared" si="70"/>
        <v>198.08664259927801</v>
      </c>
      <c r="P204" s="56">
        <f t="shared" si="71"/>
        <v>100.54054054054055</v>
      </c>
      <c r="Q204" s="56">
        <f t="shared" si="72"/>
        <v>209.45945945945945</v>
      </c>
      <c r="R204" s="56">
        <f t="shared" si="73"/>
        <v>111.91335740072203</v>
      </c>
      <c r="S204" s="57">
        <f t="shared" si="74"/>
        <v>-11.372816860181445</v>
      </c>
      <c r="T204" s="57">
        <f t="shared" si="75"/>
        <v>-11.372816860181487</v>
      </c>
      <c r="U204" t="s">
        <v>436</v>
      </c>
      <c r="V204" t="s">
        <v>58</v>
      </c>
      <c r="W204" t="s">
        <v>471</v>
      </c>
      <c r="X204" s="40">
        <v>44228</v>
      </c>
      <c r="Y204" s="59" t="s">
        <v>378</v>
      </c>
    </row>
    <row r="205" spans="1:25" ht="15" x14ac:dyDescent="0.25">
      <c r="A205">
        <v>2.58</v>
      </c>
      <c r="B205">
        <v>1.53</v>
      </c>
      <c r="C205" s="45">
        <f t="shared" si="59"/>
        <v>4.1191670466636188E-2</v>
      </c>
      <c r="D205" s="46">
        <f>IF(OR($A205="",$B205=""),"",A205*'MPTO_working_2-way'!$G213)</f>
        <v>2.6862745098039214</v>
      </c>
      <c r="E205" s="48">
        <f>IF(OR($A205="",$B205=""),"",B205*'MPTO_working_2-way'!$G213)</f>
        <v>1.5930232558139534</v>
      </c>
      <c r="F205" s="46">
        <f>IF(OR($A205="",$B205=""),"",'MPTO_working_2-way'!D213)</f>
        <v>2.7247877407330705</v>
      </c>
      <c r="G205" s="48">
        <f>IF(OR($A205="",$B205=""),"",'MPTO_working_2-way'!E213)</f>
        <v>1.5797814863729138</v>
      </c>
      <c r="H205" s="46">
        <f>IF(OR($A205="",$B205=""),"",'OddsRatio_working_2-way'!M213)</f>
        <v>2.7265955158842785</v>
      </c>
      <c r="I205" s="46">
        <f>IF(OR($A205="",$B205=""),"",'OddsRatio_working_2-way'!N213)</f>
        <v>1.579174445201688</v>
      </c>
      <c r="J205" s="46">
        <f>IF('Log_working_2-way'!$D213="","",A205^('Log_working_2-way'!$D213))</f>
        <v>2.7448481376925802</v>
      </c>
      <c r="K205" s="48">
        <f>IF('Log_working_2-way'!$D213="","",B205^('Log_working_2-way'!$D213))</f>
        <v>1.5731157791885362</v>
      </c>
      <c r="L205" s="55">
        <f t="shared" si="68"/>
        <v>0.37226277372262778</v>
      </c>
      <c r="M205" s="55">
        <f t="shared" si="69"/>
        <v>0.62773722627737227</v>
      </c>
      <c r="N205" s="56">
        <v>311</v>
      </c>
      <c r="O205" s="56">
        <f t="shared" si="70"/>
        <v>190.45736434108525</v>
      </c>
      <c r="P205" s="56">
        <f t="shared" si="71"/>
        <v>107.73202614379085</v>
      </c>
      <c r="Q205" s="56">
        <f t="shared" si="72"/>
        <v>203.26797385620915</v>
      </c>
      <c r="R205" s="56">
        <f t="shared" si="73"/>
        <v>120.54263565891472</v>
      </c>
      <c r="S205" s="57">
        <f t="shared" si="74"/>
        <v>-12.8106095151239</v>
      </c>
      <c r="T205" s="57">
        <f t="shared" si="75"/>
        <v>-12.810609515123872</v>
      </c>
      <c r="U205" t="s">
        <v>437</v>
      </c>
      <c r="V205" t="s">
        <v>163</v>
      </c>
      <c r="W205" t="s">
        <v>471</v>
      </c>
      <c r="X205" s="40">
        <v>44228</v>
      </c>
      <c r="Y205" s="59" t="s">
        <v>379</v>
      </c>
    </row>
    <row r="206" spans="1:25" ht="15" x14ac:dyDescent="0.25">
      <c r="A206">
        <v>2.14</v>
      </c>
      <c r="B206">
        <v>1.74</v>
      </c>
      <c r="C206" s="45">
        <f t="shared" si="59"/>
        <v>4.200236330432916E-2</v>
      </c>
      <c r="D206" s="46">
        <f>IF(OR($A206="",$B206=""),"",A206*'MPTO_working_2-way'!$G214)</f>
        <v>2.2298850574712645</v>
      </c>
      <c r="E206" s="48">
        <f>IF(OR($A206="",$B206=""),"",B206*'MPTO_working_2-way'!$G214)</f>
        <v>1.8130841121495327</v>
      </c>
      <c r="F206" s="46">
        <f>IF(OR($A206="",$B206=""),"",'MPTO_working_2-way'!D214)</f>
        <v>2.2407028523288002</v>
      </c>
      <c r="G206" s="48">
        <f>IF(OR($A206="",$B206=""),"",'MPTO_working_2-way'!E214)</f>
        <v>1.8059947618585701</v>
      </c>
      <c r="H206" s="46">
        <f>IF(OR($A206="",$B206=""),"",'OddsRatio_working_2-way'!M214)</f>
        <v>2.2411851354816257</v>
      </c>
      <c r="I206" s="46">
        <f>IF(OR($A206="",$B206=""),"",'OddsRatio_working_2-way'!N214)</f>
        <v>1.8056815791722833</v>
      </c>
      <c r="J206" s="46">
        <f>IF('Log_working_2-way'!$D214="","",A206^('Log_working_2-way'!$D214))</f>
        <v>2.2461922009554618</v>
      </c>
      <c r="K206" s="48">
        <f>IF('Log_working_2-way'!$D214="","",B206^('Log_working_2-way'!$D214))</f>
        <v>1.8024444377303941</v>
      </c>
      <c r="L206" s="55">
        <f t="shared" si="68"/>
        <v>0.44845360824742264</v>
      </c>
      <c r="M206" s="55">
        <f t="shared" si="69"/>
        <v>0.55154639175257736</v>
      </c>
      <c r="N206" s="56">
        <v>312</v>
      </c>
      <c r="O206" s="56">
        <f t="shared" si="70"/>
        <v>166.20560747663555</v>
      </c>
      <c r="P206" s="56">
        <f t="shared" si="71"/>
        <v>132.68965517241378</v>
      </c>
      <c r="Q206" s="56">
        <f t="shared" si="72"/>
        <v>179.31034482758619</v>
      </c>
      <c r="R206" s="56">
        <f t="shared" si="73"/>
        <v>145.79439252336448</v>
      </c>
      <c r="S206" s="57">
        <f t="shared" si="74"/>
        <v>-13.104737350950643</v>
      </c>
      <c r="T206" s="57">
        <f t="shared" si="75"/>
        <v>-13.1047373509507</v>
      </c>
      <c r="U206" t="s">
        <v>255</v>
      </c>
      <c r="V206" t="s">
        <v>168</v>
      </c>
      <c r="W206" t="s">
        <v>271</v>
      </c>
      <c r="X206" s="40">
        <v>44228</v>
      </c>
      <c r="Y206" s="59" t="s">
        <v>379</v>
      </c>
    </row>
    <row r="207" spans="1:25" ht="15" x14ac:dyDescent="0.25">
      <c r="A207">
        <v>2</v>
      </c>
      <c r="B207">
        <v>1.85</v>
      </c>
      <c r="C207" s="45">
        <f t="shared" si="59"/>
        <v>4.0540540540540349E-2</v>
      </c>
      <c r="D207" s="46">
        <f>IF(OR($A207="",$B207=""),"",A207*'MPTO_working_2-way'!$G215)</f>
        <v>2.0810810810810807</v>
      </c>
      <c r="E207" s="48">
        <f>IF(OR($A207="",$B207=""),"",B207*'MPTO_working_2-way'!$G215)</f>
        <v>1.9249999999999998</v>
      </c>
      <c r="F207" s="46">
        <f>IF(OR($A207="",$B207=""),"",'MPTO_working_2-way'!D215)</f>
        <v>2.0845070422535206</v>
      </c>
      <c r="G207" s="48">
        <f>IF(OR($A207="",$B207=""),"",'MPTO_working_2-way'!E215)</f>
        <v>1.9220779220779218</v>
      </c>
      <c r="H207" s="46">
        <f>IF(OR($A207="",$B207=""),"",'OddsRatio_working_2-way'!M215)</f>
        <v>2.0846522890932806</v>
      </c>
      <c r="I207" s="46">
        <f>IF(OR($A207="",$B207=""),"",'OddsRatio_working_2-way'!N215)</f>
        <v>1.9219544457292885</v>
      </c>
      <c r="J207" s="46">
        <f>IF('Log_working_2-way'!$D215="","",A207^('Log_working_2-way'!$D215))</f>
        <v>2.086225702151145</v>
      </c>
      <c r="K207" s="48">
        <f>IF('Log_working_2-way'!$D215="","",B207^('Log_working_2-way'!$D215))</f>
        <v>1.9206189818740487</v>
      </c>
      <c r="L207" s="55">
        <f t="shared" si="68"/>
        <v>0.48051948051948062</v>
      </c>
      <c r="M207" s="55">
        <f t="shared" si="69"/>
        <v>0.51948051948051954</v>
      </c>
      <c r="N207" s="56">
        <v>313</v>
      </c>
      <c r="O207" s="56">
        <f t="shared" si="70"/>
        <v>156.5</v>
      </c>
      <c r="P207" s="56">
        <f t="shared" si="71"/>
        <v>143.81081081081084</v>
      </c>
      <c r="Q207" s="56">
        <f t="shared" si="72"/>
        <v>169.18918918918916</v>
      </c>
      <c r="R207" s="56">
        <f t="shared" si="73"/>
        <v>156.5</v>
      </c>
      <c r="S207" s="57">
        <f t="shared" si="74"/>
        <v>-12.689189189189165</v>
      </c>
      <c r="T207" s="57">
        <f t="shared" si="75"/>
        <v>-12.689189189189165</v>
      </c>
      <c r="U207" t="s">
        <v>124</v>
      </c>
      <c r="V207" t="s">
        <v>67</v>
      </c>
      <c r="W207" t="s">
        <v>271</v>
      </c>
      <c r="X207" s="40">
        <v>44228</v>
      </c>
      <c r="Y207" s="59" t="s">
        <v>373</v>
      </c>
    </row>
    <row r="208" spans="1:25" ht="15" x14ac:dyDescent="0.25">
      <c r="A208">
        <v>1.73</v>
      </c>
      <c r="B208">
        <v>2.15</v>
      </c>
      <c r="C208" s="45">
        <f t="shared" si="59"/>
        <v>4.3150961150692391E-2</v>
      </c>
      <c r="D208" s="46">
        <f>IF(OR($A208="",$B208=""),"",A208*'MPTO_working_2-way'!$G216)</f>
        <v>1.8046511627906978</v>
      </c>
      <c r="E208" s="48">
        <f>IF(OR($A208="",$B208=""),"",B208*'MPTO_working_2-way'!$G216)</f>
        <v>2.2427745664739884</v>
      </c>
      <c r="F208" s="46">
        <f>IF(OR($A208="",$B208=""),"",'MPTO_working_2-way'!D216)</f>
        <v>1.7970769416596208</v>
      </c>
      <c r="G208" s="48">
        <f>IF(OR($A208="",$B208=""),"",'MPTO_working_2-way'!E216)</f>
        <v>2.2545840278830127</v>
      </c>
      <c r="H208" s="46">
        <f>IF(OR($A208="",$B208=""),"",'OddsRatio_working_2-way'!M216)</f>
        <v>1.7967324574131842</v>
      </c>
      <c r="I208" s="46">
        <f>IF(OR($A208="",$B208=""),"",'OddsRatio_working_2-way'!N216)</f>
        <v>2.2551264740070716</v>
      </c>
      <c r="J208" s="46">
        <f>IF('Log_working_2-way'!$D216="","",A208^('Log_working_2-way'!$D216))</f>
        <v>1.7932714228219797</v>
      </c>
      <c r="K208" s="48">
        <f>IF('Log_working_2-way'!$D216="","",B208^('Log_working_2-way'!$D216))</f>
        <v>2.2606025771636125</v>
      </c>
      <c r="L208" s="55">
        <f t="shared" si="68"/>
        <v>0.5541237113402061</v>
      </c>
      <c r="M208" s="55">
        <f t="shared" si="69"/>
        <v>0.44587628865979384</v>
      </c>
      <c r="N208" s="56">
        <v>314</v>
      </c>
      <c r="O208" s="56">
        <f t="shared" si="70"/>
        <v>132.49710982658962</v>
      </c>
      <c r="P208" s="56">
        <f t="shared" si="71"/>
        <v>167.95348837209303</v>
      </c>
      <c r="Q208" s="56">
        <f t="shared" si="72"/>
        <v>146.04651162790697</v>
      </c>
      <c r="R208" s="56">
        <f t="shared" si="73"/>
        <v>181.50289017341041</v>
      </c>
      <c r="S208" s="57">
        <f t="shared" si="74"/>
        <v>-13.549401801317345</v>
      </c>
      <c r="T208" s="57">
        <f t="shared" si="75"/>
        <v>-13.549401801317373</v>
      </c>
      <c r="U208" t="s">
        <v>128</v>
      </c>
      <c r="V208" t="s">
        <v>66</v>
      </c>
      <c r="W208" t="s">
        <v>271</v>
      </c>
      <c r="X208" s="40">
        <v>44228</v>
      </c>
      <c r="Y208" s="59" t="s">
        <v>370</v>
      </c>
    </row>
    <row r="209" spans="1:25" ht="15" x14ac:dyDescent="0.25">
      <c r="A209">
        <v>2.15</v>
      </c>
      <c r="B209">
        <v>1.72</v>
      </c>
      <c r="C209" s="45">
        <f t="shared" si="59"/>
        <v>4.6511627906976827E-2</v>
      </c>
      <c r="D209" s="46">
        <f>IF(OR($A209="",$B209=""),"",A209*'MPTO_working_2-way'!$G217)</f>
        <v>2.25</v>
      </c>
      <c r="E209" s="48">
        <f>IF(OR($A209="",$B209=""),"",B209*'MPTO_working_2-way'!$G217)</f>
        <v>1.8</v>
      </c>
      <c r="F209" s="46">
        <f>IF(OR($A209="",$B209=""),"",'MPTO_working_2-way'!D217)</f>
        <v>2.263157894736842</v>
      </c>
      <c r="G209" s="48">
        <f>IF(OR($A209="",$B209=""),"",'MPTO_working_2-way'!E217)</f>
        <v>1.7916666666666667</v>
      </c>
      <c r="H209" s="46">
        <f>IF(OR($A209="",$B209=""),"",'OddsRatio_working_2-way'!M217)</f>
        <v>2.2638125740085919</v>
      </c>
      <c r="I209" s="46">
        <f>IF(OR($A209="",$B209=""),"",'OddsRatio_working_2-way'!N217)</f>
        <v>1.7912565680749446</v>
      </c>
      <c r="J209" s="46">
        <f>IF('Log_working_2-way'!$D217="","",A209^('Log_working_2-way'!$D217))</f>
        <v>2.2699382127289391</v>
      </c>
      <c r="K209" s="48">
        <f>IF('Log_working_2-way'!$D217="","",B209^('Log_working_2-way'!$D217))</f>
        <v>1.7874398848511364</v>
      </c>
      <c r="L209" s="55">
        <f t="shared" si="68"/>
        <v>0.44444444444444442</v>
      </c>
      <c r="M209" s="55">
        <f t="shared" si="69"/>
        <v>0.55555555555555558</v>
      </c>
      <c r="N209" s="56">
        <v>315</v>
      </c>
      <c r="O209" s="56">
        <f t="shared" si="70"/>
        <v>168.48837209302326</v>
      </c>
      <c r="P209" s="56">
        <f t="shared" si="71"/>
        <v>131.86046511627904</v>
      </c>
      <c r="Q209" s="56">
        <f t="shared" si="72"/>
        <v>183.13953488372093</v>
      </c>
      <c r="R209" s="56">
        <f t="shared" si="73"/>
        <v>146.51162790697674</v>
      </c>
      <c r="S209" s="57">
        <f t="shared" si="74"/>
        <v>-14.651162790697668</v>
      </c>
      <c r="T209" s="57">
        <f t="shared" si="75"/>
        <v>-14.651162790697697</v>
      </c>
      <c r="U209" t="s">
        <v>131</v>
      </c>
      <c r="V209" t="s">
        <v>125</v>
      </c>
      <c r="W209" t="s">
        <v>271</v>
      </c>
      <c r="X209" s="40">
        <v>44228</v>
      </c>
      <c r="Y209" s="59" t="s">
        <v>375</v>
      </c>
    </row>
    <row r="210" spans="1:25" ht="15" x14ac:dyDescent="0.25">
      <c r="A210">
        <v>1.63</v>
      </c>
      <c r="B210">
        <v>2.33</v>
      </c>
      <c r="C210" s="45">
        <f t="shared" si="59"/>
        <v>4.2681481871560623E-2</v>
      </c>
      <c r="D210" s="46">
        <f>IF(OR($A210="",$B210=""),"",A210*'MPTO_working_2-way'!$G218)</f>
        <v>1.6995708154506437</v>
      </c>
      <c r="E210" s="48">
        <f>IF(OR($A210="",$B210=""),"",B210*'MPTO_working_2-way'!$G218)</f>
        <v>2.4294478527607364</v>
      </c>
      <c r="F210" s="46">
        <f>IF(OR($A210="",$B210=""),"",'MPTO_working_2-way'!D218)</f>
        <v>1.6887436359189842</v>
      </c>
      <c r="G210" s="48">
        <f>IF(OR($A210="",$B210=""),"",'MPTO_working_2-way'!E218)</f>
        <v>2.4519190419316312</v>
      </c>
      <c r="H210" s="46">
        <f>IF(OR($A210="",$B210=""),"",'OddsRatio_working_2-way'!M218)</f>
        <v>1.688247201611685</v>
      </c>
      <c r="I210" s="46">
        <f>IF(OR($A210="",$B210=""),"",'OddsRatio_working_2-way'!N218)</f>
        <v>2.4529663145135583</v>
      </c>
      <c r="J210" s="46">
        <f>IF('Log_working_2-way'!$D218="","",A210^('Log_working_2-way'!$D218))</f>
        <v>1.6833017356452447</v>
      </c>
      <c r="K210" s="48">
        <f>IF('Log_working_2-way'!$D218="","",B210^('Log_working_2-way'!$D218))</f>
        <v>2.4634823063272657</v>
      </c>
      <c r="L210" s="55">
        <f t="shared" si="68"/>
        <v>0.58838383838383845</v>
      </c>
      <c r="M210" s="55">
        <f t="shared" si="69"/>
        <v>0.4116161616161616</v>
      </c>
      <c r="N210" s="56">
        <v>316</v>
      </c>
      <c r="O210" s="56">
        <f t="shared" si="70"/>
        <v>122.13496932515334</v>
      </c>
      <c r="P210" s="56">
        <f t="shared" si="71"/>
        <v>180.37768240343348</v>
      </c>
      <c r="Q210" s="56">
        <f t="shared" si="72"/>
        <v>135.62231759656652</v>
      </c>
      <c r="R210" s="56">
        <f t="shared" si="73"/>
        <v>193.86503067484662</v>
      </c>
      <c r="S210" s="57">
        <f t="shared" si="74"/>
        <v>-13.487348271413182</v>
      </c>
      <c r="T210" s="57">
        <f t="shared" si="75"/>
        <v>-13.48734827141314</v>
      </c>
      <c r="U210" t="s">
        <v>129</v>
      </c>
      <c r="V210" t="s">
        <v>127</v>
      </c>
      <c r="W210" t="s">
        <v>271</v>
      </c>
      <c r="X210" s="40">
        <v>44228</v>
      </c>
      <c r="Y210" s="59" t="s">
        <v>374</v>
      </c>
    </row>
    <row r="211" spans="1:25" ht="15" x14ac:dyDescent="0.25">
      <c r="A211">
        <v>2.42</v>
      </c>
      <c r="B211">
        <v>1.58</v>
      </c>
      <c r="C211" s="45">
        <f t="shared" si="59"/>
        <v>4.6134532900931058E-2</v>
      </c>
      <c r="D211" s="46">
        <f>IF(OR($A211="",$B211=""),"",A211*'MPTO_working_2-way'!$G219)</f>
        <v>2.5316455696202529</v>
      </c>
      <c r="E211" s="48">
        <f>IF(OR($A211="",$B211=""),"",B211*'MPTO_working_2-way'!$G219)</f>
        <v>1.6528925619834711</v>
      </c>
      <c r="F211" s="46">
        <f>IF(OR($A211="",$B211=""),"",'MPTO_working_2-way'!D219)</f>
        <v>2.563078160611342</v>
      </c>
      <c r="G211" s="48">
        <f>IF(OR($A211="",$B211=""),"",'MPTO_working_2-way'!E219)</f>
        <v>1.6397632730079768</v>
      </c>
      <c r="H211" s="46">
        <f>IF(OR($A211="",$B211=""),"",'OddsRatio_working_2-way'!M219)</f>
        <v>2.5646967316604727</v>
      </c>
      <c r="I211" s="46">
        <f>IF(OR($A211="",$B211=""),"",'OddsRatio_working_2-way'!N219)</f>
        <v>1.6391014819458274</v>
      </c>
      <c r="J211" s="46">
        <f>IF('Log_working_2-way'!$D219="","",A211^('Log_working_2-way'!$D219))</f>
        <v>2.5795581835986892</v>
      </c>
      <c r="K211" s="48">
        <f>IF('Log_working_2-way'!$D219="","",B211^('Log_working_2-way'!$D219))</f>
        <v>1.633088423321398</v>
      </c>
      <c r="L211" s="55">
        <f t="shared" si="68"/>
        <v>0.39500000000000002</v>
      </c>
      <c r="M211" s="55">
        <f t="shared" si="69"/>
        <v>0.60499999999999998</v>
      </c>
      <c r="N211" s="56">
        <v>317</v>
      </c>
      <c r="O211" s="56">
        <f t="shared" si="70"/>
        <v>186.0082644628099</v>
      </c>
      <c r="P211" s="56">
        <f t="shared" si="71"/>
        <v>116.36708860759494</v>
      </c>
      <c r="Q211" s="56">
        <f t="shared" si="72"/>
        <v>200.63291139240505</v>
      </c>
      <c r="R211" s="56">
        <f t="shared" si="73"/>
        <v>130.9917355371901</v>
      </c>
      <c r="S211" s="57">
        <f t="shared" si="74"/>
        <v>-14.624646929595144</v>
      </c>
      <c r="T211" s="57">
        <f t="shared" si="75"/>
        <v>-14.624646929595158</v>
      </c>
      <c r="U211" t="s">
        <v>251</v>
      </c>
      <c r="V211" t="s">
        <v>169</v>
      </c>
      <c r="W211" t="s">
        <v>271</v>
      </c>
      <c r="X211" s="40">
        <v>44228</v>
      </c>
      <c r="Y211" s="59" t="s">
        <v>378</v>
      </c>
    </row>
    <row r="212" spans="1:25" ht="15" x14ac:dyDescent="0.25">
      <c r="A212">
        <v>1.56</v>
      </c>
      <c r="B212">
        <v>2.59</v>
      </c>
      <c r="C212" s="45">
        <f t="shared" si="59"/>
        <v>2.7126027126027186E-2</v>
      </c>
      <c r="D212" s="46">
        <f>IF(OR($A212="",$B212=""),"",A212*'MPTO_working_2-way'!$G220)</f>
        <v>1.6023166023166024</v>
      </c>
      <c r="E212" s="48">
        <f>IF(OR($A212="",$B212=""),"",B212*'MPTO_working_2-way'!$G220)</f>
        <v>2.6602564102564101</v>
      </c>
      <c r="F212" s="46">
        <f>IF(OR($A212="",$B212=""),"",'MPTO_working_2-way'!D220)</f>
        <v>1.5937204165351848</v>
      </c>
      <c r="G212" s="48">
        <f>IF(OR($A212="",$B212=""),"",'MPTO_working_2-way'!E220)</f>
        <v>2.6842944459208082</v>
      </c>
      <c r="H212" s="46">
        <f>IF(OR($A212="",$B212=""),"",'OddsRatio_working_2-way'!M220)</f>
        <v>1.5934654647590165</v>
      </c>
      <c r="I212" s="46">
        <f>IF(OR($A212="",$B212=""),"",'OddsRatio_working_2-way'!N220)</f>
        <v>2.685018016012207</v>
      </c>
      <c r="J212" s="46">
        <f>IF('Log_working_2-way'!$D220="","",A212^('Log_working_2-way'!$D220))</f>
        <v>1.5895624969182185</v>
      </c>
      <c r="K212" s="48">
        <f>IF('Log_working_2-way'!$D220="","",B212^('Log_working_2-way'!$D220))</f>
        <v>2.6961730185132402</v>
      </c>
      <c r="L212" s="55">
        <f t="shared" si="68"/>
        <v>0.62409638554216862</v>
      </c>
      <c r="M212" s="55">
        <f t="shared" si="69"/>
        <v>0.37590361445783133</v>
      </c>
      <c r="N212" s="56">
        <v>318</v>
      </c>
      <c r="O212" s="56">
        <f t="shared" si="70"/>
        <v>114.15384615384617</v>
      </c>
      <c r="P212" s="56">
        <f t="shared" si="71"/>
        <v>195.22007722007723</v>
      </c>
      <c r="Q212" s="56">
        <f t="shared" si="72"/>
        <v>122.77992277992279</v>
      </c>
      <c r="R212" s="56">
        <f t="shared" si="73"/>
        <v>203.84615384615384</v>
      </c>
      <c r="S212" s="57">
        <f t="shared" si="74"/>
        <v>-8.6260766260766104</v>
      </c>
      <c r="T212" s="57">
        <f t="shared" si="75"/>
        <v>-8.6260766260766104</v>
      </c>
      <c r="U212" t="s">
        <v>438</v>
      </c>
      <c r="V212" t="s">
        <v>439</v>
      </c>
      <c r="W212" t="s">
        <v>467</v>
      </c>
      <c r="X212" s="40">
        <v>44256</v>
      </c>
      <c r="Y212" s="59" t="s">
        <v>376</v>
      </c>
    </row>
    <row r="213" spans="1:25" ht="15" x14ac:dyDescent="0.25">
      <c r="A213">
        <v>1.22</v>
      </c>
      <c r="B213">
        <v>4.53</v>
      </c>
      <c r="C213" s="45">
        <f t="shared" si="59"/>
        <v>4.0422683023920714E-2</v>
      </c>
      <c r="D213" s="46">
        <f>IF(OR($A213="",$B213=""),"",A213*'MPTO_working_2-way'!$G221)</f>
        <v>1.2693156732891833</v>
      </c>
      <c r="E213" s="48">
        <f>IF(OR($A213="",$B213=""),"",B213*'MPTO_working_2-way'!$G221)</f>
        <v>4.7131147540983607</v>
      </c>
      <c r="F213" s="46">
        <f>IF(OR($A213="",$B213=""),"",'MPTO_working_2-way'!D221)</f>
        <v>1.2508430844442433</v>
      </c>
      <c r="G213" s="48">
        <f>IF(OR($A213="",$B213=""),"",'MPTO_working_2-way'!E221)</f>
        <v>4.9865559866462155</v>
      </c>
      <c r="H213" s="46">
        <f>IF(OR($A213="",$B213=""),"",'OddsRatio_working_2-way'!M221)</f>
        <v>1.249645641210972</v>
      </c>
      <c r="I213" s="46">
        <f>IF(OR($A213="",$B213=""),"",'OddsRatio_working_2-way'!N221)</f>
        <v>5.0056777885215062</v>
      </c>
      <c r="J213" s="46">
        <f>IF('Log_working_2-way'!$D221="","",A213^('Log_working_2-way'!$D221))</f>
        <v>1.2408409378663752</v>
      </c>
      <c r="K213" s="48">
        <f>IF('Log_working_2-way'!$D221="","",B213^('Log_working_2-way'!$D221))</f>
        <v>5.1521180276725635</v>
      </c>
      <c r="L213" s="55">
        <f t="shared" si="68"/>
        <v>0.78782608695652168</v>
      </c>
      <c r="M213" s="55">
        <f t="shared" si="69"/>
        <v>0.21217391304347827</v>
      </c>
      <c r="N213" s="56">
        <v>319</v>
      </c>
      <c r="O213" s="56">
        <f t="shared" si="70"/>
        <v>57.524590163934434</v>
      </c>
      <c r="P213" s="56">
        <f t="shared" si="71"/>
        <v>248.5805739514349</v>
      </c>
      <c r="Q213" s="56">
        <f t="shared" si="72"/>
        <v>70.419426048565114</v>
      </c>
      <c r="R213" s="56">
        <f t="shared" si="73"/>
        <v>261.47540983606558</v>
      </c>
      <c r="S213" s="57">
        <f t="shared" si="74"/>
        <v>-12.89483588463068</v>
      </c>
      <c r="T213" s="57">
        <f t="shared" si="75"/>
        <v>-12.89483588463068</v>
      </c>
      <c r="U213" t="s">
        <v>440</v>
      </c>
      <c r="V213" t="s">
        <v>441</v>
      </c>
      <c r="W213" t="s">
        <v>467</v>
      </c>
      <c r="X213" s="40">
        <v>44256</v>
      </c>
      <c r="Y213" s="59" t="s">
        <v>481</v>
      </c>
    </row>
    <row r="214" spans="1:25" ht="15" x14ac:dyDescent="0.25">
      <c r="A214">
        <v>1.76</v>
      </c>
      <c r="B214">
        <v>2.14</v>
      </c>
      <c r="C214" s="45">
        <f t="shared" si="59"/>
        <v>3.5471537807986397E-2</v>
      </c>
      <c r="D214" s="46">
        <f>IF(OR($A214="",$B214=""),"",A214*'MPTO_working_2-way'!$G222)</f>
        <v>1.8224299065420562</v>
      </c>
      <c r="E214" s="48">
        <f>IF(OR($A214="",$B214=""),"",B214*'MPTO_working_2-way'!$G222)</f>
        <v>2.2159090909090908</v>
      </c>
      <c r="F214" s="46">
        <f>IF(OR($A214="",$B214=""),"",'MPTO_working_2-way'!D222)</f>
        <v>1.8167084699980707</v>
      </c>
      <c r="G214" s="48">
        <f>IF(OR($A214="",$B214=""),"",'MPTO_working_2-way'!E222)</f>
        <v>2.2244271202456889</v>
      </c>
      <c r="H214" s="46">
        <f>IF(OR($A214="",$B214=""),"",'OddsRatio_working_2-way'!M222)</f>
        <v>1.8164965809277254</v>
      </c>
      <c r="I214" s="46">
        <f>IF(OR($A214="",$B214=""),"",'OddsRatio_working_2-way'!N222)</f>
        <v>2.2247448713915889</v>
      </c>
      <c r="J214" s="46">
        <f>IF('Log_working_2-way'!$D222="","",A214^('Log_working_2-way'!$D222))</f>
        <v>1.8138959157983681</v>
      </c>
      <c r="K214" s="48">
        <f>IF('Log_working_2-way'!$D222="","",B214^('Log_working_2-way'!$D222))</f>
        <v>2.2286583340561452</v>
      </c>
      <c r="L214" s="55">
        <f t="shared" si="68"/>
        <v>0.54871794871794866</v>
      </c>
      <c r="M214" s="55">
        <f t="shared" si="69"/>
        <v>0.45128205128205129</v>
      </c>
      <c r="N214" s="56">
        <v>320</v>
      </c>
      <c r="O214" s="56">
        <f t="shared" si="70"/>
        <v>138.18181818181822</v>
      </c>
      <c r="P214" s="56">
        <f t="shared" si="71"/>
        <v>170.46728971962619</v>
      </c>
      <c r="Q214" s="56">
        <f t="shared" si="72"/>
        <v>149.53271028037383</v>
      </c>
      <c r="R214" s="56">
        <f t="shared" si="73"/>
        <v>181.81818181818184</v>
      </c>
      <c r="S214" s="57">
        <f t="shared" si="74"/>
        <v>-11.350892098555619</v>
      </c>
      <c r="T214" s="57">
        <f t="shared" si="75"/>
        <v>-11.350892098555647</v>
      </c>
      <c r="U214" t="s">
        <v>442</v>
      </c>
      <c r="V214" t="s">
        <v>443</v>
      </c>
      <c r="W214" t="s">
        <v>468</v>
      </c>
      <c r="X214" s="40">
        <v>44256</v>
      </c>
      <c r="Y214" s="59" t="s">
        <v>375</v>
      </c>
    </row>
    <row r="215" spans="1:25" ht="15" x14ac:dyDescent="0.25">
      <c r="A215">
        <v>1.63</v>
      </c>
      <c r="B215">
        <v>2.38</v>
      </c>
      <c r="C215" s="45">
        <f t="shared" si="59"/>
        <v>3.3664999742228252E-2</v>
      </c>
      <c r="D215" s="46">
        <f>IF(OR($A215="",$B215=""),"",A215*'MPTO_working_2-way'!$G223)</f>
        <v>1.6848739495798319</v>
      </c>
      <c r="E215" s="48">
        <f>IF(OR($A215="",$B215=""),"",B215*'MPTO_working_2-way'!$G223)</f>
        <v>2.4601226993865031</v>
      </c>
      <c r="F215" s="46">
        <f>IF(OR($A215="",$B215=""),"",'MPTO_working_2-way'!D223)</f>
        <v>1.6759839288028686</v>
      </c>
      <c r="G215" s="48">
        <f>IF(OR($A215="",$B215=""),"",'MPTO_working_2-way'!E223)</f>
        <v>2.4793251102447753</v>
      </c>
      <c r="H215" s="46">
        <f>IF(OR($A215="",$B215=""),"",'OddsRatio_working_2-way'!M223)</f>
        <v>1.6756639246921761</v>
      </c>
      <c r="I215" s="46">
        <f>IF(OR($A215="",$B215=""),"",'OddsRatio_working_2-way'!N223)</f>
        <v>2.4800257398019103</v>
      </c>
      <c r="J215" s="46">
        <f>IF('Log_working_2-way'!$D223="","",A215^('Log_working_2-way'!$D223))</f>
        <v>1.6716243688761041</v>
      </c>
      <c r="K215" s="48">
        <f>IF('Log_working_2-way'!$D223="","",B215^('Log_working_2-way'!$D223))</f>
        <v>2.4889275111820632</v>
      </c>
      <c r="L215" s="55">
        <f t="shared" si="68"/>
        <v>0.59351620947630923</v>
      </c>
      <c r="M215" s="55">
        <f t="shared" si="69"/>
        <v>0.40648379052369077</v>
      </c>
      <c r="N215" s="56">
        <v>321</v>
      </c>
      <c r="O215" s="56">
        <f t="shared" si="70"/>
        <v>124.0674846625767</v>
      </c>
      <c r="P215" s="56">
        <f t="shared" si="71"/>
        <v>186.12605042016807</v>
      </c>
      <c r="Q215" s="56">
        <f t="shared" si="72"/>
        <v>134.87394957983193</v>
      </c>
      <c r="R215" s="56">
        <f t="shared" si="73"/>
        <v>196.93251533742333</v>
      </c>
      <c r="S215" s="57">
        <f t="shared" si="74"/>
        <v>-10.806464917255227</v>
      </c>
      <c r="T215" s="57">
        <f t="shared" si="75"/>
        <v>-10.806464917255255</v>
      </c>
      <c r="U215" t="s">
        <v>444</v>
      </c>
      <c r="V215" t="s">
        <v>445</v>
      </c>
      <c r="W215" t="s">
        <v>468</v>
      </c>
      <c r="X215" s="40">
        <v>44256</v>
      </c>
      <c r="Y215" s="59" t="s">
        <v>378</v>
      </c>
    </row>
    <row r="216" spans="1:25" ht="15" x14ac:dyDescent="0.25">
      <c r="A216">
        <v>1.64</v>
      </c>
      <c r="B216">
        <v>2.36</v>
      </c>
      <c r="C216" s="45">
        <f t="shared" si="59"/>
        <v>3.3484911120297722E-2</v>
      </c>
      <c r="D216" s="46">
        <f>IF(OR($A216="",$B216=""),"",A216*'MPTO_working_2-way'!$G224)</f>
        <v>1.6949152542372881</v>
      </c>
      <c r="E216" s="48">
        <f>IF(OR($A216="",$B216=""),"",B216*'MPTO_working_2-way'!$G224)</f>
        <v>2.4390243902439024</v>
      </c>
      <c r="F216" s="46">
        <f>IF(OR($A216="",$B216=""),"",'MPTO_working_2-way'!D224)</f>
        <v>1.6863018473335656</v>
      </c>
      <c r="G216" s="48">
        <f>IF(OR($A216="",$B216=""),"",'MPTO_working_2-way'!E224)</f>
        <v>2.4570848146267141</v>
      </c>
      <c r="H216" s="46">
        <f>IF(OR($A216="",$B216=""),"",'OddsRatio_working_2-way'!M224)</f>
        <v>1.6859943405700353</v>
      </c>
      <c r="I216" s="46">
        <f>IF(OR($A216="",$B216=""),"",'OddsRatio_working_2-way'!N224)</f>
        <v>2.4577379737113252</v>
      </c>
      <c r="J216" s="46">
        <f>IF('Log_working_2-way'!$D224="","",A216^('Log_working_2-way'!$D224))</f>
        <v>1.6820816748919711</v>
      </c>
      <c r="K216" s="48">
        <f>IF('Log_working_2-way'!$D224="","",B216^('Log_working_2-way'!$D224))</f>
        <v>2.4661000827478752</v>
      </c>
      <c r="L216" s="55">
        <f t="shared" si="68"/>
        <v>0.59000000000000008</v>
      </c>
      <c r="M216" s="55">
        <f t="shared" si="69"/>
        <v>0.41000000000000003</v>
      </c>
      <c r="N216" s="56">
        <v>322</v>
      </c>
      <c r="O216" s="56">
        <f t="shared" si="70"/>
        <v>125.65853658536581</v>
      </c>
      <c r="P216" s="56">
        <f t="shared" si="71"/>
        <v>185.5593220338983</v>
      </c>
      <c r="Q216" s="56">
        <f t="shared" si="72"/>
        <v>136.4406779661017</v>
      </c>
      <c r="R216" s="56">
        <f t="shared" si="73"/>
        <v>196.34146341463415</v>
      </c>
      <c r="S216" s="57">
        <f t="shared" si="74"/>
        <v>-10.782141380735894</v>
      </c>
      <c r="T216" s="57">
        <f t="shared" si="75"/>
        <v>-10.782141380735851</v>
      </c>
      <c r="U216" t="s">
        <v>446</v>
      </c>
      <c r="V216" t="s">
        <v>447</v>
      </c>
      <c r="W216" t="s">
        <v>468</v>
      </c>
      <c r="X216" s="40">
        <v>44256</v>
      </c>
      <c r="Y216" s="59" t="s">
        <v>375</v>
      </c>
    </row>
    <row r="217" spans="1:25" ht="15" x14ac:dyDescent="0.25">
      <c r="A217">
        <v>1.85</v>
      </c>
      <c r="B217">
        <v>2.04</v>
      </c>
      <c r="C217" s="45">
        <f t="shared" si="59"/>
        <v>3.0736618971912932E-2</v>
      </c>
      <c r="D217" s="46">
        <f>IF(OR($A217="",$B217=""),"",A217*'MPTO_working_2-way'!$G225)</f>
        <v>1.9068627450980391</v>
      </c>
      <c r="E217" s="48">
        <f>IF(OR($A217="",$B217=""),"",B217*'MPTO_working_2-way'!$G225)</f>
        <v>2.1027027027027025</v>
      </c>
      <c r="F217" s="46">
        <f>IF(OR($A217="",$B217=""),"",'MPTO_working_2-way'!D225)</f>
        <v>1.9041372351160444</v>
      </c>
      <c r="G217" s="48">
        <f>IF(OR($A217="",$B217=""),"",'MPTO_working_2-way'!E225)</f>
        <v>2.1060267857142851</v>
      </c>
      <c r="H217" s="46">
        <f>IF(OR($A217="",$B217=""),"",'OddsRatio_working_2-way'!M225)</f>
        <v>1.904050713349474</v>
      </c>
      <c r="I217" s="46">
        <f>IF(OR($A217="",$B217=""),"",'OddsRatio_working_2-way'!N225)</f>
        <v>2.1061326375099441</v>
      </c>
      <c r="J217" s="46">
        <f>IF('Log_working_2-way'!$D225="","",A217^('Log_working_2-way'!$D225))</f>
        <v>1.9028150891340896</v>
      </c>
      <c r="K217" s="48">
        <f>IF('Log_working_2-way'!$D225="","",B217^('Log_working_2-way'!$D225))</f>
        <v>2.1076465292124213</v>
      </c>
      <c r="L217" s="55">
        <f t="shared" si="68"/>
        <v>0.52442159383033427</v>
      </c>
      <c r="M217" s="55">
        <f t="shared" si="69"/>
        <v>0.47557840616966585</v>
      </c>
      <c r="N217" s="56">
        <v>323</v>
      </c>
      <c r="O217" s="56">
        <f t="shared" si="70"/>
        <v>148.40540540540542</v>
      </c>
      <c r="P217" s="56">
        <f t="shared" si="71"/>
        <v>164.66666666666663</v>
      </c>
      <c r="Q217" s="56">
        <f t="shared" si="72"/>
        <v>158.33333333333331</v>
      </c>
      <c r="R217" s="56">
        <f t="shared" si="73"/>
        <v>174.59459459459458</v>
      </c>
      <c r="S217" s="57">
        <f t="shared" si="74"/>
        <v>-9.9279279279278967</v>
      </c>
      <c r="T217" s="57">
        <f t="shared" si="75"/>
        <v>-9.9279279279279535</v>
      </c>
      <c r="U217" t="s">
        <v>448</v>
      </c>
      <c r="V217" t="s">
        <v>449</v>
      </c>
      <c r="W217" t="s">
        <v>468</v>
      </c>
      <c r="X217" s="40">
        <v>44256</v>
      </c>
      <c r="Y217" s="59" t="s">
        <v>385</v>
      </c>
    </row>
    <row r="218" spans="1:25" ht="15" x14ac:dyDescent="0.25">
      <c r="A218">
        <v>1.85</v>
      </c>
      <c r="B218">
        <v>2.04</v>
      </c>
      <c r="C218" s="45">
        <f t="shared" si="59"/>
        <v>3.0736618971912932E-2</v>
      </c>
      <c r="D218" s="46">
        <f>IF(OR($A218="",$B218=""),"",A218*'MPTO_working_2-way'!$G226)</f>
        <v>1.9068627450980391</v>
      </c>
      <c r="E218" s="48">
        <f>IF(OR($A218="",$B218=""),"",B218*'MPTO_working_2-way'!$G226)</f>
        <v>2.1027027027027025</v>
      </c>
      <c r="F218" s="46">
        <f>IF(OR($A218="",$B218=""),"",'MPTO_working_2-way'!D226)</f>
        <v>1.9041372351160444</v>
      </c>
      <c r="G218" s="48">
        <f>IF(OR($A218="",$B218=""),"",'MPTO_working_2-way'!E226)</f>
        <v>2.1060267857142851</v>
      </c>
      <c r="H218" s="46">
        <f>IF(OR($A218="",$B218=""),"",'OddsRatio_working_2-way'!M226)</f>
        <v>1.904050713349474</v>
      </c>
      <c r="I218" s="46">
        <f>IF(OR($A218="",$B218=""),"",'OddsRatio_working_2-way'!N226)</f>
        <v>2.1061326375099441</v>
      </c>
      <c r="J218" s="46">
        <f>IF('Log_working_2-way'!$D226="","",A218^('Log_working_2-way'!$D226))</f>
        <v>1.9028150891340896</v>
      </c>
      <c r="K218" s="48">
        <f>IF('Log_working_2-way'!$D226="","",B218^('Log_working_2-way'!$D226))</f>
        <v>2.1076465292124213</v>
      </c>
      <c r="L218" s="55">
        <f t="shared" si="68"/>
        <v>0.52442159383033427</v>
      </c>
      <c r="M218" s="55">
        <f t="shared" si="69"/>
        <v>0.47557840616966585</v>
      </c>
      <c r="N218" s="56">
        <v>324</v>
      </c>
      <c r="O218" s="56">
        <f t="shared" si="70"/>
        <v>148.86486486486484</v>
      </c>
      <c r="P218" s="56">
        <f t="shared" si="71"/>
        <v>165.1764705882353</v>
      </c>
      <c r="Q218" s="56">
        <f t="shared" si="72"/>
        <v>158.8235294117647</v>
      </c>
      <c r="R218" s="56">
        <f t="shared" si="73"/>
        <v>175.1351351351351</v>
      </c>
      <c r="S218" s="57">
        <f t="shared" si="74"/>
        <v>-9.958664546899854</v>
      </c>
      <c r="T218" s="57">
        <f t="shared" si="75"/>
        <v>-9.9586645468997972</v>
      </c>
      <c r="U218" t="s">
        <v>450</v>
      </c>
      <c r="V218" t="s">
        <v>451</v>
      </c>
      <c r="W218" t="s">
        <v>468</v>
      </c>
      <c r="X218" s="40">
        <v>44256</v>
      </c>
      <c r="Y218" s="59" t="s">
        <v>372</v>
      </c>
    </row>
    <row r="219" spans="1:25" ht="15" x14ac:dyDescent="0.25">
      <c r="A219">
        <v>2.34</v>
      </c>
      <c r="B219">
        <v>1.61</v>
      </c>
      <c r="C219" s="45">
        <f t="shared" si="59"/>
        <v>4.8468439772787697E-2</v>
      </c>
      <c r="D219" s="46">
        <f>IF(OR($A219="",$B219=""),"",A219*'MPTO_working_2-way'!$G227)</f>
        <v>2.4534161490683233</v>
      </c>
      <c r="E219" s="48">
        <f>IF(OR($A219="",$B219=""),"",B219*'MPTO_working_2-way'!$G227)</f>
        <v>1.6880341880341883</v>
      </c>
      <c r="F219" s="46">
        <f>IF(OR($A219="",$B219=""),"",'MPTO_working_2-way'!D227)</f>
        <v>2.4806742608810168</v>
      </c>
      <c r="G219" s="48">
        <f>IF(OR($A219="",$B219=""),"",'MPTO_working_2-way'!E227)</f>
        <v>1.6753679903944503</v>
      </c>
      <c r="H219" s="46">
        <f>IF(OR($A219="",$B219=""),"",'OddsRatio_working_2-way'!M227)</f>
        <v>2.4821340396453389</v>
      </c>
      <c r="I219" s="46">
        <f>IF(OR($A219="",$B219=""),"",'OddsRatio_working_2-way'!N227)</f>
        <v>1.6747028090922811</v>
      </c>
      <c r="J219" s="46">
        <f>IF('Log_working_2-way'!$D227="","",A219^('Log_working_2-way'!$D227))</f>
        <v>2.4949997661274943</v>
      </c>
      <c r="K219" s="48">
        <f>IF('Log_working_2-way'!$D227="","",B219^('Log_working_2-way'!$D227))</f>
        <v>1.6688964257091188</v>
      </c>
      <c r="L219" s="55">
        <f t="shared" si="68"/>
        <v>0.40759493670886071</v>
      </c>
      <c r="M219" s="55">
        <f t="shared" si="69"/>
        <v>0.59240506329113918</v>
      </c>
      <c r="N219" s="56">
        <v>325</v>
      </c>
      <c r="O219" s="56">
        <f t="shared" si="70"/>
        <v>186.11111111111111</v>
      </c>
      <c r="P219" s="56">
        <f t="shared" si="71"/>
        <v>123.13664596273291</v>
      </c>
      <c r="Q219" s="56">
        <f t="shared" si="72"/>
        <v>201.86335403726707</v>
      </c>
      <c r="R219" s="56">
        <f t="shared" si="73"/>
        <v>138.88888888888891</v>
      </c>
      <c r="S219" s="57">
        <f t="shared" si="74"/>
        <v>-15.752242926155958</v>
      </c>
      <c r="T219" s="57">
        <f t="shared" si="75"/>
        <v>-15.752242926156001</v>
      </c>
      <c r="U219" t="s">
        <v>73</v>
      </c>
      <c r="V219" t="s">
        <v>41</v>
      </c>
      <c r="W219" t="s">
        <v>367</v>
      </c>
      <c r="X219" s="40">
        <v>44256</v>
      </c>
      <c r="Y219" s="59" t="s">
        <v>382</v>
      </c>
    </row>
    <row r="220" spans="1:25" ht="15" x14ac:dyDescent="0.25">
      <c r="A220">
        <v>1.89</v>
      </c>
      <c r="B220">
        <v>2.0099999999999998</v>
      </c>
      <c r="C220" s="45">
        <f t="shared" si="59"/>
        <v>2.6612966911474523E-2</v>
      </c>
      <c r="D220" s="46">
        <f>IF(OR($A220="",$B220=""),"",A220*'MPTO_working_2-way'!$G228)</f>
        <v>1.9402985074626868</v>
      </c>
      <c r="E220" s="48">
        <f>IF(OR($A220="",$B220=""),"",B220*'MPTO_working_2-way'!$G228)</f>
        <v>2.0634920634920637</v>
      </c>
      <c r="F220" s="46">
        <f>IF(OR($A220="",$B220=""),"",'MPTO_working_2-way'!D228)</f>
        <v>1.9387583250401901</v>
      </c>
      <c r="G220" s="48">
        <f>IF(OR($A220="",$B220=""),"",'MPTO_working_2-way'!E228)</f>
        <v>2.065236891462122</v>
      </c>
      <c r="H220" s="46">
        <f>IF(OR($A220="",$B220=""),"",'OddsRatio_working_2-way'!M228)</f>
        <v>1.9387162078135651</v>
      </c>
      <c r="I220" s="46">
        <f>IF(OR($A220="",$B220=""),"",'OddsRatio_working_2-way'!N228)</f>
        <v>2.0652846852715743</v>
      </c>
      <c r="J220" s="46">
        <f>IF('Log_working_2-way'!$D228="","",A220^('Log_working_2-way'!$D228))</f>
        <v>1.9380198887252209</v>
      </c>
      <c r="K220" s="48">
        <f>IF('Log_working_2-way'!$D228="","",B220^('Log_working_2-way'!$D228))</f>
        <v>2.0660754766713998</v>
      </c>
      <c r="L220" s="55">
        <f t="shared" si="68"/>
        <v>0.51538461538461533</v>
      </c>
      <c r="M220" s="55">
        <f t="shared" si="69"/>
        <v>0.48461538461538456</v>
      </c>
      <c r="N220" s="56">
        <v>326</v>
      </c>
      <c r="O220" s="56">
        <f t="shared" si="70"/>
        <v>153.51322751322752</v>
      </c>
      <c r="P220" s="56">
        <f t="shared" si="71"/>
        <v>163.8109452736318</v>
      </c>
      <c r="Q220" s="56">
        <f t="shared" si="72"/>
        <v>162.18905472636817</v>
      </c>
      <c r="R220" s="56">
        <f t="shared" si="73"/>
        <v>172.48677248677251</v>
      </c>
      <c r="S220" s="57">
        <f t="shared" si="74"/>
        <v>-8.67582721314065</v>
      </c>
      <c r="T220" s="57">
        <f t="shared" si="75"/>
        <v>-8.6758272131407068</v>
      </c>
      <c r="U220" t="s">
        <v>69</v>
      </c>
      <c r="V220" t="s">
        <v>39</v>
      </c>
      <c r="W220" t="s">
        <v>367</v>
      </c>
      <c r="X220" s="40">
        <v>44256</v>
      </c>
      <c r="Y220" s="59" t="s">
        <v>372</v>
      </c>
    </row>
    <row r="221" spans="1:25" ht="15" x14ac:dyDescent="0.25">
      <c r="A221">
        <v>1.71</v>
      </c>
      <c r="B221">
        <v>2.2200000000000002</v>
      </c>
      <c r="C221" s="45">
        <f t="shared" si="59"/>
        <v>3.5245772087877381E-2</v>
      </c>
      <c r="D221" s="46">
        <f>IF(OR($A221="",$B221=""),"",A221*'MPTO_working_2-way'!$G229)</f>
        <v>1.7702702702702702</v>
      </c>
      <c r="E221" s="48">
        <f>IF(OR($A221="",$B221=""),"",B221*'MPTO_working_2-way'!$G229)</f>
        <v>2.2982456140350882</v>
      </c>
      <c r="F221" s="46">
        <f>IF(OR($A221="",$B221=""),"",'MPTO_working_2-way'!D229)</f>
        <v>1.7631322279503969</v>
      </c>
      <c r="G221" s="48">
        <f>IF(OR($A221="",$B221=""),"",'MPTO_working_2-way'!E229)</f>
        <v>2.3103888990323171</v>
      </c>
      <c r="H221" s="46">
        <f>IF(OR($A221="",$B221=""),"",'OddsRatio_working_2-way'!M229)</f>
        <v>1.7628677559805201</v>
      </c>
      <c r="I221" s="46">
        <f>IF(OR($A221="",$B221=""),"",'OddsRatio_working_2-way'!N229)</f>
        <v>2.310843186332725</v>
      </c>
      <c r="J221" s="46">
        <f>IF('Log_working_2-way'!$D229="","",A221^('Log_working_2-way'!$D229))</f>
        <v>1.7596240997267032</v>
      </c>
      <c r="K221" s="48">
        <f>IF('Log_working_2-way'!$D229="","",B221^('Log_working_2-way'!$D229))</f>
        <v>2.3164405926032319</v>
      </c>
      <c r="L221" s="55">
        <f t="shared" si="68"/>
        <v>0.56488549618320616</v>
      </c>
      <c r="M221" s="55">
        <f t="shared" si="69"/>
        <v>0.43511450381679379</v>
      </c>
      <c r="N221" s="56">
        <v>327</v>
      </c>
      <c r="O221" s="56">
        <f t="shared" si="70"/>
        <v>135.77192982456137</v>
      </c>
      <c r="P221" s="56">
        <f t="shared" si="71"/>
        <v>179.70270270270271</v>
      </c>
      <c r="Q221" s="56">
        <f t="shared" si="72"/>
        <v>147.29729729729729</v>
      </c>
      <c r="R221" s="56">
        <f t="shared" si="73"/>
        <v>191.22807017543857</v>
      </c>
      <c r="S221" s="57">
        <f t="shared" si="74"/>
        <v>-11.525367472735923</v>
      </c>
      <c r="T221" s="57">
        <f t="shared" si="75"/>
        <v>-11.525367472735866</v>
      </c>
      <c r="U221" t="s">
        <v>35</v>
      </c>
      <c r="V221" t="s">
        <v>68</v>
      </c>
      <c r="W221" t="s">
        <v>367</v>
      </c>
      <c r="X221" s="40">
        <v>44256</v>
      </c>
      <c r="Y221" s="59" t="s">
        <v>390</v>
      </c>
    </row>
    <row r="222" spans="1:25" s="52" customFormat="1" ht="15" x14ac:dyDescent="0.25">
      <c r="A222">
        <v>2.42</v>
      </c>
      <c r="B222">
        <v>1.56</v>
      </c>
      <c r="C222" s="45">
        <f t="shared" si="59"/>
        <v>5.4248781521508693E-2</v>
      </c>
      <c r="D222" s="46">
        <f>IF(OR($A222="",$B222=""),"",A222*'MPTO_working_2-way'!$G230)</f>
        <v>2.5512820512820511</v>
      </c>
      <c r="E222" s="48">
        <f>IF(OR($A222="",$B222=""),"",B222*'MPTO_working_2-way'!$G230)</f>
        <v>1.6446280991735536</v>
      </c>
      <c r="F222" s="46">
        <f>IF(OR($A222="",$B222=""),"",'MPTO_working_2-way'!D230)</f>
        <v>2.5900109769484079</v>
      </c>
      <c r="G222" s="48">
        <f>IF(OR($A222="",$B222=""),"",'MPTO_working_2-way'!E230)</f>
        <v>1.6289264756644803</v>
      </c>
      <c r="H222" s="46">
        <f>IF(OR($A222="",$B222=""),"",'OddsRatio_working_2-way'!M230)</f>
        <v>2.5923926292577102</v>
      </c>
      <c r="I222" s="46">
        <f>IF(OR($A222="",$B222=""),"",'OddsRatio_working_2-way'!N230)</f>
        <v>1.6279858256227591</v>
      </c>
      <c r="J222" s="46">
        <f>IF('Log_working_2-way'!$D230="","",A222^('Log_working_2-way'!$D230))</f>
        <v>2.6109271347718477</v>
      </c>
      <c r="K222" s="48">
        <f>IF('Log_working_2-way'!$D230="","",B222^('Log_working_2-way'!$D230))</f>
        <v>1.6207605411883137</v>
      </c>
      <c r="L222" s="55">
        <f t="shared" si="68"/>
        <v>0.39195979899497491</v>
      </c>
      <c r="M222" s="55">
        <f t="shared" si="69"/>
        <v>0.6080402010050252</v>
      </c>
      <c r="N222" s="56">
        <v>328</v>
      </c>
      <c r="O222" s="56">
        <f t="shared" si="70"/>
        <v>192.46280991735537</v>
      </c>
      <c r="P222" s="56">
        <f t="shared" si="71"/>
        <v>117.74358974358974</v>
      </c>
      <c r="Q222" s="56">
        <f t="shared" si="72"/>
        <v>210.25641025641025</v>
      </c>
      <c r="R222" s="56">
        <f t="shared" si="73"/>
        <v>135.53719008264463</v>
      </c>
      <c r="S222" s="57">
        <f t="shared" si="74"/>
        <v>-17.793600339054876</v>
      </c>
      <c r="T222" s="57">
        <f t="shared" si="75"/>
        <v>-17.79360033905489</v>
      </c>
      <c r="U222" t="s">
        <v>91</v>
      </c>
      <c r="V222" t="s">
        <v>452</v>
      </c>
      <c r="W222" t="s">
        <v>472</v>
      </c>
      <c r="X222" s="40">
        <v>44256</v>
      </c>
      <c r="Y222" s="59" t="s">
        <v>374</v>
      </c>
    </row>
    <row r="223" spans="1:25" ht="15" x14ac:dyDescent="0.25">
      <c r="A223">
        <v>2.4300000000000002</v>
      </c>
      <c r="B223">
        <v>1.56</v>
      </c>
      <c r="C223" s="45">
        <f t="shared" si="59"/>
        <v>5.2548274770496839E-2</v>
      </c>
      <c r="D223" s="46">
        <f>IF(OR($A223="",$B223=""),"",A223*'MPTO_working_2-way'!$G231)</f>
        <v>2.5576923076923075</v>
      </c>
      <c r="E223" s="48">
        <f>IF(OR($A223="",$B223=""),"",B223*'MPTO_working_2-way'!$G231)</f>
        <v>1.6419753086419751</v>
      </c>
      <c r="F223" s="46">
        <f>IF(OR($A223="",$B223=""),"",'MPTO_working_2-way'!D231)</f>
        <v>2.5957271980279373</v>
      </c>
      <c r="G223" s="48">
        <f>IF(OR($A223="",$B223=""),"",'MPTO_working_2-way'!E231)</f>
        <v>1.6266735324407824</v>
      </c>
      <c r="H223" s="46">
        <f>IF(OR($A223="",$B223=""),"",'OddsRatio_working_2-way'!M231)</f>
        <v>2.5979898086569349</v>
      </c>
      <c r="I223" s="46">
        <f>IF(OR($A223="",$B223=""),"",'OddsRatio_working_2-way'!N231)</f>
        <v>1.6257862187747438</v>
      </c>
      <c r="J223" s="46">
        <f>IF('Log_working_2-way'!$D231="","",A223^('Log_working_2-way'!$D231))</f>
        <v>2.6161579017597356</v>
      </c>
      <c r="K223" s="48">
        <f>IF('Log_working_2-way'!$D231="","",B223^('Log_working_2-way'!$D231))</f>
        <v>1.6187514220658312</v>
      </c>
      <c r="L223" s="55">
        <f t="shared" si="68"/>
        <v>0.39097744360902259</v>
      </c>
      <c r="M223" s="55">
        <f t="shared" si="69"/>
        <v>0.60902255639097758</v>
      </c>
      <c r="N223" s="56">
        <v>329</v>
      </c>
      <c r="O223" s="56">
        <f t="shared" si="70"/>
        <v>193.60905349794237</v>
      </c>
      <c r="P223" s="56">
        <f t="shared" si="71"/>
        <v>118.1025641025641</v>
      </c>
      <c r="Q223" s="56">
        <f t="shared" si="72"/>
        <v>210.89743589743588</v>
      </c>
      <c r="R223" s="56">
        <f t="shared" si="73"/>
        <v>135.3909465020576</v>
      </c>
      <c r="S223" s="57">
        <f t="shared" si="74"/>
        <v>-17.288382399493514</v>
      </c>
      <c r="T223" s="57">
        <f t="shared" si="75"/>
        <v>-17.2883823994935</v>
      </c>
      <c r="U223" t="s">
        <v>453</v>
      </c>
      <c r="V223" t="s">
        <v>93</v>
      </c>
      <c r="W223" t="s">
        <v>472</v>
      </c>
      <c r="X223" s="40">
        <v>44256</v>
      </c>
      <c r="Y223" s="59" t="s">
        <v>378</v>
      </c>
    </row>
    <row r="224" spans="1:25" ht="15" x14ac:dyDescent="0.25">
      <c r="A224">
        <v>2.5299999999999998</v>
      </c>
      <c r="B224">
        <v>1.52</v>
      </c>
      <c r="C224" s="45">
        <f t="shared" si="59"/>
        <v>5.3151653838152679E-2</v>
      </c>
      <c r="D224" s="46">
        <f>IF(OR($A224="",$B224=""),"",A224*'MPTO_working_2-way'!$G232)</f>
        <v>2.6644736842105261</v>
      </c>
      <c r="E224" s="48">
        <f>IF(OR($A224="",$B224=""),"",B224*'MPTO_working_2-way'!$G232)</f>
        <v>1.6007905138339922</v>
      </c>
      <c r="F224" s="46">
        <f>IF(OR($A224="",$B224=""),"",'MPTO_working_2-way'!D232)</f>
        <v>2.7123712794470305</v>
      </c>
      <c r="G224" s="48">
        <f>IF(OR($A224="",$B224=""),"",'MPTO_working_2-way'!E232)</f>
        <v>1.5839855012768762</v>
      </c>
      <c r="H224" s="46">
        <f>IF(OR($A224="",$B224=""),"",'OddsRatio_working_2-way'!M232)</f>
        <v>2.7153156246905956</v>
      </c>
      <c r="I224" s="46">
        <f>IF(OR($A224="",$B224=""),"",'OddsRatio_working_2-way'!N232)</f>
        <v>1.582983088130137</v>
      </c>
      <c r="J224" s="46">
        <f>IF('Log_working_2-way'!$D232="","",A224^('Log_working_2-way'!$D232))</f>
        <v>2.7383800609540847</v>
      </c>
      <c r="K224" s="48">
        <f>IF('Log_working_2-way'!$D232="","",B224^('Log_working_2-way'!$D232))</f>
        <v>1.575248199433763</v>
      </c>
      <c r="L224" s="55">
        <f t="shared" si="68"/>
        <v>0.37530864197530867</v>
      </c>
      <c r="M224" s="55">
        <f t="shared" si="69"/>
        <v>0.62469135802469133</v>
      </c>
      <c r="N224" s="56">
        <v>330</v>
      </c>
      <c r="O224" s="56">
        <f t="shared" si="70"/>
        <v>199.56521739130437</v>
      </c>
      <c r="P224" s="56">
        <f t="shared" si="71"/>
        <v>112.89473684210529</v>
      </c>
      <c r="Q224" s="56">
        <f t="shared" si="72"/>
        <v>217.10526315789474</v>
      </c>
      <c r="R224" s="56">
        <f t="shared" si="73"/>
        <v>130.43478260869566</v>
      </c>
      <c r="S224" s="57">
        <f t="shared" si="74"/>
        <v>-17.540045766590367</v>
      </c>
      <c r="T224" s="57">
        <f t="shared" si="75"/>
        <v>-17.540045766590367</v>
      </c>
      <c r="U224" t="s">
        <v>454</v>
      </c>
      <c r="V224" t="s">
        <v>455</v>
      </c>
      <c r="W224" t="s">
        <v>472</v>
      </c>
      <c r="X224" s="40">
        <v>44256</v>
      </c>
      <c r="Y224" s="59" t="s">
        <v>390</v>
      </c>
    </row>
    <row r="225" spans="1:25" ht="15" x14ac:dyDescent="0.25">
      <c r="A225">
        <v>2.02</v>
      </c>
      <c r="B225">
        <v>1.81</v>
      </c>
      <c r="C225" s="45">
        <f t="shared" si="59"/>
        <v>4.7535692795798834E-2</v>
      </c>
      <c r="D225" s="46">
        <f>IF(OR($A225="",$B225=""),"",A225*'MPTO_working_2-way'!$G233)</f>
        <v>2.1160220994475138</v>
      </c>
      <c r="E225" s="48">
        <f>IF(OR($A225="",$B225=""),"",B225*'MPTO_working_2-way'!$G233)</f>
        <v>1.8960396039603959</v>
      </c>
      <c r="F225" s="46">
        <f>IF(OR($A225="",$B225=""),"",'MPTO_working_2-way'!D233)</f>
        <v>2.1218733677673955</v>
      </c>
      <c r="G225" s="48">
        <f>IF(OR($A225="",$B225=""),"",'MPTO_working_2-way'!E233)</f>
        <v>1.8913661993688893</v>
      </c>
      <c r="H225" s="46">
        <f>IF(OR($A225="",$B225=""),"",'OddsRatio_working_2-way'!M233)</f>
        <v>2.1221672153735645</v>
      </c>
      <c r="I225" s="46">
        <f>IF(OR($A225="",$B225=""),"",'OddsRatio_working_2-way'!N233)</f>
        <v>1.8911327886790064</v>
      </c>
      <c r="J225" s="46">
        <f>IF('Log_working_2-way'!$D233="","",A225^('Log_working_2-way'!$D233))</f>
        <v>2.1248762951200719</v>
      </c>
      <c r="K225" s="48">
        <f>IF('Log_working_2-way'!$D233="","",B225^('Log_working_2-way'!$D233))</f>
        <v>1.8889866417645398</v>
      </c>
      <c r="L225" s="55">
        <f t="shared" si="68"/>
        <v>0.47258485639686681</v>
      </c>
      <c r="M225" s="55">
        <f t="shared" si="69"/>
        <v>0.52741514360313313</v>
      </c>
      <c r="N225" s="56">
        <v>331</v>
      </c>
      <c r="O225" s="56">
        <f t="shared" si="70"/>
        <v>167.13861386138615</v>
      </c>
      <c r="P225" s="56">
        <f t="shared" si="71"/>
        <v>148.12707182320443</v>
      </c>
      <c r="Q225" s="56">
        <f t="shared" si="72"/>
        <v>182.8729281767956</v>
      </c>
      <c r="R225" s="56">
        <f t="shared" si="73"/>
        <v>163.86138613861385</v>
      </c>
      <c r="S225" s="57">
        <f t="shared" si="74"/>
        <v>-15.734314315409449</v>
      </c>
      <c r="T225" s="57">
        <f t="shared" si="75"/>
        <v>-15.734314315409421</v>
      </c>
      <c r="U225" t="s">
        <v>456</v>
      </c>
      <c r="V225" t="s">
        <v>90</v>
      </c>
      <c r="W225" t="s">
        <v>472</v>
      </c>
      <c r="X225" s="40">
        <v>44256</v>
      </c>
      <c r="Y225" s="59" t="s">
        <v>379</v>
      </c>
    </row>
    <row r="226" spans="1:25" ht="15" x14ac:dyDescent="0.25">
      <c r="A226">
        <v>2.2000000000000002</v>
      </c>
      <c r="B226">
        <v>1.68</v>
      </c>
      <c r="C226" s="45">
        <f t="shared" si="59"/>
        <v>4.9783549783549708E-2</v>
      </c>
      <c r="D226" s="46">
        <f>IF(OR($A226="",$B226=""),"",A226*'MPTO_working_2-way'!$G234)</f>
        <v>2.3095238095238098</v>
      </c>
      <c r="E226" s="48">
        <f>IF(OR($A226="",$B226=""),"",B226*'MPTO_working_2-way'!$G234)</f>
        <v>1.7636363636363634</v>
      </c>
      <c r="F226" s="46">
        <f>IF(OR($A226="",$B226=""),"",'MPTO_working_2-way'!D234)</f>
        <v>2.327455919395466</v>
      </c>
      <c r="G226" s="48">
        <f>IF(OR($A226="",$B226=""),"",'MPTO_working_2-way'!E234)</f>
        <v>1.7533206831119543</v>
      </c>
      <c r="H226" s="46">
        <f>IF(OR($A226="",$B226=""),"",'OddsRatio_working_2-way'!M234)</f>
        <v>2.3284223283101424</v>
      </c>
      <c r="I226" s="46">
        <f>IF(OR($A226="",$B226=""),"",'OddsRatio_working_2-way'!N234)</f>
        <v>1.7527726527090808</v>
      </c>
      <c r="J226" s="46">
        <f>IF('Log_working_2-way'!$D234="","",A226^('Log_working_2-way'!$D234))</f>
        <v>2.3368281041445402</v>
      </c>
      <c r="K226" s="48">
        <f>IF('Log_working_2-way'!$D234="","",B226^('Log_working_2-way'!$D234))</f>
        <v>1.7480393304857011</v>
      </c>
      <c r="L226" s="55">
        <f t="shared" si="68"/>
        <v>0.43298969072164945</v>
      </c>
      <c r="M226" s="55">
        <f t="shared" si="69"/>
        <v>0.56701030927835061</v>
      </c>
      <c r="N226" s="56">
        <v>332</v>
      </c>
      <c r="O226" s="56">
        <f t="shared" si="70"/>
        <v>181.09090909090912</v>
      </c>
      <c r="P226" s="56">
        <f t="shared" si="71"/>
        <v>134.38095238095238</v>
      </c>
      <c r="Q226" s="56">
        <f t="shared" si="72"/>
        <v>197.61904761904762</v>
      </c>
      <c r="R226" s="56">
        <f t="shared" si="73"/>
        <v>150.90909090909091</v>
      </c>
      <c r="S226" s="57">
        <f t="shared" si="74"/>
        <v>-16.528138528138498</v>
      </c>
      <c r="T226" s="57">
        <f t="shared" si="75"/>
        <v>-16.528138528138527</v>
      </c>
      <c r="U226" t="s">
        <v>89</v>
      </c>
      <c r="V226" t="s">
        <v>92</v>
      </c>
      <c r="W226" t="s">
        <v>472</v>
      </c>
      <c r="X226" s="40">
        <v>44256</v>
      </c>
      <c r="Y226" s="59" t="s">
        <v>370</v>
      </c>
    </row>
    <row r="227" spans="1:25" ht="15" x14ac:dyDescent="0.25">
      <c r="A227">
        <v>1.44</v>
      </c>
      <c r="B227">
        <v>2.92</v>
      </c>
      <c r="C227" s="45">
        <f t="shared" si="59"/>
        <v>3.6910197869101991E-2</v>
      </c>
      <c r="D227" s="46">
        <f>IF(OR($A227="",$B227=""),"",A227*'MPTO_working_2-way'!$G235)</f>
        <v>1.4931506849315068</v>
      </c>
      <c r="E227" s="48">
        <f>IF(OR($A227="",$B227=""),"",B227*'MPTO_working_2-way'!$G235)</f>
        <v>3.0277777777777777</v>
      </c>
      <c r="F227" s="46">
        <f>IF(OR($A227="",$B227=""),"",'MPTO_working_2-way'!D235)</f>
        <v>1.4793132564030396</v>
      </c>
      <c r="G227" s="48">
        <f>IF(OR($A227="",$B227=""),"",'MPTO_working_2-way'!E235)</f>
        <v>3.086318261890781</v>
      </c>
      <c r="H227" s="46">
        <f>IF(OR($A227="",$B227=""),"",'OddsRatio_working_2-way'!M235)</f>
        <v>1.4787135538781691</v>
      </c>
      <c r="I227" s="46">
        <f>IF(OR($A227="",$B227=""),"",'OddsRatio_working_2-way'!N235)</f>
        <v>3.0889318714683744</v>
      </c>
      <c r="J227" s="46">
        <f>IF('Log_working_2-way'!$D235="","",A227^('Log_working_2-way'!$D235))</f>
        <v>1.4723566107495401</v>
      </c>
      <c r="K227" s="48">
        <f>IF('Log_working_2-way'!$D235="","",B227^('Log_working_2-way'!$D235))</f>
        <v>3.1170445744636339</v>
      </c>
      <c r="L227" s="55">
        <f t="shared" si="68"/>
        <v>0.66972477064220182</v>
      </c>
      <c r="M227" s="55">
        <f t="shared" si="69"/>
        <v>0.33027522935779818</v>
      </c>
      <c r="N227" s="56">
        <v>333</v>
      </c>
      <c r="O227" s="56">
        <f t="shared" si="70"/>
        <v>101.74999999999999</v>
      </c>
      <c r="P227" s="56">
        <f t="shared" si="71"/>
        <v>218.95890410958904</v>
      </c>
      <c r="Q227" s="56">
        <f t="shared" si="72"/>
        <v>114.04109589041096</v>
      </c>
      <c r="R227" s="56">
        <f t="shared" si="73"/>
        <v>231.25</v>
      </c>
      <c r="S227" s="57">
        <f t="shared" si="74"/>
        <v>-12.291095890410972</v>
      </c>
      <c r="T227" s="57">
        <f t="shared" si="75"/>
        <v>-12.291095890410958</v>
      </c>
      <c r="U227" t="s">
        <v>143</v>
      </c>
      <c r="V227" t="s">
        <v>457</v>
      </c>
      <c r="W227" t="s">
        <v>473</v>
      </c>
      <c r="X227" s="40">
        <v>44256</v>
      </c>
      <c r="Y227" s="59" t="s">
        <v>482</v>
      </c>
    </row>
    <row r="228" spans="1:25" ht="15" x14ac:dyDescent="0.25">
      <c r="A228">
        <v>1.47</v>
      </c>
      <c r="B228">
        <v>2.84</v>
      </c>
      <c r="C228" s="45">
        <f t="shared" si="59"/>
        <v>3.2384784899875507E-2</v>
      </c>
      <c r="D228" s="46">
        <f>IF(OR($A228="",$B228=""),"",A228*'MPTO_working_2-way'!$G236)</f>
        <v>1.517605633802817</v>
      </c>
      <c r="E228" s="48">
        <f>IF(OR($A228="",$B228=""),"",B228*'MPTO_working_2-way'!$G236)</f>
        <v>2.9319727891156462</v>
      </c>
      <c r="F228" s="46">
        <f>IF(OR($A228="",$B228=""),"",'MPTO_working_2-way'!D236)</f>
        <v>1.5058433126532969</v>
      </c>
      <c r="G228" s="48">
        <f>IF(OR($A228="",$B228=""),"",'MPTO_working_2-way'!E236)</f>
        <v>2.9768967484312605</v>
      </c>
      <c r="H228" s="46">
        <f>IF(OR($A228="",$B228=""),"",'OddsRatio_working_2-way'!M236)</f>
        <v>1.5054055625027252</v>
      </c>
      <c r="I228" s="46">
        <f>IF(OR($A228="",$B228=""),"",'OddsRatio_working_2-way'!N236)</f>
        <v>2.9786090106489649</v>
      </c>
      <c r="J228" s="46">
        <f>IF('Log_working_2-way'!$D236="","",A228^('Log_working_2-way'!$D236))</f>
        <v>1.500023054392376</v>
      </c>
      <c r="K228" s="48">
        <f>IF('Log_working_2-way'!$D236="","",B228^('Log_working_2-way'!$D236))</f>
        <v>2.9999077866819808</v>
      </c>
      <c r="L228" s="55">
        <f t="shared" si="68"/>
        <v>0.65893271461716929</v>
      </c>
      <c r="M228" s="55">
        <f t="shared" si="69"/>
        <v>0.34106728538283065</v>
      </c>
      <c r="N228" s="56">
        <v>334</v>
      </c>
      <c r="O228" s="56">
        <f t="shared" si="70"/>
        <v>106.78911564625851</v>
      </c>
      <c r="P228" s="56">
        <f t="shared" si="71"/>
        <v>216.3943661971831</v>
      </c>
      <c r="Q228" s="56">
        <f t="shared" si="72"/>
        <v>117.60563380281691</v>
      </c>
      <c r="R228" s="56">
        <f t="shared" si="73"/>
        <v>227.21088435374148</v>
      </c>
      <c r="S228" s="57">
        <f t="shared" si="74"/>
        <v>-10.816518156558402</v>
      </c>
      <c r="T228" s="57">
        <f t="shared" si="75"/>
        <v>-10.816518156558374</v>
      </c>
      <c r="U228" t="s">
        <v>98</v>
      </c>
      <c r="V228" t="s">
        <v>101</v>
      </c>
      <c r="W228" t="s">
        <v>473</v>
      </c>
      <c r="X228" s="40">
        <v>44256</v>
      </c>
      <c r="Y228" s="59" t="s">
        <v>383</v>
      </c>
    </row>
    <row r="229" spans="1:25" ht="15" x14ac:dyDescent="0.25">
      <c r="A229">
        <v>1.61</v>
      </c>
      <c r="B229">
        <v>2.4500000000000002</v>
      </c>
      <c r="C229" s="45">
        <f t="shared" si="59"/>
        <v>2.9281277728482547E-2</v>
      </c>
      <c r="D229" s="46">
        <f>IF(OR($A229="",$B229=""),"",A229*'MPTO_working_2-way'!$G237)</f>
        <v>1.657142857142857</v>
      </c>
      <c r="E229" s="48">
        <f>IF(OR($A229="",$B229=""),"",B229*'MPTO_working_2-way'!$G237)</f>
        <v>2.5217391304347823</v>
      </c>
      <c r="F229" s="46">
        <f>IF(OR($A229="",$B229=""),"",'MPTO_working_2-way'!D237)</f>
        <v>1.6488661302121432</v>
      </c>
      <c r="G229" s="48">
        <f>IF(OR($A229="",$B229=""),"",'MPTO_working_2-way'!E237)</f>
        <v>2.5411499436302138</v>
      </c>
      <c r="H229" s="46">
        <f>IF(OR($A229="",$B229=""),"",'OddsRatio_working_2-way'!M237)</f>
        <v>1.648605932113185</v>
      </c>
      <c r="I229" s="46">
        <f>IF(OR($A229="",$B229=""),"",'OddsRatio_working_2-way'!N237)</f>
        <v>2.5417681992854404</v>
      </c>
      <c r="J229" s="46">
        <f>IF('Log_working_2-way'!$D237="","",A229^('Log_working_2-way'!$D237))</f>
        <v>1.6448518993839698</v>
      </c>
      <c r="K229" s="48">
        <f>IF('Log_working_2-way'!$D237="","",B229^('Log_working_2-way'!$D237))</f>
        <v>2.5507436683605564</v>
      </c>
      <c r="L229" s="55">
        <f t="shared" si="68"/>
        <v>0.60344827586206906</v>
      </c>
      <c r="M229" s="55">
        <f t="shared" si="69"/>
        <v>0.39655172413793111</v>
      </c>
      <c r="N229" s="56">
        <v>335</v>
      </c>
      <c r="O229" s="56">
        <f t="shared" si="70"/>
        <v>126.92546583850933</v>
      </c>
      <c r="P229" s="56">
        <f t="shared" si="71"/>
        <v>198.265306122449</v>
      </c>
      <c r="Q229" s="56">
        <f t="shared" si="72"/>
        <v>136.734693877551</v>
      </c>
      <c r="R229" s="56">
        <f t="shared" si="73"/>
        <v>208.07453416149067</v>
      </c>
      <c r="S229" s="57">
        <f t="shared" si="74"/>
        <v>-9.8092280390416704</v>
      </c>
      <c r="T229" s="57">
        <f t="shared" si="75"/>
        <v>-9.8092280390416704</v>
      </c>
      <c r="U229" t="s">
        <v>95</v>
      </c>
      <c r="V229" t="s">
        <v>97</v>
      </c>
      <c r="W229" t="s">
        <v>473</v>
      </c>
      <c r="X229" s="40">
        <v>44256</v>
      </c>
      <c r="Y229" s="59" t="s">
        <v>474</v>
      </c>
    </row>
    <row r="230" spans="1:25" ht="15" x14ac:dyDescent="0.25">
      <c r="A230">
        <v>1.74</v>
      </c>
      <c r="B230">
        <v>2.21</v>
      </c>
      <c r="C230" s="45">
        <f t="shared" si="59"/>
        <v>2.720133146096626E-2</v>
      </c>
      <c r="D230" s="46">
        <f>IF(OR($A230="",$B230=""),"",A230*'MPTO_working_2-way'!$G238)</f>
        <v>1.7873303167420813</v>
      </c>
      <c r="E230" s="48">
        <f>IF(OR($A230="",$B230=""),"",B230*'MPTO_working_2-way'!$G238)</f>
        <v>2.2701149425287355</v>
      </c>
      <c r="F230" s="46">
        <f>IF(OR($A230="",$B230=""),"",'MPTO_working_2-way'!D238)</f>
        <v>1.7821754646150993</v>
      </c>
      <c r="G230" s="48">
        <f>IF(OR($A230="",$B230=""),"",'MPTO_working_2-way'!E238)</f>
        <v>2.2784855128281092</v>
      </c>
      <c r="H230" s="46">
        <f>IF(OR($A230="",$B230=""),"",'OddsRatio_working_2-way'!M238)</f>
        <v>1.7820295697311479</v>
      </c>
      <c r="I230" s="46">
        <f>IF(OR($A230="",$B230=""),"",'OddsRatio_working_2-way'!N238)</f>
        <v>2.2787240261820116</v>
      </c>
      <c r="J230" s="46">
        <f>IF('Log_working_2-way'!$D238="","",A230^('Log_working_2-way'!$D238))</f>
        <v>1.7796998822901224</v>
      </c>
      <c r="K230" s="48">
        <f>IF('Log_working_2-way'!$D238="","",B230^('Log_working_2-way'!$D238))</f>
        <v>2.2825447620471673</v>
      </c>
      <c r="L230" s="55">
        <f t="shared" si="68"/>
        <v>0.55949367088607604</v>
      </c>
      <c r="M230" s="55">
        <f t="shared" si="69"/>
        <v>0.44050632911392407</v>
      </c>
      <c r="N230" s="56">
        <v>336</v>
      </c>
      <c r="O230" s="56">
        <f t="shared" si="70"/>
        <v>142.89655172413791</v>
      </c>
      <c r="P230" s="56">
        <f t="shared" si="71"/>
        <v>183.96380090497735</v>
      </c>
      <c r="Q230" s="56">
        <f t="shared" si="72"/>
        <v>152.03619909502262</v>
      </c>
      <c r="R230" s="56">
        <f t="shared" si="73"/>
        <v>193.10344827586206</v>
      </c>
      <c r="S230" s="57">
        <f t="shared" si="74"/>
        <v>-9.1396473708847168</v>
      </c>
      <c r="T230" s="57">
        <f t="shared" si="75"/>
        <v>-9.1396473708847168</v>
      </c>
      <c r="U230" t="s">
        <v>94</v>
      </c>
      <c r="V230" t="s">
        <v>100</v>
      </c>
      <c r="W230" t="s">
        <v>473</v>
      </c>
      <c r="X230" s="40">
        <v>44256</v>
      </c>
      <c r="Y230" s="59" t="s">
        <v>374</v>
      </c>
    </row>
    <row r="231" spans="1:25" ht="15" x14ac:dyDescent="0.25">
      <c r="A231">
        <v>1.74</v>
      </c>
      <c r="B231">
        <v>2.2000000000000002</v>
      </c>
      <c r="C231" s="45">
        <f t="shared" si="59"/>
        <v>2.925809822361547E-2</v>
      </c>
      <c r="D231" s="46">
        <f>IF(OR($A231="",$B231=""),"",A231*'MPTO_working_2-way'!$G239)</f>
        <v>1.790909090909091</v>
      </c>
      <c r="E231" s="48">
        <f>IF(OR($A231="",$B231=""),"",B231*'MPTO_working_2-way'!$G239)</f>
        <v>2.264367816091954</v>
      </c>
      <c r="F231" s="46">
        <f>IF(OR($A231="",$B231=""),"",'MPTO_working_2-way'!D239)</f>
        <v>1.78544776119403</v>
      </c>
      <c r="G231" s="48">
        <f>IF(OR($A231="",$B231=""),"",'MPTO_working_2-way'!E239)</f>
        <v>2.2731591448931119</v>
      </c>
      <c r="H231" s="46">
        <f>IF(OR($A231="",$B231=""),"",'OddsRatio_working_2-way'!M239)</f>
        <v>1.7852812659593167</v>
      </c>
      <c r="I231" s="46">
        <f>IF(OR($A231="",$B231=""),"",'OddsRatio_working_2-way'!N239)</f>
        <v>2.2734290799340271</v>
      </c>
      <c r="J231" s="46">
        <f>IF('Log_working_2-way'!$D239="","",A231^('Log_working_2-way'!$D239))</f>
        <v>1.7828096647750074</v>
      </c>
      <c r="K231" s="48">
        <f>IF('Log_working_2-way'!$D239="","",B231^('Log_working_2-way'!$D239))</f>
        <v>2.2774497365044657</v>
      </c>
      <c r="L231" s="55">
        <f t="shared" si="68"/>
        <v>0.55837563451776651</v>
      </c>
      <c r="M231" s="55">
        <f t="shared" si="69"/>
        <v>0.44162436548223349</v>
      </c>
      <c r="N231" s="56">
        <v>337</v>
      </c>
      <c r="O231" s="56">
        <f t="shared" si="70"/>
        <v>143.32183908045977</v>
      </c>
      <c r="P231" s="56">
        <f t="shared" si="71"/>
        <v>183.81818181818184</v>
      </c>
      <c r="Q231" s="56">
        <f t="shared" si="72"/>
        <v>153.18181818181819</v>
      </c>
      <c r="R231" s="56">
        <f t="shared" si="73"/>
        <v>193.6781609195402</v>
      </c>
      <c r="S231" s="57">
        <f t="shared" si="74"/>
        <v>-9.8599791013584195</v>
      </c>
      <c r="T231" s="57">
        <f t="shared" si="75"/>
        <v>-9.8599791013583626</v>
      </c>
      <c r="U231" t="s">
        <v>96</v>
      </c>
      <c r="V231" t="s">
        <v>51</v>
      </c>
      <c r="W231" t="s">
        <v>473</v>
      </c>
      <c r="X231" s="40">
        <v>44256</v>
      </c>
      <c r="Y231" s="59" t="s">
        <v>379</v>
      </c>
    </row>
    <row r="232" spans="1:25" ht="15" x14ac:dyDescent="0.25">
      <c r="A232">
        <v>1.83</v>
      </c>
      <c r="B232">
        <v>2.0499999999999998</v>
      </c>
      <c r="C232" s="45">
        <f t="shared" si="59"/>
        <v>3.4252965480474407E-2</v>
      </c>
      <c r="D232" s="46">
        <f>IF(OR($A232="",$B232=""),"",A232*'MPTO_working_2-way'!$G240)</f>
        <v>1.8926829268292682</v>
      </c>
      <c r="E232" s="48">
        <f>IF(OR($A232="",$B232=""),"",B232*'MPTO_working_2-way'!$G240)</f>
        <v>2.1202185792349724</v>
      </c>
      <c r="F232" s="46">
        <f>IF(OR($A232="",$B232=""),"",'MPTO_working_2-way'!D240)</f>
        <v>1.8892106257081707</v>
      </c>
      <c r="G232" s="48">
        <f>IF(OR($A232="",$B232=""),"",'MPTO_working_2-way'!E240)</f>
        <v>2.1245929491717397</v>
      </c>
      <c r="H232" s="46">
        <f>IF(OR($A232="",$B232=""),"",'OddsRatio_working_2-way'!M240)</f>
        <v>1.8890872794479689</v>
      </c>
      <c r="I232" s="46">
        <f>IF(OR($A232="",$B232=""),"",'OddsRatio_working_2-way'!N240)</f>
        <v>2.1247489679763456</v>
      </c>
      <c r="J232" s="46">
        <f>IF('Log_working_2-way'!$D240="","",A232^('Log_working_2-way'!$D240))</f>
        <v>1.8875091450726849</v>
      </c>
      <c r="K232" s="48">
        <f>IF('Log_working_2-way'!$D240="","",B232^('Log_working_2-way'!$D240))</f>
        <v>2.1267489530128172</v>
      </c>
      <c r="L232" s="55">
        <f t="shared" si="68"/>
        <v>0.52835051546391754</v>
      </c>
      <c r="M232" s="55">
        <f t="shared" si="69"/>
        <v>0.47164948453608252</v>
      </c>
      <c r="N232" s="56">
        <v>338</v>
      </c>
      <c r="O232" s="56">
        <f t="shared" si="70"/>
        <v>153.30054644808746</v>
      </c>
      <c r="P232" s="56">
        <f t="shared" si="71"/>
        <v>173.1219512195122</v>
      </c>
      <c r="Q232" s="56">
        <f t="shared" si="72"/>
        <v>164.87804878048783</v>
      </c>
      <c r="R232" s="56">
        <f t="shared" si="73"/>
        <v>184.69945355191254</v>
      </c>
      <c r="S232" s="57">
        <f t="shared" si="74"/>
        <v>-11.577502332400371</v>
      </c>
      <c r="T232" s="57">
        <f t="shared" si="75"/>
        <v>-11.577502332400343</v>
      </c>
      <c r="U232" t="s">
        <v>103</v>
      </c>
      <c r="V232" t="s">
        <v>104</v>
      </c>
      <c r="W232" t="s">
        <v>473</v>
      </c>
      <c r="X232" s="40">
        <v>44256</v>
      </c>
      <c r="Y232" s="59" t="s">
        <v>387</v>
      </c>
    </row>
    <row r="233" spans="1:25" ht="15" x14ac:dyDescent="0.25">
      <c r="A233">
        <v>1.44</v>
      </c>
      <c r="B233">
        <v>2.95</v>
      </c>
      <c r="C233" s="45">
        <f t="shared" si="59"/>
        <v>3.3427495291902032E-2</v>
      </c>
      <c r="D233" s="46">
        <f>IF(OR($A233="",$B233=""),"",A233*'MPTO_working_2-way'!$G241)</f>
        <v>1.4881355932203388</v>
      </c>
      <c r="E233" s="48">
        <f>IF(OR($A233="",$B233=""),"",B233*'MPTO_working_2-way'!$G241)</f>
        <v>3.0486111111111112</v>
      </c>
      <c r="F233" s="46">
        <f>IF(OR($A233="",$B233=""),"",'MPTO_working_2-way'!D241)</f>
        <v>1.4755123306703715</v>
      </c>
      <c r="G233" s="48">
        <f>IF(OR($A233="",$B233=""),"",'MPTO_working_2-way'!E241)</f>
        <v>3.1029948867786707</v>
      </c>
      <c r="H233" s="46">
        <f>IF(OR($A233="",$B233=""),"",'OddsRatio_working_2-way'!M241)</f>
        <v>1.4750168687962832</v>
      </c>
      <c r="I233" s="46">
        <f>IF(OR($A233="",$B233=""),"",'OddsRatio_working_2-way'!N241)</f>
        <v>3.105188395801711</v>
      </c>
      <c r="J233" s="46">
        <f>IF('Log_working_2-way'!$D241="","",A233^('Log_working_2-way'!$D241))</f>
        <v>1.4692235576325354</v>
      </c>
      <c r="K233" s="48">
        <f>IF('Log_working_2-way'!$D241="","",B233^('Log_working_2-way'!$D241))</f>
        <v>3.1311802950499352</v>
      </c>
      <c r="L233" s="55">
        <f t="shared" si="68"/>
        <v>0.67198177676537596</v>
      </c>
      <c r="M233" s="55">
        <f t="shared" si="69"/>
        <v>0.32801822323462415</v>
      </c>
      <c r="N233" s="56">
        <v>339</v>
      </c>
      <c r="O233" s="56">
        <f t="shared" si="70"/>
        <v>103.58333333333331</v>
      </c>
      <c r="P233" s="56">
        <f t="shared" si="71"/>
        <v>224.08474576271189</v>
      </c>
      <c r="Q233" s="56">
        <f t="shared" si="72"/>
        <v>114.91525423728812</v>
      </c>
      <c r="R233" s="56">
        <f t="shared" si="73"/>
        <v>235.41666666666666</v>
      </c>
      <c r="S233" s="57">
        <f t="shared" si="74"/>
        <v>-11.33192090395481</v>
      </c>
      <c r="T233" s="57">
        <f t="shared" si="75"/>
        <v>-11.331920903954767</v>
      </c>
      <c r="U233" t="s">
        <v>102</v>
      </c>
      <c r="V233" t="s">
        <v>99</v>
      </c>
      <c r="W233" t="s">
        <v>473</v>
      </c>
      <c r="X233" s="40">
        <v>44256</v>
      </c>
      <c r="Y233" s="59" t="s">
        <v>371</v>
      </c>
    </row>
    <row r="234" spans="1:25" ht="15" x14ac:dyDescent="0.25">
      <c r="A234">
        <v>1.98</v>
      </c>
      <c r="B234">
        <v>1.93</v>
      </c>
      <c r="C234" s="45">
        <f t="shared" si="59"/>
        <v>2.3185220076411994E-2</v>
      </c>
      <c r="D234" s="46">
        <f>IF(OR($A234="",$B234=""),"",A234*'MPTO_working_2-way'!$G242)</f>
        <v>2.0259067357512959</v>
      </c>
      <c r="E234" s="48">
        <f>IF(OR($A234="",$B234=""),"",B234*'MPTO_working_2-way'!$G242)</f>
        <v>1.9747474747474751</v>
      </c>
      <c r="F234" s="46">
        <f>IF(OR($A234="",$B234=""),"",'MPTO_working_2-way'!D242)</f>
        <v>2.0265153523890338</v>
      </c>
      <c r="G234" s="48">
        <f>IF(OR($A234="",$B234=""),"",'MPTO_working_2-way'!E242)</f>
        <v>1.974169551066798</v>
      </c>
      <c r="H234" s="46">
        <f>IF(OR($A234="",$B234=""),"",'OddsRatio_working_2-way'!M242)</f>
        <v>2.0265298051494733</v>
      </c>
      <c r="I234" s="46">
        <f>IF(OR($A234="",$B234=""),"",'OddsRatio_working_2-way'!N242)</f>
        <v>1.9741558354989901</v>
      </c>
      <c r="J234" s="46">
        <f>IF('Log_working_2-way'!$D242="","",A234^('Log_working_2-way'!$D242))</f>
        <v>2.0268045830085555</v>
      </c>
      <c r="K234" s="48">
        <f>IF('Log_working_2-way'!$D242="","",B234^('Log_working_2-way'!$D242))</f>
        <v>1.9738951466986834</v>
      </c>
      <c r="L234" s="55">
        <f t="shared" si="68"/>
        <v>0.49360613810741677</v>
      </c>
      <c r="M234" s="55">
        <f t="shared" si="69"/>
        <v>0.50639386189258306</v>
      </c>
      <c r="N234" s="56">
        <v>340</v>
      </c>
      <c r="O234" s="56">
        <f t="shared" si="70"/>
        <v>168.28282828282832</v>
      </c>
      <c r="P234" s="56">
        <f t="shared" si="71"/>
        <v>163.83419689119168</v>
      </c>
      <c r="Q234" s="56">
        <f t="shared" si="72"/>
        <v>176.16580310880832</v>
      </c>
      <c r="R234" s="56">
        <f t="shared" si="73"/>
        <v>171.71717171717174</v>
      </c>
      <c r="S234" s="57">
        <f t="shared" si="74"/>
        <v>-7.8829748259799999</v>
      </c>
      <c r="T234" s="57">
        <f t="shared" si="75"/>
        <v>-7.8829748259800567</v>
      </c>
      <c r="U234" t="s">
        <v>458</v>
      </c>
      <c r="V234" t="s">
        <v>142</v>
      </c>
      <c r="W234" t="s">
        <v>473</v>
      </c>
      <c r="X234" s="40">
        <v>44256</v>
      </c>
      <c r="Y234" s="59" t="s">
        <v>377</v>
      </c>
    </row>
    <row r="235" spans="1:25" ht="15" x14ac:dyDescent="0.25">
      <c r="A235">
        <v>1.65</v>
      </c>
      <c r="B235">
        <v>2.38</v>
      </c>
      <c r="C235" s="45">
        <f t="shared" si="59"/>
        <v>2.6228673287496784E-2</v>
      </c>
      <c r="D235" s="46">
        <f>IF(OR($A235="",$B235=""),"",A235*'MPTO_working_2-way'!$G243)</f>
        <v>1.6932773109243695</v>
      </c>
      <c r="E235" s="48">
        <f>IF(OR($A235="",$B235=""),"",B235*'MPTO_working_2-way'!$G243)</f>
        <v>2.4424242424242424</v>
      </c>
      <c r="F235" s="46">
        <f>IF(OR($A235="",$B235=""),"",'MPTO_working_2-way'!D243)</f>
        <v>1.686493450719347</v>
      </c>
      <c r="G235" s="48">
        <f>IF(OR($A235="",$B235=""),"",'MPTO_working_2-way'!E243)</f>
        <v>2.4566781357522673</v>
      </c>
      <c r="H235" s="46">
        <f>IF(OR($A235="",$B235=""),"",'OddsRatio_working_2-way'!M243)</f>
        <v>1.6863049560899459</v>
      </c>
      <c r="I235" s="46">
        <f>IF(OR($A235="",$B235=""),"",'OddsRatio_working_2-way'!N243)</f>
        <v>2.4570782144678858</v>
      </c>
      <c r="J235" s="46">
        <f>IF('Log_working_2-way'!$D243="","",A235^('Log_working_2-way'!$D243))</f>
        <v>1.6832366497868074</v>
      </c>
      <c r="K235" s="48">
        <f>IF('Log_working_2-way'!$D243="","",B235^('Log_working_2-way'!$D243))</f>
        <v>2.4636217192271848</v>
      </c>
      <c r="L235" s="55">
        <f t="shared" si="68"/>
        <v>0.5905707196029778</v>
      </c>
      <c r="M235" s="55">
        <f t="shared" si="69"/>
        <v>0.40942928039702237</v>
      </c>
      <c r="N235" s="56">
        <v>341</v>
      </c>
      <c r="O235" s="56">
        <f t="shared" si="70"/>
        <v>134.33333333333331</v>
      </c>
      <c r="P235" s="56">
        <f t="shared" si="71"/>
        <v>197.72268907563023</v>
      </c>
      <c r="Q235" s="56">
        <f t="shared" si="72"/>
        <v>143.27731092436974</v>
      </c>
      <c r="R235" s="56">
        <f t="shared" si="73"/>
        <v>206.66666666666669</v>
      </c>
      <c r="S235" s="57">
        <f t="shared" si="74"/>
        <v>-8.943977591036429</v>
      </c>
      <c r="T235" s="57">
        <f t="shared" si="75"/>
        <v>-8.9439775910364574</v>
      </c>
      <c r="U235" t="s">
        <v>459</v>
      </c>
      <c r="V235" t="s">
        <v>52</v>
      </c>
      <c r="W235" t="s">
        <v>473</v>
      </c>
      <c r="X235" s="40">
        <v>44256</v>
      </c>
      <c r="Y235" s="59" t="s">
        <v>381</v>
      </c>
    </row>
    <row r="236" spans="1:25" ht="15" x14ac:dyDescent="0.25">
      <c r="A236">
        <v>1.76</v>
      </c>
      <c r="B236">
        <v>2.17</v>
      </c>
      <c r="C236" s="45">
        <f t="shared" si="59"/>
        <v>2.9011311269375728E-2</v>
      </c>
      <c r="D236" s="46">
        <f>IF(OR($A236="",$B236=""),"",A236*'MPTO_working_2-way'!$G244)</f>
        <v>1.8110599078341012</v>
      </c>
      <c r="E236" s="48">
        <f>IF(OR($A236="",$B236=""),"",B236*'MPTO_working_2-way'!$G244)</f>
        <v>2.2329545454545454</v>
      </c>
      <c r="F236" s="46">
        <f>IF(OR($A236="",$B236=""),"",'MPTO_working_2-way'!D244)</f>
        <v>1.8061099025820484</v>
      </c>
      <c r="G236" s="48">
        <f>IF(OR($A236="",$B236=""),"",'MPTO_working_2-way'!E244)</f>
        <v>2.2405256365129644</v>
      </c>
      <c r="H236" s="46">
        <f>IF(OR($A236="",$B236=""),"",'OddsRatio_working_2-way'!M244)</f>
        <v>1.8059606997693183</v>
      </c>
      <c r="I236" s="46">
        <f>IF(OR($A236="",$B236=""),"",'OddsRatio_working_2-way'!N244)</f>
        <v>2.2407552878027661</v>
      </c>
      <c r="J236" s="46">
        <f>IF('Log_working_2-way'!$D244="","",A236^('Log_working_2-way'!$D244))</f>
        <v>1.8037209689479914</v>
      </c>
      <c r="K236" s="48">
        <f>IF('Log_working_2-way'!$D244="","",B236^('Log_working_2-way'!$D244))</f>
        <v>2.2442129030289037</v>
      </c>
      <c r="L236" s="55">
        <f t="shared" si="68"/>
        <v>0.55216284987277364</v>
      </c>
      <c r="M236" s="55">
        <f t="shared" si="69"/>
        <v>0.44783715012722647</v>
      </c>
      <c r="N236" s="56">
        <v>342</v>
      </c>
      <c r="O236" s="56">
        <f t="shared" si="70"/>
        <v>147.68181818181816</v>
      </c>
      <c r="P236" s="56">
        <f t="shared" si="71"/>
        <v>184.39631336405529</v>
      </c>
      <c r="Q236" s="56">
        <f t="shared" si="72"/>
        <v>157.60368663594471</v>
      </c>
      <c r="R236" s="56">
        <f t="shared" si="73"/>
        <v>194.31818181818184</v>
      </c>
      <c r="S236" s="57">
        <f t="shared" si="74"/>
        <v>-9.9218684541265532</v>
      </c>
      <c r="T236" s="57">
        <f t="shared" si="75"/>
        <v>-9.9218684541265532</v>
      </c>
      <c r="U236" t="s">
        <v>53</v>
      </c>
      <c r="V236" t="s">
        <v>141</v>
      </c>
      <c r="W236" t="s">
        <v>473</v>
      </c>
      <c r="X236" s="40">
        <v>44256</v>
      </c>
      <c r="Y236" s="59" t="s">
        <v>483</v>
      </c>
    </row>
    <row r="237" spans="1:25" ht="15" x14ac:dyDescent="0.25">
      <c r="A237">
        <v>2.2999999999999998</v>
      </c>
      <c r="B237">
        <v>1.67</v>
      </c>
      <c r="C237" s="45">
        <f t="shared" si="59"/>
        <v>3.3585003905233002E-2</v>
      </c>
      <c r="D237" s="46">
        <f>IF(OR($A237="",$B237=""),"",A237*'MPTO_working_2-way'!$G245)</f>
        <v>2.3772455089820359</v>
      </c>
      <c r="E237" s="48">
        <f>IF(OR($A237="",$B237=""),"",B237*'MPTO_working_2-way'!$G245)</f>
        <v>1.7260869565217389</v>
      </c>
      <c r="F237" s="46">
        <f>IF(OR($A237="",$B237=""),"",'MPTO_working_2-way'!D245)</f>
        <v>2.3924011211460603</v>
      </c>
      <c r="G237" s="48">
        <f>IF(OR($A237="",$B237=""),"",'MPTO_working_2-way'!E245)</f>
        <v>1.7181838514873629</v>
      </c>
      <c r="H237" s="46">
        <f>IF(OR($A237="",$B237=""),"",'OddsRatio_working_2-way'!M245)</f>
        <v>2.3929459815307572</v>
      </c>
      <c r="I237" s="46">
        <f>IF(OR($A237="",$B237=""),"",'OddsRatio_working_2-way'!N245)</f>
        <v>1.7179029289427752</v>
      </c>
      <c r="J237" s="46">
        <f>IF('Log_working_2-way'!$D245="","",A237^('Log_working_2-way'!$D245))</f>
        <v>2.399943779582375</v>
      </c>
      <c r="K237" s="48">
        <f>IF('Log_working_2-way'!$D245="","",B237^('Log_working_2-way'!$D245))</f>
        <v>1.7143143993241288</v>
      </c>
      <c r="L237" s="55">
        <f t="shared" si="68"/>
        <v>0.42065491183879095</v>
      </c>
      <c r="M237" s="55">
        <f t="shared" si="69"/>
        <v>0.57934508816120911</v>
      </c>
      <c r="N237" s="56">
        <v>343</v>
      </c>
      <c r="O237" s="56">
        <f t="shared" si="70"/>
        <v>193.86956521739131</v>
      </c>
      <c r="P237" s="56">
        <f t="shared" si="71"/>
        <v>137.61077844311376</v>
      </c>
      <c r="Q237" s="56">
        <f t="shared" si="72"/>
        <v>205.38922155688624</v>
      </c>
      <c r="R237" s="56">
        <f t="shared" si="73"/>
        <v>149.13043478260872</v>
      </c>
      <c r="S237" s="57">
        <f t="shared" si="74"/>
        <v>-11.519656339494929</v>
      </c>
      <c r="T237" s="57">
        <f t="shared" si="75"/>
        <v>-11.519656339494958</v>
      </c>
      <c r="U237" t="s">
        <v>146</v>
      </c>
      <c r="V237" t="s">
        <v>148</v>
      </c>
      <c r="W237" t="s">
        <v>268</v>
      </c>
      <c r="X237" s="40">
        <v>44256</v>
      </c>
      <c r="Y237" s="59" t="s">
        <v>371</v>
      </c>
    </row>
    <row r="238" spans="1:25" ht="15" x14ac:dyDescent="0.25">
      <c r="A238">
        <v>2.27</v>
      </c>
      <c r="B238">
        <v>1.68</v>
      </c>
      <c r="C238" s="45">
        <f t="shared" si="59"/>
        <v>3.5766729599328695E-2</v>
      </c>
      <c r="D238" s="46">
        <f>IF(OR($A238="",$B238=""),"",A238*'MPTO_working_2-way'!$G246)</f>
        <v>2.3511904761904763</v>
      </c>
      <c r="E238" s="48">
        <f>IF(OR($A238="",$B238=""),"",B238*'MPTO_working_2-way'!$G246)</f>
        <v>1.7400881057268722</v>
      </c>
      <c r="F238" s="46">
        <f>IF(OR($A238="",$B238=""),"",'MPTO_working_2-way'!D246)</f>
        <v>2.3660503784588656</v>
      </c>
      <c r="G238" s="48">
        <f>IF(OR($A238="",$B238=""),"",'MPTO_working_2-way'!E246)</f>
        <v>1.7320374239258789</v>
      </c>
      <c r="H238" s="46">
        <f>IF(OR($A238="",$B238=""),"",'OddsRatio_working_2-way'!M246)</f>
        <v>2.3666188418222287</v>
      </c>
      <c r="I238" s="46">
        <f>IF(OR($A238="",$B238=""),"",'OddsRatio_working_2-way'!N246)</f>
        <v>1.7317329231804059</v>
      </c>
      <c r="J238" s="46">
        <f>IF('Log_working_2-way'!$D246="","",A238^('Log_working_2-way'!$D246))</f>
        <v>2.37348902776783</v>
      </c>
      <c r="K238" s="48">
        <f>IF('Log_working_2-way'!$D246="","",B238^('Log_working_2-way'!$D246))</f>
        <v>1.72807279838637</v>
      </c>
      <c r="L238" s="55">
        <f t="shared" si="68"/>
        <v>0.42531645569620252</v>
      </c>
      <c r="M238" s="55">
        <f t="shared" si="69"/>
        <v>0.57468354430379742</v>
      </c>
      <c r="N238" s="56">
        <v>344</v>
      </c>
      <c r="O238" s="56">
        <f t="shared" si="70"/>
        <v>192.45814977973566</v>
      </c>
      <c r="P238" s="56">
        <f t="shared" si="71"/>
        <v>139.23809523809521</v>
      </c>
      <c r="Q238" s="56">
        <f t="shared" si="72"/>
        <v>204.76190476190476</v>
      </c>
      <c r="R238" s="56">
        <f t="shared" si="73"/>
        <v>151.54185022026431</v>
      </c>
      <c r="S238" s="57">
        <f t="shared" si="74"/>
        <v>-12.303754982169096</v>
      </c>
      <c r="T238" s="57">
        <f t="shared" si="75"/>
        <v>-12.303754982169096</v>
      </c>
      <c r="U238" t="s">
        <v>361</v>
      </c>
      <c r="V238" t="s">
        <v>359</v>
      </c>
      <c r="W238" t="s">
        <v>268</v>
      </c>
      <c r="X238" s="40">
        <v>44256</v>
      </c>
      <c r="Y238" s="59" t="s">
        <v>382</v>
      </c>
    </row>
    <row r="239" spans="1:25" s="52" customFormat="1" ht="15" x14ac:dyDescent="0.25">
      <c r="A239">
        <v>2.36</v>
      </c>
      <c r="B239">
        <v>1.64</v>
      </c>
      <c r="C239" s="45">
        <f t="shared" si="59"/>
        <v>3.3484911120297722E-2</v>
      </c>
      <c r="D239" s="46">
        <f>IF(OR($A239="",$B239=""),"",A239*'MPTO_working_2-way'!$G247)</f>
        <v>2.4390243902439024</v>
      </c>
      <c r="E239" s="48">
        <f>IF(OR($A239="",$B239=""),"",B239*'MPTO_working_2-way'!$G247)</f>
        <v>1.6949152542372881</v>
      </c>
      <c r="F239" s="46">
        <f>IF(OR($A239="",$B239=""),"",'MPTO_working_2-way'!D247)</f>
        <v>2.4570848146267141</v>
      </c>
      <c r="G239" s="48">
        <f>IF(OR($A239="",$B239=""),"",'MPTO_working_2-way'!E247)</f>
        <v>1.6863018473335656</v>
      </c>
      <c r="H239" s="46">
        <f>IF(OR($A239="",$B239=""),"",'OddsRatio_working_2-way'!M247)</f>
        <v>2.4577379737113252</v>
      </c>
      <c r="I239" s="46">
        <f>IF(OR($A239="",$B239=""),"",'OddsRatio_working_2-way'!N247)</f>
        <v>1.6859943405700353</v>
      </c>
      <c r="J239" s="46">
        <f>IF('Log_working_2-way'!$D247="","",A239^('Log_working_2-way'!$D247))</f>
        <v>2.4661000827478752</v>
      </c>
      <c r="K239" s="48">
        <f>IF('Log_working_2-way'!$D247="","",B239^('Log_working_2-way'!$D247))</f>
        <v>1.6820816748919711</v>
      </c>
      <c r="L239" s="55">
        <f t="shared" si="68"/>
        <v>0.41000000000000003</v>
      </c>
      <c r="M239" s="55">
        <f t="shared" si="69"/>
        <v>0.59000000000000008</v>
      </c>
      <c r="N239" s="56">
        <v>345</v>
      </c>
      <c r="O239" s="56">
        <f t="shared" si="70"/>
        <v>198.81355932203388</v>
      </c>
      <c r="P239" s="56">
        <f t="shared" si="71"/>
        <v>134.63414634146338</v>
      </c>
      <c r="Q239" s="56">
        <f t="shared" si="72"/>
        <v>210.36585365853659</v>
      </c>
      <c r="R239" s="56">
        <f t="shared" si="73"/>
        <v>146.18644067796612</v>
      </c>
      <c r="S239" s="57">
        <f t="shared" si="74"/>
        <v>-11.552294336502712</v>
      </c>
      <c r="T239" s="57">
        <f t="shared" si="75"/>
        <v>-11.55229433650274</v>
      </c>
      <c r="U239" t="s">
        <v>107</v>
      </c>
      <c r="V239" t="s">
        <v>106</v>
      </c>
      <c r="W239" t="s">
        <v>268</v>
      </c>
      <c r="X239" s="40">
        <v>44256</v>
      </c>
      <c r="Y239" s="59" t="s">
        <v>374</v>
      </c>
    </row>
    <row r="240" spans="1:25" ht="15" x14ac:dyDescent="0.25">
      <c r="A240">
        <v>1.73</v>
      </c>
      <c r="B240">
        <v>2.17</v>
      </c>
      <c r="C240" s="45">
        <f t="shared" si="59"/>
        <v>3.8864175168482618E-2</v>
      </c>
      <c r="D240" s="46">
        <f>IF(OR($A240="",$B240=""),"",A240*'MPTO_working_2-way'!$G248)</f>
        <v>1.7972350230414749</v>
      </c>
      <c r="E240" s="48">
        <f>IF(OR($A240="",$B240=""),"",B240*'MPTO_working_2-way'!$G248)</f>
        <v>2.254335260115607</v>
      </c>
      <c r="F240" s="46">
        <f>IF(OR($A240="",$B240=""),"",'MPTO_working_2-way'!D248)</f>
        <v>1.7901814453637255</v>
      </c>
      <c r="G240" s="48">
        <f>IF(OR($A240="",$B240=""),"",'MPTO_working_2-way'!E248)</f>
        <v>2.2655321203343295</v>
      </c>
      <c r="H240" s="46">
        <f>IF(OR($A240="",$B240=""),"",'OddsRatio_working_2-way'!M248)</f>
        <v>1.789893425679455</v>
      </c>
      <c r="I240" s="46">
        <f>IF(OR($A240="",$B240=""),"",'OddsRatio_working_2-way'!N248)</f>
        <v>2.2659935726643319</v>
      </c>
      <c r="J240" s="46">
        <f>IF('Log_working_2-way'!$D248="","",A240^('Log_working_2-way'!$D248))</f>
        <v>1.7866801012683895</v>
      </c>
      <c r="K240" s="48">
        <f>IF('Log_working_2-way'!$D248="","",B240^('Log_working_2-way'!$D248))</f>
        <v>2.2711647318744981</v>
      </c>
      <c r="L240" s="55">
        <f t="shared" si="68"/>
        <v>0.55641025641025632</v>
      </c>
      <c r="M240" s="55">
        <f t="shared" si="69"/>
        <v>0.44358974358974357</v>
      </c>
      <c r="N240" s="56">
        <v>346</v>
      </c>
      <c r="O240" s="56">
        <f t="shared" si="70"/>
        <v>146.00000000000003</v>
      </c>
      <c r="P240" s="56">
        <f t="shared" si="71"/>
        <v>186.55299539170505</v>
      </c>
      <c r="Q240" s="56">
        <f t="shared" si="72"/>
        <v>159.44700460829492</v>
      </c>
      <c r="R240" s="56">
        <f t="shared" si="73"/>
        <v>200.00000000000003</v>
      </c>
      <c r="S240" s="57">
        <f t="shared" si="74"/>
        <v>-13.44700460829489</v>
      </c>
      <c r="T240" s="57">
        <f t="shared" si="75"/>
        <v>-13.447004608294975</v>
      </c>
      <c r="U240" t="s">
        <v>173</v>
      </c>
      <c r="V240" t="s">
        <v>149</v>
      </c>
      <c r="W240" t="s">
        <v>268</v>
      </c>
      <c r="X240" s="40">
        <v>44256</v>
      </c>
      <c r="Y240" s="59" t="s">
        <v>15</v>
      </c>
    </row>
    <row r="241" spans="1:25" ht="15" x14ac:dyDescent="0.25">
      <c r="A241">
        <v>2.52</v>
      </c>
      <c r="B241">
        <v>1.56</v>
      </c>
      <c r="C241" s="45">
        <f t="shared" si="59"/>
        <v>3.7851037851037717E-2</v>
      </c>
      <c r="D241" s="46">
        <f>IF(OR($A241="",$B241=""),"",A241*'MPTO_working_2-way'!$G249)</f>
        <v>2.615384615384615</v>
      </c>
      <c r="E241" s="48">
        <f>IF(OR($A241="",$B241=""),"",B241*'MPTO_working_2-way'!$G249)</f>
        <v>1.6190476190476188</v>
      </c>
      <c r="F241" s="46">
        <f>IF(OR($A241="",$B241=""),"",'MPTO_working_2-way'!D249)</f>
        <v>2.646203554119547</v>
      </c>
      <c r="G241" s="48">
        <f>IF(OR($A241="",$B241=""),"",'MPTO_working_2-way'!E249)</f>
        <v>1.6074582924435721</v>
      </c>
      <c r="H241" s="46">
        <f>IF(OR($A241="",$B241=""),"",'OddsRatio_working_2-way'!M249)</f>
        <v>2.6475089420958278</v>
      </c>
      <c r="I241" s="46">
        <f>IF(OR($A241="",$B241=""),"",'OddsRatio_working_2-way'!N249)</f>
        <v>1.6069769786668839</v>
      </c>
      <c r="J241" s="46">
        <f>IF('Log_working_2-way'!$D249="","",A241^('Log_working_2-way'!$D249))</f>
        <v>2.6619886766517245</v>
      </c>
      <c r="K241" s="48">
        <f>IF('Log_working_2-way'!$D249="","",B241^('Log_working_2-way'!$D249))</f>
        <v>1.6016888165654291</v>
      </c>
      <c r="L241" s="55">
        <f t="shared" si="68"/>
        <v>0.38235294117647067</v>
      </c>
      <c r="M241" s="55">
        <f t="shared" si="69"/>
        <v>0.61764705882352944</v>
      </c>
      <c r="N241" s="56">
        <v>347</v>
      </c>
      <c r="O241" s="56">
        <f t="shared" si="70"/>
        <v>209.30158730158732</v>
      </c>
      <c r="P241" s="56">
        <f t="shared" si="71"/>
        <v>124.56410256410258</v>
      </c>
      <c r="Q241" s="56">
        <f t="shared" si="72"/>
        <v>222.4358974358974</v>
      </c>
      <c r="R241" s="56">
        <f t="shared" si="73"/>
        <v>137.69841269841268</v>
      </c>
      <c r="S241" s="57">
        <f t="shared" si="74"/>
        <v>-13.134310134310084</v>
      </c>
      <c r="T241" s="57">
        <f t="shared" si="75"/>
        <v>-13.134310134310098</v>
      </c>
      <c r="U241" t="s">
        <v>174</v>
      </c>
      <c r="V241" t="s">
        <v>144</v>
      </c>
      <c r="W241" t="s">
        <v>268</v>
      </c>
      <c r="X241" s="40">
        <v>44256</v>
      </c>
      <c r="Y241" s="59" t="s">
        <v>376</v>
      </c>
    </row>
    <row r="242" spans="1:25" ht="15" x14ac:dyDescent="0.25">
      <c r="A242">
        <v>1.61</v>
      </c>
      <c r="B242">
        <v>2.41</v>
      </c>
      <c r="C242" s="45">
        <f t="shared" si="59"/>
        <v>3.6055771758459754E-2</v>
      </c>
      <c r="D242" s="46">
        <f>IF(OR($A242="",$B242=""),"",A242*'MPTO_working_2-way'!$G250)</f>
        <v>1.6680497925311204</v>
      </c>
      <c r="E242" s="48">
        <f>IF(OR($A242="",$B242=""),"",B242*'MPTO_working_2-way'!$G250)</f>
        <v>2.4968944099378882</v>
      </c>
      <c r="F242" s="46">
        <f>IF(OR($A242="",$B242=""),"",'MPTO_working_2-way'!D250)</f>
        <v>1.6581269630990791</v>
      </c>
      <c r="G242" s="48">
        <f>IF(OR($A242="",$B242=""),"",'MPTO_working_2-way'!E250)</f>
        <v>2.5194636537774748</v>
      </c>
      <c r="H242" s="46">
        <f>IF(OR($A242="",$B242=""),"",'OddsRatio_working_2-way'!M250)</f>
        <v>1.6577416768573945</v>
      </c>
      <c r="I242" s="46">
        <f>IF(OR($A242="",$B242=""),"",'OddsRatio_working_2-way'!N250)</f>
        <v>2.5203537120802069</v>
      </c>
      <c r="J242" s="46">
        <f>IF('Log_working_2-way'!$D250="","",A242^('Log_working_2-way'!$D250))</f>
        <v>1.6532248225535031</v>
      </c>
      <c r="K242" s="48">
        <f>IF('Log_working_2-way'!$D250="","",B242^('Log_working_2-way'!$D250))</f>
        <v>2.5308665033437969</v>
      </c>
      <c r="L242" s="55">
        <f t="shared" si="68"/>
        <v>0.59950248756218905</v>
      </c>
      <c r="M242" s="55">
        <f t="shared" si="69"/>
        <v>0.40049751243781095</v>
      </c>
      <c r="N242" s="56">
        <v>348</v>
      </c>
      <c r="O242" s="56">
        <f t="shared" si="70"/>
        <v>131.85093167701868</v>
      </c>
      <c r="P242" s="56">
        <f t="shared" si="71"/>
        <v>203.60165975103735</v>
      </c>
      <c r="Q242" s="56">
        <f t="shared" si="72"/>
        <v>144.39834024896265</v>
      </c>
      <c r="R242" s="56">
        <f t="shared" si="73"/>
        <v>216.14906832298135</v>
      </c>
      <c r="S242" s="57">
        <f t="shared" si="74"/>
        <v>-12.547408571943976</v>
      </c>
      <c r="T242" s="57">
        <f t="shared" si="75"/>
        <v>-12.547408571944004</v>
      </c>
      <c r="U242" t="s">
        <v>147</v>
      </c>
      <c r="V242" t="s">
        <v>182</v>
      </c>
      <c r="W242" t="s">
        <v>268</v>
      </c>
      <c r="X242" s="40">
        <v>44256</v>
      </c>
      <c r="Y242" s="59" t="s">
        <v>370</v>
      </c>
    </row>
    <row r="243" spans="1:25" ht="15" x14ac:dyDescent="0.25">
      <c r="A243">
        <v>2.4300000000000002</v>
      </c>
      <c r="B243">
        <v>1.62</v>
      </c>
      <c r="C243" s="45">
        <f t="shared" si="59"/>
        <v>2.8806584362139898E-2</v>
      </c>
      <c r="D243" s="46">
        <f>IF(OR($A243="",$B243=""),"",A243*'MPTO_working_2-way'!$G251)</f>
        <v>2.5</v>
      </c>
      <c r="E243" s="48">
        <f>IF(OR($A243="",$B243=""),"",B243*'MPTO_working_2-way'!$G251)</f>
        <v>1.6666666666666667</v>
      </c>
      <c r="F243" s="46">
        <f>IF(OR($A243="",$B243=""),"",'MPTO_working_2-way'!D251)</f>
        <v>2.5181347150259068</v>
      </c>
      <c r="G243" s="48">
        <f>IF(OR($A243="",$B243=""),"",'MPTO_working_2-way'!E251)</f>
        <v>1.658703071672355</v>
      </c>
      <c r="H243" s="46">
        <f>IF(OR($A243="",$B243=""),"",'OddsRatio_working_2-way'!M251)</f>
        <v>2.5187006330752704</v>
      </c>
      <c r="I243" s="46">
        <f>IF(OR($A243="",$B243=""),"",'OddsRatio_working_2-way'!N251)</f>
        <v>1.6584576171375296</v>
      </c>
      <c r="J243" s="46">
        <f>IF('Log_working_2-way'!$D251="","",A243^('Log_working_2-way'!$D251))</f>
        <v>2.5270727654504732</v>
      </c>
      <c r="K243" s="48">
        <f>IF('Log_working_2-way'!$D251="","",B243^('Log_working_2-way'!$D251))</f>
        <v>1.6548476422503566</v>
      </c>
      <c r="L243" s="55">
        <f t="shared" si="68"/>
        <v>0.4</v>
      </c>
      <c r="M243" s="55">
        <f t="shared" si="69"/>
        <v>0.6</v>
      </c>
      <c r="N243" s="56">
        <v>349</v>
      </c>
      <c r="O243" s="56">
        <f t="shared" si="70"/>
        <v>205.37860082304528</v>
      </c>
      <c r="P243" s="56">
        <f t="shared" si="71"/>
        <v>133.5679012345679</v>
      </c>
      <c r="Q243" s="56">
        <f t="shared" si="72"/>
        <v>215.43209876543207</v>
      </c>
      <c r="R243" s="56">
        <f t="shared" si="73"/>
        <v>143.62139917695472</v>
      </c>
      <c r="S243" s="57">
        <f t="shared" si="74"/>
        <v>-10.053497942386798</v>
      </c>
      <c r="T243" s="57">
        <f t="shared" si="75"/>
        <v>-10.053497942386826</v>
      </c>
      <c r="U243" t="s">
        <v>154</v>
      </c>
      <c r="V243" t="s">
        <v>59</v>
      </c>
      <c r="W243" t="s">
        <v>470</v>
      </c>
      <c r="X243" s="40">
        <v>44256</v>
      </c>
      <c r="Y243" s="59" t="s">
        <v>371</v>
      </c>
    </row>
    <row r="244" spans="1:25" ht="15" x14ac:dyDescent="0.25">
      <c r="A244">
        <v>2.34</v>
      </c>
      <c r="B244">
        <v>1.66</v>
      </c>
      <c r="C244" s="45">
        <f t="shared" si="59"/>
        <v>2.9760065904644417E-2</v>
      </c>
      <c r="D244" s="46">
        <f>IF(OR($A244="",$B244=""),"",A244*'MPTO_working_2-way'!$G252)</f>
        <v>2.4096385542168677</v>
      </c>
      <c r="E244" s="48">
        <f>IF(OR($A244="",$B244=""),"",B244*'MPTO_working_2-way'!$G252)</f>
        <v>1.7094017094017095</v>
      </c>
      <c r="F244" s="46">
        <f>IF(OR($A244="",$B244=""),"",'MPTO_working_2-way'!D252)</f>
        <v>2.4244164274123086</v>
      </c>
      <c r="G244" s="48">
        <f>IF(OR($A244="",$B244=""),"",'MPTO_working_2-way'!E252)</f>
        <v>1.7020418894049603</v>
      </c>
      <c r="H244" s="46">
        <f>IF(OR($A244="",$B244=""),"",'OddsRatio_working_2-way'!M252)</f>
        <v>2.4248870236980302</v>
      </c>
      <c r="I244" s="46">
        <f>IF(OR($A244="",$B244=""),"",'OddsRatio_working_2-way'!N252)</f>
        <v>1.7018100265975373</v>
      </c>
      <c r="J244" s="46">
        <f>IF('Log_working_2-way'!$D252="","",A244^('Log_working_2-way'!$D252))</f>
        <v>2.4316899199135542</v>
      </c>
      <c r="K244" s="48">
        <f>IF('Log_working_2-way'!$D252="","",B244^('Log_working_2-way'!$D252))</f>
        <v>1.6984752676475883</v>
      </c>
      <c r="L244" s="55">
        <f t="shared" si="68"/>
        <v>0.41499999999999998</v>
      </c>
      <c r="M244" s="55">
        <f t="shared" si="69"/>
        <v>0.58499999999999996</v>
      </c>
      <c r="N244" s="56">
        <v>350</v>
      </c>
      <c r="O244" s="56">
        <f t="shared" si="70"/>
        <v>200.42735042735043</v>
      </c>
      <c r="P244" s="56">
        <f t="shared" si="71"/>
        <v>139.15662650602411</v>
      </c>
      <c r="Q244" s="56">
        <f t="shared" si="72"/>
        <v>210.84337349397592</v>
      </c>
      <c r="R244" s="56">
        <f t="shared" si="73"/>
        <v>149.5726495726496</v>
      </c>
      <c r="S244" s="57">
        <f t="shared" si="74"/>
        <v>-10.416023066625485</v>
      </c>
      <c r="T244" s="57">
        <f t="shared" si="75"/>
        <v>-10.416023066625485</v>
      </c>
      <c r="U244" t="s">
        <v>179</v>
      </c>
      <c r="V244" t="s">
        <v>57</v>
      </c>
      <c r="W244" t="s">
        <v>470</v>
      </c>
      <c r="X244" s="40">
        <v>44256</v>
      </c>
      <c r="Y244" s="59" t="s">
        <v>372</v>
      </c>
    </row>
    <row r="245" spans="1:25" ht="15" x14ac:dyDescent="0.25">
      <c r="A245">
        <v>2.62</v>
      </c>
      <c r="B245">
        <v>1.54</v>
      </c>
      <c r="C245" s="45">
        <f t="shared" si="59"/>
        <v>3.1030038663626414E-2</v>
      </c>
      <c r="D245" s="46">
        <f>IF(OR($A245="",$B245=""),"",A245*'MPTO_working_2-way'!$G253)</f>
        <v>2.7012987012987013</v>
      </c>
      <c r="E245" s="48">
        <f>IF(OR($A245="",$B245=""),"",B245*'MPTO_working_2-way'!$G253)</f>
        <v>1.5877862595419847</v>
      </c>
      <c r="F245" s="46">
        <f>IF(OR($A245="",$B245=""),"",'MPTO_working_2-way'!D253)</f>
        <v>2.7310139434141059</v>
      </c>
      <c r="G245" s="48">
        <f>IF(OR($A245="",$B245=""),"",'MPTO_working_2-way'!E253)</f>
        <v>1.5776960975991241</v>
      </c>
      <c r="H245" s="46">
        <f>IF(OR($A245="",$B245=""),"",'OddsRatio_working_2-way'!M253)</f>
        <v>2.7320508075688776</v>
      </c>
      <c r="I245" s="46">
        <f>IF(OR($A245="",$B245=""),"",'OddsRatio_working_2-way'!N253)</f>
        <v>1.5773502691896257</v>
      </c>
      <c r="J245" s="46">
        <f>IF('Log_working_2-way'!$D253="","",A245^('Log_working_2-way'!$D253))</f>
        <v>2.7459428766377578</v>
      </c>
      <c r="K245" s="48">
        <f>IF('Log_working_2-way'!$D253="","",B245^('Log_working_2-way'!$D253))</f>
        <v>1.5727564248411574</v>
      </c>
      <c r="L245" s="55">
        <f t="shared" si="68"/>
        <v>0.37019230769230771</v>
      </c>
      <c r="M245" s="55">
        <f t="shared" si="69"/>
        <v>0.62980769230769229</v>
      </c>
      <c r="N245" s="56">
        <v>351</v>
      </c>
      <c r="O245" s="56">
        <f t="shared" si="70"/>
        <v>217.03053435114504</v>
      </c>
      <c r="P245" s="56">
        <f t="shared" si="71"/>
        <v>123.07792207792205</v>
      </c>
      <c r="Q245" s="56">
        <f t="shared" si="72"/>
        <v>227.92207792207793</v>
      </c>
      <c r="R245" s="56">
        <f t="shared" si="73"/>
        <v>133.96946564885496</v>
      </c>
      <c r="S245" s="57">
        <f t="shared" si="74"/>
        <v>-10.891543570932896</v>
      </c>
      <c r="T245" s="57">
        <f t="shared" si="75"/>
        <v>-10.89154357093291</v>
      </c>
      <c r="U245" t="s">
        <v>150</v>
      </c>
      <c r="V245" t="s">
        <v>177</v>
      </c>
      <c r="W245" t="s">
        <v>470</v>
      </c>
      <c r="X245" s="40">
        <v>44256</v>
      </c>
      <c r="Y245" s="59" t="s">
        <v>376</v>
      </c>
    </row>
    <row r="246" spans="1:25" ht="15" x14ac:dyDescent="0.25">
      <c r="A246">
        <v>2</v>
      </c>
      <c r="B246">
        <v>1.91</v>
      </c>
      <c r="C246" s="45">
        <f t="shared" si="59"/>
        <v>2.3560209424083656E-2</v>
      </c>
      <c r="D246" s="46">
        <f>IF(OR($A246="",$B246=""),"",A246*'MPTO_working_2-way'!$G254)</f>
        <v>2.0471204188481673</v>
      </c>
      <c r="E246" s="48">
        <f>IF(OR($A246="",$B246=""),"",B246*'MPTO_working_2-way'!$G254)</f>
        <v>1.9549999999999996</v>
      </c>
      <c r="F246" s="46">
        <f>IF(OR($A246="",$B246=""),"",'MPTO_working_2-way'!D254)</f>
        <v>2.0482573726541551</v>
      </c>
      <c r="G246" s="48">
        <f>IF(OR($A246="",$B246=""),"",'MPTO_working_2-way'!E254)</f>
        <v>1.9539641943734012</v>
      </c>
      <c r="H246" s="46">
        <f>IF(OR($A246="",$B246=""),"",'OddsRatio_working_2-way'!M254)</f>
        <v>2.0482848367219182</v>
      </c>
      <c r="I246" s="46">
        <f>IF(OR($A246="",$B246=""),"",'OddsRatio_working_2-way'!N254)</f>
        <v>1.9539392014169454</v>
      </c>
      <c r="J246" s="46">
        <f>IF('Log_working_2-way'!$D254="","",A246^('Log_working_2-way'!$D254))</f>
        <v>2.0487985391091357</v>
      </c>
      <c r="K246" s="48">
        <f>IF('Log_working_2-way'!$D254="","",B246^('Log_working_2-way'!$D254))</f>
        <v>1.95347196121136</v>
      </c>
      <c r="L246" s="55">
        <f t="shared" si="68"/>
        <v>0.48849104859335046</v>
      </c>
      <c r="M246" s="55">
        <f t="shared" si="69"/>
        <v>0.51150895140664976</v>
      </c>
      <c r="N246" s="56">
        <v>352</v>
      </c>
      <c r="O246" s="56">
        <f t="shared" si="70"/>
        <v>176</v>
      </c>
      <c r="P246" s="56">
        <f t="shared" si="71"/>
        <v>167.70680628272248</v>
      </c>
      <c r="Q246" s="56">
        <f t="shared" si="72"/>
        <v>184.29319371727749</v>
      </c>
      <c r="R246" s="56">
        <f t="shared" si="73"/>
        <v>176</v>
      </c>
      <c r="S246" s="57">
        <f t="shared" si="74"/>
        <v>-8.2931937172774894</v>
      </c>
      <c r="T246" s="57">
        <f t="shared" si="75"/>
        <v>-8.2931937172775179</v>
      </c>
      <c r="U246" t="s">
        <v>176</v>
      </c>
      <c r="V246" t="s">
        <v>111</v>
      </c>
      <c r="W246" t="s">
        <v>470</v>
      </c>
      <c r="X246" s="40">
        <v>44256</v>
      </c>
      <c r="Y246" s="59" t="s">
        <v>379</v>
      </c>
    </row>
    <row r="247" spans="1:25" ht="15" x14ac:dyDescent="0.25">
      <c r="A247">
        <v>1.56</v>
      </c>
      <c r="B247">
        <v>2.57</v>
      </c>
      <c r="C247" s="45">
        <f t="shared" si="59"/>
        <v>3.0130699391399673E-2</v>
      </c>
      <c r="D247" s="46">
        <f>IF(OR($A247="",$B247=""),"",A247*'MPTO_working_2-way'!$G255)</f>
        <v>1.6070038910505835</v>
      </c>
      <c r="E247" s="48">
        <f>IF(OR($A247="",$B247=""),"",B247*'MPTO_working_2-way'!$G255)</f>
        <v>2.6474358974358969</v>
      </c>
      <c r="F247" s="46">
        <f>IF(OR($A247="",$B247=""),"",'MPTO_working_2-way'!D255)</f>
        <v>1.597545425565827</v>
      </c>
      <c r="G247" s="48">
        <f>IF(OR($A247="",$B247=""),"",'MPTO_working_2-way'!E255)</f>
        <v>2.6735129367831414</v>
      </c>
      <c r="H247" s="46">
        <f>IF(OR($A247="",$B247=""),"",'OddsRatio_working_2-way'!M255)</f>
        <v>1.5972335373111359</v>
      </c>
      <c r="I247" s="46">
        <f>IF(OR($A247="",$B247=""),"",'OddsRatio_working_2-way'!N255)</f>
        <v>2.6743868813901486</v>
      </c>
      <c r="J247" s="46">
        <f>IF('Log_working_2-way'!$D255="","",A247^('Log_working_2-way'!$D255))</f>
        <v>1.5929332708663844</v>
      </c>
      <c r="K247" s="48">
        <f>IF('Log_working_2-way'!$D255="","",B247^('Log_working_2-way'!$D255))</f>
        <v>2.6865304227890037</v>
      </c>
      <c r="L247" s="55">
        <f t="shared" si="68"/>
        <v>0.62227602905569013</v>
      </c>
      <c r="M247" s="55">
        <f t="shared" si="69"/>
        <v>0.37772397094430998</v>
      </c>
      <c r="N247" s="56">
        <v>353</v>
      </c>
      <c r="O247" s="56">
        <f t="shared" si="70"/>
        <v>126.71794871794874</v>
      </c>
      <c r="P247" s="56">
        <f t="shared" si="71"/>
        <v>215.64591439688712</v>
      </c>
      <c r="Q247" s="56">
        <f t="shared" si="72"/>
        <v>137.35408560311285</v>
      </c>
      <c r="R247" s="56">
        <f t="shared" si="73"/>
        <v>226.28205128205127</v>
      </c>
      <c r="S247" s="57">
        <f t="shared" si="74"/>
        <v>-10.636136885164106</v>
      </c>
      <c r="T247" s="57">
        <f t="shared" si="75"/>
        <v>-10.636136885164149</v>
      </c>
      <c r="U247" t="s">
        <v>120</v>
      </c>
      <c r="V247" t="s">
        <v>114</v>
      </c>
      <c r="W247" t="s">
        <v>470</v>
      </c>
      <c r="X247" s="40">
        <v>44256</v>
      </c>
      <c r="Y247" s="59" t="s">
        <v>377</v>
      </c>
    </row>
    <row r="248" spans="1:25" ht="15" x14ac:dyDescent="0.25">
      <c r="A248">
        <v>2.82</v>
      </c>
      <c r="B248">
        <v>1.46</v>
      </c>
      <c r="C248" s="45">
        <f t="shared" si="59"/>
        <v>3.9541435927329172E-2</v>
      </c>
      <c r="D248" s="46">
        <f>IF(OR($A248="",$B248=""),"",A248*'MPTO_working_2-way'!$G256)</f>
        <v>2.9315068493150682</v>
      </c>
      <c r="E248" s="48">
        <f>IF(OR($A248="",$B248=""),"",B248*'MPTO_working_2-way'!$G256)</f>
        <v>1.5177304964539005</v>
      </c>
      <c r="F248" s="46">
        <f>IF(OR($A248="",$B248=""),"",'MPTO_working_2-way'!D256)</f>
        <v>2.9865080516465974</v>
      </c>
      <c r="G248" s="48">
        <f>IF(OR($A248="",$B248=""),"",'MPTO_working_2-way'!E256)</f>
        <v>1.5033958957131379</v>
      </c>
      <c r="H248" s="46">
        <f>IF(OR($A248="",$B248=""),"",'OddsRatio_working_2-way'!M256)</f>
        <v>2.9891007362952826</v>
      </c>
      <c r="I248" s="46">
        <f>IF(OR($A248="",$B248=""),"",'OddsRatio_working_2-way'!N256)</f>
        <v>1.50273974653617</v>
      </c>
      <c r="J248" s="46">
        <f>IF('Log_working_2-way'!$D256="","",A248^('Log_working_2-way'!$D256))</f>
        <v>3.0154812236740574</v>
      </c>
      <c r="K248" s="48">
        <f>IF('Log_working_2-way'!$D256="","",B248^('Log_working_2-way'!$D256))</f>
        <v>1.4961594225006967</v>
      </c>
      <c r="L248" s="55">
        <f t="shared" si="68"/>
        <v>0.34112149532710284</v>
      </c>
      <c r="M248" s="55">
        <f t="shared" si="69"/>
        <v>0.65887850467289732</v>
      </c>
      <c r="N248" s="56">
        <v>354</v>
      </c>
      <c r="O248" s="56">
        <f t="shared" si="70"/>
        <v>228.46808510638297</v>
      </c>
      <c r="P248" s="56">
        <f t="shared" si="71"/>
        <v>111.53424657534248</v>
      </c>
      <c r="Q248" s="56">
        <f t="shared" si="72"/>
        <v>242.46575342465752</v>
      </c>
      <c r="R248" s="56">
        <f t="shared" si="73"/>
        <v>125.53191489361703</v>
      </c>
      <c r="S248" s="57">
        <f t="shared" si="74"/>
        <v>-13.997668318274549</v>
      </c>
      <c r="T248" s="57">
        <f t="shared" si="75"/>
        <v>-13.997668318274549</v>
      </c>
      <c r="U248" t="s">
        <v>460</v>
      </c>
      <c r="V248" t="s">
        <v>162</v>
      </c>
      <c r="W248" t="s">
        <v>471</v>
      </c>
      <c r="X248" s="40">
        <v>44256</v>
      </c>
      <c r="Y248" s="59" t="s">
        <v>377</v>
      </c>
    </row>
    <row r="249" spans="1:25" ht="15" x14ac:dyDescent="0.25">
      <c r="A249">
        <v>2.3199999999999998</v>
      </c>
      <c r="B249">
        <v>1.65</v>
      </c>
      <c r="C249" s="45">
        <f t="shared" si="59"/>
        <v>3.709508881922674E-2</v>
      </c>
      <c r="D249" s="46">
        <f>IF(OR($A249="",$B249=""),"",A249*'MPTO_working_2-way'!$G257)</f>
        <v>2.4060606060606058</v>
      </c>
      <c r="E249" s="48">
        <f>IF(OR($A249="",$B249=""),"",B249*'MPTO_working_2-way'!$G257)</f>
        <v>1.711206896551724</v>
      </c>
      <c r="F249" s="46">
        <f>IF(OR($A249="",$B249=""),"",'MPTO_working_2-way'!D257)</f>
        <v>2.4243191893603542</v>
      </c>
      <c r="G249" s="48">
        <f>IF(OR($A249="",$B249=""),"",'MPTO_working_2-way'!E257)</f>
        <v>1.702089817696754</v>
      </c>
      <c r="H249" s="46">
        <f>IF(OR($A249="",$B249=""),"",'OddsRatio_working_2-way'!M257)</f>
        <v>2.4250506063888508</v>
      </c>
      <c r="I249" s="46">
        <f>IF(OR($A249="",$B249=""),"",'OddsRatio_working_2-way'!N257)</f>
        <v>1.7017294652672368</v>
      </c>
      <c r="J249" s="46">
        <f>IF('Log_working_2-way'!$D257="","",A249^('Log_working_2-way'!$D257))</f>
        <v>2.4335275315726488</v>
      </c>
      <c r="K249" s="48">
        <f>IF('Log_working_2-way'!$D257="","",B249^('Log_working_2-way'!$D257))</f>
        <v>1.6975799054956422</v>
      </c>
      <c r="L249" s="55">
        <f t="shared" si="68"/>
        <v>0.41561712846347609</v>
      </c>
      <c r="M249" s="55">
        <f t="shared" si="69"/>
        <v>0.58438287153652402</v>
      </c>
      <c r="N249" s="56">
        <v>355</v>
      </c>
      <c r="O249" s="56">
        <f t="shared" si="70"/>
        <v>201.98275862068962</v>
      </c>
      <c r="P249" s="56">
        <f t="shared" si="71"/>
        <v>139.84848484848484</v>
      </c>
      <c r="Q249" s="56">
        <f t="shared" si="72"/>
        <v>215.15151515151516</v>
      </c>
      <c r="R249" s="56">
        <f t="shared" si="73"/>
        <v>153.01724137931035</v>
      </c>
      <c r="S249" s="57">
        <f t="shared" si="74"/>
        <v>-13.168756530825533</v>
      </c>
      <c r="T249" s="57">
        <f t="shared" si="75"/>
        <v>-13.168756530825505</v>
      </c>
      <c r="U249" t="s">
        <v>119</v>
      </c>
      <c r="V249" t="s">
        <v>115</v>
      </c>
      <c r="W249" t="s">
        <v>471</v>
      </c>
      <c r="X249" s="40">
        <v>44256</v>
      </c>
      <c r="Y249" s="59" t="s">
        <v>371</v>
      </c>
    </row>
    <row r="250" spans="1:25" ht="15" x14ac:dyDescent="0.25">
      <c r="A250">
        <v>3</v>
      </c>
      <c r="B250">
        <v>1.41</v>
      </c>
      <c r="C250" s="45">
        <f t="shared" ref="C250:C313" si="76">IF(OR($A250="",$B250=""),"",(1/A250)+(1/B250)-1)</f>
        <v>4.2553191489361764E-2</v>
      </c>
      <c r="D250" s="46">
        <f>IF(OR($A250="",$B250=""),"",A250*'MPTO_working_2-way'!$G258)</f>
        <v>3.1276595744680851</v>
      </c>
      <c r="E250" s="48">
        <f>IF(OR($A250="",$B250=""),"",B250*'MPTO_working_2-way'!$G258)</f>
        <v>1.47</v>
      </c>
      <c r="F250" s="46">
        <f>IF(OR($A250="",$B250=""),"",'MPTO_working_2-way'!D258)</f>
        <v>3.204545454545455</v>
      </c>
      <c r="G250" s="48">
        <f>IF(OR($A250="",$B250=""),"",'MPTO_working_2-way'!E258)</f>
        <v>1.4536082474226804</v>
      </c>
      <c r="H250" s="46">
        <f>IF(OR($A250="",$B250=""),"",'OddsRatio_working_2-way'!M258)</f>
        <v>3.2086305214969308</v>
      </c>
      <c r="I250" s="46">
        <f>IF(OR($A250="",$B250=""),"",'OddsRatio_working_2-way'!N258)</f>
        <v>1.4527692569068709</v>
      </c>
      <c r="J250" s="46">
        <f>IF('Log_working_2-way'!$D258="","",A250^('Log_working_2-way'!$D258))</f>
        <v>3.2461490519694061</v>
      </c>
      <c r="K250" s="48">
        <f>IF('Log_working_2-way'!$D258="","",B250^('Log_working_2-way'!$D258))</f>
        <v>1.4452064296982161</v>
      </c>
      <c r="L250" s="55">
        <f t="shared" si="68"/>
        <v>0.31972789115646261</v>
      </c>
      <c r="M250" s="55">
        <f t="shared" si="69"/>
        <v>0.68027210884353739</v>
      </c>
      <c r="N250" s="56">
        <v>356</v>
      </c>
      <c r="O250" s="56">
        <f t="shared" si="70"/>
        <v>237.33333333333331</v>
      </c>
      <c r="P250" s="56">
        <f t="shared" si="71"/>
        <v>103.51773049645389</v>
      </c>
      <c r="Q250" s="56">
        <f t="shared" si="72"/>
        <v>252.48226950354612</v>
      </c>
      <c r="R250" s="56">
        <f t="shared" si="73"/>
        <v>118.66666666666666</v>
      </c>
      <c r="S250" s="57">
        <f t="shared" si="74"/>
        <v>-15.148936170212806</v>
      </c>
      <c r="T250" s="57">
        <f t="shared" si="75"/>
        <v>-15.148936170212764</v>
      </c>
      <c r="U250" t="s">
        <v>156</v>
      </c>
      <c r="V250" t="s">
        <v>116</v>
      </c>
      <c r="W250" t="s">
        <v>471</v>
      </c>
      <c r="X250" s="40">
        <v>44256</v>
      </c>
      <c r="Y250" s="59" t="s">
        <v>379</v>
      </c>
    </row>
    <row r="251" spans="1:25" ht="15" x14ac:dyDescent="0.25">
      <c r="A251">
        <v>2.5099999999999998</v>
      </c>
      <c r="B251">
        <v>1.56</v>
      </c>
      <c r="C251" s="45">
        <f t="shared" si="76"/>
        <v>3.9432015527633091E-2</v>
      </c>
      <c r="D251" s="46">
        <f>IF(OR($A251="",$B251=""),"",A251*'MPTO_working_2-way'!$G259)</f>
        <v>2.608974358974359</v>
      </c>
      <c r="E251" s="48">
        <f>IF(OR($A251="",$B251=""),"",B251*'MPTO_working_2-way'!$G259)</f>
        <v>1.6215139442231077</v>
      </c>
      <c r="F251" s="46">
        <f>IF(OR($A251="",$B251=""),"",'MPTO_working_2-way'!D259)</f>
        <v>2.6406797949824656</v>
      </c>
      <c r="G251" s="48">
        <f>IF(OR($A251="",$B251=""),"",'MPTO_working_2-way'!E259)</f>
        <v>1.6095034528115753</v>
      </c>
      <c r="H251" s="46">
        <f>IF(OR($A251="",$B251=""),"",'OddsRatio_working_2-way'!M259)</f>
        <v>2.6420805617960932</v>
      </c>
      <c r="I251" s="46">
        <f>IF(OR($A251="",$B251=""),"",'OddsRatio_working_2-way'!N259)</f>
        <v>1.6089835196064983</v>
      </c>
      <c r="J251" s="46">
        <f>IF('Log_working_2-way'!$D259="","",A251^('Log_working_2-way'!$D259))</f>
        <v>2.6570036663424066</v>
      </c>
      <c r="K251" s="48">
        <f>IF('Log_working_2-way'!$D259="","",B251^('Log_working_2-way'!$D259))</f>
        <v>1.603498966424723</v>
      </c>
      <c r="L251" s="55">
        <f t="shared" si="68"/>
        <v>0.3832923832923833</v>
      </c>
      <c r="M251" s="55">
        <f t="shared" si="69"/>
        <v>0.61670761670761665</v>
      </c>
      <c r="N251" s="56">
        <v>357</v>
      </c>
      <c r="O251" s="56">
        <f t="shared" si="70"/>
        <v>214.76892430278883</v>
      </c>
      <c r="P251" s="56">
        <f t="shared" si="71"/>
        <v>128.15384615384619</v>
      </c>
      <c r="Q251" s="56">
        <f t="shared" si="72"/>
        <v>228.84615384615384</v>
      </c>
      <c r="R251" s="56">
        <f t="shared" si="73"/>
        <v>142.23107569721117</v>
      </c>
      <c r="S251" s="57">
        <f t="shared" si="74"/>
        <v>-14.077229543365007</v>
      </c>
      <c r="T251" s="57">
        <f t="shared" si="75"/>
        <v>-14.077229543364979</v>
      </c>
      <c r="U251" t="s">
        <v>161</v>
      </c>
      <c r="V251" t="s">
        <v>122</v>
      </c>
      <c r="W251" t="s">
        <v>471</v>
      </c>
      <c r="X251" s="40">
        <v>44256</v>
      </c>
      <c r="Y251" s="59" t="s">
        <v>375</v>
      </c>
    </row>
    <row r="252" spans="1:25" ht="15" x14ac:dyDescent="0.25">
      <c r="A252">
        <v>2.72</v>
      </c>
      <c r="B252">
        <v>1.49</v>
      </c>
      <c r="C252" s="45">
        <f t="shared" si="76"/>
        <v>3.8787998420844794E-2</v>
      </c>
      <c r="D252" s="46">
        <f>IF(OR($A252="",$B252=""),"",A252*'MPTO_working_2-way'!$G260)</f>
        <v>2.825503355704698</v>
      </c>
      <c r="E252" s="48">
        <f>IF(OR($A252="",$B252=""),"",B252*'MPTO_working_2-way'!$G260)</f>
        <v>1.5477941176470587</v>
      </c>
      <c r="F252" s="46">
        <f>IF(OR($A252="",$B252=""),"",'MPTO_working_2-way'!D260)</f>
        <v>2.871475131075528</v>
      </c>
      <c r="G252" s="48">
        <f>IF(OR($A252="",$B252=""),"",'MPTO_working_2-way'!E260)</f>
        <v>1.5343378511395471</v>
      </c>
      <c r="H252" s="46">
        <f>IF(OR($A252="",$B252=""),"",'OddsRatio_working_2-way'!M260)</f>
        <v>2.8735538640862863</v>
      </c>
      <c r="I252" s="46">
        <f>IF(OR($A252="",$B252=""),"",'OddsRatio_working_2-way'!N260)</f>
        <v>1.5337449961641161</v>
      </c>
      <c r="J252" s="46">
        <f>IF('Log_working_2-way'!$D260="","",A252^('Log_working_2-way'!$D260))</f>
        <v>2.8954403780457492</v>
      </c>
      <c r="K252" s="48">
        <f>IF('Log_working_2-way'!$D260="","",B252^('Log_working_2-way'!$D260))</f>
        <v>1.5275818810140851</v>
      </c>
      <c r="L252" s="55">
        <f t="shared" si="68"/>
        <v>0.35391923990498814</v>
      </c>
      <c r="M252" s="55">
        <f t="shared" si="69"/>
        <v>0.64608076009501192</v>
      </c>
      <c r="N252" s="56">
        <v>358</v>
      </c>
      <c r="O252" s="56">
        <f t="shared" si="70"/>
        <v>226.38235294117649</v>
      </c>
      <c r="P252" s="56">
        <f t="shared" si="71"/>
        <v>117.73154362416105</v>
      </c>
      <c r="Q252" s="56">
        <f t="shared" si="72"/>
        <v>240.26845637583892</v>
      </c>
      <c r="R252" s="56">
        <f t="shared" si="73"/>
        <v>131.61764705882351</v>
      </c>
      <c r="S252" s="57">
        <f t="shared" si="74"/>
        <v>-13.886103434662431</v>
      </c>
      <c r="T252" s="57">
        <f t="shared" si="75"/>
        <v>-13.886103434662459</v>
      </c>
      <c r="U252" t="s">
        <v>118</v>
      </c>
      <c r="V252" t="s">
        <v>152</v>
      </c>
      <c r="W252" t="s">
        <v>471</v>
      </c>
      <c r="X252" s="40">
        <v>44256</v>
      </c>
      <c r="Y252" s="59" t="s">
        <v>373</v>
      </c>
    </row>
    <row r="253" spans="1:25" ht="15" x14ac:dyDescent="0.25">
      <c r="A253">
        <v>1.93</v>
      </c>
      <c r="B253">
        <v>1.92</v>
      </c>
      <c r="C253" s="45">
        <f t="shared" si="76"/>
        <v>3.8968048359240282E-2</v>
      </c>
      <c r="D253" s="46">
        <f>IF(OR($A253="",$B253=""),"",A253*'MPTO_working_2-way'!$G261)</f>
        <v>2.0052083333333335</v>
      </c>
      <c r="E253" s="48">
        <f>IF(OR($A253="",$B253=""),"",B253*'MPTO_working_2-way'!$G261)</f>
        <v>1.9948186528497414</v>
      </c>
      <c r="F253" s="46">
        <f>IF(OR($A253="",$B253=""),"",'MPTO_working_2-way'!D261)</f>
        <v>2.0054118411083453</v>
      </c>
      <c r="G253" s="48">
        <f>IF(OR($A253="",$B253=""),"",'MPTO_working_2-way'!E261)</f>
        <v>1.9946172892668752</v>
      </c>
      <c r="H253" s="46">
        <f>IF(OR($A253="",$B253=""),"",'OddsRatio_working_2-way'!M261)</f>
        <v>2.0054200938997546</v>
      </c>
      <c r="I253" s="46">
        <f>IF(OR($A253="",$B253=""),"",'OddsRatio_working_2-way'!N261)</f>
        <v>1.9946091251481448</v>
      </c>
      <c r="J253" s="46">
        <f>IF('Log_working_2-way'!$D261="","",A253^('Log_working_2-way'!$D261))</f>
        <v>2.0055131845379748</v>
      </c>
      <c r="K253" s="48">
        <f>IF('Log_working_2-way'!$D261="","",B253^('Log_working_2-way'!$D261))</f>
        <v>1.9945170440100763</v>
      </c>
      <c r="L253" s="55">
        <f t="shared" si="68"/>
        <v>0.49870129870129865</v>
      </c>
      <c r="M253" s="55">
        <f t="shared" si="69"/>
        <v>0.50129870129870124</v>
      </c>
      <c r="N253" s="56">
        <v>359</v>
      </c>
      <c r="O253" s="56">
        <f t="shared" si="70"/>
        <v>172.98963730569952</v>
      </c>
      <c r="P253" s="56">
        <f t="shared" si="71"/>
        <v>172.02083333333334</v>
      </c>
      <c r="Q253" s="56">
        <f t="shared" si="72"/>
        <v>186.97916666666669</v>
      </c>
      <c r="R253" s="56">
        <f t="shared" si="73"/>
        <v>186.01036269430054</v>
      </c>
      <c r="S253" s="57">
        <f t="shared" si="74"/>
        <v>-13.989529360967168</v>
      </c>
      <c r="T253" s="57">
        <f t="shared" si="75"/>
        <v>-13.989529360967197</v>
      </c>
      <c r="U253" t="s">
        <v>164</v>
      </c>
      <c r="V253" t="s">
        <v>64</v>
      </c>
      <c r="W253" t="s">
        <v>271</v>
      </c>
      <c r="X253" s="40">
        <v>44256</v>
      </c>
      <c r="Y253" s="59" t="s">
        <v>379</v>
      </c>
    </row>
    <row r="254" spans="1:25" ht="15" x14ac:dyDescent="0.25">
      <c r="A254">
        <v>1.89</v>
      </c>
      <c r="B254">
        <v>1.95</v>
      </c>
      <c r="C254" s="45">
        <f t="shared" si="76"/>
        <v>4.1921041921042068E-2</v>
      </c>
      <c r="D254" s="46">
        <f>IF(OR($A254="",$B254=""),"",A254*'MPTO_working_2-way'!$G262)</f>
        <v>1.9692307692307693</v>
      </c>
      <c r="E254" s="48">
        <f>IF(OR($A254="",$B254=""),"",B254*'MPTO_working_2-way'!$G262)</f>
        <v>2.0317460317460321</v>
      </c>
      <c r="F254" s="46">
        <f>IF(OR($A254="",$B254=""),"",'MPTO_working_2-way'!D262)</f>
        <v>1.9679615538646378</v>
      </c>
      <c r="G254" s="48">
        <f>IF(OR($A254="",$B254=""),"",'MPTO_working_2-way'!E262)</f>
        <v>2.0330988829127019</v>
      </c>
      <c r="H254" s="46">
        <f>IF(OR($A254="",$B254=""),"",'OddsRatio_working_2-way'!M262)</f>
        <v>1.9679060415469869</v>
      </c>
      <c r="I254" s="46">
        <f>IF(OR($A254="",$B254=""),"",'OddsRatio_working_2-way'!N262)</f>
        <v>2.0331581342355478</v>
      </c>
      <c r="J254" s="46">
        <f>IF('Log_working_2-way'!$D262="","",A254^('Log_working_2-way'!$D262))</f>
        <v>1.9673246319213455</v>
      </c>
      <c r="K254" s="48">
        <f>IF('Log_working_2-way'!$D262="","",B254^('Log_working_2-way'!$D262))</f>
        <v>2.0337791130300422</v>
      </c>
      <c r="L254" s="55">
        <f t="shared" si="68"/>
        <v>0.5078125</v>
      </c>
      <c r="M254" s="55">
        <f t="shared" si="69"/>
        <v>0.49218749999999994</v>
      </c>
      <c r="N254" s="56">
        <v>360</v>
      </c>
      <c r="O254" s="56">
        <f t="shared" si="70"/>
        <v>169.52380952380955</v>
      </c>
      <c r="P254" s="56">
        <f t="shared" si="71"/>
        <v>175.38461538461542</v>
      </c>
      <c r="Q254" s="56">
        <f t="shared" si="72"/>
        <v>184.61538461538464</v>
      </c>
      <c r="R254" s="56">
        <f t="shared" si="73"/>
        <v>190.47619047619051</v>
      </c>
      <c r="S254" s="57">
        <f t="shared" si="74"/>
        <v>-15.091575091575095</v>
      </c>
      <c r="T254" s="57">
        <f t="shared" si="75"/>
        <v>-15.091575091575095</v>
      </c>
      <c r="U254" t="s">
        <v>348</v>
      </c>
      <c r="V254" t="s">
        <v>126</v>
      </c>
      <c r="W254" t="s">
        <v>271</v>
      </c>
      <c r="X254" s="40">
        <v>44256</v>
      </c>
      <c r="Y254" s="59" t="s">
        <v>372</v>
      </c>
    </row>
    <row r="255" spans="1:25" ht="15" x14ac:dyDescent="0.25">
      <c r="A255">
        <v>1.53</v>
      </c>
      <c r="B255">
        <v>2.44</v>
      </c>
      <c r="C255" s="45">
        <f t="shared" si="76"/>
        <v>6.3430836815600689E-2</v>
      </c>
      <c r="D255" s="46">
        <f>IF(OR($A255="",$B255=""),"",A255*'MPTO_working_2-way'!$G263)</f>
        <v>1.627049180327869</v>
      </c>
      <c r="E255" s="48">
        <f>IF(OR($A255="",$B255=""),"",B255*'MPTO_working_2-way'!$G263)</f>
        <v>2.5947712418300655</v>
      </c>
      <c r="F255" s="46">
        <f>IF(OR($A255="",$B255=""),"",'MPTO_working_2-way'!D263)</f>
        <v>1.60802894555479</v>
      </c>
      <c r="G255" s="48">
        <f>IF(OR($A255="",$B255=""),"",'MPTO_working_2-way'!E263)</f>
        <v>2.6446585434967416</v>
      </c>
      <c r="H255" s="46">
        <f>IF(OR($A255="",$B255=""),"",'OddsRatio_working_2-way'!M263)</f>
        <v>1.6066758241067103</v>
      </c>
      <c r="I255" s="46">
        <f>IF(OR($A255="",$B255=""),"",'OddsRatio_working_2-way'!N263)</f>
        <v>2.6483267673842685</v>
      </c>
      <c r="J255" s="46">
        <f>IF('Log_working_2-way'!$D263="","",A255^('Log_working_2-way'!$D263))</f>
        <v>1.597876831492437</v>
      </c>
      <c r="K255" s="48">
        <f>IF('Log_working_2-way'!$D263="","",B255^('Log_working_2-way'!$D263))</f>
        <v>2.6725853007019325</v>
      </c>
      <c r="L255" s="55">
        <f t="shared" si="68"/>
        <v>0.61460957178841302</v>
      </c>
      <c r="M255" s="55">
        <f t="shared" si="69"/>
        <v>0.38539042821158687</v>
      </c>
      <c r="N255" s="56">
        <v>361</v>
      </c>
      <c r="O255" s="56">
        <f t="shared" si="70"/>
        <v>125.05228758169937</v>
      </c>
      <c r="P255" s="56">
        <f t="shared" si="71"/>
        <v>213.04918032786887</v>
      </c>
      <c r="Q255" s="56">
        <f t="shared" si="72"/>
        <v>147.95081967213116</v>
      </c>
      <c r="R255" s="56">
        <f t="shared" si="73"/>
        <v>235.94771241830065</v>
      </c>
      <c r="S255" s="57">
        <f t="shared" si="74"/>
        <v>-22.898532090431786</v>
      </c>
      <c r="T255" s="57">
        <f t="shared" si="75"/>
        <v>-22.898532090431786</v>
      </c>
      <c r="U255" t="s">
        <v>165</v>
      </c>
      <c r="V255" t="s">
        <v>166</v>
      </c>
      <c r="W255" t="s">
        <v>271</v>
      </c>
      <c r="X255" s="40">
        <v>44256</v>
      </c>
      <c r="Y255" s="59" t="s">
        <v>381</v>
      </c>
    </row>
    <row r="256" spans="1:25" ht="15" x14ac:dyDescent="0.25">
      <c r="A256">
        <v>1.79</v>
      </c>
      <c r="B256">
        <v>2.08</v>
      </c>
      <c r="C256" s="45">
        <f t="shared" si="76"/>
        <v>3.9428448646325664E-2</v>
      </c>
      <c r="D256" s="46">
        <f>IF(OR($A256="",$B256=""),"",A256*'MPTO_working_2-way'!$G264)</f>
        <v>1.8605769230769229</v>
      </c>
      <c r="E256" s="48">
        <f>IF(OR($A256="",$B256=""),"",B256*'MPTO_working_2-way'!$G264)</f>
        <v>2.1620111731843576</v>
      </c>
      <c r="F256" s="46">
        <f>IF(OR($A256="",$B256=""),"",'MPTO_working_2-way'!D264)</f>
        <v>1.8554769261437256</v>
      </c>
      <c r="G256" s="48">
        <f>IF(OR($A256="",$B256=""),"",'MPTO_working_2-way'!E264)</f>
        <v>2.1689385995572641</v>
      </c>
      <c r="H256" s="46">
        <f>IF(OR($A256="",$B256=""),"",'OddsRatio_working_2-way'!M264)</f>
        <v>1.8552669065744805</v>
      </c>
      <c r="I256" s="46">
        <f>IF(OR($A256="",$B256=""),"",'OddsRatio_working_2-way'!N264)</f>
        <v>2.1692256444309357</v>
      </c>
      <c r="J256" s="46">
        <f>IF('Log_working_2-way'!$D264="","",A256^('Log_working_2-way'!$D264))</f>
        <v>1.8529410467292624</v>
      </c>
      <c r="K256" s="48">
        <f>IF('Log_working_2-way'!$D264="","",B256^('Log_working_2-way'!$D264))</f>
        <v>2.1724139714397546</v>
      </c>
      <c r="L256" s="55">
        <f t="shared" si="68"/>
        <v>0.53746770025839796</v>
      </c>
      <c r="M256" s="55">
        <f t="shared" si="69"/>
        <v>0.46253229974160204</v>
      </c>
      <c r="N256" s="56">
        <v>362</v>
      </c>
      <c r="O256" s="56">
        <f t="shared" si="70"/>
        <v>159.76536312849163</v>
      </c>
      <c r="P256" s="56">
        <f t="shared" si="71"/>
        <v>187.96153846153845</v>
      </c>
      <c r="Q256" s="56">
        <f t="shared" si="72"/>
        <v>174.03846153846152</v>
      </c>
      <c r="R256" s="56">
        <f t="shared" si="73"/>
        <v>202.23463687150837</v>
      </c>
      <c r="S256" s="57">
        <f t="shared" si="74"/>
        <v>-14.27309840996989</v>
      </c>
      <c r="T256" s="57">
        <f t="shared" si="75"/>
        <v>-14.273098409969919</v>
      </c>
      <c r="U256" t="s">
        <v>461</v>
      </c>
      <c r="V256" t="s">
        <v>462</v>
      </c>
      <c r="W256" t="s">
        <v>468</v>
      </c>
      <c r="X256" s="40">
        <v>44287</v>
      </c>
      <c r="Y256" s="59" t="s">
        <v>378</v>
      </c>
    </row>
    <row r="257" spans="1:25" ht="15" x14ac:dyDescent="0.25">
      <c r="A257">
        <v>1.66</v>
      </c>
      <c r="B257">
        <v>2.35</v>
      </c>
      <c r="C257" s="45">
        <f t="shared" si="76"/>
        <v>2.7941553447834E-2</v>
      </c>
      <c r="D257" s="46">
        <f>IF(OR($A257="",$B257=""),"",A257*'MPTO_working_2-way'!$G265)</f>
        <v>1.7063829787234044</v>
      </c>
      <c r="E257" s="48">
        <f>IF(OR($A257="",$B257=""),"",B257*'MPTO_working_2-way'!$G265)</f>
        <v>2.4156626506024099</v>
      </c>
      <c r="F257" s="46">
        <f>IF(OR($A257="",$B257=""),"",'MPTO_working_2-way'!D265)</f>
        <v>1.6994118928338053</v>
      </c>
      <c r="G257" s="48">
        <f>IF(OR($A257="",$B257=""),"",'MPTO_working_2-way'!E265)</f>
        <v>2.4297726564933044</v>
      </c>
      <c r="H257" s="46">
        <f>IF(OR($A257="",$B257=""),"",'OddsRatio_working_2-way'!M265)</f>
        <v>1.6992058987801013</v>
      </c>
      <c r="I257" s="46">
        <f>IF(OR($A257="",$B257=""),"",'OddsRatio_working_2-way'!N265)</f>
        <v>2.4301938838683887</v>
      </c>
      <c r="J257" s="46">
        <f>IF('Log_working_2-way'!$D265="","",A257^('Log_working_2-way'!$D265))</f>
        <v>1.6960505987873902</v>
      </c>
      <c r="K257" s="48">
        <f>IF('Log_working_2-way'!$D265="","",B257^('Log_working_2-way'!$D265))</f>
        <v>2.4366771636172895</v>
      </c>
      <c r="L257" s="55">
        <f t="shared" si="68"/>
        <v>0.5860349127182044</v>
      </c>
      <c r="M257" s="55">
        <f t="shared" si="69"/>
        <v>0.41396508728179549</v>
      </c>
      <c r="N257" s="56">
        <v>363</v>
      </c>
      <c r="O257" s="56">
        <f t="shared" si="70"/>
        <v>144.32530120481925</v>
      </c>
      <c r="P257" s="56">
        <f t="shared" si="71"/>
        <v>208.53191489361706</v>
      </c>
      <c r="Q257" s="56">
        <f t="shared" si="72"/>
        <v>154.46808510638297</v>
      </c>
      <c r="R257" s="56">
        <f t="shared" si="73"/>
        <v>218.67469879518075</v>
      </c>
      <c r="S257" s="57">
        <f t="shared" si="74"/>
        <v>-10.142783901563718</v>
      </c>
      <c r="T257" s="57">
        <f t="shared" si="75"/>
        <v>-10.142783901563689</v>
      </c>
      <c r="U257" t="s">
        <v>135</v>
      </c>
      <c r="V257" t="s">
        <v>75</v>
      </c>
      <c r="W257" t="s">
        <v>367</v>
      </c>
      <c r="X257" s="40">
        <v>44287</v>
      </c>
      <c r="Y257" s="59" t="s">
        <v>374</v>
      </c>
    </row>
    <row r="258" spans="1:25" ht="15" x14ac:dyDescent="0.25">
      <c r="A258">
        <v>2.35</v>
      </c>
      <c r="B258">
        <v>1.6</v>
      </c>
      <c r="C258" s="45">
        <f t="shared" si="76"/>
        <v>5.0531914893616969E-2</v>
      </c>
      <c r="D258" s="46">
        <f>IF(OR($A258="",$B258=""),"",A258*'MPTO_working_2-way'!$G266)</f>
        <v>2.46875</v>
      </c>
      <c r="E258" s="48">
        <f>IF(OR($A258="",$B258=""),"",B258*'MPTO_working_2-way'!$G266)</f>
        <v>1.6808510638297873</v>
      </c>
      <c r="F258" s="46">
        <f>IF(OR($A258="",$B258=""),"",'MPTO_working_2-way'!D266)</f>
        <v>2.4983388704318936</v>
      </c>
      <c r="G258" s="48">
        <f>IF(OR($A258="",$B258=""),"",'MPTO_working_2-way'!E266)</f>
        <v>1.6674057649667406</v>
      </c>
      <c r="H258" s="46">
        <f>IF(OR($A258="",$B258=""),"",'OddsRatio_working_2-way'!M266)</f>
        <v>2.5</v>
      </c>
      <c r="I258" s="46">
        <f>IF(OR($A258="",$B258=""),"",'OddsRatio_working_2-way'!N266)</f>
        <v>1.6666666666666665</v>
      </c>
      <c r="J258" s="46">
        <f>IF('Log_working_2-way'!$D266="","",A258^('Log_working_2-way'!$D266))</f>
        <v>2.5140155928620178</v>
      </c>
      <c r="K258" s="48">
        <f>IF('Log_working_2-way'!$D266="","",B258^('Log_working_2-way'!$D266))</f>
        <v>1.6604951789880282</v>
      </c>
      <c r="L258" s="55">
        <f t="shared" si="68"/>
        <v>0.4050632911392405</v>
      </c>
      <c r="M258" s="55">
        <f t="shared" si="69"/>
        <v>0.59493670886075944</v>
      </c>
      <c r="N258" s="56">
        <v>364</v>
      </c>
      <c r="O258" s="56">
        <f t="shared" si="70"/>
        <v>209.10638297872339</v>
      </c>
      <c r="P258" s="56">
        <f t="shared" si="71"/>
        <v>136.5</v>
      </c>
      <c r="Q258" s="56">
        <f t="shared" si="72"/>
        <v>227.5</v>
      </c>
      <c r="R258" s="56">
        <f t="shared" si="73"/>
        <v>154.89361702127658</v>
      </c>
      <c r="S258" s="57">
        <f t="shared" si="74"/>
        <v>-18.393617021276611</v>
      </c>
      <c r="T258" s="57">
        <f t="shared" si="75"/>
        <v>-18.393617021276583</v>
      </c>
      <c r="U258" t="s">
        <v>463</v>
      </c>
      <c r="V258" t="s">
        <v>464</v>
      </c>
      <c r="W258" t="s">
        <v>472</v>
      </c>
      <c r="X258" s="40">
        <v>44287</v>
      </c>
      <c r="Y258" s="59" t="s">
        <v>371</v>
      </c>
    </row>
    <row r="259" spans="1:25" ht="15" x14ac:dyDescent="0.25">
      <c r="A259">
        <v>2.23</v>
      </c>
      <c r="B259">
        <v>1.66</v>
      </c>
      <c r="C259" s="45">
        <f t="shared" si="76"/>
        <v>5.0840131827759594E-2</v>
      </c>
      <c r="D259" s="46">
        <f>IF(OR($A259="",$B259=""),"",A259*'MPTO_working_2-way'!$G267)</f>
        <v>2.3433734939759039</v>
      </c>
      <c r="E259" s="48">
        <f>IF(OR($A259="",$B259=""),"",B259*'MPTO_working_2-way'!$G267)</f>
        <v>1.7443946188340809</v>
      </c>
      <c r="F259" s="46">
        <f>IF(OR($A259="",$B259=""),"",'MPTO_working_2-way'!D267)</f>
        <v>2.3640079187687597</v>
      </c>
      <c r="G259" s="48">
        <f>IF(OR($A259="",$B259=""),"",'MPTO_working_2-way'!E267)</f>
        <v>1.7331335736691793</v>
      </c>
      <c r="H259" s="46">
        <f>IF(OR($A259="",$B259=""),"",'OddsRatio_working_2-way'!M267)</f>
        <v>2.3651506743346555</v>
      </c>
      <c r="I259" s="46">
        <f>IF(OR($A259="",$B259=""),"",'OddsRatio_working_2-way'!N267)</f>
        <v>1.7325198740332297</v>
      </c>
      <c r="J259" s="46">
        <f>IF('Log_working_2-way'!$D267="","",A259^('Log_working_2-way'!$D267))</f>
        <v>2.3748540165951364</v>
      </c>
      <c r="K259" s="48">
        <f>IF('Log_working_2-way'!$D267="","",B259^('Log_working_2-way'!$D267))</f>
        <v>1.7273499498331912</v>
      </c>
      <c r="L259" s="55">
        <f t="shared" si="68"/>
        <v>0.42673521850899737</v>
      </c>
      <c r="M259" s="55">
        <f t="shared" si="69"/>
        <v>0.57326478149100257</v>
      </c>
      <c r="N259" s="56">
        <v>365</v>
      </c>
      <c r="O259" s="56">
        <f t="shared" si="70"/>
        <v>201.32286995515699</v>
      </c>
      <c r="P259" s="56">
        <f t="shared" si="71"/>
        <v>145.12048192771084</v>
      </c>
      <c r="Q259" s="56">
        <f t="shared" si="72"/>
        <v>219.87951807228919</v>
      </c>
      <c r="R259" s="56">
        <f t="shared" si="73"/>
        <v>163.67713004484307</v>
      </c>
      <c r="S259" s="57">
        <f t="shared" si="74"/>
        <v>-18.556648117132198</v>
      </c>
      <c r="T259" s="57">
        <f t="shared" si="75"/>
        <v>-18.556648117132227</v>
      </c>
      <c r="U259" t="s">
        <v>465</v>
      </c>
      <c r="V259" t="s">
        <v>88</v>
      </c>
      <c r="W259" t="s">
        <v>472</v>
      </c>
      <c r="X259" s="40">
        <v>44287</v>
      </c>
      <c r="Y259" s="59" t="s">
        <v>376</v>
      </c>
    </row>
    <row r="260" spans="1:25" ht="15" x14ac:dyDescent="0.25">
      <c r="A260">
        <v>2.13</v>
      </c>
      <c r="B260">
        <v>1.76</v>
      </c>
      <c r="C260" s="45">
        <f t="shared" si="76"/>
        <v>3.7665386256935607E-2</v>
      </c>
      <c r="D260" s="46">
        <f>IF(OR($A260="",$B260=""),"",A260*'MPTO_working_2-way'!$G268)</f>
        <v>2.2102272727272729</v>
      </c>
      <c r="E260" s="48">
        <f>IF(OR($A260="",$B260=""),"",B260*'MPTO_working_2-way'!$G268)</f>
        <v>1.8262910798122067</v>
      </c>
      <c r="F260" s="46">
        <f>IF(OR($A260="",$B260=""),"",'MPTO_working_2-way'!D268)</f>
        <v>2.2190126672191313</v>
      </c>
      <c r="G260" s="48">
        <f>IF(OR($A260="",$B260=""),"",'MPTO_working_2-way'!E268)</f>
        <v>1.8203360202000585</v>
      </c>
      <c r="H260" s="46">
        <f>IF(OR($A260="",$B260=""),"",'OddsRatio_working_2-way'!M268)</f>
        <v>2.2193613513897996</v>
      </c>
      <c r="I260" s="46">
        <f>IF(OR($A260="",$B260=""),"",'OddsRatio_working_2-way'!N268)</f>
        <v>1.8201014398727853</v>
      </c>
      <c r="J260" s="46">
        <f>IF('Log_working_2-way'!$D268="","",A260^('Log_working_2-way'!$D268))</f>
        <v>2.2234058151600675</v>
      </c>
      <c r="K260" s="48">
        <f>IF('Log_working_2-way'!$D268="","",B260^('Log_working_2-way'!$D268))</f>
        <v>1.8173902621748135</v>
      </c>
      <c r="L260" s="55">
        <f t="shared" si="68"/>
        <v>0.45244215938303339</v>
      </c>
      <c r="M260" s="55">
        <f t="shared" si="69"/>
        <v>0.54755784061696655</v>
      </c>
      <c r="N260" s="56">
        <v>366</v>
      </c>
      <c r="O260" s="56">
        <f t="shared" si="70"/>
        <v>194.16901408450701</v>
      </c>
      <c r="P260" s="56">
        <f t="shared" si="71"/>
        <v>158.04545454545453</v>
      </c>
      <c r="Q260" s="56">
        <f t="shared" si="72"/>
        <v>207.95454545454547</v>
      </c>
      <c r="R260" s="56">
        <f t="shared" si="73"/>
        <v>171.83098591549296</v>
      </c>
      <c r="S260" s="57">
        <f t="shared" si="74"/>
        <v>-13.785531370038456</v>
      </c>
      <c r="T260" s="57">
        <f t="shared" si="75"/>
        <v>-13.785531370038427</v>
      </c>
      <c r="U260" t="s">
        <v>233</v>
      </c>
      <c r="V260" t="s">
        <v>231</v>
      </c>
      <c r="W260" t="s">
        <v>266</v>
      </c>
      <c r="X260" s="40">
        <v>44287</v>
      </c>
      <c r="Y260" s="59" t="s">
        <v>381</v>
      </c>
    </row>
    <row r="261" spans="1:25" ht="15" x14ac:dyDescent="0.25">
      <c r="A261">
        <v>2.09</v>
      </c>
      <c r="B261">
        <v>1.79</v>
      </c>
      <c r="C261" s="45">
        <f t="shared" si="76"/>
        <v>3.7128117398625982E-2</v>
      </c>
      <c r="D261" s="46">
        <f>IF(OR($A261="",$B261=""),"",A261*'MPTO_working_2-way'!$G269)</f>
        <v>2.1675977653631282</v>
      </c>
      <c r="E261" s="48">
        <f>IF(OR($A261="",$B261=""),"",B261*'MPTO_working_2-way'!$G269)</f>
        <v>1.8564593301435406</v>
      </c>
      <c r="F261" s="46">
        <f>IF(OR($A261="",$B261=""),"",'MPTO_working_2-way'!D269)</f>
        <v>2.1743628490889537</v>
      </c>
      <c r="G261" s="48">
        <f>IF(OR($A261="",$B261=""),"",'MPTO_working_2-way'!E269)</f>
        <v>1.8515255747197545</v>
      </c>
      <c r="H261" s="46">
        <f>IF(OR($A261="",$B261=""),"",'OddsRatio_working_2-way'!M269)</f>
        <v>2.1746262535134471</v>
      </c>
      <c r="I261" s="46">
        <f>IF(OR($A261="",$B261=""),"",'OddsRatio_working_2-way'!N269)</f>
        <v>1.8513346241060764</v>
      </c>
      <c r="J261" s="46">
        <f>IF('Log_working_2-way'!$D269="","",A261^('Log_working_2-way'!$D269))</f>
        <v>2.177733465070919</v>
      </c>
      <c r="K261" s="48">
        <f>IF('Log_working_2-way'!$D269="","",B261^('Log_working_2-way'!$D269))</f>
        <v>1.8490885498780329</v>
      </c>
      <c r="L261" s="55">
        <f t="shared" si="68"/>
        <v>0.46134020618556709</v>
      </c>
      <c r="M261" s="55">
        <f t="shared" si="69"/>
        <v>0.53865979381443296</v>
      </c>
      <c r="N261" s="56">
        <v>367</v>
      </c>
      <c r="O261" s="56">
        <f t="shared" si="70"/>
        <v>191.4019138755981</v>
      </c>
      <c r="P261" s="56">
        <f t="shared" si="71"/>
        <v>161.97206703910618</v>
      </c>
      <c r="Q261" s="56">
        <f t="shared" si="72"/>
        <v>205.02793296089385</v>
      </c>
      <c r="R261" s="56">
        <f t="shared" si="73"/>
        <v>175.59808612440193</v>
      </c>
      <c r="S261" s="57">
        <f t="shared" si="74"/>
        <v>-13.626019085295752</v>
      </c>
      <c r="T261" s="57">
        <f t="shared" si="75"/>
        <v>-13.626019085295752</v>
      </c>
      <c r="U261" t="s">
        <v>241</v>
      </c>
      <c r="V261" t="s">
        <v>234</v>
      </c>
      <c r="W261" t="s">
        <v>266</v>
      </c>
      <c r="X261" s="40">
        <v>44287</v>
      </c>
      <c r="Y261" s="59" t="s">
        <v>379</v>
      </c>
    </row>
    <row r="262" spans="1:25" ht="15" x14ac:dyDescent="0.25">
      <c r="A262">
        <v>1.85</v>
      </c>
      <c r="B262">
        <v>2.0299999999999998</v>
      </c>
      <c r="C262" s="45">
        <f t="shared" si="76"/>
        <v>3.315137797896428E-2</v>
      </c>
      <c r="D262" s="46">
        <f>IF(OR($A262="",$B262=""),"",A262*'MPTO_working_2-way'!$G270)</f>
        <v>1.9113300492610841</v>
      </c>
      <c r="E262" s="48">
        <f>IF(OR($A262="",$B262=""),"",B262*'MPTO_working_2-way'!$G270)</f>
        <v>2.0972972972972972</v>
      </c>
      <c r="F262" s="46">
        <f>IF(OR($A262="",$B262=""),"",'MPTO_working_2-way'!D270)</f>
        <v>1.9085249650616189</v>
      </c>
      <c r="G262" s="48">
        <f>IF(OR($A262="",$B262=""),"",'MPTO_working_2-way'!E270)</f>
        <v>2.1006852188505105</v>
      </c>
      <c r="H262" s="46">
        <f>IF(OR($A262="",$B262=""),"",'OddsRatio_working_2-way'!M270)</f>
        <v>1.9084287085108012</v>
      </c>
      <c r="I262" s="46">
        <f>IF(OR($A262="",$B262=""),"",'OddsRatio_working_2-way'!N270)</f>
        <v>2.1008018467836762</v>
      </c>
      <c r="J262" s="46">
        <f>IF('Log_working_2-way'!$D270="","",A262^('Log_working_2-way'!$D270))</f>
        <v>1.9071545307970494</v>
      </c>
      <c r="K262" s="48">
        <f>IF('Log_working_2-way'!$D270="","",B262^('Log_working_2-way'!$D270))</f>
        <v>2.1023480190539692</v>
      </c>
      <c r="L262" s="55">
        <f t="shared" ref="L262:L273" si="77">(1/D262)</f>
        <v>0.52319587628865971</v>
      </c>
      <c r="M262" s="55">
        <f t="shared" ref="M262:M273" si="78">(1/E262)</f>
        <v>0.47680412371134023</v>
      </c>
      <c r="N262" s="56">
        <v>368</v>
      </c>
      <c r="O262" s="56">
        <f t="shared" ref="O262:O273" si="79">(1/A262)*((N262*A262)-N262)</f>
        <v>169.08108108108109</v>
      </c>
      <c r="P262" s="56">
        <f t="shared" ref="P262:P273" si="80">(1/B262)*((N262*B262)-N262)</f>
        <v>186.7192118226601</v>
      </c>
      <c r="Q262" s="56">
        <f t="shared" ref="Q262:Q273" si="81">(1/B262)*N262</f>
        <v>181.28078817733993</v>
      </c>
      <c r="R262" s="56">
        <f t="shared" ref="R262:R273" si="82">(1/A262)*N262</f>
        <v>198.91891891891888</v>
      </c>
      <c r="S262" s="57">
        <f t="shared" ref="S262:S273" si="83">O262-Q262</f>
        <v>-12.199707096258834</v>
      </c>
      <c r="T262" s="57">
        <f t="shared" ref="T262:T273" si="84">P262-R262</f>
        <v>-12.199707096258777</v>
      </c>
      <c r="U262" t="s">
        <v>50</v>
      </c>
      <c r="V262" t="s">
        <v>240</v>
      </c>
      <c r="W262" t="s">
        <v>266</v>
      </c>
      <c r="X262" s="40">
        <v>44287</v>
      </c>
      <c r="Y262" s="59" t="s">
        <v>374</v>
      </c>
    </row>
    <row r="263" spans="1:25" ht="15" x14ac:dyDescent="0.25">
      <c r="A263">
        <v>2.34</v>
      </c>
      <c r="B263">
        <v>1.64</v>
      </c>
      <c r="C263" s="45">
        <f t="shared" si="76"/>
        <v>3.7106524911402872E-2</v>
      </c>
      <c r="D263" s="46">
        <f>IF(OR($A263="",$B263=""),"",A263*'MPTO_working_2-way'!$G271)</f>
        <v>2.4268292682926824</v>
      </c>
      <c r="E263" s="48">
        <f>IF(OR($A263="",$B263=""),"",B263*'MPTO_working_2-way'!$G271)</f>
        <v>1.7008547008547006</v>
      </c>
      <c r="F263" s="46">
        <f>IF(OR($A263="",$B263=""),"",'MPTO_working_2-way'!D271)</f>
        <v>2.4462009178990307</v>
      </c>
      <c r="G263" s="48">
        <f>IF(OR($A263="",$B263=""),"",'MPTO_working_2-way'!E271)</f>
        <v>1.6914668547249645</v>
      </c>
      <c r="H263" s="46">
        <f>IF(OR($A263="",$B263=""),"",'OddsRatio_working_2-way'!M271)</f>
        <v>2.4469796128487777</v>
      </c>
      <c r="I263" s="46">
        <f>IF(OR($A263="",$B263=""),"",'OddsRatio_working_2-way'!N271)</f>
        <v>1.6910947404650878</v>
      </c>
      <c r="J263" s="46">
        <f>IF('Log_working_2-way'!$D271="","",A263^('Log_working_2-way'!$D271))</f>
        <v>2.4559827297707368</v>
      </c>
      <c r="K263" s="48">
        <f>IF('Log_working_2-way'!$D271="","",B263^('Log_working_2-way'!$D271))</f>
        <v>1.6868213334902025</v>
      </c>
      <c r="L263" s="55">
        <f t="shared" si="77"/>
        <v>0.41206030150753775</v>
      </c>
      <c r="M263" s="55">
        <f t="shared" si="78"/>
        <v>0.58793969849246241</v>
      </c>
      <c r="N263" s="56">
        <v>369</v>
      </c>
      <c r="O263" s="56">
        <f t="shared" si="79"/>
        <v>211.30769230769229</v>
      </c>
      <c r="P263" s="56">
        <f t="shared" si="80"/>
        <v>143.99999999999997</v>
      </c>
      <c r="Q263" s="56">
        <f t="shared" si="81"/>
        <v>225</v>
      </c>
      <c r="R263" s="56">
        <f t="shared" si="82"/>
        <v>157.69230769230771</v>
      </c>
      <c r="S263" s="57">
        <f t="shared" si="83"/>
        <v>-13.692307692307708</v>
      </c>
      <c r="T263" s="57">
        <f t="shared" si="84"/>
        <v>-13.692307692307736</v>
      </c>
      <c r="U263" t="s">
        <v>238</v>
      </c>
      <c r="V263" t="s">
        <v>235</v>
      </c>
      <c r="W263" t="s">
        <v>266</v>
      </c>
      <c r="X263" s="40">
        <v>44287</v>
      </c>
      <c r="Y263" s="59" t="s">
        <v>378</v>
      </c>
    </row>
    <row r="264" spans="1:25" ht="15" x14ac:dyDescent="0.25">
      <c r="A264">
        <v>2.25</v>
      </c>
      <c r="B264">
        <v>1.68</v>
      </c>
      <c r="C264" s="45">
        <f t="shared" si="76"/>
        <v>3.9682539682539542E-2</v>
      </c>
      <c r="D264" s="46">
        <f>IF(OR($A264="",$B264=""),"",A264*'MPTO_working_2-way'!$G272)</f>
        <v>2.339285714285714</v>
      </c>
      <c r="E264" s="48">
        <f>IF(OR($A264="",$B264=""),"",B264*'MPTO_working_2-way'!$G272)</f>
        <v>1.7466666666666664</v>
      </c>
      <c r="F264" s="46">
        <f>IF(OR($A264="",$B264=""),"",'MPTO_working_2-way'!D272)</f>
        <v>2.3551401869158877</v>
      </c>
      <c r="G264" s="48">
        <f>IF(OR($A264="",$B264=""),"",'MPTO_working_2-way'!E272)</f>
        <v>1.7379310344827583</v>
      </c>
      <c r="H264" s="46">
        <f>IF(OR($A264="",$B264=""),"",'OddsRatio_working_2-way'!M272)</f>
        <v>2.3558153613666013</v>
      </c>
      <c r="I264" s="46">
        <f>IF(OR($A264="",$B264=""),"",'OddsRatio_working_2-way'!N272)</f>
        <v>1.7375635565834309</v>
      </c>
      <c r="J264" s="46">
        <f>IF('Log_working_2-way'!$D272="","",A264^('Log_working_2-way'!$D272))</f>
        <v>2.3631739395308338</v>
      </c>
      <c r="K264" s="48">
        <f>IF('Log_working_2-way'!$D272="","",B264^('Log_working_2-way'!$D272))</f>
        <v>1.733582099100242</v>
      </c>
      <c r="L264" s="55">
        <f t="shared" si="77"/>
        <v>0.4274809160305344</v>
      </c>
      <c r="M264" s="55">
        <f t="shared" si="78"/>
        <v>0.57251908396946571</v>
      </c>
      <c r="N264" s="56">
        <v>370</v>
      </c>
      <c r="O264" s="56">
        <f t="shared" si="79"/>
        <v>205.55555555555554</v>
      </c>
      <c r="P264" s="56">
        <f t="shared" si="80"/>
        <v>149.76190476190479</v>
      </c>
      <c r="Q264" s="56">
        <f t="shared" si="81"/>
        <v>220.23809523809524</v>
      </c>
      <c r="R264" s="56">
        <f t="shared" si="82"/>
        <v>164.44444444444443</v>
      </c>
      <c r="S264" s="57">
        <f t="shared" si="83"/>
        <v>-14.682539682539698</v>
      </c>
      <c r="T264" s="57">
        <f t="shared" si="84"/>
        <v>-14.682539682539641</v>
      </c>
      <c r="U264" t="s">
        <v>232</v>
      </c>
      <c r="V264" t="s">
        <v>230</v>
      </c>
      <c r="W264" t="s">
        <v>266</v>
      </c>
      <c r="X264" s="40">
        <v>44287</v>
      </c>
      <c r="Y264" s="59" t="s">
        <v>381</v>
      </c>
    </row>
    <row r="265" spans="1:25" ht="15" x14ac:dyDescent="0.25">
      <c r="A265">
        <v>2.11</v>
      </c>
      <c r="B265">
        <v>1.77</v>
      </c>
      <c r="C265" s="45">
        <f t="shared" si="76"/>
        <v>3.8905400701529036E-2</v>
      </c>
      <c r="D265" s="46">
        <f>IF(OR($A265="",$B265=""),"",A265*'MPTO_working_2-way'!$G273)</f>
        <v>2.1920903954802262</v>
      </c>
      <c r="E265" s="48">
        <f>IF(OR($A265="",$B265=""),"",B265*'MPTO_working_2-way'!$G273)</f>
        <v>1.8388625592417065</v>
      </c>
      <c r="F265" s="46">
        <f>IF(OR($A265="",$B265=""),"",'MPTO_working_2-way'!D273)</f>
        <v>2.2003122514507911</v>
      </c>
      <c r="G265" s="48">
        <f>IF(OR($A265="",$B265=""),"",'MPTO_working_2-way'!E273)</f>
        <v>1.8331165484575556</v>
      </c>
      <c r="H265" s="46">
        <f>IF(OR($A265="",$B265=""),"",'OddsRatio_working_2-way'!M273)</f>
        <v>2.2006491750542465</v>
      </c>
      <c r="I265" s="46">
        <f>IF(OR($A265="",$B265=""),"",'OddsRatio_working_2-way'!N273)</f>
        <v>1.8328827610736662</v>
      </c>
      <c r="J265" s="46">
        <f>IF('Log_working_2-way'!$D273="","",A265^('Log_working_2-way'!$D273))</f>
        <v>2.2044360761738599</v>
      </c>
      <c r="K265" s="48">
        <f>IF('Log_working_2-way'!$D273="","",B265^('Log_working_2-way'!$D273))</f>
        <v>1.8302640711133078</v>
      </c>
      <c r="L265" s="55">
        <f t="shared" si="77"/>
        <v>0.45618556701030921</v>
      </c>
      <c r="M265" s="55">
        <f t="shared" si="78"/>
        <v>0.54381443298969068</v>
      </c>
      <c r="N265" s="56">
        <v>371</v>
      </c>
      <c r="O265" s="56">
        <f t="shared" si="79"/>
        <v>195.17061611374405</v>
      </c>
      <c r="P265" s="56">
        <f t="shared" si="80"/>
        <v>161.39548022598868</v>
      </c>
      <c r="Q265" s="56">
        <f t="shared" si="81"/>
        <v>209.60451977401129</v>
      </c>
      <c r="R265" s="56">
        <f t="shared" si="82"/>
        <v>175.82938388625593</v>
      </c>
      <c r="S265" s="57">
        <f t="shared" si="83"/>
        <v>-14.433903660267248</v>
      </c>
      <c r="T265" s="57">
        <f t="shared" si="84"/>
        <v>-14.433903660267248</v>
      </c>
      <c r="U265" t="s">
        <v>229</v>
      </c>
      <c r="V265" t="s">
        <v>239</v>
      </c>
      <c r="W265" t="s">
        <v>266</v>
      </c>
      <c r="X265" s="40">
        <v>44287</v>
      </c>
      <c r="Y265" s="59" t="s">
        <v>377</v>
      </c>
    </row>
    <row r="266" spans="1:25" ht="15" x14ac:dyDescent="0.25">
      <c r="A266">
        <v>2.11</v>
      </c>
      <c r="B266">
        <v>1.78</v>
      </c>
      <c r="C266" s="45">
        <f t="shared" si="76"/>
        <v>3.5731402098088338E-2</v>
      </c>
      <c r="D266" s="46">
        <f>IF(OR($A266="",$B266=""),"",A266*'MPTO_working_2-way'!$G274)</f>
        <v>2.1853932584269664</v>
      </c>
      <c r="E266" s="48">
        <f>IF(OR($A266="",$B266=""),"",B266*'MPTO_working_2-way'!$G274)</f>
        <v>1.8436018957345972</v>
      </c>
      <c r="F266" s="46">
        <f>IF(OR($A266="",$B266=""),"",'MPTO_working_2-way'!D274)</f>
        <v>2.1926557300484557</v>
      </c>
      <c r="G266" s="48">
        <f>IF(OR($A266="",$B266=""),"",'MPTO_working_2-way'!E274)</f>
        <v>1.8384649273092173</v>
      </c>
      <c r="H266" s="46">
        <f>IF(OR($A266="",$B266=""),"",'OddsRatio_working_2-way'!M274)</f>
        <v>2.192927878405448</v>
      </c>
      <c r="I266" s="46">
        <f>IF(OR($A266="",$B266=""),"",'OddsRatio_working_2-way'!N274)</f>
        <v>1.838273644284909</v>
      </c>
      <c r="J266" s="46">
        <f>IF('Log_working_2-way'!$D274="","",A266^('Log_working_2-way'!$D274))</f>
        <v>2.1962612557480616</v>
      </c>
      <c r="K266" s="48">
        <f>IF('Log_working_2-way'!$D274="","",B266^('Log_working_2-way'!$D274))</f>
        <v>1.8359377980310738</v>
      </c>
      <c r="L266" s="55">
        <f t="shared" si="77"/>
        <v>0.45758354755784059</v>
      </c>
      <c r="M266" s="55">
        <f t="shared" si="78"/>
        <v>0.54241645244215941</v>
      </c>
      <c r="N266" s="56">
        <v>372</v>
      </c>
      <c r="O266" s="56">
        <f t="shared" si="79"/>
        <v>195.69668246445497</v>
      </c>
      <c r="P266" s="56">
        <f t="shared" si="80"/>
        <v>163.01123595505618</v>
      </c>
      <c r="Q266" s="56">
        <f t="shared" si="81"/>
        <v>208.98876404494382</v>
      </c>
      <c r="R266" s="56">
        <f t="shared" si="82"/>
        <v>176.30331753554503</v>
      </c>
      <c r="S266" s="57">
        <f t="shared" si="83"/>
        <v>-13.292081580488855</v>
      </c>
      <c r="T266" s="57">
        <f t="shared" si="84"/>
        <v>-13.292081580488855</v>
      </c>
      <c r="U266" t="s">
        <v>357</v>
      </c>
      <c r="V266" t="s">
        <v>224</v>
      </c>
      <c r="W266" t="s">
        <v>266</v>
      </c>
      <c r="X266" s="40">
        <v>44287</v>
      </c>
      <c r="Y266" s="59" t="s">
        <v>381</v>
      </c>
    </row>
    <row r="267" spans="1:25" ht="15" x14ac:dyDescent="0.25">
      <c r="A267">
        <v>2.11</v>
      </c>
      <c r="B267">
        <v>1.77</v>
      </c>
      <c r="C267" s="45">
        <f t="shared" si="76"/>
        <v>3.8905400701529036E-2</v>
      </c>
      <c r="D267" s="46">
        <f>IF(OR($A267="",$B267=""),"",A267*'MPTO_working_2-way'!$G275)</f>
        <v>2.1920903954802262</v>
      </c>
      <c r="E267" s="48">
        <f>IF(OR($A267="",$B267=""),"",B267*'MPTO_working_2-way'!$G275)</f>
        <v>1.8388625592417065</v>
      </c>
      <c r="F267" s="46">
        <f>IF(OR($A267="",$B267=""),"",'MPTO_working_2-way'!D275)</f>
        <v>2.2003122514507911</v>
      </c>
      <c r="G267" s="48">
        <f>IF(OR($A267="",$B267=""),"",'MPTO_working_2-way'!E275)</f>
        <v>1.8331165484575556</v>
      </c>
      <c r="H267" s="46">
        <f>IF(OR($A267="",$B267=""),"",'OddsRatio_working_2-way'!M275)</f>
        <v>2.2006491750542465</v>
      </c>
      <c r="I267" s="46">
        <f>IF(OR($A267="",$B267=""),"",'OddsRatio_working_2-way'!N275)</f>
        <v>1.8328827610736662</v>
      </c>
      <c r="J267" s="46">
        <f>IF('Log_working_2-way'!$D275="","",A267^('Log_working_2-way'!$D275))</f>
        <v>2.2044360761738599</v>
      </c>
      <c r="K267" s="48">
        <f>IF('Log_working_2-way'!$D275="","",B267^('Log_working_2-way'!$D275))</f>
        <v>1.8302640711133078</v>
      </c>
      <c r="L267" s="55">
        <f t="shared" si="77"/>
        <v>0.45618556701030921</v>
      </c>
      <c r="M267" s="55">
        <f t="shared" si="78"/>
        <v>0.54381443298969068</v>
      </c>
      <c r="N267" s="56">
        <v>373</v>
      </c>
      <c r="O267" s="56">
        <f t="shared" si="79"/>
        <v>196.22274881516586</v>
      </c>
      <c r="P267" s="56">
        <f t="shared" si="80"/>
        <v>162.26553672316388</v>
      </c>
      <c r="Q267" s="56">
        <f t="shared" si="81"/>
        <v>210.73446327683615</v>
      </c>
      <c r="R267" s="56">
        <f t="shared" si="82"/>
        <v>176.77725118483411</v>
      </c>
      <c r="S267" s="57">
        <f t="shared" si="83"/>
        <v>-14.511714461670294</v>
      </c>
      <c r="T267" s="57">
        <f t="shared" si="84"/>
        <v>-14.511714461670238</v>
      </c>
      <c r="U267" t="s">
        <v>105</v>
      </c>
      <c r="V267" t="s">
        <v>237</v>
      </c>
      <c r="W267" t="s">
        <v>266</v>
      </c>
      <c r="X267" s="40">
        <v>44287</v>
      </c>
      <c r="Y267" s="59" t="s">
        <v>387</v>
      </c>
    </row>
    <row r="268" spans="1:25" ht="15" x14ac:dyDescent="0.25">
      <c r="A268">
        <v>2.62</v>
      </c>
      <c r="B268">
        <v>1.52</v>
      </c>
      <c r="C268" s="45">
        <f t="shared" si="76"/>
        <v>3.9574126155082379E-2</v>
      </c>
      <c r="D268" s="46">
        <f>IF(OR($A268="",$B268=""),"",A268*'MPTO_working_2-way'!$G276)</f>
        <v>2.7236842105263159</v>
      </c>
      <c r="E268" s="48">
        <f>IF(OR($A268="",$B268=""),"",B268*'MPTO_working_2-way'!$G276)</f>
        <v>1.5801526717557253</v>
      </c>
      <c r="F268" s="46">
        <f>IF(OR($A268="",$B268=""),"",'MPTO_working_2-way'!D276)</f>
        <v>2.7632528448515128</v>
      </c>
      <c r="G268" s="48">
        <f>IF(OR($A268="",$B268=""),"",'MPTO_working_2-way'!E276)</f>
        <v>1.5671336376515033</v>
      </c>
      <c r="H268" s="46">
        <f>IF(OR($A268="",$B268=""),"",'OddsRatio_working_2-way'!M276)</f>
        <v>2.7650452162436565</v>
      </c>
      <c r="I268" s="46">
        <f>IF(OR($A268="",$B268=""),"",'OddsRatio_working_2-way'!N276)</f>
        <v>1.5665577237325312</v>
      </c>
      <c r="J268" s="46">
        <f>IF('Log_working_2-way'!$D276="","",A268^('Log_working_2-way'!$D276))</f>
        <v>2.7837948332060924</v>
      </c>
      <c r="K268" s="48">
        <f>IF('Log_working_2-way'!$D276="","",B268^('Log_working_2-way'!$D276))</f>
        <v>1.560602588024171</v>
      </c>
      <c r="L268" s="55">
        <f t="shared" si="77"/>
        <v>0.36714975845410625</v>
      </c>
      <c r="M268" s="55">
        <f t="shared" si="78"/>
        <v>0.63285024154589364</v>
      </c>
      <c r="N268" s="56">
        <v>374</v>
      </c>
      <c r="O268" s="56">
        <f t="shared" si="79"/>
        <v>231.25190839694653</v>
      </c>
      <c r="P268" s="56">
        <f t="shared" si="80"/>
        <v>127.94736842105266</v>
      </c>
      <c r="Q268" s="56">
        <f t="shared" si="81"/>
        <v>246.0526315789474</v>
      </c>
      <c r="R268" s="56">
        <f t="shared" si="82"/>
        <v>142.74809160305341</v>
      </c>
      <c r="S268" s="57">
        <f t="shared" si="83"/>
        <v>-14.800723182000866</v>
      </c>
      <c r="T268" s="57">
        <f t="shared" si="84"/>
        <v>-14.800723182000752</v>
      </c>
      <c r="U268" t="s">
        <v>171</v>
      </c>
      <c r="V268" t="s">
        <v>185</v>
      </c>
      <c r="W268" t="s">
        <v>268</v>
      </c>
      <c r="X268" s="40">
        <v>44287</v>
      </c>
      <c r="Y268" s="59" t="s">
        <v>374</v>
      </c>
    </row>
    <row r="269" spans="1:25" ht="15" x14ac:dyDescent="0.25">
      <c r="A269">
        <v>2.2599999999999998</v>
      </c>
      <c r="B269">
        <v>1.68</v>
      </c>
      <c r="C269" s="45">
        <f t="shared" si="76"/>
        <v>3.7715971344289834E-2</v>
      </c>
      <c r="D269" s="46">
        <f>IF(OR($A269="",$B269=""),"",A269*'MPTO_working_2-way'!$G277)</f>
        <v>2.3452380952380949</v>
      </c>
      <c r="E269" s="48">
        <f>IF(OR($A269="",$B269=""),"",B269*'MPTO_working_2-way'!$G277)</f>
        <v>1.7433628318584069</v>
      </c>
      <c r="F269" s="46">
        <f>IF(OR($A269="",$B269=""),"",'MPTO_working_2-way'!D277)</f>
        <v>2.3606068142253167</v>
      </c>
      <c r="G269" s="48">
        <f>IF(OR($A269="",$B269=""),"",'MPTO_working_2-way'!E277)</f>
        <v>1.7349661853408882</v>
      </c>
      <c r="H269" s="46">
        <f>IF(OR($A269="",$B269=""),"",'OddsRatio_working_2-way'!M277)</f>
        <v>2.3612278194595446</v>
      </c>
      <c r="I269" s="46">
        <f>IF(OR($A269="",$B269=""),"",'OddsRatio_working_2-way'!N277)</f>
        <v>1.7346308866924531</v>
      </c>
      <c r="J269" s="46">
        <f>IF('Log_working_2-way'!$D277="","",A269^('Log_working_2-way'!$D277))</f>
        <v>2.3683470446740844</v>
      </c>
      <c r="K269" s="48">
        <f>IF('Log_working_2-way'!$D277="","",B269^('Log_working_2-way'!$D277))</f>
        <v>1.7308087549076629</v>
      </c>
      <c r="L269" s="55">
        <f t="shared" si="77"/>
        <v>0.42639593908629447</v>
      </c>
      <c r="M269" s="55">
        <f t="shared" si="78"/>
        <v>0.57360406091370564</v>
      </c>
      <c r="N269" s="56">
        <v>375</v>
      </c>
      <c r="O269" s="56">
        <f t="shared" si="79"/>
        <v>209.07079646017695</v>
      </c>
      <c r="P269" s="56">
        <f t="shared" si="80"/>
        <v>151.78571428571428</v>
      </c>
      <c r="Q269" s="56">
        <f t="shared" si="81"/>
        <v>223.21428571428572</v>
      </c>
      <c r="R269" s="56">
        <f t="shared" si="82"/>
        <v>165.92920353982302</v>
      </c>
      <c r="S269" s="57">
        <f t="shared" si="83"/>
        <v>-14.143489254108772</v>
      </c>
      <c r="T269" s="57">
        <f t="shared" si="84"/>
        <v>-14.143489254108744</v>
      </c>
      <c r="U269" t="s">
        <v>145</v>
      </c>
      <c r="V269" t="s">
        <v>360</v>
      </c>
      <c r="W269" t="s">
        <v>268</v>
      </c>
      <c r="X269" s="40">
        <v>44287</v>
      </c>
      <c r="Y269" s="59" t="s">
        <v>370</v>
      </c>
    </row>
    <row r="270" spans="1:25" ht="15" x14ac:dyDescent="0.25">
      <c r="A270">
        <v>2.38</v>
      </c>
      <c r="B270">
        <v>1.64</v>
      </c>
      <c r="C270" s="45">
        <f t="shared" si="76"/>
        <v>2.9924164787866303E-2</v>
      </c>
      <c r="D270" s="46">
        <f>IF(OR($A270="",$B270=""),"",A270*'MPTO_working_2-way'!$G278)</f>
        <v>2.4512195121951219</v>
      </c>
      <c r="E270" s="48">
        <f>IF(OR($A270="",$B270=""),"",B270*'MPTO_working_2-way'!$G278)</f>
        <v>1.6890756302521006</v>
      </c>
      <c r="F270" s="46">
        <f>IF(OR($A270="",$B270=""),"",'MPTO_working_2-way'!D278)</f>
        <v>2.4678806272129488</v>
      </c>
      <c r="G270" s="48">
        <f>IF(OR($A270="",$B270=""),"",'MPTO_working_2-way'!E278)</f>
        <v>1.6812543073742245</v>
      </c>
      <c r="H270" s="46">
        <f>IF(OR($A270="",$B270=""),"",'OddsRatio_working_2-way'!M278)</f>
        <v>2.468417515558841</v>
      </c>
      <c r="I270" s="46">
        <f>IF(OR($A270="",$B270=""),"",'OddsRatio_working_2-way'!N278)</f>
        <v>1.6810052246069986</v>
      </c>
      <c r="J270" s="46">
        <f>IF('Log_working_2-way'!$D278="","",A270^('Log_working_2-way'!$D278))</f>
        <v>2.4761029855560022</v>
      </c>
      <c r="K270" s="48">
        <f>IF('Log_working_2-way'!$D278="","",B270^('Log_working_2-way'!$D278))</f>
        <v>1.6774595064065265</v>
      </c>
      <c r="L270" s="55">
        <f t="shared" si="77"/>
        <v>0.40796019900497515</v>
      </c>
      <c r="M270" s="55">
        <f t="shared" si="78"/>
        <v>0.59203980099502496</v>
      </c>
      <c r="N270" s="56">
        <v>376</v>
      </c>
      <c r="O270" s="56">
        <f t="shared" si="79"/>
        <v>218.01680672268907</v>
      </c>
      <c r="P270" s="56">
        <f t="shared" si="80"/>
        <v>146.73170731707316</v>
      </c>
      <c r="Q270" s="56">
        <f t="shared" si="81"/>
        <v>229.26829268292681</v>
      </c>
      <c r="R270" s="56">
        <f t="shared" si="82"/>
        <v>157.98319327731093</v>
      </c>
      <c r="S270" s="57">
        <f t="shared" si="83"/>
        <v>-11.251485960237744</v>
      </c>
      <c r="T270" s="57">
        <f t="shared" si="84"/>
        <v>-11.251485960237773</v>
      </c>
      <c r="U270" t="s">
        <v>54</v>
      </c>
      <c r="V270" t="s">
        <v>63</v>
      </c>
      <c r="W270" t="s">
        <v>470</v>
      </c>
      <c r="X270" s="40">
        <v>44287</v>
      </c>
      <c r="Y270" s="59" t="s">
        <v>379</v>
      </c>
    </row>
    <row r="271" spans="1:25" ht="15" x14ac:dyDescent="0.25">
      <c r="A271">
        <v>2.54</v>
      </c>
      <c r="B271">
        <v>1.55</v>
      </c>
      <c r="C271" s="45">
        <f t="shared" si="76"/>
        <v>3.8862077724155508E-2</v>
      </c>
      <c r="D271" s="46">
        <f>IF(OR($A271="",$B271=""),"",A271*'MPTO_working_2-way'!$G279)</f>
        <v>2.6387096774193552</v>
      </c>
      <c r="E271" s="48">
        <f>IF(OR($A271="",$B271=""),"",B271*'MPTO_working_2-way'!$G279)</f>
        <v>1.6102362204724412</v>
      </c>
      <c r="F271" s="46">
        <f>IF(OR($A271="",$B271=""),"",'MPTO_working_2-way'!D279)</f>
        <v>2.6718696979979644</v>
      </c>
      <c r="G271" s="48">
        <f>IF(OR($A271="",$B271=""),"",'MPTO_working_2-way'!E279)</f>
        <v>1.5981327379744266</v>
      </c>
      <c r="H271" s="46">
        <f>IF(OR($A271="",$B271=""),"",'OddsRatio_working_2-way'!M279)</f>
        <v>2.673320053068152</v>
      </c>
      <c r="I271" s="46">
        <f>IF(OR($A271="",$B271=""),"",'OddsRatio_working_2-way'!N279)</f>
        <v>1.5976143046671971</v>
      </c>
      <c r="J271" s="46">
        <f>IF('Log_working_2-way'!$D279="","",A271^('Log_working_2-way'!$D279))</f>
        <v>2.6889415019824594</v>
      </c>
      <c r="K271" s="48">
        <f>IF('Log_working_2-way'!$D279="","",B271^('Log_working_2-way'!$D279))</f>
        <v>1.5920868181792243</v>
      </c>
      <c r="L271" s="55">
        <f t="shared" si="77"/>
        <v>0.37897310513447424</v>
      </c>
      <c r="M271" s="55">
        <f t="shared" si="78"/>
        <v>0.62102689486552554</v>
      </c>
      <c r="N271" s="56">
        <v>377</v>
      </c>
      <c r="O271" s="56">
        <f t="shared" si="79"/>
        <v>228.57480314960628</v>
      </c>
      <c r="P271" s="56">
        <f t="shared" si="80"/>
        <v>133.7741935483871</v>
      </c>
      <c r="Q271" s="56">
        <f t="shared" si="81"/>
        <v>243.2258064516129</v>
      </c>
      <c r="R271" s="56">
        <f t="shared" si="82"/>
        <v>148.42519685039369</v>
      </c>
      <c r="S271" s="57">
        <f t="shared" si="83"/>
        <v>-14.651003302006615</v>
      </c>
      <c r="T271" s="57">
        <f t="shared" si="84"/>
        <v>-14.651003302006586</v>
      </c>
      <c r="U271" t="s">
        <v>160</v>
      </c>
      <c r="V271" t="s">
        <v>466</v>
      </c>
      <c r="W271" t="s">
        <v>471</v>
      </c>
      <c r="X271" s="40">
        <v>44287</v>
      </c>
      <c r="Y271" s="59" t="s">
        <v>374</v>
      </c>
    </row>
    <row r="272" spans="1:25" ht="15" x14ac:dyDescent="0.25">
      <c r="A272">
        <v>3.05</v>
      </c>
      <c r="B272">
        <v>1.4</v>
      </c>
      <c r="C272" s="45">
        <f t="shared" si="76"/>
        <v>4.2154566744730726E-2</v>
      </c>
      <c r="D272" s="46">
        <f>IF(OR($A272="",$B272=""),"",A272*'MPTO_working_2-way'!$G280)</f>
        <v>3.1785714285714284</v>
      </c>
      <c r="E272" s="48">
        <f>IF(OR($A272="",$B272=""),"",B272*'MPTO_working_2-way'!$G280)</f>
        <v>1.459016393442623</v>
      </c>
      <c r="F272" s="46">
        <f>IF(OR($A272="",$B272=""),"",'MPTO_working_2-way'!D280)</f>
        <v>3.2595419847328246</v>
      </c>
      <c r="G272" s="48">
        <f>IF(OR($A272="",$B272=""),"",'MPTO_working_2-way'!E280)</f>
        <v>1.4425675675675675</v>
      </c>
      <c r="H272" s="46">
        <f>IF(OR($A272="",$B272=""),"",'OddsRatio_working_2-way'!M280)</f>
        <v>3.2638462845343543</v>
      </c>
      <c r="I272" s="46">
        <f>IF(OR($A272="",$B272=""),"",'OddsRatio_working_2-way'!N280)</f>
        <v>1.4417261042993865</v>
      </c>
      <c r="J272" s="46">
        <f>IF('Log_working_2-way'!$D280="","",A272^('Log_working_2-way'!$D280))</f>
        <v>3.3034556848249981</v>
      </c>
      <c r="K272" s="48">
        <f>IF('Log_working_2-way'!$D280="","",B272^('Log_working_2-way'!$D280))</f>
        <v>1.434130340160263</v>
      </c>
      <c r="L272" s="55">
        <f t="shared" si="77"/>
        <v>0.3146067415730337</v>
      </c>
      <c r="M272" s="55">
        <f t="shared" si="78"/>
        <v>0.6853932584269663</v>
      </c>
      <c r="N272" s="56">
        <v>378</v>
      </c>
      <c r="O272" s="56">
        <f t="shared" si="79"/>
        <v>254.0655737704918</v>
      </c>
      <c r="P272" s="56">
        <f t="shared" si="80"/>
        <v>107.99999999999996</v>
      </c>
      <c r="Q272" s="56">
        <f t="shared" si="81"/>
        <v>270</v>
      </c>
      <c r="R272" s="56">
        <f t="shared" si="82"/>
        <v>123.9344262295082</v>
      </c>
      <c r="S272" s="57">
        <f t="shared" si="83"/>
        <v>-15.934426229508205</v>
      </c>
      <c r="T272" s="57">
        <f t="shared" si="84"/>
        <v>-15.934426229508247</v>
      </c>
      <c r="U272" t="s">
        <v>123</v>
      </c>
      <c r="V272" t="s">
        <v>157</v>
      </c>
      <c r="W272" t="s">
        <v>471</v>
      </c>
      <c r="X272" s="40">
        <v>44287</v>
      </c>
      <c r="Y272" s="59" t="s">
        <v>374</v>
      </c>
    </row>
    <row r="273" spans="1:25" s="28" customFormat="1" ht="15" x14ac:dyDescent="0.25">
      <c r="A273" s="23">
        <v>1.51</v>
      </c>
      <c r="B273" s="23">
        <v>2.61</v>
      </c>
      <c r="C273" s="24">
        <f t="shared" si="76"/>
        <v>4.5393418081246306E-2</v>
      </c>
      <c r="D273" s="25">
        <f>IF(OR($A273="",$B273=""),"",A273*'MPTO_working_2-way'!$G281)</f>
        <v>1.578544061302682</v>
      </c>
      <c r="E273" s="27">
        <f>IF(OR($A273="",$B273=""),"",B273*'MPTO_working_2-way'!$G281)</f>
        <v>2.7284768211920527</v>
      </c>
      <c r="F273" s="25">
        <f>IF(OR($A273="",$B273=""),"",'MPTO_working_2-way'!D281)</f>
        <v>1.563587312292952</v>
      </c>
      <c r="G273" s="27">
        <f>IF(OR($A273="",$B273=""),"",'MPTO_working_2-way'!E281)</f>
        <v>2.7743479638168314</v>
      </c>
      <c r="H273" s="25">
        <f>IF(OR($A273="",$B273=""),"",'OddsRatio_working_2-way'!M281)</f>
        <v>1.5628234059946366</v>
      </c>
      <c r="I273" s="25">
        <f>IF(OR($A273="",$B273=""),"",'OddsRatio_working_2-way'!N281)</f>
        <v>2.7767562424536565</v>
      </c>
      <c r="J273" s="25">
        <f>IF('Log_working_2-way'!$D281="","",A273^('Log_working_2-way'!$D281))</f>
        <v>1.5559614447694183</v>
      </c>
      <c r="K273" s="27">
        <f>IF('Log_working_2-way'!$D281="","",B273^('Log_working_2-way'!$D281))</f>
        <v>2.7986858790418183</v>
      </c>
      <c r="L273" s="71">
        <f t="shared" si="77"/>
        <v>0.63349514563106801</v>
      </c>
      <c r="M273" s="71">
        <f t="shared" si="78"/>
        <v>0.3665048543689321</v>
      </c>
      <c r="N273" s="72">
        <v>379</v>
      </c>
      <c r="O273" s="72">
        <f t="shared" si="79"/>
        <v>128.00662251655629</v>
      </c>
      <c r="P273" s="72">
        <f t="shared" si="80"/>
        <v>233.78927203065132</v>
      </c>
      <c r="Q273" s="72">
        <f t="shared" si="81"/>
        <v>145.21072796934865</v>
      </c>
      <c r="R273" s="72">
        <f t="shared" si="82"/>
        <v>250.99337748344374</v>
      </c>
      <c r="S273" s="73">
        <f t="shared" si="83"/>
        <v>-17.204105452792362</v>
      </c>
      <c r="T273" s="73">
        <f t="shared" si="84"/>
        <v>-17.204105452792419</v>
      </c>
      <c r="U273" s="23" t="s">
        <v>167</v>
      </c>
      <c r="V273" s="23" t="s">
        <v>65</v>
      </c>
      <c r="W273" s="23" t="s">
        <v>271</v>
      </c>
      <c r="X273" s="75">
        <v>44287</v>
      </c>
      <c r="Y273" s="76" t="s">
        <v>387</v>
      </c>
    </row>
    <row r="274" spans="1:25" ht="15" x14ac:dyDescent="0.25">
      <c r="A274">
        <v>2.35</v>
      </c>
      <c r="B274">
        <v>1.64</v>
      </c>
      <c r="C274" s="45">
        <f t="shared" si="76"/>
        <v>3.5288012454592677E-2</v>
      </c>
      <c r="D274" s="46">
        <f>IF(OR($A274="",$B274=""),"",A274*'MPTO_working_2-way'!$G282)</f>
        <v>2.4329268292682928</v>
      </c>
      <c r="E274" s="48">
        <f>IF(OR($A274="",$B274=""),"",B274*'MPTO_working_2-way'!$G282)</f>
        <v>1.6978723404255318</v>
      </c>
      <c r="F274" s="46">
        <f>IF(OR($A274="",$B274=""),"",'MPTO_working_2-way'!D282)</f>
        <v>2.4516539440203564</v>
      </c>
      <c r="G274" s="48">
        <f>IF(OR($A274="",$B274=""),"",'MPTO_working_2-way'!E282)</f>
        <v>1.6888694127957931</v>
      </c>
      <c r="H274" s="46">
        <f>IF(OR($A274="",$B274=""),"",'OddsRatio_working_2-way'!M282)</f>
        <v>2.452368754827781</v>
      </c>
      <c r="I274" s="46">
        <f>IF(OR($A274="",$B274=""),"",'OddsRatio_working_2-way'!N282)</f>
        <v>1.6885303726590961</v>
      </c>
      <c r="J274" s="46">
        <f>IF('Log_working_2-way'!$D282="","",A274^('Log_working_2-way'!$D282))</f>
        <v>2.4610558748503579</v>
      </c>
      <c r="K274" s="48">
        <f>IF('Log_working_2-way'!$D282="","",B274^('Log_working_2-way'!$D282))</f>
        <v>1.6844365210210133</v>
      </c>
      <c r="L274" s="55">
        <f t="shared" ref="L274:L329" si="85">(1/D274)</f>
        <v>0.41102756892230574</v>
      </c>
      <c r="M274" s="55">
        <f t="shared" ref="M274:M329" si="86">(1/E274)</f>
        <v>0.58897243107769426</v>
      </c>
      <c r="N274" s="56">
        <v>380</v>
      </c>
      <c r="O274" s="56">
        <f t="shared" ref="O274:O329" si="87">(1/A274)*((N274*A274)-N274)</f>
        <v>218.29787234042553</v>
      </c>
      <c r="P274" s="56">
        <f t="shared" ref="P274:P329" si="88">(1/B274)*((N274*B274)-N274)</f>
        <v>148.29268292682923</v>
      </c>
      <c r="Q274" s="56">
        <f t="shared" ref="Q274:Q329" si="89">(1/B274)*N274</f>
        <v>231.70731707317071</v>
      </c>
      <c r="R274" s="56">
        <f t="shared" ref="R274:R329" si="90">(1/A274)*N274</f>
        <v>161.70212765957447</v>
      </c>
      <c r="S274" s="57">
        <f t="shared" ref="S274:S329" si="91">O274-Q274</f>
        <v>-13.409444732745186</v>
      </c>
      <c r="T274" s="57">
        <f t="shared" ref="T274:T329" si="92">P274-R274</f>
        <v>-13.409444732745243</v>
      </c>
      <c r="U274" t="s">
        <v>301</v>
      </c>
      <c r="V274" t="s">
        <v>315</v>
      </c>
      <c r="W274" t="s">
        <v>264</v>
      </c>
      <c r="X274" s="40">
        <v>44317</v>
      </c>
      <c r="Y274" s="59" t="s">
        <v>378</v>
      </c>
    </row>
    <row r="275" spans="1:25" ht="15" x14ac:dyDescent="0.25">
      <c r="A275">
        <v>1.92</v>
      </c>
      <c r="B275">
        <v>1.93</v>
      </c>
      <c r="C275" s="45">
        <f t="shared" si="76"/>
        <v>3.8968048359240282E-2</v>
      </c>
      <c r="D275" s="46">
        <f>IF(OR($A275="",$B275=""),"",A275*'MPTO_working_2-way'!$G283)</f>
        <v>1.9948186528497414</v>
      </c>
      <c r="E275" s="48">
        <f>IF(OR($A275="",$B275=""),"",B275*'MPTO_working_2-way'!$G283)</f>
        <v>2.0052083333333335</v>
      </c>
      <c r="F275" s="46">
        <f>IF(OR($A275="",$B275=""),"",'MPTO_working_2-way'!D283)</f>
        <v>1.9946172892668752</v>
      </c>
      <c r="G275" s="48">
        <f>IF(OR($A275="",$B275=""),"",'MPTO_working_2-way'!E283)</f>
        <v>2.0054118411083453</v>
      </c>
      <c r="H275" s="46">
        <f>IF(OR($A275="",$B275=""),"",'OddsRatio_working_2-way'!M283)</f>
        <v>1.9946091251481448</v>
      </c>
      <c r="I275" s="46">
        <f>IF(OR($A275="",$B275=""),"",'OddsRatio_working_2-way'!N283)</f>
        <v>2.0054200938997546</v>
      </c>
      <c r="J275" s="46">
        <f>IF('Log_working_2-way'!$D283="","",A275^('Log_working_2-way'!$D283))</f>
        <v>1.9945170440100763</v>
      </c>
      <c r="K275" s="48">
        <f>IF('Log_working_2-way'!$D283="","",B275^('Log_working_2-way'!$D283))</f>
        <v>2.0055131845379748</v>
      </c>
      <c r="L275" s="55">
        <f t="shared" si="85"/>
        <v>0.50129870129870124</v>
      </c>
      <c r="M275" s="55">
        <f t="shared" si="86"/>
        <v>0.49870129870129865</v>
      </c>
      <c r="N275" s="56">
        <v>381</v>
      </c>
      <c r="O275" s="56">
        <f t="shared" si="87"/>
        <v>182.5625</v>
      </c>
      <c r="P275" s="56">
        <f t="shared" si="88"/>
        <v>183.59067357512953</v>
      </c>
      <c r="Q275" s="56">
        <f t="shared" si="89"/>
        <v>197.4093264248705</v>
      </c>
      <c r="R275" s="56">
        <f t="shared" si="90"/>
        <v>198.4375</v>
      </c>
      <c r="S275" s="57">
        <f t="shared" si="91"/>
        <v>-14.8468264248705</v>
      </c>
      <c r="T275" s="57">
        <f t="shared" si="92"/>
        <v>-14.846826424870471</v>
      </c>
      <c r="U275" t="s">
        <v>421</v>
      </c>
      <c r="V275" t="s">
        <v>420</v>
      </c>
      <c r="W275" t="s">
        <v>265</v>
      </c>
      <c r="X275" s="40">
        <v>44317</v>
      </c>
      <c r="Y275" s="59" t="s">
        <v>378</v>
      </c>
    </row>
    <row r="276" spans="1:25" ht="15" x14ac:dyDescent="0.25">
      <c r="A276">
        <v>1.94</v>
      </c>
      <c r="B276">
        <v>1.91</v>
      </c>
      <c r="C276" s="45">
        <f t="shared" si="76"/>
        <v>3.9024126949857019E-2</v>
      </c>
      <c r="D276" s="46">
        <f>IF(OR($A276="",$B276=""),"",A276*'MPTO_working_2-way'!$G284)</f>
        <v>2.0157068062827226</v>
      </c>
      <c r="E276" s="48">
        <f>IF(OR($A276="",$B276=""),"",B276*'MPTO_working_2-way'!$G284)</f>
        <v>1.9845360824742269</v>
      </c>
      <c r="F276" s="46">
        <f>IF(OR($A276="",$B276=""),"",'MPTO_working_2-way'!D284)</f>
        <v>2.0163247537682976</v>
      </c>
      <c r="G276" s="48">
        <f>IF(OR($A276="",$B276=""),"",'MPTO_working_2-way'!E284)</f>
        <v>1.98393746319002</v>
      </c>
      <c r="H276" s="46">
        <f>IF(OR($A276="",$B276=""),"",'OddsRatio_working_2-way'!M284)</f>
        <v>2.0163498575623611</v>
      </c>
      <c r="I276" s="46">
        <f>IF(OR($A276="",$B276=""),"",'OddsRatio_working_2-way'!N284)</f>
        <v>1.9839131599805839</v>
      </c>
      <c r="J276" s="46">
        <f>IF('Log_working_2-way'!$D284="","",A276^('Log_working_2-way'!$D284))</f>
        <v>2.0166326309725022</v>
      </c>
      <c r="K276" s="48">
        <f>IF('Log_working_2-way'!$D284="","",B276^('Log_working_2-way'!$D284))</f>
        <v>1.9836394873960235</v>
      </c>
      <c r="L276" s="55">
        <f t="shared" si="85"/>
        <v>0.4961038961038961</v>
      </c>
      <c r="M276" s="55">
        <f t="shared" si="86"/>
        <v>0.50389610389610384</v>
      </c>
      <c r="N276" s="56">
        <v>382</v>
      </c>
      <c r="O276" s="56">
        <f t="shared" si="87"/>
        <v>185.09278350515461</v>
      </c>
      <c r="P276" s="56">
        <f t="shared" si="88"/>
        <v>182</v>
      </c>
      <c r="Q276" s="56">
        <f t="shared" si="89"/>
        <v>200</v>
      </c>
      <c r="R276" s="56">
        <f t="shared" si="90"/>
        <v>196.90721649484539</v>
      </c>
      <c r="S276" s="57">
        <f t="shared" si="91"/>
        <v>-14.907216494845386</v>
      </c>
      <c r="T276" s="57">
        <f t="shared" si="92"/>
        <v>-14.907216494845386</v>
      </c>
      <c r="U276" t="s">
        <v>258</v>
      </c>
      <c r="V276" t="s">
        <v>260</v>
      </c>
      <c r="W276" t="s">
        <v>265</v>
      </c>
      <c r="X276" s="40">
        <v>44317</v>
      </c>
      <c r="Y276" s="59" t="s">
        <v>382</v>
      </c>
    </row>
    <row r="277" spans="1:25" ht="15" x14ac:dyDescent="0.25">
      <c r="A277">
        <v>1.81</v>
      </c>
      <c r="B277">
        <v>2.04</v>
      </c>
      <c r="C277" s="45">
        <f t="shared" si="76"/>
        <v>4.2682266276676373E-2</v>
      </c>
      <c r="D277" s="46">
        <f>IF(OR($A277="",$B277=""),"",A277*'MPTO_working_2-way'!$G285)</f>
        <v>1.8872549019607843</v>
      </c>
      <c r="E277" s="48">
        <f>IF(OR($A277="",$B277=""),"",B277*'MPTO_working_2-way'!$G285)</f>
        <v>2.1270718232044197</v>
      </c>
      <c r="F277" s="46">
        <f>IF(OR($A277="",$B277=""),"",'MPTO_working_2-way'!D285)</f>
        <v>1.8827248623291861</v>
      </c>
      <c r="G277" s="48">
        <f>IF(OR($A277="",$B277=""),"",'MPTO_working_2-way'!E285)</f>
        <v>2.1328558225508316</v>
      </c>
      <c r="H277" s="46">
        <f>IF(OR($A277="",$B277=""),"",'OddsRatio_working_2-way'!M285)</f>
        <v>1.8825226081218283</v>
      </c>
      <c r="I277" s="46">
        <f>IF(OR($A277="",$B277=""),"",'OddsRatio_working_2-way'!N285)</f>
        <v>2.1331154474650633</v>
      </c>
      <c r="J277" s="46">
        <f>IF('Log_working_2-way'!$D285="","",A277^('Log_working_2-way'!$D285))</f>
        <v>1.8804505599252526</v>
      </c>
      <c r="K277" s="48">
        <f>IF('Log_working_2-way'!$D285="","",B277^('Log_working_2-way'!$D285))</f>
        <v>2.1357821160163764</v>
      </c>
      <c r="L277" s="55">
        <f t="shared" si="85"/>
        <v>0.52987012987012994</v>
      </c>
      <c r="M277" s="55">
        <f t="shared" si="86"/>
        <v>0.47012987012987018</v>
      </c>
      <c r="N277" s="56">
        <v>383</v>
      </c>
      <c r="O277" s="56">
        <f t="shared" si="87"/>
        <v>171.39779005524863</v>
      </c>
      <c r="P277" s="56">
        <f t="shared" si="88"/>
        <v>195.25490196078434</v>
      </c>
      <c r="Q277" s="56">
        <f t="shared" si="89"/>
        <v>187.74509803921569</v>
      </c>
      <c r="R277" s="56">
        <f t="shared" si="90"/>
        <v>211.60220994475139</v>
      </c>
      <c r="S277" s="57">
        <f t="shared" si="91"/>
        <v>-16.347307983967056</v>
      </c>
      <c r="T277" s="57">
        <f t="shared" si="92"/>
        <v>-16.347307983967056</v>
      </c>
      <c r="U277" t="s">
        <v>321</v>
      </c>
      <c r="V277" t="s">
        <v>327</v>
      </c>
      <c r="W277" t="s">
        <v>265</v>
      </c>
      <c r="X277" s="40">
        <v>44317</v>
      </c>
      <c r="Y277" s="59" t="s">
        <v>387</v>
      </c>
    </row>
    <row r="278" spans="1:25" ht="15" x14ac:dyDescent="0.25">
      <c r="A278">
        <v>2.77</v>
      </c>
      <c r="B278">
        <v>1.48</v>
      </c>
      <c r="C278" s="45">
        <f t="shared" si="76"/>
        <v>3.6686506000585428E-2</v>
      </c>
      <c r="D278" s="46">
        <f>IF(OR($A278="",$B278=""),"",A278*'MPTO_working_2-way'!$G286)</f>
        <v>2.8716216216216215</v>
      </c>
      <c r="E278" s="48">
        <f>IF(OR($A278="",$B278=""),"",B278*'MPTO_working_2-way'!$G286)</f>
        <v>1.5342960288808665</v>
      </c>
      <c r="F278" s="46">
        <f>IF(OR($A278="",$B278=""),"",'MPTO_working_2-way'!D286)</f>
        <v>2.9182801822323463</v>
      </c>
      <c r="G278" s="48">
        <f>IF(OR($A278="",$B278=""),"",'MPTO_working_2-way'!E286)</f>
        <v>1.5213002820246402</v>
      </c>
      <c r="H278" s="46">
        <f>IF(OR($A278="",$B278=""),"",'OddsRatio_working_2-way'!M286)</f>
        <v>2.9202864369671522</v>
      </c>
      <c r="I278" s="46">
        <f>IF(OR($A278="",$B278=""),"",'OddsRatio_working_2-way'!N286)</f>
        <v>1.5207556439232957</v>
      </c>
      <c r="J278" s="46">
        <f>IF('Log_working_2-way'!$D286="","",A278^('Log_working_2-way'!$D286))</f>
        <v>2.9424857830737281</v>
      </c>
      <c r="K278" s="48">
        <f>IF('Log_working_2-way'!$D286="","",B278^('Log_working_2-way'!$D286))</f>
        <v>1.5148042825915646</v>
      </c>
      <c r="L278" s="55">
        <f t="shared" si="85"/>
        <v>0.34823529411764709</v>
      </c>
      <c r="M278" s="55">
        <f t="shared" si="86"/>
        <v>0.65176470588235291</v>
      </c>
      <c r="N278" s="56">
        <v>384</v>
      </c>
      <c r="O278" s="56">
        <f t="shared" si="87"/>
        <v>245.3718411552347</v>
      </c>
      <c r="P278" s="56">
        <f t="shared" si="88"/>
        <v>124.54054054054049</v>
      </c>
      <c r="Q278" s="56">
        <f t="shared" si="89"/>
        <v>259.45945945945948</v>
      </c>
      <c r="R278" s="56">
        <f t="shared" si="90"/>
        <v>138.62815884476535</v>
      </c>
      <c r="S278" s="57">
        <f t="shared" si="91"/>
        <v>-14.087618304224776</v>
      </c>
      <c r="T278" s="57">
        <f t="shared" si="92"/>
        <v>-14.087618304224861</v>
      </c>
      <c r="U278" t="s">
        <v>484</v>
      </c>
      <c r="V278" t="s">
        <v>485</v>
      </c>
      <c r="W278" t="s">
        <v>524</v>
      </c>
      <c r="X278" s="40">
        <v>44317</v>
      </c>
      <c r="Y278" s="59" t="s">
        <v>483</v>
      </c>
    </row>
    <row r="279" spans="1:25" ht="15" x14ac:dyDescent="0.25">
      <c r="A279">
        <v>2.16</v>
      </c>
      <c r="B279">
        <v>1.74</v>
      </c>
      <c r="C279" s="45">
        <f t="shared" si="76"/>
        <v>3.7675606641123682E-2</v>
      </c>
      <c r="D279" s="46">
        <f>IF(OR($A279="",$B279=""),"",A279*'MPTO_working_2-way'!$G287)</f>
        <v>2.2413793103448274</v>
      </c>
      <c r="E279" s="48">
        <f>IF(OR($A279="",$B279=""),"",B279*'MPTO_working_2-way'!$G287)</f>
        <v>1.8055555555555551</v>
      </c>
      <c r="F279" s="46">
        <f>IF(OR($A279="",$B279=""),"",'MPTO_working_2-way'!D287)</f>
        <v>2.2516175413371671</v>
      </c>
      <c r="G279" s="48">
        <f>IF(OR($A279="",$B279=""),"",'MPTO_working_2-way'!E287)</f>
        <v>1.7989661114302122</v>
      </c>
      <c r="H279" s="46">
        <f>IF(OR($A279="",$B279=""),"",'OddsRatio_working_2-way'!M287)</f>
        <v>2.2520253861514017</v>
      </c>
      <c r="I279" s="46">
        <f>IF(OR($A279="",$B279=""),"",'OddsRatio_working_2-way'!N287)</f>
        <v>1.7987058497862392</v>
      </c>
      <c r="J279" s="46">
        <f>IF('Log_working_2-way'!$D287="","",A279^('Log_working_2-way'!$D287))</f>
        <v>2.2567451068476951</v>
      </c>
      <c r="K279" s="48">
        <f>IF('Log_working_2-way'!$D287="","",B279^('Log_working_2-way'!$D287))</f>
        <v>1.7957063007853538</v>
      </c>
      <c r="L279" s="55">
        <f t="shared" si="85"/>
        <v>0.44615384615384618</v>
      </c>
      <c r="M279" s="55">
        <f t="shared" si="86"/>
        <v>0.55384615384615399</v>
      </c>
      <c r="N279" s="56">
        <v>385</v>
      </c>
      <c r="O279" s="56">
        <f t="shared" si="87"/>
        <v>206.75925925925924</v>
      </c>
      <c r="P279" s="56">
        <f t="shared" si="88"/>
        <v>163.73563218390802</v>
      </c>
      <c r="Q279" s="56">
        <f t="shared" si="89"/>
        <v>221.26436781609195</v>
      </c>
      <c r="R279" s="56">
        <f t="shared" si="90"/>
        <v>178.24074074074073</v>
      </c>
      <c r="S279" s="57">
        <f t="shared" si="91"/>
        <v>-14.50510855683271</v>
      </c>
      <c r="T279" s="57">
        <f t="shared" si="92"/>
        <v>-14.50510855683271</v>
      </c>
      <c r="U279" t="s">
        <v>486</v>
      </c>
      <c r="V279" t="s">
        <v>487</v>
      </c>
      <c r="W279" t="s">
        <v>524</v>
      </c>
      <c r="X279" s="40">
        <v>44317</v>
      </c>
      <c r="Y279" s="59" t="s">
        <v>379</v>
      </c>
    </row>
    <row r="280" spans="1:25" ht="15" x14ac:dyDescent="0.25">
      <c r="A280">
        <v>2.59</v>
      </c>
      <c r="B280">
        <v>1.53</v>
      </c>
      <c r="C280" s="45">
        <f t="shared" si="76"/>
        <v>3.9695157342216181E-2</v>
      </c>
      <c r="D280" s="46">
        <f>IF(OR($A280="",$B280=""),"",A280*'MPTO_working_2-way'!$G288)</f>
        <v>2.6928104575163396</v>
      </c>
      <c r="E280" s="48">
        <f>IF(OR($A280="",$B280=""),"",B280*'MPTO_working_2-way'!$G288)</f>
        <v>1.5907335907335909</v>
      </c>
      <c r="F280" s="46">
        <f>IF(OR($A280="",$B280=""),"",'MPTO_working_2-way'!D288)</f>
        <v>2.7303544975367759</v>
      </c>
      <c r="G280" s="48">
        <f>IF(OR($A280="",$B280=""),"",'MPTO_working_2-way'!E288)</f>
        <v>1.5779162601787884</v>
      </c>
      <c r="H280" s="46">
        <f>IF(OR($A280="",$B280=""),"",'OddsRatio_working_2-way'!M288)</f>
        <v>2.7320508075688767</v>
      </c>
      <c r="I280" s="46">
        <f>IF(OR($A280="",$B280=""),"",'OddsRatio_working_2-way'!N288)</f>
        <v>1.577350269189626</v>
      </c>
      <c r="J280" s="46">
        <f>IF('Log_working_2-way'!$D288="","",A280^('Log_working_2-way'!$D288))</f>
        <v>2.7498126453259264</v>
      </c>
      <c r="K280" s="48">
        <f>IF('Log_working_2-way'!$D288="","",B280^('Log_working_2-way'!$D288))</f>
        <v>1.5714897550150251</v>
      </c>
      <c r="L280" s="55">
        <f t="shared" si="85"/>
        <v>0.37135922330097093</v>
      </c>
      <c r="M280" s="55">
        <f t="shared" si="86"/>
        <v>0.62864077669902907</v>
      </c>
      <c r="N280" s="56">
        <v>386</v>
      </c>
      <c r="O280" s="56">
        <f t="shared" si="87"/>
        <v>236.96525096525093</v>
      </c>
      <c r="P280" s="56">
        <f t="shared" si="88"/>
        <v>133.71241830065361</v>
      </c>
      <c r="Q280" s="56">
        <f t="shared" si="89"/>
        <v>252.28758169934642</v>
      </c>
      <c r="R280" s="56">
        <f t="shared" si="90"/>
        <v>149.03474903474904</v>
      </c>
      <c r="S280" s="57">
        <f t="shared" si="91"/>
        <v>-15.322330734095488</v>
      </c>
      <c r="T280" s="57">
        <f t="shared" si="92"/>
        <v>-15.322330734095431</v>
      </c>
      <c r="U280" t="s">
        <v>488</v>
      </c>
      <c r="V280" t="s">
        <v>489</v>
      </c>
      <c r="W280" t="s">
        <v>524</v>
      </c>
      <c r="X280" s="40">
        <v>44317</v>
      </c>
      <c r="Y280" s="59" t="s">
        <v>377</v>
      </c>
    </row>
    <row r="281" spans="1:25" ht="15" x14ac:dyDescent="0.25">
      <c r="A281">
        <v>2.56</v>
      </c>
      <c r="B281">
        <v>1.54</v>
      </c>
      <c r="C281" s="45">
        <f t="shared" si="76"/>
        <v>3.9975649350649345E-2</v>
      </c>
      <c r="D281" s="46">
        <f>IF(OR($A281="",$B281=""),"",A281*'MPTO_working_2-way'!$G289)</f>
        <v>2.6623376623376624</v>
      </c>
      <c r="E281" s="48">
        <f>IF(OR($A281="",$B281=""),"",B281*'MPTO_working_2-way'!$G289)</f>
        <v>1.6015625</v>
      </c>
      <c r="F281" s="46">
        <f>IF(OR($A281="",$B281=""),"",'MPTO_working_2-way'!D289)</f>
        <v>2.6980563920065701</v>
      </c>
      <c r="G281" s="48">
        <f>IF(OR($A281="",$B281=""),"",'MPTO_working_2-way'!E289)</f>
        <v>1.5889085926164759</v>
      </c>
      <c r="H281" s="46">
        <f>IF(OR($A281="",$B281=""),"",'OddsRatio_working_2-way'!M289)</f>
        <v>2.699673171197595</v>
      </c>
      <c r="I281" s="46">
        <f>IF(OR($A281="",$B281=""),"",'OddsRatio_working_2-way'!N289)</f>
        <v>1.588348405414552</v>
      </c>
      <c r="J281" s="46">
        <f>IF('Log_working_2-way'!$D289="","",A281^('Log_working_2-way'!$D289))</f>
        <v>2.7165487520876641</v>
      </c>
      <c r="K281" s="48">
        <f>IF('Log_working_2-way'!$D289="","",B281^('Log_working_2-way'!$D289))</f>
        <v>1.5825642870808749</v>
      </c>
      <c r="L281" s="55">
        <f t="shared" si="85"/>
        <v>0.37560975609756098</v>
      </c>
      <c r="M281" s="55">
        <f t="shared" si="86"/>
        <v>0.62439024390243902</v>
      </c>
      <c r="N281" s="56">
        <v>387</v>
      </c>
      <c r="O281" s="56">
        <f t="shared" si="87"/>
        <v>235.828125</v>
      </c>
      <c r="P281" s="56">
        <f t="shared" si="88"/>
        <v>135.70129870129873</v>
      </c>
      <c r="Q281" s="56">
        <f t="shared" si="89"/>
        <v>251.2987012987013</v>
      </c>
      <c r="R281" s="56">
        <f t="shared" si="90"/>
        <v>151.171875</v>
      </c>
      <c r="S281" s="57">
        <f t="shared" si="91"/>
        <v>-15.470576298701303</v>
      </c>
      <c r="T281" s="57">
        <f t="shared" si="92"/>
        <v>-15.470576298701275</v>
      </c>
      <c r="U281" t="s">
        <v>490</v>
      </c>
      <c r="V281" t="s">
        <v>491</v>
      </c>
      <c r="W281" t="s">
        <v>524</v>
      </c>
      <c r="X281" s="40">
        <v>44317</v>
      </c>
      <c r="Y281" s="59" t="s">
        <v>370</v>
      </c>
    </row>
    <row r="282" spans="1:25" ht="15" x14ac:dyDescent="0.25">
      <c r="A282">
        <v>2.5</v>
      </c>
      <c r="B282">
        <v>1.56</v>
      </c>
      <c r="C282" s="45">
        <f t="shared" si="76"/>
        <v>4.102564102564088E-2</v>
      </c>
      <c r="D282" s="46">
        <f>IF(OR($A282="",$B282=""),"",A282*'MPTO_working_2-way'!$G290)</f>
        <v>2.6025641025641022</v>
      </c>
      <c r="E282" s="48">
        <f>IF(OR($A282="",$B282=""),"",B282*'MPTO_working_2-way'!$G290)</f>
        <v>1.6239999999999999</v>
      </c>
      <c r="F282" s="46">
        <f>IF(OR($A282="",$B282=""),"",'MPTO_working_2-way'!D290)</f>
        <v>2.6351351351351346</v>
      </c>
      <c r="G282" s="48">
        <f>IF(OR($A282="",$B282=""),"",'MPTO_working_2-way'!E290)</f>
        <v>1.6115702479338843</v>
      </c>
      <c r="H282" s="46">
        <f>IF(OR($A282="",$B282=""),"",'OddsRatio_working_2-way'!M290)</f>
        <v>2.6366341767699417</v>
      </c>
      <c r="I282" s="46">
        <f>IF(OR($A282="",$B282=""),"",'OddsRatio_working_2-way'!N290)</f>
        <v>1.6110100926607782</v>
      </c>
      <c r="J282" s="46">
        <f>IF('Log_working_2-way'!$D290="","",A282^('Log_working_2-way'!$D290))</f>
        <v>2.6519924845520593</v>
      </c>
      <c r="K282" s="48">
        <f>IF('Log_working_2-way'!$D290="","",B282^('Log_working_2-way'!$D290))</f>
        <v>1.6053296303406839</v>
      </c>
      <c r="L282" s="55">
        <f t="shared" si="85"/>
        <v>0.38423645320197047</v>
      </c>
      <c r="M282" s="55">
        <f t="shared" si="86"/>
        <v>0.61576354679802958</v>
      </c>
      <c r="N282" s="56">
        <v>388</v>
      </c>
      <c r="O282" s="56">
        <f t="shared" si="87"/>
        <v>232.8</v>
      </c>
      <c r="P282" s="56">
        <f t="shared" si="88"/>
        <v>139.28205128205124</v>
      </c>
      <c r="Q282" s="56">
        <f t="shared" si="89"/>
        <v>248.7179487179487</v>
      </c>
      <c r="R282" s="56">
        <f t="shared" si="90"/>
        <v>155.20000000000002</v>
      </c>
      <c r="S282" s="57">
        <f t="shared" si="91"/>
        <v>-15.91794871794869</v>
      </c>
      <c r="T282" s="57">
        <f t="shared" si="92"/>
        <v>-15.917948717948775</v>
      </c>
      <c r="U282" t="s">
        <v>492</v>
      </c>
      <c r="V282" t="s">
        <v>493</v>
      </c>
      <c r="W282" t="s">
        <v>524</v>
      </c>
      <c r="X282" s="40">
        <v>44317</v>
      </c>
      <c r="Y282" s="59" t="s">
        <v>373</v>
      </c>
    </row>
    <row r="283" spans="1:25" ht="15" x14ac:dyDescent="0.25">
      <c r="A283">
        <v>2.2599999999999998</v>
      </c>
      <c r="B283">
        <v>1.68</v>
      </c>
      <c r="C283" s="45">
        <f t="shared" si="76"/>
        <v>3.7715971344289834E-2</v>
      </c>
      <c r="D283" s="46">
        <f>IF(OR($A283="",$B283=""),"",A283*'MPTO_working_2-way'!$G291)</f>
        <v>2.3452380952380949</v>
      </c>
      <c r="E283" s="48">
        <f>IF(OR($A283="",$B283=""),"",B283*'MPTO_working_2-way'!$G291)</f>
        <v>1.7433628318584069</v>
      </c>
      <c r="F283" s="46">
        <f>IF(OR($A283="",$B283=""),"",'MPTO_working_2-way'!D291)</f>
        <v>2.3606068142253167</v>
      </c>
      <c r="G283" s="48">
        <f>IF(OR($A283="",$B283=""),"",'MPTO_working_2-way'!E291)</f>
        <v>1.7349661853408882</v>
      </c>
      <c r="H283" s="46">
        <f>IF(OR($A283="",$B283=""),"",'OddsRatio_working_2-way'!M291)</f>
        <v>2.3612278194595446</v>
      </c>
      <c r="I283" s="46">
        <f>IF(OR($A283="",$B283=""),"",'OddsRatio_working_2-way'!N291)</f>
        <v>1.7346308866924531</v>
      </c>
      <c r="J283" s="46">
        <f>IF('Log_working_2-way'!$D291="","",A283^('Log_working_2-way'!$D291))</f>
        <v>2.3683470446740844</v>
      </c>
      <c r="K283" s="48">
        <f>IF('Log_working_2-way'!$D291="","",B283^('Log_working_2-way'!$D291))</f>
        <v>1.7308087549076629</v>
      </c>
      <c r="L283" s="55">
        <f t="shared" si="85"/>
        <v>0.42639593908629447</v>
      </c>
      <c r="M283" s="55">
        <f t="shared" si="86"/>
        <v>0.57360406091370564</v>
      </c>
      <c r="N283" s="56">
        <v>389</v>
      </c>
      <c r="O283" s="56">
        <f t="shared" si="87"/>
        <v>216.87610619469021</v>
      </c>
      <c r="P283" s="56">
        <f t="shared" si="88"/>
        <v>157.45238095238093</v>
      </c>
      <c r="Q283" s="56">
        <f t="shared" si="89"/>
        <v>231.54761904761904</v>
      </c>
      <c r="R283" s="56">
        <f t="shared" si="90"/>
        <v>172.12389380530973</v>
      </c>
      <c r="S283" s="57">
        <f t="shared" si="91"/>
        <v>-14.671512852928828</v>
      </c>
      <c r="T283" s="57">
        <f t="shared" si="92"/>
        <v>-14.671512852928799</v>
      </c>
      <c r="U283" t="s">
        <v>494</v>
      </c>
      <c r="V283" t="s">
        <v>495</v>
      </c>
      <c r="W283" t="s">
        <v>524</v>
      </c>
      <c r="X283" s="40">
        <v>44317</v>
      </c>
      <c r="Y283" s="59" t="s">
        <v>379</v>
      </c>
    </row>
    <row r="284" spans="1:25" ht="15" x14ac:dyDescent="0.25">
      <c r="A284">
        <v>2.5499999999999998</v>
      </c>
      <c r="B284">
        <v>1.54</v>
      </c>
      <c r="C284" s="45">
        <f t="shared" si="76"/>
        <v>4.1507512095747323E-2</v>
      </c>
      <c r="D284" s="46">
        <f>IF(OR($A284="",$B284=""),"",A284*'MPTO_working_2-way'!$G292)</f>
        <v>2.6558441558441555</v>
      </c>
      <c r="E284" s="48">
        <f>IF(OR($A284="",$B284=""),"",B284*'MPTO_working_2-way'!$G292)</f>
        <v>1.6039215686274508</v>
      </c>
      <c r="F284" s="46">
        <f>IF(OR($A284="",$B284=""),"",'MPTO_working_2-way'!D292)</f>
        <v>2.692492286595817</v>
      </c>
      <c r="G284" s="48">
        <f>IF(OR($A284="",$B284=""),"",'MPTO_working_2-way'!E292)</f>
        <v>1.5908446424954426</v>
      </c>
      <c r="H284" s="46">
        <f>IF(OR($A284="",$B284=""),"",'OddsRatio_working_2-way'!M292)</f>
        <v>2.6942167424418777</v>
      </c>
      <c r="I284" s="46">
        <f>IF(OR($A284="",$B284=""),"",'OddsRatio_working_2-way'!N292)</f>
        <v>1.5902432522055576</v>
      </c>
      <c r="J284" s="46">
        <f>IF('Log_working_2-way'!$D292="","",A284^('Log_working_2-way'!$D292))</f>
        <v>2.7115623684765842</v>
      </c>
      <c r="K284" s="48">
        <f>IF('Log_working_2-way'!$D292="","",B284^('Log_working_2-way'!$D292))</f>
        <v>1.5842615018986619</v>
      </c>
      <c r="L284" s="55">
        <f t="shared" si="85"/>
        <v>0.37652811735941327</v>
      </c>
      <c r="M284" s="55">
        <f t="shared" si="86"/>
        <v>0.62347188264058684</v>
      </c>
      <c r="N284" s="56">
        <v>390</v>
      </c>
      <c r="O284" s="56">
        <f t="shared" si="87"/>
        <v>237.05882352941174</v>
      </c>
      <c r="P284" s="56">
        <f t="shared" si="88"/>
        <v>136.75324675324677</v>
      </c>
      <c r="Q284" s="56">
        <f t="shared" si="89"/>
        <v>253.24675324675326</v>
      </c>
      <c r="R284" s="56">
        <f t="shared" si="90"/>
        <v>152.94117647058826</v>
      </c>
      <c r="S284" s="57">
        <f t="shared" si="91"/>
        <v>-16.187929717341518</v>
      </c>
      <c r="T284" s="57">
        <f t="shared" si="92"/>
        <v>-16.18792971734149</v>
      </c>
      <c r="U284" t="s">
        <v>496</v>
      </c>
      <c r="V284" t="s">
        <v>497</v>
      </c>
      <c r="W284" t="s">
        <v>524</v>
      </c>
      <c r="X284" s="40">
        <v>44317</v>
      </c>
      <c r="Y284" s="59" t="s">
        <v>371</v>
      </c>
    </row>
    <row r="285" spans="1:25" ht="15" x14ac:dyDescent="0.25">
      <c r="A285">
        <v>1.93</v>
      </c>
      <c r="B285">
        <v>1.94</v>
      </c>
      <c r="C285" s="45">
        <f t="shared" si="76"/>
        <v>3.3598632551679941E-2</v>
      </c>
      <c r="D285" s="46">
        <f>IF(OR($A285="",$B285=""),"",A285*'MPTO_working_2-way'!$G293)</f>
        <v>1.9948453608247423</v>
      </c>
      <c r="E285" s="48">
        <f>IF(OR($A285="",$B285=""),"",B285*'MPTO_working_2-way'!$G293)</f>
        <v>2.0051813471502591</v>
      </c>
      <c r="F285" s="46">
        <f>IF(OR($A285="",$B285=""),"",'MPTO_working_2-way'!D293)</f>
        <v>1.9946726333173512</v>
      </c>
      <c r="G285" s="48">
        <f>IF(OR($A285="",$B285=""),"",'MPTO_working_2-way'!E293)</f>
        <v>2.0053558995233249</v>
      </c>
      <c r="H285" s="46">
        <f>IF(OR($A285="",$B285=""),"",'OddsRatio_working_2-way'!M293)</f>
        <v>1.9946666286387909</v>
      </c>
      <c r="I285" s="46">
        <f>IF(OR($A285="",$B285=""),"",'OddsRatio_working_2-way'!N293)</f>
        <v>2.0053619687316817</v>
      </c>
      <c r="J285" s="46">
        <f>IF('Log_working_2-way'!$D293="","",A285^('Log_working_2-way'!$D293))</f>
        <v>1.9945880029745278</v>
      </c>
      <c r="K285" s="48">
        <f>IF('Log_working_2-way'!$D293="","",B285^('Log_working_2-way'!$D293))</f>
        <v>2.0054414461156225</v>
      </c>
      <c r="L285" s="55">
        <f t="shared" si="85"/>
        <v>0.50129198966408273</v>
      </c>
      <c r="M285" s="55">
        <f t="shared" si="86"/>
        <v>0.49870801033591733</v>
      </c>
      <c r="N285" s="56">
        <v>391</v>
      </c>
      <c r="O285" s="56">
        <f t="shared" si="87"/>
        <v>188.4093264248705</v>
      </c>
      <c r="P285" s="56">
        <f t="shared" si="88"/>
        <v>189.45360824742269</v>
      </c>
      <c r="Q285" s="56">
        <f t="shared" si="89"/>
        <v>201.54639175257734</v>
      </c>
      <c r="R285" s="56">
        <f t="shared" si="90"/>
        <v>202.59067357512956</v>
      </c>
      <c r="S285" s="57">
        <f t="shared" si="91"/>
        <v>-13.137065327706836</v>
      </c>
      <c r="T285" s="57">
        <f t="shared" si="92"/>
        <v>-13.137065327706864</v>
      </c>
      <c r="U285" t="s">
        <v>498</v>
      </c>
      <c r="V285" t="s">
        <v>499</v>
      </c>
      <c r="W285" t="s">
        <v>524</v>
      </c>
      <c r="X285" s="40">
        <v>44317</v>
      </c>
      <c r="Y285" s="59" t="s">
        <v>371</v>
      </c>
    </row>
    <row r="286" spans="1:25" ht="15" x14ac:dyDescent="0.25">
      <c r="A286">
        <v>1.93</v>
      </c>
      <c r="B286">
        <v>1.93</v>
      </c>
      <c r="C286" s="45">
        <f t="shared" si="76"/>
        <v>3.62694300518136E-2</v>
      </c>
      <c r="D286" s="46">
        <f>IF(OR($A286="",$B286=""),"",A286*'MPTO_working_2-way'!$G294)</f>
        <v>2</v>
      </c>
      <c r="E286" s="48">
        <f>IF(OR($A286="",$B286=""),"",B286*'MPTO_working_2-way'!$G294)</f>
        <v>2</v>
      </c>
      <c r="F286" s="46">
        <f>IF(OR($A286="",$B286=""),"",'MPTO_working_2-way'!D294)</f>
        <v>2.0000000000000004</v>
      </c>
      <c r="G286" s="48">
        <f>IF(OR($A286="",$B286=""),"",'MPTO_working_2-way'!E294)</f>
        <v>2.0000000000000004</v>
      </c>
      <c r="H286" s="46">
        <f>IF(OR($A286="",$B286=""),"",'OddsRatio_working_2-way'!M294)</f>
        <v>2</v>
      </c>
      <c r="I286" s="46">
        <f>IF(OR($A286="",$B286=""),"",'OddsRatio_working_2-way'!N294)</f>
        <v>2</v>
      </c>
      <c r="J286" s="46">
        <f>IF('Log_working_2-way'!$D294="","",A286^('Log_working_2-way'!$D294))</f>
        <v>1.9999999999999618</v>
      </c>
      <c r="K286" s="48">
        <f>IF('Log_working_2-way'!$D294="","",B286^('Log_working_2-way'!$D294))</f>
        <v>1.9999999999999618</v>
      </c>
      <c r="L286" s="55">
        <f t="shared" si="85"/>
        <v>0.5</v>
      </c>
      <c r="M286" s="55">
        <f t="shared" si="86"/>
        <v>0.5</v>
      </c>
      <c r="N286" s="56">
        <v>392</v>
      </c>
      <c r="O286" s="56">
        <f t="shared" si="87"/>
        <v>188.89119170984455</v>
      </c>
      <c r="P286" s="56">
        <f t="shared" si="88"/>
        <v>188.89119170984455</v>
      </c>
      <c r="Q286" s="56">
        <f t="shared" si="89"/>
        <v>203.10880829015548</v>
      </c>
      <c r="R286" s="56">
        <f t="shared" si="90"/>
        <v>203.10880829015548</v>
      </c>
      <c r="S286" s="57">
        <f t="shared" si="91"/>
        <v>-14.217616580310931</v>
      </c>
      <c r="T286" s="57">
        <f t="shared" si="92"/>
        <v>-14.217616580310931</v>
      </c>
      <c r="U286" t="s">
        <v>500</v>
      </c>
      <c r="V286" t="s">
        <v>501</v>
      </c>
      <c r="W286" t="s">
        <v>524</v>
      </c>
      <c r="X286" s="40">
        <v>44317</v>
      </c>
      <c r="Y286" s="59" t="s">
        <v>371</v>
      </c>
    </row>
    <row r="287" spans="1:25" ht="15" x14ac:dyDescent="0.25">
      <c r="A287">
        <v>2.4700000000000002</v>
      </c>
      <c r="B287">
        <v>1.58</v>
      </c>
      <c r="C287" s="45">
        <f t="shared" si="76"/>
        <v>3.7769692000204858E-2</v>
      </c>
      <c r="D287" s="46">
        <f>IF(OR($A287="",$B287=""),"",A287*'MPTO_working_2-way'!$G295)</f>
        <v>2.5632911392405062</v>
      </c>
      <c r="E287" s="48">
        <f>IF(OR($A287="",$B287=""),"",B287*'MPTO_working_2-way'!$G295)</f>
        <v>1.6396761133603237</v>
      </c>
      <c r="F287" s="46">
        <f>IF(OR($A287="",$B287=""),"",'MPTO_working_2-way'!D295)</f>
        <v>2.5908517559583082</v>
      </c>
      <c r="G287" s="48">
        <f>IF(OR($A287="",$B287=""),"",'MPTO_working_2-way'!E295)</f>
        <v>1.6285940825439218</v>
      </c>
      <c r="H287" s="46">
        <f>IF(OR($A287="",$B287=""),"",'OddsRatio_working_2-way'!M295)</f>
        <v>2.5920058915156967</v>
      </c>
      <c r="I287" s="46">
        <f>IF(OR($A287="",$B287=""),"",'OddsRatio_working_2-way'!N295)</f>
        <v>1.6281383789653769</v>
      </c>
      <c r="J287" s="46">
        <f>IF('Log_working_2-way'!$D295="","",A287^('Log_working_2-way'!$D295))</f>
        <v>2.6049168603231139</v>
      </c>
      <c r="K287" s="48">
        <f>IF('Log_working_2-way'!$D295="","",B287^('Log_working_2-way'!$D295))</f>
        <v>1.6230852355793859</v>
      </c>
      <c r="L287" s="55">
        <f t="shared" si="85"/>
        <v>0.39012345679012345</v>
      </c>
      <c r="M287" s="55">
        <f t="shared" si="86"/>
        <v>0.60987654320987661</v>
      </c>
      <c r="N287" s="56">
        <v>393</v>
      </c>
      <c r="O287" s="56">
        <f t="shared" si="87"/>
        <v>233.89068825910931</v>
      </c>
      <c r="P287" s="56">
        <f t="shared" si="88"/>
        <v>144.26582278481015</v>
      </c>
      <c r="Q287" s="56">
        <f t="shared" si="89"/>
        <v>248.73417721518985</v>
      </c>
      <c r="R287" s="56">
        <f t="shared" si="90"/>
        <v>159.10931174089069</v>
      </c>
      <c r="S287" s="57">
        <f t="shared" si="91"/>
        <v>-14.843488956080535</v>
      </c>
      <c r="T287" s="57">
        <f t="shared" si="92"/>
        <v>-14.843488956080535</v>
      </c>
      <c r="U287" t="s">
        <v>502</v>
      </c>
      <c r="V287" t="s">
        <v>503</v>
      </c>
      <c r="W287" t="s">
        <v>524</v>
      </c>
      <c r="X287" s="40">
        <v>44317</v>
      </c>
      <c r="Y287" s="59" t="s">
        <v>380</v>
      </c>
    </row>
    <row r="288" spans="1:25" ht="15" x14ac:dyDescent="0.25">
      <c r="A288">
        <v>1.91</v>
      </c>
      <c r="B288">
        <v>1.96</v>
      </c>
      <c r="C288" s="45">
        <f t="shared" si="76"/>
        <v>3.3764291056736839E-2</v>
      </c>
      <c r="D288" s="46">
        <f>IF(OR($A288="",$B288=""),"",A288*'MPTO_working_2-way'!$G296)</f>
        <v>1.9744897959183674</v>
      </c>
      <c r="E288" s="48">
        <f>IF(OR($A288="",$B288=""),"",B288*'MPTO_working_2-way'!$G296)</f>
        <v>2.0261780104712042</v>
      </c>
      <c r="F288" s="46">
        <f>IF(OR($A288="",$B288=""),"",'MPTO_working_2-way'!D296)</f>
        <v>1.9736398144242935</v>
      </c>
      <c r="G288" s="48">
        <f>IF(OR($A288="",$B288=""),"",'MPTO_working_2-way'!E296)</f>
        <v>2.0270738574832143</v>
      </c>
      <c r="H288" s="46">
        <f>IF(OR($A288="",$B288=""),"",'OddsRatio_working_2-way'!M296)</f>
        <v>1.9736101204623264</v>
      </c>
      <c r="I288" s="46">
        <f>IF(OR($A288="",$B288=""),"",'OddsRatio_working_2-way'!N296)</f>
        <v>2.0271051820261912</v>
      </c>
      <c r="J288" s="46">
        <f>IF('Log_working_2-way'!$D296="","",A288^('Log_working_2-way'!$D296))</f>
        <v>1.9732233459331785</v>
      </c>
      <c r="K288" s="48">
        <f>IF('Log_working_2-way'!$D296="","",B288^('Log_working_2-way'!$D296))</f>
        <v>2.0275133700590602</v>
      </c>
      <c r="L288" s="55">
        <f t="shared" si="85"/>
        <v>0.50645994832041341</v>
      </c>
      <c r="M288" s="55">
        <f t="shared" si="86"/>
        <v>0.49354005167958659</v>
      </c>
      <c r="N288" s="56">
        <v>394</v>
      </c>
      <c r="O288" s="56">
        <f t="shared" si="87"/>
        <v>187.71727748691097</v>
      </c>
      <c r="P288" s="56">
        <f t="shared" si="88"/>
        <v>192.9795918367347</v>
      </c>
      <c r="Q288" s="56">
        <f t="shared" si="89"/>
        <v>201.0204081632653</v>
      </c>
      <c r="R288" s="56">
        <f t="shared" si="90"/>
        <v>206.282722513089</v>
      </c>
      <c r="S288" s="57">
        <f t="shared" si="91"/>
        <v>-13.303130676354328</v>
      </c>
      <c r="T288" s="57">
        <f t="shared" si="92"/>
        <v>-13.3031306763543</v>
      </c>
      <c r="U288" t="s">
        <v>168</v>
      </c>
      <c r="V288" t="s">
        <v>131</v>
      </c>
      <c r="W288" t="s">
        <v>271</v>
      </c>
      <c r="X288" s="40">
        <v>44317</v>
      </c>
      <c r="Y288" s="59" t="s">
        <v>376</v>
      </c>
    </row>
    <row r="289" spans="1:25" ht="15" x14ac:dyDescent="0.25">
      <c r="A289">
        <v>2.29</v>
      </c>
      <c r="B289">
        <v>1.66</v>
      </c>
      <c r="C289" s="45">
        <f t="shared" si="76"/>
        <v>3.9090861261640519E-2</v>
      </c>
      <c r="D289" s="46">
        <f>IF(OR($A289="",$B289=""),"",A289*'MPTO_working_2-way'!$G297)</f>
        <v>2.3795180722891569</v>
      </c>
      <c r="E289" s="48">
        <f>IF(OR($A289="",$B289=""),"",B289*'MPTO_working_2-way'!$G297)</f>
        <v>1.7248908296943233</v>
      </c>
      <c r="F289" s="46">
        <f>IF(OR($A289="",$B289=""),"",'MPTO_working_2-way'!D297)</f>
        <v>2.3973008765844739</v>
      </c>
      <c r="G289" s="48">
        <f>IF(OR($A289="",$B289=""),"",'MPTO_working_2-way'!E297)</f>
        <v>1.7156654781784539</v>
      </c>
      <c r="H289" s="46">
        <f>IF(OR($A289="",$B289=""),"",'OddsRatio_working_2-way'!M297)</f>
        <v>2.3980505908390635</v>
      </c>
      <c r="I289" s="46">
        <f>IF(OR($A289="",$B289=""),"",'OddsRatio_working_2-way'!N297)</f>
        <v>1.7152816976385905</v>
      </c>
      <c r="J289" s="46">
        <f>IF('Log_working_2-way'!$D297="","",A289^('Log_working_2-way'!$D297))</f>
        <v>2.4063151286043962</v>
      </c>
      <c r="K289" s="48">
        <f>IF('Log_working_2-way'!$D297="","",B289^('Log_working_2-way'!$D297))</f>
        <v>1.7110781784678428</v>
      </c>
      <c r="L289" s="55">
        <f t="shared" si="85"/>
        <v>0.42025316455696199</v>
      </c>
      <c r="M289" s="55">
        <f t="shared" si="86"/>
        <v>0.57974683544303796</v>
      </c>
      <c r="N289" s="56">
        <v>395</v>
      </c>
      <c r="O289" s="56">
        <f t="shared" si="87"/>
        <v>222.51091703056773</v>
      </c>
      <c r="P289" s="56">
        <f t="shared" si="88"/>
        <v>157.0481927710843</v>
      </c>
      <c r="Q289" s="56">
        <f t="shared" si="89"/>
        <v>237.95180722891567</v>
      </c>
      <c r="R289" s="56">
        <f t="shared" si="90"/>
        <v>172.48908296943233</v>
      </c>
      <c r="S289" s="57">
        <f t="shared" si="91"/>
        <v>-15.440890198347944</v>
      </c>
      <c r="T289" s="57">
        <f t="shared" si="92"/>
        <v>-15.440890198348029</v>
      </c>
      <c r="U289" t="s">
        <v>125</v>
      </c>
      <c r="V289" t="s">
        <v>124</v>
      </c>
      <c r="W289" t="s">
        <v>271</v>
      </c>
      <c r="X289" s="40">
        <v>44317</v>
      </c>
      <c r="Y289" s="59" t="s">
        <v>373</v>
      </c>
    </row>
    <row r="290" spans="1:25" ht="15" x14ac:dyDescent="0.25">
      <c r="A290">
        <v>2.11</v>
      </c>
      <c r="B290">
        <v>1.77</v>
      </c>
      <c r="C290" s="45">
        <f t="shared" si="76"/>
        <v>3.8905400701529036E-2</v>
      </c>
      <c r="D290" s="46">
        <f>IF(OR($A290="",$B290=""),"",A290*'MPTO_working_2-way'!$G298)</f>
        <v>2.1920903954802262</v>
      </c>
      <c r="E290" s="48">
        <f>IF(OR($A290="",$B290=""),"",B290*'MPTO_working_2-way'!$G298)</f>
        <v>1.8388625592417065</v>
      </c>
      <c r="F290" s="46">
        <f>IF(OR($A290="",$B290=""),"",'MPTO_working_2-way'!D298)</f>
        <v>2.2003122514507911</v>
      </c>
      <c r="G290" s="48">
        <f>IF(OR($A290="",$B290=""),"",'MPTO_working_2-way'!E298)</f>
        <v>1.8331165484575556</v>
      </c>
      <c r="H290" s="46">
        <f>IF(OR($A290="",$B290=""),"",'OddsRatio_working_2-way'!M298)</f>
        <v>2.2006491750542465</v>
      </c>
      <c r="I290" s="46">
        <f>IF(OR($A290="",$B290=""),"",'OddsRatio_working_2-way'!N298)</f>
        <v>1.8328827610736662</v>
      </c>
      <c r="J290" s="46">
        <f>IF('Log_working_2-way'!$D298="","",A290^('Log_working_2-way'!$D298))</f>
        <v>2.2044360761738599</v>
      </c>
      <c r="K290" s="48">
        <f>IF('Log_working_2-way'!$D298="","",B290^('Log_working_2-way'!$D298))</f>
        <v>1.8302640711133078</v>
      </c>
      <c r="L290" s="55">
        <f t="shared" si="85"/>
        <v>0.45618556701030921</v>
      </c>
      <c r="M290" s="55">
        <f t="shared" si="86"/>
        <v>0.54381443298969068</v>
      </c>
      <c r="N290" s="56">
        <v>396</v>
      </c>
      <c r="O290" s="56">
        <f t="shared" si="87"/>
        <v>208.32227488151656</v>
      </c>
      <c r="P290" s="56">
        <f t="shared" si="88"/>
        <v>172.27118644067795</v>
      </c>
      <c r="Q290" s="56">
        <f t="shared" si="89"/>
        <v>223.72881355932205</v>
      </c>
      <c r="R290" s="56">
        <f t="shared" si="90"/>
        <v>187.67772511848341</v>
      </c>
      <c r="S290" s="57">
        <f t="shared" si="91"/>
        <v>-15.406538677805486</v>
      </c>
      <c r="T290" s="57">
        <f t="shared" si="92"/>
        <v>-15.406538677805457</v>
      </c>
      <c r="U290" t="s">
        <v>169</v>
      </c>
      <c r="V290" t="s">
        <v>129</v>
      </c>
      <c r="W290" t="s">
        <v>271</v>
      </c>
      <c r="X290" s="40">
        <v>44317</v>
      </c>
      <c r="Y290" s="59" t="s">
        <v>526</v>
      </c>
    </row>
    <row r="291" spans="1:25" ht="15" x14ac:dyDescent="0.25">
      <c r="A291">
        <v>1.63</v>
      </c>
      <c r="B291">
        <v>2.33</v>
      </c>
      <c r="C291" s="45">
        <f t="shared" si="76"/>
        <v>4.2681481871560623E-2</v>
      </c>
      <c r="D291" s="46">
        <f>IF(OR($A291="",$B291=""),"",A291*'MPTO_working_2-way'!$G299)</f>
        <v>1.6995708154506437</v>
      </c>
      <c r="E291" s="48">
        <f>IF(OR($A291="",$B291=""),"",B291*'MPTO_working_2-way'!$G299)</f>
        <v>2.4294478527607364</v>
      </c>
      <c r="F291" s="46">
        <f>IF(OR($A291="",$B291=""),"",'MPTO_working_2-way'!D299)</f>
        <v>1.6887436359189842</v>
      </c>
      <c r="G291" s="48">
        <f>IF(OR($A291="",$B291=""),"",'MPTO_working_2-way'!E299)</f>
        <v>2.4519190419316312</v>
      </c>
      <c r="H291" s="46">
        <f>IF(OR($A291="",$B291=""),"",'OddsRatio_working_2-way'!M299)</f>
        <v>1.688247201611685</v>
      </c>
      <c r="I291" s="46">
        <f>IF(OR($A291="",$B291=""),"",'OddsRatio_working_2-way'!N299)</f>
        <v>2.4529663145135583</v>
      </c>
      <c r="J291" s="46">
        <f>IF('Log_working_2-way'!$D299="","",A291^('Log_working_2-way'!$D299))</f>
        <v>1.6833017356452447</v>
      </c>
      <c r="K291" s="48">
        <f>IF('Log_working_2-way'!$D299="","",B291^('Log_working_2-way'!$D299))</f>
        <v>2.4634823063272657</v>
      </c>
      <c r="L291" s="55">
        <f t="shared" si="85"/>
        <v>0.58838383838383845</v>
      </c>
      <c r="M291" s="55">
        <f t="shared" si="86"/>
        <v>0.4116161616161616</v>
      </c>
      <c r="N291" s="56">
        <v>397</v>
      </c>
      <c r="O291" s="56">
        <f t="shared" si="87"/>
        <v>153.44171779141107</v>
      </c>
      <c r="P291" s="56">
        <f t="shared" si="88"/>
        <v>226.61373390557941</v>
      </c>
      <c r="Q291" s="56">
        <f t="shared" si="89"/>
        <v>170.38626609442062</v>
      </c>
      <c r="R291" s="56">
        <f t="shared" si="90"/>
        <v>243.55828220858896</v>
      </c>
      <c r="S291" s="57">
        <f t="shared" si="91"/>
        <v>-16.944548303009555</v>
      </c>
      <c r="T291" s="57">
        <f t="shared" si="92"/>
        <v>-16.944548303009555</v>
      </c>
      <c r="U291" t="s">
        <v>274</v>
      </c>
      <c r="V291" t="s">
        <v>351</v>
      </c>
      <c r="W291" t="s">
        <v>366</v>
      </c>
      <c r="X291" s="40">
        <v>44348</v>
      </c>
      <c r="Y291" s="59" t="s">
        <v>372</v>
      </c>
    </row>
    <row r="292" spans="1:25" ht="15" x14ac:dyDescent="0.25">
      <c r="A292">
        <v>1.63</v>
      </c>
      <c r="B292">
        <v>2.37</v>
      </c>
      <c r="C292" s="45">
        <f t="shared" si="76"/>
        <v>3.5437860785379582E-2</v>
      </c>
      <c r="D292" s="46">
        <f>IF(OR($A292="",$B292=""),"",A292*'MPTO_working_2-way'!$G300)</f>
        <v>1.6877637130801686</v>
      </c>
      <c r="E292" s="48">
        <f>IF(OR($A292="",$B292=""),"",B292*'MPTO_working_2-way'!$G300)</f>
        <v>2.4539877300613497</v>
      </c>
      <c r="F292" s="46">
        <f>IF(OR($A292="",$B292=""),"",'MPTO_working_2-way'!D300)</f>
        <v>1.6784775477395666</v>
      </c>
      <c r="G292" s="48">
        <f>IF(OR($A292="",$B292=""),"",'MPTO_working_2-way'!E300)</f>
        <v>2.4738881239793793</v>
      </c>
      <c r="H292" s="46">
        <f>IF(OR($A292="",$B292=""),"",'OddsRatio_working_2-way'!M300)</f>
        <v>1.6781253679066579</v>
      </c>
      <c r="I292" s="46">
        <f>IF(OR($A292="",$B292=""),"",'OddsRatio_working_2-way'!N300)</f>
        <v>2.4746535778287639</v>
      </c>
      <c r="J292" s="46">
        <f>IF('Log_working_2-way'!$D300="","",A292^('Log_working_2-way'!$D300))</f>
        <v>1.6739015902867895</v>
      </c>
      <c r="K292" s="48">
        <f>IF('Log_working_2-way'!$D300="","",B292^('Log_working_2-way'!$D300))</f>
        <v>2.4838961866439853</v>
      </c>
      <c r="L292" s="55">
        <f t="shared" si="85"/>
        <v>0.59250000000000003</v>
      </c>
      <c r="M292" s="55">
        <f t="shared" si="86"/>
        <v>0.40749999999999997</v>
      </c>
      <c r="N292" s="56">
        <v>398</v>
      </c>
      <c r="O292" s="56">
        <f t="shared" si="87"/>
        <v>153.82822085889572</v>
      </c>
      <c r="P292" s="56">
        <f t="shared" si="88"/>
        <v>230.06751054852319</v>
      </c>
      <c r="Q292" s="56">
        <f t="shared" si="89"/>
        <v>167.93248945147678</v>
      </c>
      <c r="R292" s="56">
        <f t="shared" si="90"/>
        <v>244.17177914110431</v>
      </c>
      <c r="S292" s="57">
        <f t="shared" si="91"/>
        <v>-14.104268592581064</v>
      </c>
      <c r="T292" s="57">
        <f t="shared" si="92"/>
        <v>-14.104268592581121</v>
      </c>
      <c r="U292" t="s">
        <v>412</v>
      </c>
      <c r="V292" t="s">
        <v>445</v>
      </c>
      <c r="W292" t="s">
        <v>468</v>
      </c>
      <c r="X292" s="40">
        <v>44348</v>
      </c>
      <c r="Y292" s="59" t="s">
        <v>372</v>
      </c>
    </row>
    <row r="293" spans="1:25" ht="15" x14ac:dyDescent="0.25">
      <c r="A293">
        <v>1.72</v>
      </c>
      <c r="B293">
        <v>2.23</v>
      </c>
      <c r="C293" s="45">
        <f t="shared" si="76"/>
        <v>2.982584211075201E-2</v>
      </c>
      <c r="D293" s="46">
        <f>IF(OR($A293="",$B293=""),"",A293*'MPTO_working_2-way'!$G301)</f>
        <v>1.7713004484304935</v>
      </c>
      <c r="E293" s="48">
        <f>IF(OR($A293="",$B293=""),"",B293*'MPTO_working_2-way'!$G301)</f>
        <v>2.2965116279069768</v>
      </c>
      <c r="F293" s="46">
        <f>IF(OR($A293="",$B293=""),"",'MPTO_working_2-way'!D301)</f>
        <v>1.7652798232695142</v>
      </c>
      <c r="G293" s="48">
        <f>IF(OR($A293="",$B293=""),"",'MPTO_working_2-way'!E301)</f>
        <v>2.3067115708443593</v>
      </c>
      <c r="H293" s="46">
        <f>IF(OR($A293="",$B293=""),"",'OddsRatio_working_2-way'!M301)</f>
        <v>1.7650920556760061</v>
      </c>
      <c r="I293" s="46">
        <f>IF(OR($A293="",$B293=""),"",'OddsRatio_working_2-way'!N301)</f>
        <v>2.3070322617798436</v>
      </c>
      <c r="J293" s="46">
        <f>IF('Log_working_2-way'!$D301="","",A293^('Log_working_2-way'!$D301))</f>
        <v>1.7623660397486636</v>
      </c>
      <c r="K293" s="48">
        <f>IF('Log_working_2-way'!$D301="","",B293^('Log_working_2-way'!$D301))</f>
        <v>2.3117058576345526</v>
      </c>
      <c r="L293" s="55">
        <f t="shared" si="85"/>
        <v>0.56455696202531636</v>
      </c>
      <c r="M293" s="55">
        <f t="shared" si="86"/>
        <v>0.43544303797468353</v>
      </c>
      <c r="N293" s="56">
        <v>399</v>
      </c>
      <c r="O293" s="56">
        <f t="shared" si="87"/>
        <v>167.02325581395348</v>
      </c>
      <c r="P293" s="56">
        <f t="shared" si="88"/>
        <v>220.07623318385652</v>
      </c>
      <c r="Q293" s="56">
        <f t="shared" si="89"/>
        <v>178.92376681614351</v>
      </c>
      <c r="R293" s="56">
        <f t="shared" si="90"/>
        <v>231.97674418604652</v>
      </c>
      <c r="S293" s="57">
        <f t="shared" si="91"/>
        <v>-11.900511002190029</v>
      </c>
      <c r="T293" s="57">
        <f t="shared" si="92"/>
        <v>-11.900511002190001</v>
      </c>
      <c r="U293" t="s">
        <v>504</v>
      </c>
      <c r="V293" t="s">
        <v>505</v>
      </c>
      <c r="W293" t="s">
        <v>525</v>
      </c>
      <c r="X293" s="40">
        <v>44348</v>
      </c>
      <c r="Y293" s="59" t="s">
        <v>372</v>
      </c>
    </row>
    <row r="294" spans="1:25" ht="15" x14ac:dyDescent="0.25">
      <c r="A294">
        <v>1.76</v>
      </c>
      <c r="B294">
        <v>2.16</v>
      </c>
      <c r="C294" s="45">
        <f t="shared" si="76"/>
        <v>3.1144781144781142E-2</v>
      </c>
      <c r="D294" s="46">
        <f>IF(OR($A294="",$B294=""),"",A294*'MPTO_working_2-way'!$G302)</f>
        <v>1.8148148148148149</v>
      </c>
      <c r="E294" s="48">
        <f>IF(OR($A294="",$B294=""),"",B294*'MPTO_working_2-way'!$G302)</f>
        <v>2.2272727272727275</v>
      </c>
      <c r="F294" s="46">
        <f>IF(OR($A294="",$B294=""),"",'MPTO_working_2-way'!D302)</f>
        <v>1.8095963442498098</v>
      </c>
      <c r="G294" s="48">
        <f>IF(OR($A294="",$B294=""),"",'MPTO_working_2-way'!E302)</f>
        <v>2.235183443085607</v>
      </c>
      <c r="H294" s="46">
        <f>IF(OR($A294="",$B294=""),"",'OddsRatio_working_2-way'!M302)</f>
        <v>1.8094272134003797</v>
      </c>
      <c r="I294" s="46">
        <f>IF(OR($A294="",$B294=""),"",'OddsRatio_working_2-way'!N302)</f>
        <v>2.2354415362426847</v>
      </c>
      <c r="J294" s="46">
        <f>IF('Log_working_2-way'!$D302="","",A294^('Log_working_2-way'!$D302))</f>
        <v>1.8070624804765649</v>
      </c>
      <c r="K294" s="48">
        <f>IF('Log_working_2-way'!$D302="","",B294^('Log_working_2-way'!$D302))</f>
        <v>2.2390614409549543</v>
      </c>
      <c r="L294" s="55">
        <f t="shared" si="85"/>
        <v>0.55102040816326525</v>
      </c>
      <c r="M294" s="55">
        <f t="shared" si="86"/>
        <v>0.44897959183673464</v>
      </c>
      <c r="N294" s="56">
        <v>400</v>
      </c>
      <c r="O294" s="56">
        <f t="shared" si="87"/>
        <v>172.72727272727275</v>
      </c>
      <c r="P294" s="56">
        <f t="shared" si="88"/>
        <v>214.81481481481478</v>
      </c>
      <c r="Q294" s="56">
        <f t="shared" si="89"/>
        <v>185.18518518518516</v>
      </c>
      <c r="R294" s="56">
        <f t="shared" si="90"/>
        <v>227.27272727272728</v>
      </c>
      <c r="S294" s="57">
        <f t="shared" si="91"/>
        <v>-12.457912457912414</v>
      </c>
      <c r="T294" s="57">
        <f t="shared" si="92"/>
        <v>-12.457912457912499</v>
      </c>
      <c r="U294" t="s">
        <v>506</v>
      </c>
      <c r="V294" t="s">
        <v>507</v>
      </c>
      <c r="W294" t="s">
        <v>525</v>
      </c>
      <c r="X294" s="40">
        <v>44348</v>
      </c>
      <c r="Y294" s="59" t="s">
        <v>379</v>
      </c>
    </row>
    <row r="295" spans="1:25" ht="15" x14ac:dyDescent="0.25">
      <c r="A295">
        <v>2.4300000000000002</v>
      </c>
      <c r="B295">
        <v>1.62</v>
      </c>
      <c r="C295" s="45">
        <f t="shared" si="76"/>
        <v>2.8806584362139898E-2</v>
      </c>
      <c r="D295" s="46">
        <f>IF(OR($A295="",$B295=""),"",A295*'MPTO_working_2-way'!$G303)</f>
        <v>2.5</v>
      </c>
      <c r="E295" s="48">
        <f>IF(OR($A295="",$B295=""),"",B295*'MPTO_working_2-way'!$G303)</f>
        <v>1.6666666666666667</v>
      </c>
      <c r="F295" s="46">
        <f>IF(OR($A295="",$B295=""),"",'MPTO_working_2-way'!D303)</f>
        <v>2.5181347150259068</v>
      </c>
      <c r="G295" s="48">
        <f>IF(OR($A295="",$B295=""),"",'MPTO_working_2-way'!E303)</f>
        <v>1.658703071672355</v>
      </c>
      <c r="H295" s="46">
        <f>IF(OR($A295="",$B295=""),"",'OddsRatio_working_2-way'!M303)</f>
        <v>2.5187006330752704</v>
      </c>
      <c r="I295" s="46">
        <f>IF(OR($A295="",$B295=""),"",'OddsRatio_working_2-way'!N303)</f>
        <v>1.6584576171375296</v>
      </c>
      <c r="J295" s="46">
        <f>IF('Log_working_2-way'!$D303="","",A295^('Log_working_2-way'!$D303))</f>
        <v>2.5270727654504732</v>
      </c>
      <c r="K295" s="48">
        <f>IF('Log_working_2-way'!$D303="","",B295^('Log_working_2-way'!$D303))</f>
        <v>1.6548476422503566</v>
      </c>
      <c r="L295" s="55">
        <f t="shared" si="85"/>
        <v>0.4</v>
      </c>
      <c r="M295" s="55">
        <f t="shared" si="86"/>
        <v>0.6</v>
      </c>
      <c r="N295" s="56">
        <v>401</v>
      </c>
      <c r="O295" s="56">
        <f t="shared" si="87"/>
        <v>235.97942386831275</v>
      </c>
      <c r="P295" s="56">
        <f t="shared" si="88"/>
        <v>153.46913580246914</v>
      </c>
      <c r="Q295" s="56">
        <f t="shared" si="89"/>
        <v>247.53086419753086</v>
      </c>
      <c r="R295" s="56">
        <f t="shared" si="90"/>
        <v>165.02057613168722</v>
      </c>
      <c r="S295" s="57">
        <f t="shared" si="91"/>
        <v>-11.55144032921811</v>
      </c>
      <c r="T295" s="57">
        <f t="shared" si="92"/>
        <v>-11.551440329218082</v>
      </c>
      <c r="U295" t="s">
        <v>508</v>
      </c>
      <c r="V295" t="s">
        <v>509</v>
      </c>
      <c r="W295" t="s">
        <v>525</v>
      </c>
      <c r="X295" s="40">
        <v>44348</v>
      </c>
      <c r="Y295" s="59" t="s">
        <v>379</v>
      </c>
    </row>
    <row r="296" spans="1:25" ht="15" x14ac:dyDescent="0.25">
      <c r="A296">
        <v>2.2999999999999998</v>
      </c>
      <c r="B296">
        <v>1.68</v>
      </c>
      <c r="C296" s="45">
        <f t="shared" si="76"/>
        <v>3.002070393374745E-2</v>
      </c>
      <c r="D296" s="46">
        <f>IF(OR($A296="",$B296=""),"",A296*'MPTO_working_2-way'!$G304)</f>
        <v>2.3690476190476191</v>
      </c>
      <c r="E296" s="48">
        <f>IF(OR($A296="",$B296=""),"",B296*'MPTO_working_2-way'!$G304)</f>
        <v>1.7304347826086957</v>
      </c>
      <c r="F296" s="46">
        <f>IF(OR($A296="",$B296=""),"",'MPTO_working_2-way'!D304)</f>
        <v>2.3822441430332923</v>
      </c>
      <c r="G296" s="48">
        <f>IF(OR($A296="",$B296=""),"",'MPTO_working_2-way'!E304)</f>
        <v>1.7234611953612846</v>
      </c>
      <c r="H296" s="46">
        <f>IF(OR($A296="",$B296=""),"",'OddsRatio_working_2-way'!M304)</f>
        <v>2.3826657968874305</v>
      </c>
      <c r="I296" s="46">
        <f>IF(OR($A296="",$B296=""),"",'OddsRatio_working_2-way'!N304)</f>
        <v>1.7232405706795793</v>
      </c>
      <c r="J296" s="46">
        <f>IF('Log_working_2-way'!$D304="","",A296^('Log_working_2-way'!$D304))</f>
        <v>2.3887319209255629</v>
      </c>
      <c r="K296" s="48">
        <f>IF('Log_working_2-way'!$D304="","",B296^('Log_working_2-way'!$D304))</f>
        <v>1.7200813813896441</v>
      </c>
      <c r="L296" s="55">
        <f t="shared" si="85"/>
        <v>0.42211055276381909</v>
      </c>
      <c r="M296" s="55">
        <f t="shared" si="86"/>
        <v>0.57788944723618085</v>
      </c>
      <c r="N296" s="56">
        <v>402</v>
      </c>
      <c r="O296" s="56">
        <f t="shared" si="87"/>
        <v>227.21739130434781</v>
      </c>
      <c r="P296" s="56">
        <f t="shared" si="88"/>
        <v>162.71428571428572</v>
      </c>
      <c r="Q296" s="56">
        <f t="shared" si="89"/>
        <v>239.28571428571428</v>
      </c>
      <c r="R296" s="56">
        <f t="shared" si="90"/>
        <v>174.78260869565219</v>
      </c>
      <c r="S296" s="57">
        <f t="shared" si="91"/>
        <v>-12.068322981366464</v>
      </c>
      <c r="T296" s="57">
        <f t="shared" si="92"/>
        <v>-12.068322981366464</v>
      </c>
      <c r="U296" t="s">
        <v>510</v>
      </c>
      <c r="V296" t="s">
        <v>511</v>
      </c>
      <c r="W296" t="s">
        <v>525</v>
      </c>
      <c r="X296" s="40">
        <v>44348</v>
      </c>
      <c r="Y296" s="59" t="s">
        <v>372</v>
      </c>
    </row>
    <row r="297" spans="1:25" ht="15" x14ac:dyDescent="0.25">
      <c r="A297">
        <v>1.88</v>
      </c>
      <c r="B297">
        <v>2.0299999999999998</v>
      </c>
      <c r="C297" s="45">
        <f t="shared" si="76"/>
        <v>2.4525731055444977E-2</v>
      </c>
      <c r="D297" s="46">
        <f>IF(OR($A297="",$B297=""),"",A297*'MPTO_working_2-way'!$G305)</f>
        <v>1.9261083743842364</v>
      </c>
      <c r="E297" s="48">
        <f>IF(OR($A297="",$B297=""),"",B297*'MPTO_working_2-way'!$G305)</f>
        <v>2.0797872340425529</v>
      </c>
      <c r="F297" s="46">
        <f>IF(OR($A297="",$B297=""),"",'MPTO_working_2-way'!D305)</f>
        <v>1.9243646631706333</v>
      </c>
      <c r="G297" s="48">
        <f>IF(OR($A297="",$B297=""),"",'MPTO_working_2-way'!E305)</f>
        <v>2.0818241326641935</v>
      </c>
      <c r="H297" s="46">
        <f>IF(OR($A297="",$B297=""),"",'OddsRatio_working_2-way'!M305)</f>
        <v>1.9243207949834495</v>
      </c>
      <c r="I297" s="46">
        <f>IF(OR($A297="",$B297=""),"",'OddsRatio_working_2-way'!N305)</f>
        <v>2.081875475946537</v>
      </c>
      <c r="J297" s="46">
        <f>IF('Log_working_2-way'!$D305="","",A297^('Log_working_2-way'!$D305))</f>
        <v>1.9235339030630429</v>
      </c>
      <c r="K297" s="48">
        <f>IF('Log_working_2-way'!$D305="","",B297^('Log_working_2-way'!$D305))</f>
        <v>2.0827972819225606</v>
      </c>
      <c r="L297" s="55">
        <f t="shared" si="85"/>
        <v>0.51918158567774941</v>
      </c>
      <c r="M297" s="55">
        <f t="shared" si="86"/>
        <v>0.4808184143222507</v>
      </c>
      <c r="N297" s="56">
        <v>403</v>
      </c>
      <c r="O297" s="56">
        <f t="shared" si="87"/>
        <v>188.63829787234042</v>
      </c>
      <c r="P297" s="56">
        <f t="shared" si="88"/>
        <v>204.47783251231525</v>
      </c>
      <c r="Q297" s="56">
        <f t="shared" si="89"/>
        <v>198.52216748768475</v>
      </c>
      <c r="R297" s="56">
        <f t="shared" si="90"/>
        <v>214.36170212765958</v>
      </c>
      <c r="S297" s="57">
        <f t="shared" si="91"/>
        <v>-9.8838696153443379</v>
      </c>
      <c r="T297" s="57">
        <f t="shared" si="92"/>
        <v>-9.8838696153443379</v>
      </c>
      <c r="U297" t="s">
        <v>512</v>
      </c>
      <c r="V297" t="s">
        <v>513</v>
      </c>
      <c r="W297" t="s">
        <v>525</v>
      </c>
      <c r="X297" s="40">
        <v>44348</v>
      </c>
      <c r="Y297" s="59" t="s">
        <v>374</v>
      </c>
    </row>
    <row r="298" spans="1:25" ht="15" x14ac:dyDescent="0.25">
      <c r="A298">
        <v>2.2000000000000002</v>
      </c>
      <c r="B298">
        <v>1.74</v>
      </c>
      <c r="C298" s="45">
        <f t="shared" si="76"/>
        <v>2.925809822361547E-2</v>
      </c>
      <c r="D298" s="46">
        <f>IF(OR($A298="",$B298=""),"",A298*'MPTO_working_2-way'!$G306)</f>
        <v>2.264367816091954</v>
      </c>
      <c r="E298" s="48">
        <f>IF(OR($A298="",$B298=""),"",B298*'MPTO_working_2-way'!$G306)</f>
        <v>1.790909090909091</v>
      </c>
      <c r="F298" s="46">
        <f>IF(OR($A298="",$B298=""),"",'MPTO_working_2-way'!D306)</f>
        <v>2.2731591448931119</v>
      </c>
      <c r="G298" s="48">
        <f>IF(OR($A298="",$B298=""),"",'MPTO_working_2-way'!E306)</f>
        <v>1.78544776119403</v>
      </c>
      <c r="H298" s="46">
        <f>IF(OR($A298="",$B298=""),"",'OddsRatio_working_2-way'!M306)</f>
        <v>2.2734290799340271</v>
      </c>
      <c r="I298" s="46">
        <f>IF(OR($A298="",$B298=""),"",'OddsRatio_working_2-way'!N306)</f>
        <v>1.7852812659593167</v>
      </c>
      <c r="J298" s="46">
        <f>IF('Log_working_2-way'!$D306="","",A298^('Log_working_2-way'!$D306))</f>
        <v>2.2774497365044657</v>
      </c>
      <c r="K298" s="48">
        <f>IF('Log_working_2-way'!$D306="","",B298^('Log_working_2-way'!$D306))</f>
        <v>1.7828096647750074</v>
      </c>
      <c r="L298" s="55">
        <f t="shared" si="85"/>
        <v>0.44162436548223349</v>
      </c>
      <c r="M298" s="55">
        <f t="shared" si="86"/>
        <v>0.55837563451776651</v>
      </c>
      <c r="N298" s="56">
        <v>404</v>
      </c>
      <c r="O298" s="56">
        <f t="shared" si="87"/>
        <v>220.36363636363637</v>
      </c>
      <c r="P298" s="56">
        <f t="shared" si="88"/>
        <v>171.81609195402299</v>
      </c>
      <c r="Q298" s="56">
        <f t="shared" si="89"/>
        <v>232.18390804597701</v>
      </c>
      <c r="R298" s="56">
        <f t="shared" si="90"/>
        <v>183.63636363636363</v>
      </c>
      <c r="S298" s="57">
        <f t="shared" si="91"/>
        <v>-11.820271682340632</v>
      </c>
      <c r="T298" s="57">
        <f t="shared" si="92"/>
        <v>-11.820271682340632</v>
      </c>
      <c r="U298" t="s">
        <v>514</v>
      </c>
      <c r="V298" t="s">
        <v>515</v>
      </c>
      <c r="W298" t="s">
        <v>525</v>
      </c>
      <c r="X298" s="40">
        <v>44348</v>
      </c>
      <c r="Y298" s="59" t="s">
        <v>376</v>
      </c>
    </row>
    <row r="299" spans="1:25" ht="15" x14ac:dyDescent="0.25">
      <c r="A299">
        <v>1.62</v>
      </c>
      <c r="B299">
        <v>2.4300000000000002</v>
      </c>
      <c r="C299" s="45">
        <f t="shared" si="76"/>
        <v>2.8806584362139898E-2</v>
      </c>
      <c r="D299" s="46">
        <f>IF(OR($A299="",$B299=""),"",A299*'MPTO_working_2-way'!$G307)</f>
        <v>1.6666666666666667</v>
      </c>
      <c r="E299" s="48">
        <f>IF(OR($A299="",$B299=""),"",B299*'MPTO_working_2-way'!$G307)</f>
        <v>2.5</v>
      </c>
      <c r="F299" s="46">
        <f>IF(OR($A299="",$B299=""),"",'MPTO_working_2-way'!D307)</f>
        <v>1.658703071672355</v>
      </c>
      <c r="G299" s="48">
        <f>IF(OR($A299="",$B299=""),"",'MPTO_working_2-way'!E307)</f>
        <v>2.5181347150259068</v>
      </c>
      <c r="H299" s="46">
        <f>IF(OR($A299="",$B299=""),"",'OddsRatio_working_2-way'!M307)</f>
        <v>1.6584576171375296</v>
      </c>
      <c r="I299" s="46">
        <f>IF(OR($A299="",$B299=""),"",'OddsRatio_working_2-way'!N307)</f>
        <v>2.5187006330752704</v>
      </c>
      <c r="J299" s="46">
        <f>IF('Log_working_2-way'!$D307="","",A299^('Log_working_2-way'!$D307))</f>
        <v>1.6548476422503566</v>
      </c>
      <c r="K299" s="48">
        <f>IF('Log_working_2-way'!$D307="","",B299^('Log_working_2-way'!$D307))</f>
        <v>2.5270727654504732</v>
      </c>
      <c r="L299" s="55">
        <f t="shared" si="85"/>
        <v>0.6</v>
      </c>
      <c r="M299" s="55">
        <f t="shared" si="86"/>
        <v>0.4</v>
      </c>
      <c r="N299" s="56">
        <v>405</v>
      </c>
      <c r="O299" s="56">
        <f t="shared" si="87"/>
        <v>155</v>
      </c>
      <c r="P299" s="56">
        <f t="shared" si="88"/>
        <v>238.33333333333334</v>
      </c>
      <c r="Q299" s="56">
        <f t="shared" si="89"/>
        <v>166.66666666666666</v>
      </c>
      <c r="R299" s="56">
        <f t="shared" si="90"/>
        <v>250</v>
      </c>
      <c r="S299" s="57">
        <f t="shared" si="91"/>
        <v>-11.666666666666657</v>
      </c>
      <c r="T299" s="57">
        <f t="shared" si="92"/>
        <v>-11.666666666666657</v>
      </c>
      <c r="U299" t="s">
        <v>516</v>
      </c>
      <c r="V299" t="s">
        <v>517</v>
      </c>
      <c r="W299" t="s">
        <v>525</v>
      </c>
      <c r="X299" s="40">
        <v>44348</v>
      </c>
      <c r="Y299" s="59" t="s">
        <v>378</v>
      </c>
    </row>
    <row r="300" spans="1:25" ht="15" x14ac:dyDescent="0.25">
      <c r="A300">
        <v>2.12</v>
      </c>
      <c r="B300">
        <v>1.79</v>
      </c>
      <c r="C300" s="45">
        <f t="shared" si="76"/>
        <v>3.0357331084642114E-2</v>
      </c>
      <c r="D300" s="46">
        <f>IF(OR($A300="",$B300=""),"",A300*'MPTO_working_2-way'!$G308)</f>
        <v>2.1843575418994412</v>
      </c>
      <c r="E300" s="48">
        <f>IF(OR($A300="",$B300=""),"",B300*'MPTO_working_2-way'!$G308)</f>
        <v>1.8443396226415094</v>
      </c>
      <c r="F300" s="46">
        <f>IF(OR($A300="",$B300=""),"",'MPTO_working_2-way'!D308)</f>
        <v>2.1904871854075272</v>
      </c>
      <c r="G300" s="48">
        <f>IF(OR($A300="",$B300=""),"",'MPTO_working_2-way'!E308)</f>
        <v>1.8399922420480992</v>
      </c>
      <c r="H300" s="46">
        <f>IF(OR($A300="",$B300=""),"",'OddsRatio_working_2-way'!M308)</f>
        <v>2.1906811155751749</v>
      </c>
      <c r="I300" s="46">
        <f>IF(OR($A300="",$B300=""),"",'OddsRatio_working_2-way'!N308)</f>
        <v>1.8398554297360612</v>
      </c>
      <c r="J300" s="46">
        <f>IF('Log_working_2-way'!$D308="","",A300^('Log_working_2-way'!$D308))</f>
        <v>2.1934793420182777</v>
      </c>
      <c r="K300" s="48">
        <f>IF('Log_working_2-way'!$D308="","",B300^('Log_working_2-way'!$D308))</f>
        <v>1.8378863083703576</v>
      </c>
      <c r="L300" s="55">
        <f t="shared" si="85"/>
        <v>0.45780051150895146</v>
      </c>
      <c r="M300" s="55">
        <f t="shared" si="86"/>
        <v>0.5421994884910486</v>
      </c>
      <c r="N300" s="56">
        <v>406</v>
      </c>
      <c r="O300" s="56">
        <f t="shared" si="87"/>
        <v>214.49056603773585</v>
      </c>
      <c r="P300" s="56">
        <f t="shared" si="88"/>
        <v>179.18435754189943</v>
      </c>
      <c r="Q300" s="56">
        <f t="shared" si="89"/>
        <v>226.81564245810054</v>
      </c>
      <c r="R300" s="56">
        <f t="shared" si="90"/>
        <v>191.50943396226413</v>
      </c>
      <c r="S300" s="57">
        <f t="shared" si="91"/>
        <v>-12.325076420364695</v>
      </c>
      <c r="T300" s="57">
        <f t="shared" si="92"/>
        <v>-12.325076420364695</v>
      </c>
      <c r="U300" t="s">
        <v>518</v>
      </c>
      <c r="V300" t="s">
        <v>519</v>
      </c>
      <c r="W300" t="s">
        <v>525</v>
      </c>
      <c r="X300" s="40">
        <v>44348</v>
      </c>
      <c r="Y300" s="59" t="s">
        <v>379</v>
      </c>
    </row>
    <row r="301" spans="1:25" ht="15" x14ac:dyDescent="0.25">
      <c r="A301">
        <v>2.0699999999999998</v>
      </c>
      <c r="B301">
        <v>1.85</v>
      </c>
      <c r="C301" s="45">
        <f t="shared" si="76"/>
        <v>2.3632327980154022E-2</v>
      </c>
      <c r="D301" s="46">
        <f>IF(OR($A301="",$B301=""),"",A301*'MPTO_working_2-way'!$G309)</f>
        <v>2.1189189189189186</v>
      </c>
      <c r="E301" s="48">
        <f>IF(OR($A301="",$B301=""),"",B301*'MPTO_working_2-way'!$G309)</f>
        <v>1.893719806763285</v>
      </c>
      <c r="F301" s="46">
        <f>IF(OR($A301="",$B301=""),"",'MPTO_working_2-way'!D309)</f>
        <v>2.1219005402410303</v>
      </c>
      <c r="G301" s="48">
        <f>IF(OR($A301="",$B301=""),"",'MPTO_working_2-way'!E309)</f>
        <v>1.8913446104457341</v>
      </c>
      <c r="H301" s="46">
        <f>IF(OR($A301="",$B301=""),"",'OddsRatio_working_2-way'!M309)</f>
        <v>2.1219730519989164</v>
      </c>
      <c r="I301" s="46">
        <f>IF(OR($A301="",$B301=""),"",'OddsRatio_working_2-way'!N309)</f>
        <v>1.8912870039243732</v>
      </c>
      <c r="J301" s="46">
        <f>IF('Log_working_2-way'!$D309="","",A301^('Log_working_2-way'!$D309))</f>
        <v>2.1233226399853709</v>
      </c>
      <c r="K301" s="48">
        <f>IF('Log_working_2-way'!$D309="","",B301^('Log_working_2-way'!$D309))</f>
        <v>1.8902161893692622</v>
      </c>
      <c r="L301" s="55">
        <f t="shared" si="85"/>
        <v>0.47193877551020413</v>
      </c>
      <c r="M301" s="55">
        <f t="shared" si="86"/>
        <v>0.52806122448979598</v>
      </c>
      <c r="N301" s="56">
        <v>407</v>
      </c>
      <c r="O301" s="56">
        <f t="shared" si="87"/>
        <v>210.38164251207726</v>
      </c>
      <c r="P301" s="56">
        <f t="shared" si="88"/>
        <v>187</v>
      </c>
      <c r="Q301" s="56">
        <f t="shared" si="89"/>
        <v>219.99999999999997</v>
      </c>
      <c r="R301" s="56">
        <f t="shared" si="90"/>
        <v>196.61835748792271</v>
      </c>
      <c r="S301" s="57">
        <f t="shared" si="91"/>
        <v>-9.6183574879227081</v>
      </c>
      <c r="T301" s="57">
        <f t="shared" si="92"/>
        <v>-9.6183574879227081</v>
      </c>
      <c r="U301" t="s">
        <v>520</v>
      </c>
      <c r="V301" t="s">
        <v>521</v>
      </c>
      <c r="W301" t="s">
        <v>525</v>
      </c>
      <c r="X301" s="40">
        <v>44348</v>
      </c>
      <c r="Y301" s="59" t="s">
        <v>379</v>
      </c>
    </row>
    <row r="302" spans="1:25" ht="15" x14ac:dyDescent="0.25">
      <c r="A302">
        <v>1.51</v>
      </c>
      <c r="B302">
        <v>2.69</v>
      </c>
      <c r="C302" s="45">
        <f t="shared" si="76"/>
        <v>3.3998867525049992E-2</v>
      </c>
      <c r="D302" s="46">
        <f>IF(OR($A302="",$B302=""),"",A302*'MPTO_working_2-way'!$G310)</f>
        <v>1.5613382899628254</v>
      </c>
      <c r="E302" s="48">
        <f>IF(OR($A302="",$B302=""),"",B302*'MPTO_working_2-way'!$G310)</f>
        <v>2.7814569536423845</v>
      </c>
      <c r="F302" s="46">
        <f>IF(OR($A302="",$B302=""),"",'MPTO_working_2-way'!D310)</f>
        <v>1.5497815677521511</v>
      </c>
      <c r="G302" s="48">
        <f>IF(OR($A302="",$B302=""),"",'MPTO_working_2-way'!E310)</f>
        <v>2.8189041951490341</v>
      </c>
      <c r="H302" s="46">
        <f>IF(OR($A302="",$B302=""),"",'OddsRatio_working_2-way'!M310)</f>
        <v>1.5493406483494501</v>
      </c>
      <c r="I302" s="46">
        <f>IF(OR($A302="",$B302=""),"",'OddsRatio_working_2-way'!N310)</f>
        <v>2.8203641092364129</v>
      </c>
      <c r="J302" s="46">
        <f>IF('Log_working_2-way'!$D310="","",A302^('Log_working_2-way'!$D310))</f>
        <v>1.5440637892893805</v>
      </c>
      <c r="K302" s="48">
        <f>IF('Log_working_2-way'!$D310="","",B302^('Log_working_2-way'!$D310))</f>
        <v>2.8380197684281701</v>
      </c>
      <c r="L302" s="55">
        <f t="shared" si="85"/>
        <v>0.64047619047619042</v>
      </c>
      <c r="M302" s="55">
        <f t="shared" si="86"/>
        <v>0.35952380952380947</v>
      </c>
      <c r="N302" s="56">
        <v>408</v>
      </c>
      <c r="O302" s="56">
        <f t="shared" si="87"/>
        <v>137.80132450331129</v>
      </c>
      <c r="P302" s="56">
        <f t="shared" si="88"/>
        <v>256.32713754646841</v>
      </c>
      <c r="Q302" s="56">
        <f t="shared" si="89"/>
        <v>151.67286245353162</v>
      </c>
      <c r="R302" s="56">
        <f t="shared" si="90"/>
        <v>270.19867549668874</v>
      </c>
      <c r="S302" s="57">
        <f t="shared" si="91"/>
        <v>-13.871537950220329</v>
      </c>
      <c r="T302" s="57">
        <f t="shared" si="92"/>
        <v>-13.871537950220329</v>
      </c>
      <c r="U302" t="s">
        <v>522</v>
      </c>
      <c r="V302" t="s">
        <v>523</v>
      </c>
      <c r="W302" t="s">
        <v>525</v>
      </c>
      <c r="X302" s="40">
        <v>44348</v>
      </c>
      <c r="Y302" s="59" t="s">
        <v>381</v>
      </c>
    </row>
    <row r="303" spans="1:25" ht="15" x14ac:dyDescent="0.25">
      <c r="A303">
        <v>2.27</v>
      </c>
      <c r="B303">
        <v>1.63</v>
      </c>
      <c r="C303" s="45">
        <f t="shared" si="76"/>
        <v>5.4025566876570785E-2</v>
      </c>
      <c r="D303" s="46">
        <f>IF(OR($A303="",$B303=""),"",A303*'MPTO_working_2-way'!$G311)</f>
        <v>2.3926380368098159</v>
      </c>
      <c r="E303" s="48">
        <f>IF(OR($A303="",$B303=""),"",B303*'MPTO_working_2-way'!$G311)</f>
        <v>1.7180616740088102</v>
      </c>
      <c r="F303" s="46">
        <f>IF(OR($A303="",$B303=""),"",'MPTO_working_2-way'!D311)</f>
        <v>2.418286984085487</v>
      </c>
      <c r="G303" s="48">
        <f>IF(OR($A303="",$B303=""),"",'MPTO_working_2-way'!E311)</f>
        <v>1.7050759199096792</v>
      </c>
      <c r="H303" s="46">
        <f>IF(OR($A303="",$B303=""),"",'OddsRatio_working_2-way'!M311)</f>
        <v>2.4198144300833877</v>
      </c>
      <c r="I303" s="46">
        <f>IF(OR($A303="",$B303=""),"",'OddsRatio_working_2-way'!N311)</f>
        <v>1.7043173944508145</v>
      </c>
      <c r="J303" s="46">
        <f>IF('Log_working_2-way'!$D311="","",A303^('Log_working_2-way'!$D311))</f>
        <v>2.4319584275419412</v>
      </c>
      <c r="K303" s="48">
        <f>IF('Log_working_2-way'!$D311="","",B303^('Log_working_2-way'!$D311))</f>
        <v>1.6983442960099051</v>
      </c>
      <c r="L303" s="55">
        <f t="shared" si="85"/>
        <v>0.41794871794871796</v>
      </c>
      <c r="M303" s="55">
        <f t="shared" si="86"/>
        <v>0.5820512820512822</v>
      </c>
      <c r="N303" s="56">
        <v>409</v>
      </c>
      <c r="O303" s="56">
        <f t="shared" si="87"/>
        <v>228.82378854625551</v>
      </c>
      <c r="P303" s="56">
        <f t="shared" si="88"/>
        <v>158.07975460122697</v>
      </c>
      <c r="Q303" s="56">
        <f t="shared" si="89"/>
        <v>250.92024539877301</v>
      </c>
      <c r="R303" s="56">
        <f t="shared" si="90"/>
        <v>180.17621145374449</v>
      </c>
      <c r="S303" s="57">
        <f t="shared" si="91"/>
        <v>-22.096456852517491</v>
      </c>
      <c r="T303" s="57">
        <f t="shared" si="92"/>
        <v>-22.09645685251752</v>
      </c>
      <c r="U303" t="s">
        <v>455</v>
      </c>
      <c r="V303" t="s">
        <v>91</v>
      </c>
      <c r="W303" t="s">
        <v>472</v>
      </c>
      <c r="X303" s="40">
        <v>44348</v>
      </c>
      <c r="Y303" s="59" t="s">
        <v>372</v>
      </c>
    </row>
    <row r="304" spans="1:25" ht="15" x14ac:dyDescent="0.25">
      <c r="A304">
        <v>1.77</v>
      </c>
      <c r="B304">
        <v>2.0299999999999998</v>
      </c>
      <c r="C304" s="45">
        <f t="shared" si="76"/>
        <v>5.7582588850852989E-2</v>
      </c>
      <c r="D304" s="46">
        <f>IF(OR($A304="",$B304=""),"",A304*'MPTO_working_2-way'!$G312)</f>
        <v>1.8719211822660098</v>
      </c>
      <c r="E304" s="48">
        <f>IF(OR($A304="",$B304=""),"",B304*'MPTO_working_2-way'!$G312)</f>
        <v>2.1468926553672314</v>
      </c>
      <c r="F304" s="46">
        <f>IF(OR($A304="",$B304=""),"",'MPTO_working_2-way'!D312)</f>
        <v>1.8650437310217747</v>
      </c>
      <c r="G304" s="48">
        <f>IF(OR($A304="",$B304=""),"",'MPTO_working_2-way'!E312)</f>
        <v>2.1560109207644533</v>
      </c>
      <c r="H304" s="46">
        <f>IF(OR($A304="",$B304=""),"",'OddsRatio_working_2-way'!M312)</f>
        <v>1.8646229325746457</v>
      </c>
      <c r="I304" s="46">
        <f>IF(OR($A304="",$B304=""),"",'OddsRatio_working_2-way'!N312)</f>
        <v>2.1565735331842664</v>
      </c>
      <c r="J304" s="46">
        <f>IF('Log_working_2-way'!$D312="","",A304^('Log_working_2-way'!$D312))</f>
        <v>1.8614421384872226</v>
      </c>
      <c r="K304" s="48">
        <f>IF('Log_working_2-way'!$D312="","",B304^('Log_working_2-way'!$D312))</f>
        <v>2.1608440721892874</v>
      </c>
      <c r="L304" s="55">
        <f t="shared" si="85"/>
        <v>0.53421052631578947</v>
      </c>
      <c r="M304" s="55">
        <f t="shared" si="86"/>
        <v>0.46578947368421059</v>
      </c>
      <c r="N304" s="56">
        <v>410</v>
      </c>
      <c r="O304" s="56">
        <f t="shared" si="87"/>
        <v>178.36158192090397</v>
      </c>
      <c r="P304" s="56">
        <f t="shared" si="88"/>
        <v>208.02955665024632</v>
      </c>
      <c r="Q304" s="56">
        <f t="shared" si="89"/>
        <v>201.97044334975371</v>
      </c>
      <c r="R304" s="56">
        <f t="shared" si="90"/>
        <v>231.63841807909606</v>
      </c>
      <c r="S304" s="57">
        <f t="shared" si="91"/>
        <v>-23.608861428849735</v>
      </c>
      <c r="T304" s="57">
        <f t="shared" si="92"/>
        <v>-23.608861428849735</v>
      </c>
      <c r="U304" t="s">
        <v>92</v>
      </c>
      <c r="V304" t="s">
        <v>453</v>
      </c>
      <c r="W304" t="s">
        <v>472</v>
      </c>
      <c r="X304" s="40">
        <v>44348</v>
      </c>
      <c r="Y304" s="59" t="s">
        <v>371</v>
      </c>
    </row>
    <row r="305" spans="1:25" ht="15" x14ac:dyDescent="0.25">
      <c r="A305">
        <v>2.48</v>
      </c>
      <c r="B305">
        <v>1.54</v>
      </c>
      <c r="C305" s="45">
        <f t="shared" si="76"/>
        <v>5.2576455802262334E-2</v>
      </c>
      <c r="D305" s="46">
        <f>IF(OR($A305="",$B305=""),"",A305*'MPTO_working_2-way'!$G313)</f>
        <v>2.6103896103896105</v>
      </c>
      <c r="E305" s="48">
        <f>IF(OR($A305="",$B305=""),"",B305*'MPTO_working_2-way'!$G313)</f>
        <v>1.620967741935484</v>
      </c>
      <c r="F305" s="46">
        <f>IF(OR($A305="",$B305=""),"",'MPTO_working_2-way'!D313)</f>
        <v>2.6529591553209224</v>
      </c>
      <c r="G305" s="48">
        <f>IF(OR($A305="",$B305=""),"",'MPTO_working_2-way'!E313)</f>
        <v>1.6049756261556565</v>
      </c>
      <c r="H305" s="46">
        <f>IF(OR($A305="",$B305=""),"",'OddsRatio_working_2-way'!M313)</f>
        <v>2.6555182695279269</v>
      </c>
      <c r="I305" s="46">
        <f>IF(OR($A305="",$B305=""),"",'OddsRatio_working_2-way'!N313)</f>
        <v>1.6040404496926219</v>
      </c>
      <c r="J305" s="46">
        <f>IF('Log_working_2-way'!$D313="","",A305^('Log_working_2-way'!$D313))</f>
        <v>2.6759249469554307</v>
      </c>
      <c r="K305" s="48">
        <f>IF('Log_working_2-way'!$D313="","",B305^('Log_working_2-way'!$D313))</f>
        <v>1.5966854314168171</v>
      </c>
      <c r="L305" s="55">
        <f t="shared" si="85"/>
        <v>0.38308457711442784</v>
      </c>
      <c r="M305" s="55">
        <f t="shared" si="86"/>
        <v>0.61691542288557211</v>
      </c>
      <c r="N305" s="56">
        <v>411</v>
      </c>
      <c r="O305" s="56">
        <f t="shared" si="87"/>
        <v>245.2741935483871</v>
      </c>
      <c r="P305" s="56">
        <f t="shared" si="88"/>
        <v>144.11688311688314</v>
      </c>
      <c r="Q305" s="56">
        <f t="shared" si="89"/>
        <v>266.88311688311688</v>
      </c>
      <c r="R305" s="56">
        <f t="shared" si="90"/>
        <v>165.72580645161293</v>
      </c>
      <c r="S305" s="57">
        <f t="shared" si="91"/>
        <v>-21.608923334729781</v>
      </c>
      <c r="T305" s="57">
        <f t="shared" si="92"/>
        <v>-21.608923334729781</v>
      </c>
      <c r="U305" t="s">
        <v>456</v>
      </c>
      <c r="V305" t="s">
        <v>454</v>
      </c>
      <c r="W305" t="s">
        <v>472</v>
      </c>
      <c r="X305" s="40">
        <v>44348</v>
      </c>
      <c r="Y305" s="59" t="s">
        <v>377</v>
      </c>
    </row>
    <row r="306" spans="1:25" s="52" customFormat="1" ht="15" x14ac:dyDescent="0.25">
      <c r="A306">
        <v>1.93</v>
      </c>
      <c r="B306">
        <v>1.88</v>
      </c>
      <c r="C306" s="45">
        <f t="shared" si="76"/>
        <v>5.0049608642928067E-2</v>
      </c>
      <c r="D306" s="46">
        <f>IF(OR($A306="",$B306=""),"",A306*'MPTO_working_2-way'!$G314)</f>
        <v>2.0265957446808511</v>
      </c>
      <c r="E306" s="48">
        <f>IF(OR($A306="",$B306=""),"",B306*'MPTO_working_2-way'!$G314)</f>
        <v>1.9740932642487046</v>
      </c>
      <c r="F306" s="46">
        <f>IF(OR($A306="",$B306=""),"",'MPTO_working_2-way'!D314)</f>
        <v>2.027945450480662</v>
      </c>
      <c r="G306" s="48">
        <f>IF(OR($A306="",$B306=""),"",'MPTO_working_2-way'!E314)</f>
        <v>1.9728142670726401</v>
      </c>
      <c r="H306" s="46">
        <f>IF(OR($A306="",$B306=""),"",'OddsRatio_working_2-way'!M314)</f>
        <v>2.0280166252635121</v>
      </c>
      <c r="I306" s="46">
        <f>IF(OR($A306="",$B306=""),"",'OddsRatio_working_2-way'!N314)</f>
        <v>1.97274691422784</v>
      </c>
      <c r="J306" s="46">
        <f>IF('Log_working_2-way'!$D314="","",A306^('Log_working_2-way'!$D314))</f>
        <v>2.0286405498267945</v>
      </c>
      <c r="K306" s="48">
        <f>IF('Log_working_2-way'!$D314="","",B306^('Log_working_2-way'!$D314))</f>
        <v>1.972156892091637</v>
      </c>
      <c r="L306" s="55">
        <f t="shared" si="85"/>
        <v>0.49343832020997375</v>
      </c>
      <c r="M306" s="55">
        <f t="shared" si="86"/>
        <v>0.50656167979002631</v>
      </c>
      <c r="N306" s="56">
        <v>412</v>
      </c>
      <c r="O306" s="56">
        <f t="shared" si="87"/>
        <v>198.52849740932643</v>
      </c>
      <c r="P306" s="56">
        <f t="shared" si="88"/>
        <v>192.85106382978719</v>
      </c>
      <c r="Q306" s="56">
        <f t="shared" si="89"/>
        <v>219.14893617021275</v>
      </c>
      <c r="R306" s="56">
        <f t="shared" si="90"/>
        <v>213.47150259067359</v>
      </c>
      <c r="S306" s="57">
        <f t="shared" si="91"/>
        <v>-20.620438760886316</v>
      </c>
      <c r="T306" s="57">
        <f t="shared" si="92"/>
        <v>-20.620438760886401</v>
      </c>
      <c r="U306" t="s">
        <v>452</v>
      </c>
      <c r="V306" t="s">
        <v>89</v>
      </c>
      <c r="W306" t="s">
        <v>472</v>
      </c>
      <c r="X306" s="40">
        <v>44348</v>
      </c>
      <c r="Y306" s="59" t="s">
        <v>377</v>
      </c>
    </row>
    <row r="307" spans="1:25" ht="15" x14ac:dyDescent="0.25">
      <c r="A307">
        <v>1.74</v>
      </c>
      <c r="B307">
        <v>2.2000000000000002</v>
      </c>
      <c r="C307" s="45">
        <f t="shared" si="76"/>
        <v>2.925809822361547E-2</v>
      </c>
      <c r="D307" s="46">
        <f>IF(OR($A307="",$B307=""),"",A307*'MPTO_working_2-way'!$G315)</f>
        <v>1.790909090909091</v>
      </c>
      <c r="E307" s="48">
        <f>IF(OR($A307="",$B307=""),"",B307*'MPTO_working_2-way'!$G315)</f>
        <v>2.264367816091954</v>
      </c>
      <c r="F307" s="46">
        <f>IF(OR($A307="",$B307=""),"",'MPTO_working_2-way'!D315)</f>
        <v>1.78544776119403</v>
      </c>
      <c r="G307" s="48">
        <f>IF(OR($A307="",$B307=""),"",'MPTO_working_2-way'!E315)</f>
        <v>2.2731591448931119</v>
      </c>
      <c r="H307" s="46">
        <f>IF(OR($A307="",$B307=""),"",'OddsRatio_working_2-way'!M315)</f>
        <v>1.7852812659593167</v>
      </c>
      <c r="I307" s="46">
        <f>IF(OR($A307="",$B307=""),"",'OddsRatio_working_2-way'!N315)</f>
        <v>2.2734290799340271</v>
      </c>
      <c r="J307" s="46">
        <f>IF('Log_working_2-way'!$D315="","",A307^('Log_working_2-way'!$D315))</f>
        <v>1.7828096647750074</v>
      </c>
      <c r="K307" s="48">
        <f>IF('Log_working_2-way'!$D315="","",B307^('Log_working_2-way'!$D315))</f>
        <v>2.2774497365044657</v>
      </c>
      <c r="L307" s="55">
        <f t="shared" si="85"/>
        <v>0.55837563451776651</v>
      </c>
      <c r="M307" s="55">
        <f t="shared" si="86"/>
        <v>0.44162436548223349</v>
      </c>
      <c r="N307" s="56">
        <v>413</v>
      </c>
      <c r="O307" s="56">
        <f t="shared" si="87"/>
        <v>175.64367816091954</v>
      </c>
      <c r="P307" s="56">
        <f t="shared" si="88"/>
        <v>225.27272727272728</v>
      </c>
      <c r="Q307" s="56">
        <f t="shared" si="89"/>
        <v>187.72727272727272</v>
      </c>
      <c r="R307" s="56">
        <f t="shared" si="90"/>
        <v>237.35632183908044</v>
      </c>
      <c r="S307" s="57">
        <f t="shared" si="91"/>
        <v>-12.083594566353185</v>
      </c>
      <c r="T307" s="57">
        <f t="shared" si="92"/>
        <v>-12.083594566353156</v>
      </c>
      <c r="U307" t="s">
        <v>95</v>
      </c>
      <c r="V307" t="s">
        <v>459</v>
      </c>
      <c r="W307" t="s">
        <v>473</v>
      </c>
      <c r="X307" s="40">
        <v>44348</v>
      </c>
      <c r="Y307" s="59" t="s">
        <v>372</v>
      </c>
    </row>
    <row r="308" spans="1:25" ht="15" x14ac:dyDescent="0.25">
      <c r="A308">
        <v>1.4</v>
      </c>
      <c r="B308">
        <v>3.06</v>
      </c>
      <c r="C308" s="45">
        <f t="shared" si="76"/>
        <v>4.1083099906629394E-2</v>
      </c>
      <c r="D308" s="46">
        <f>IF(OR($A308="",$B308=""),"",A308*'MPTO_working_2-way'!$G316)</f>
        <v>1.457516339869281</v>
      </c>
      <c r="E308" s="48">
        <f>IF(OR($A308="",$B308=""),"",B308*'MPTO_working_2-way'!$G316)</f>
        <v>3.1857142857142859</v>
      </c>
      <c r="F308" s="46">
        <f>IF(OR($A308="",$B308=""),"",'MPTO_working_2-way'!D316)</f>
        <v>1.4414535666218034</v>
      </c>
      <c r="G308" s="48">
        <f>IF(OR($A308="",$B308=""),"",'MPTO_working_2-way'!E316)</f>
        <v>3.2652439024390247</v>
      </c>
      <c r="H308" s="46">
        <f>IF(OR($A308="",$B308=""),"",'OddsRatio_working_2-way'!M316)</f>
        <v>1.4406526492392315</v>
      </c>
      <c r="I308" s="46">
        <f>IF(OR($A308="",$B308=""),"",'OddsRatio_working_2-way'!N316)</f>
        <v>3.2693611435820427</v>
      </c>
      <c r="J308" s="46">
        <f>IF('Log_working_2-way'!$D316="","",A308^('Log_working_2-way'!$D316))</f>
        <v>1.4332370793533979</v>
      </c>
      <c r="K308" s="48">
        <f>IF('Log_working_2-way'!$D316="","",B308^('Log_working_2-way'!$D316))</f>
        <v>3.3082050167315877</v>
      </c>
      <c r="L308" s="55">
        <f t="shared" si="85"/>
        <v>0.68609865470852016</v>
      </c>
      <c r="M308" s="55">
        <f t="shared" si="86"/>
        <v>0.31390134529147978</v>
      </c>
      <c r="N308" s="56">
        <v>414</v>
      </c>
      <c r="O308" s="56">
        <f t="shared" si="87"/>
        <v>118.28571428571422</v>
      </c>
      <c r="P308" s="56">
        <f t="shared" si="88"/>
        <v>278.70588235294116</v>
      </c>
      <c r="Q308" s="56">
        <f t="shared" si="89"/>
        <v>135.29411764705881</v>
      </c>
      <c r="R308" s="56">
        <f t="shared" si="90"/>
        <v>295.71428571428572</v>
      </c>
      <c r="S308" s="57">
        <f t="shared" si="91"/>
        <v>-17.008403361344591</v>
      </c>
      <c r="T308" s="57">
        <f t="shared" si="92"/>
        <v>-17.008403361344563</v>
      </c>
      <c r="U308" t="s">
        <v>98</v>
      </c>
      <c r="V308" t="s">
        <v>103</v>
      </c>
      <c r="W308" t="s">
        <v>473</v>
      </c>
      <c r="X308" s="40">
        <v>44348</v>
      </c>
      <c r="Y308" s="59" t="s">
        <v>483</v>
      </c>
    </row>
    <row r="309" spans="1:25" ht="15" x14ac:dyDescent="0.25">
      <c r="A309">
        <v>1.92</v>
      </c>
      <c r="B309">
        <v>1.99</v>
      </c>
      <c r="C309" s="45">
        <f t="shared" si="76"/>
        <v>2.3345896147403788E-2</v>
      </c>
      <c r="D309" s="46">
        <f>IF(OR($A309="",$B309=""),"",A309*'MPTO_working_2-way'!$G317)</f>
        <v>1.9648241206030153</v>
      </c>
      <c r="E309" s="48">
        <f>IF(OR($A309="",$B309=""),"",B309*'MPTO_working_2-way'!$G317)</f>
        <v>2.0364583333333335</v>
      </c>
      <c r="F309" s="46">
        <f>IF(OR($A309="",$B309=""),"",'MPTO_working_2-way'!D317)</f>
        <v>1.9640176827387685</v>
      </c>
      <c r="G309" s="48">
        <f>IF(OR($A309="",$B309=""),"",'MPTO_working_2-way'!E317)</f>
        <v>2.0373253705876082</v>
      </c>
      <c r="H309" s="46">
        <f>IF(OR($A309="",$B309=""),"",'OddsRatio_working_2-way'!M317)</f>
        <v>1.9639984073082948</v>
      </c>
      <c r="I309" s="46">
        <f>IF(OR($A309="",$B309=""),"",'OddsRatio_working_2-way'!N317)</f>
        <v>2.0373461122121879</v>
      </c>
      <c r="J309" s="46">
        <f>IF('Log_working_2-way'!$D317="","",A309^('Log_working_2-way'!$D317))</f>
        <v>1.9636346459170313</v>
      </c>
      <c r="K309" s="48">
        <f>IF('Log_working_2-way'!$D317="","",B309^('Log_working_2-way'!$D317))</f>
        <v>2.0377376988644484</v>
      </c>
      <c r="L309" s="55">
        <f t="shared" si="85"/>
        <v>0.50895140664961636</v>
      </c>
      <c r="M309" s="55">
        <f t="shared" si="86"/>
        <v>0.49104859335038359</v>
      </c>
      <c r="N309" s="56">
        <v>415</v>
      </c>
      <c r="O309" s="56">
        <f t="shared" si="87"/>
        <v>198.85416666666666</v>
      </c>
      <c r="P309" s="56">
        <f t="shared" si="88"/>
        <v>206.4572864321608</v>
      </c>
      <c r="Q309" s="56">
        <f t="shared" si="89"/>
        <v>208.54271356783917</v>
      </c>
      <c r="R309" s="56">
        <f t="shared" si="90"/>
        <v>216.14583333333334</v>
      </c>
      <c r="S309" s="57">
        <f t="shared" si="91"/>
        <v>-9.6885469011725149</v>
      </c>
      <c r="T309" s="57">
        <f t="shared" si="92"/>
        <v>-9.6885469011725434</v>
      </c>
      <c r="U309" t="s">
        <v>100</v>
      </c>
      <c r="V309" t="s">
        <v>141</v>
      </c>
      <c r="W309" t="s">
        <v>473</v>
      </c>
      <c r="X309" s="40">
        <v>44348</v>
      </c>
      <c r="Y309" s="59" t="s">
        <v>378</v>
      </c>
    </row>
    <row r="310" spans="1:25" ht="15" x14ac:dyDescent="0.25">
      <c r="A310">
        <v>1.53</v>
      </c>
      <c r="B310">
        <v>2.64</v>
      </c>
      <c r="C310" s="45">
        <f t="shared" si="76"/>
        <v>3.2382650029708859E-2</v>
      </c>
      <c r="D310" s="46">
        <f>IF(OR($A310="",$B310=""),"",A310*'MPTO_working_2-way'!$G318)</f>
        <v>1.5795454545454546</v>
      </c>
      <c r="E310" s="48">
        <f>IF(OR($A310="",$B310=""),"",B310*'MPTO_working_2-way'!$G318)</f>
        <v>2.7254901960784315</v>
      </c>
      <c r="F310" s="46">
        <f>IF(OR($A310="",$B310=""),"",'MPTO_working_2-way'!D318)</f>
        <v>1.5688650664180843</v>
      </c>
      <c r="G310" s="48">
        <f>IF(OR($A310="",$B310=""),"",'MPTO_working_2-way'!E318)</f>
        <v>2.7578861122490785</v>
      </c>
      <c r="H310" s="46">
        <f>IF(OR($A310="",$B310=""),"",'OddsRatio_working_2-way'!M318)</f>
        <v>1.5684810741856909</v>
      </c>
      <c r="I310" s="46">
        <f>IF(OR($A310="",$B310=""),"",'OddsRatio_working_2-way'!N318)</f>
        <v>2.7590735125745902</v>
      </c>
      <c r="J310" s="46">
        <f>IF('Log_working_2-way'!$D318="","",A310^('Log_working_2-way'!$D318))</f>
        <v>1.5636131180728405</v>
      </c>
      <c r="K310" s="48">
        <f>IF('Log_working_2-way'!$D318="","",B310^('Log_working_2-way'!$D318))</f>
        <v>2.774266722923675</v>
      </c>
      <c r="L310" s="55">
        <f t="shared" si="85"/>
        <v>0.63309352517985606</v>
      </c>
      <c r="M310" s="55">
        <f t="shared" si="86"/>
        <v>0.36690647482014388</v>
      </c>
      <c r="N310" s="56">
        <v>416</v>
      </c>
      <c r="O310" s="56">
        <f t="shared" si="87"/>
        <v>144.10457516339872</v>
      </c>
      <c r="P310" s="56">
        <f t="shared" si="88"/>
        <v>258.42424242424244</v>
      </c>
      <c r="Q310" s="56">
        <f t="shared" si="89"/>
        <v>157.57575757575756</v>
      </c>
      <c r="R310" s="56">
        <f t="shared" si="90"/>
        <v>271.89542483660131</v>
      </c>
      <c r="S310" s="57">
        <f t="shared" si="91"/>
        <v>-13.471182412358843</v>
      </c>
      <c r="T310" s="57">
        <f t="shared" si="92"/>
        <v>-13.471182412358871</v>
      </c>
      <c r="U310" t="s">
        <v>457</v>
      </c>
      <c r="V310" t="s">
        <v>102</v>
      </c>
      <c r="W310" t="s">
        <v>473</v>
      </c>
      <c r="X310" s="40">
        <v>44348</v>
      </c>
      <c r="Y310" s="59" t="s">
        <v>372</v>
      </c>
    </row>
    <row r="311" spans="1:25" ht="15" x14ac:dyDescent="0.25">
      <c r="A311">
        <v>1.91</v>
      </c>
      <c r="B311">
        <v>2</v>
      </c>
      <c r="C311" s="45">
        <f t="shared" si="76"/>
        <v>2.3560209424083656E-2</v>
      </c>
      <c r="D311" s="46">
        <f>IF(OR($A311="",$B311=""),"",A311*'MPTO_working_2-way'!$G319)</f>
        <v>1.9549999999999996</v>
      </c>
      <c r="E311" s="48">
        <f>IF(OR($A311="",$B311=""),"",B311*'MPTO_working_2-way'!$G319)</f>
        <v>2.0471204188481673</v>
      </c>
      <c r="F311" s="46">
        <f>IF(OR($A311="",$B311=""),"",'MPTO_working_2-way'!D319)</f>
        <v>1.9539641943734012</v>
      </c>
      <c r="G311" s="48">
        <f>IF(OR($A311="",$B311=""),"",'MPTO_working_2-way'!E319)</f>
        <v>2.0482573726541551</v>
      </c>
      <c r="H311" s="46">
        <f>IF(OR($A311="",$B311=""),"",'OddsRatio_working_2-way'!M319)</f>
        <v>1.9539392014169454</v>
      </c>
      <c r="I311" s="46">
        <f>IF(OR($A311="",$B311=""),"",'OddsRatio_working_2-way'!N319)</f>
        <v>2.0482848367219182</v>
      </c>
      <c r="J311" s="46">
        <f>IF('Log_working_2-way'!$D319="","",A311^('Log_working_2-way'!$D319))</f>
        <v>1.95347196121136</v>
      </c>
      <c r="K311" s="48">
        <f>IF('Log_working_2-way'!$D319="","",B311^('Log_working_2-way'!$D319))</f>
        <v>2.0487985391091357</v>
      </c>
      <c r="L311" s="55">
        <f t="shared" si="85"/>
        <v>0.51150895140664976</v>
      </c>
      <c r="M311" s="55">
        <f t="shared" si="86"/>
        <v>0.48849104859335046</v>
      </c>
      <c r="N311" s="56">
        <v>417</v>
      </c>
      <c r="O311" s="56">
        <f t="shared" si="87"/>
        <v>198.67539267015701</v>
      </c>
      <c r="P311" s="56">
        <f t="shared" si="88"/>
        <v>208.5</v>
      </c>
      <c r="Q311" s="56">
        <f t="shared" si="89"/>
        <v>208.5</v>
      </c>
      <c r="R311" s="56">
        <f t="shared" si="90"/>
        <v>218.32460732984293</v>
      </c>
      <c r="S311" s="57">
        <f t="shared" si="91"/>
        <v>-9.8246073298429906</v>
      </c>
      <c r="T311" s="57">
        <f t="shared" si="92"/>
        <v>-9.8246073298429337</v>
      </c>
      <c r="U311" t="s">
        <v>51</v>
      </c>
      <c r="V311" t="s">
        <v>94</v>
      </c>
      <c r="W311" t="s">
        <v>473</v>
      </c>
      <c r="X311" s="40">
        <v>44348</v>
      </c>
      <c r="Y311" s="59" t="s">
        <v>378</v>
      </c>
    </row>
    <row r="312" spans="1:25" ht="15" x14ac:dyDescent="0.25">
      <c r="A312">
        <v>1.7</v>
      </c>
      <c r="B312">
        <v>2.2599999999999998</v>
      </c>
      <c r="C312" s="45">
        <f t="shared" si="76"/>
        <v>3.0713170223841679E-2</v>
      </c>
      <c r="D312" s="46">
        <f>IF(OR($A312="",$B312=""),"",A312*'MPTO_working_2-way'!$G320)</f>
        <v>1.7522123893805308</v>
      </c>
      <c r="E312" s="48">
        <f>IF(OR($A312="",$B312=""),"",B312*'MPTO_working_2-way'!$G320)</f>
        <v>2.3294117647058821</v>
      </c>
      <c r="F312" s="46">
        <f>IF(OR($A312="",$B312=""),"",'MPTO_working_2-way'!D320)</f>
        <v>1.7455701953657428</v>
      </c>
      <c r="G312" s="48">
        <f>IF(OR($A312="",$B312=""),"",'MPTO_working_2-way'!E320)</f>
        <v>2.3412553321145642</v>
      </c>
      <c r="H312" s="46">
        <f>IF(OR($A312="",$B312=""),"",'OddsRatio_working_2-way'!M320)</f>
        <v>1.7453559924999296</v>
      </c>
      <c r="I312" s="46">
        <f>IF(OR($A312="",$B312=""),"",'OddsRatio_working_2-way'!N320)</f>
        <v>2.3416407864998732</v>
      </c>
      <c r="J312" s="46">
        <f>IF('Log_working_2-way'!$D320="","",A312^('Log_working_2-way'!$D320))</f>
        <v>1.7423463494336857</v>
      </c>
      <c r="K312" s="48">
        <f>IF('Log_working_2-way'!$D320="","",B312^('Log_working_2-way'!$D320))</f>
        <v>2.3470801072340981</v>
      </c>
      <c r="L312" s="55">
        <f t="shared" si="85"/>
        <v>0.57070707070707072</v>
      </c>
      <c r="M312" s="55">
        <f t="shared" si="86"/>
        <v>0.42929292929292934</v>
      </c>
      <c r="N312" s="56">
        <v>418</v>
      </c>
      <c r="O312" s="56">
        <f t="shared" si="87"/>
        <v>172.11764705882354</v>
      </c>
      <c r="P312" s="56">
        <f t="shared" si="88"/>
        <v>233.0442477876106</v>
      </c>
      <c r="Q312" s="56">
        <f t="shared" si="89"/>
        <v>184.9557522123894</v>
      </c>
      <c r="R312" s="56">
        <f t="shared" si="90"/>
        <v>245.88235294117649</v>
      </c>
      <c r="S312" s="57">
        <f t="shared" si="91"/>
        <v>-12.838105153565863</v>
      </c>
      <c r="T312" s="57">
        <f t="shared" si="92"/>
        <v>-12.838105153565891</v>
      </c>
      <c r="U312" t="s">
        <v>99</v>
      </c>
      <c r="V312" t="s">
        <v>143</v>
      </c>
      <c r="W312" t="s">
        <v>473</v>
      </c>
      <c r="X312" s="40">
        <v>44348</v>
      </c>
      <c r="Y312" s="59" t="s">
        <v>372</v>
      </c>
    </row>
    <row r="313" spans="1:25" ht="15" x14ac:dyDescent="0.25">
      <c r="A313">
        <v>1.85</v>
      </c>
      <c r="B313">
        <v>2.06</v>
      </c>
      <c r="C313" s="45">
        <f t="shared" si="76"/>
        <v>2.5977433744424072E-2</v>
      </c>
      <c r="D313" s="46">
        <f>IF(OR($A313="",$B313=""),"",A313*'MPTO_working_2-way'!$G321)</f>
        <v>1.8980582524271847</v>
      </c>
      <c r="E313" s="48">
        <f>IF(OR($A313="",$B313=""),"",B313*'MPTO_working_2-way'!$G321)</f>
        <v>2.1135135135135137</v>
      </c>
      <c r="F313" s="46">
        <f>IF(OR($A313="",$B313=""),"",'MPTO_working_2-way'!D321)</f>
        <v>1.8955483710519774</v>
      </c>
      <c r="G313" s="48">
        <f>IF(OR($A313="",$B313=""),"",'MPTO_working_2-way'!E321)</f>
        <v>2.1166342682588173</v>
      </c>
      <c r="H313" s="46">
        <f>IF(OR($A313="",$B313=""),"",'OddsRatio_working_2-way'!M321)</f>
        <v>1.8954813188742858</v>
      </c>
      <c r="I313" s="46">
        <f>IF(OR($A313="",$B313=""),"",'OddsRatio_working_2-way'!N321)</f>
        <v>2.1167178800079327</v>
      </c>
      <c r="J313" s="46">
        <f>IF('Log_working_2-way'!$D321="","",A313^('Log_working_2-way'!$D321))</f>
        <v>1.8943477245799318</v>
      </c>
      <c r="K313" s="48">
        <f>IF('Log_working_2-way'!$D321="","",B313^('Log_working_2-way'!$D321))</f>
        <v>2.1181333306010104</v>
      </c>
      <c r="L313" s="55">
        <f t="shared" si="85"/>
        <v>0.52685421994884907</v>
      </c>
      <c r="M313" s="55">
        <f t="shared" si="86"/>
        <v>0.47314578005115088</v>
      </c>
      <c r="N313" s="56">
        <v>419</v>
      </c>
      <c r="O313" s="56">
        <f t="shared" si="87"/>
        <v>192.51351351351354</v>
      </c>
      <c r="P313" s="56">
        <f t="shared" si="88"/>
        <v>215.60194174757282</v>
      </c>
      <c r="Q313" s="56">
        <f t="shared" si="89"/>
        <v>203.39805825242718</v>
      </c>
      <c r="R313" s="56">
        <f t="shared" si="90"/>
        <v>226.48648648648646</v>
      </c>
      <c r="S313" s="57">
        <f t="shared" si="91"/>
        <v>-10.884544738913633</v>
      </c>
      <c r="T313" s="57">
        <f t="shared" si="92"/>
        <v>-10.884544738913633</v>
      </c>
      <c r="U313" t="s">
        <v>101</v>
      </c>
      <c r="V313" t="s">
        <v>96</v>
      </c>
      <c r="W313" t="s">
        <v>473</v>
      </c>
      <c r="X313" s="40">
        <v>44348</v>
      </c>
      <c r="Y313" s="59" t="s">
        <v>371</v>
      </c>
    </row>
    <row r="314" spans="1:25" ht="15" x14ac:dyDescent="0.25">
      <c r="A314">
        <v>2.0299999999999998</v>
      </c>
      <c r="B314">
        <v>1.88</v>
      </c>
      <c r="C314" s="45">
        <f t="shared" ref="C314:C329" si="93">IF(OR($A314="",$B314=""),"",(1/A314)+(1/B314)-1)</f>
        <v>2.4525731055444977E-2</v>
      </c>
      <c r="D314" s="46">
        <f>IF(OR($A314="",$B314=""),"",A314*'MPTO_working_2-way'!$G322)</f>
        <v>2.0797872340425529</v>
      </c>
      <c r="E314" s="48">
        <f>IF(OR($A314="",$B314=""),"",B314*'MPTO_working_2-way'!$G322)</f>
        <v>1.9261083743842364</v>
      </c>
      <c r="F314" s="46">
        <f>IF(OR($A314="",$B314=""),"",'MPTO_working_2-way'!D322)</f>
        <v>2.0818241326641935</v>
      </c>
      <c r="G314" s="48">
        <f>IF(OR($A314="",$B314=""),"",'MPTO_working_2-way'!E322)</f>
        <v>1.9243646631706333</v>
      </c>
      <c r="H314" s="46">
        <f>IF(OR($A314="",$B314=""),"",'OddsRatio_working_2-way'!M322)</f>
        <v>2.081875475946537</v>
      </c>
      <c r="I314" s="46">
        <f>IF(OR($A314="",$B314=""),"",'OddsRatio_working_2-way'!N322)</f>
        <v>1.9243207949834495</v>
      </c>
      <c r="J314" s="46">
        <f>IF('Log_working_2-way'!$D322="","",A314^('Log_working_2-way'!$D322))</f>
        <v>2.0827972819225606</v>
      </c>
      <c r="K314" s="48">
        <f>IF('Log_working_2-way'!$D322="","",B314^('Log_working_2-way'!$D322))</f>
        <v>1.9235339030630429</v>
      </c>
      <c r="L314" s="55">
        <f t="shared" si="85"/>
        <v>0.4808184143222507</v>
      </c>
      <c r="M314" s="55">
        <f t="shared" si="86"/>
        <v>0.51918158567774941</v>
      </c>
      <c r="N314" s="56">
        <v>420</v>
      </c>
      <c r="O314" s="56">
        <f t="shared" si="87"/>
        <v>213.10344827586206</v>
      </c>
      <c r="P314" s="56">
        <f t="shared" si="88"/>
        <v>196.595744680851</v>
      </c>
      <c r="Q314" s="56">
        <f t="shared" si="89"/>
        <v>223.40425531914894</v>
      </c>
      <c r="R314" s="56">
        <f t="shared" si="90"/>
        <v>206.89655172413796</v>
      </c>
      <c r="S314" s="57">
        <f t="shared" si="91"/>
        <v>-10.300807043286881</v>
      </c>
      <c r="T314" s="57">
        <f t="shared" si="92"/>
        <v>-10.300807043286966</v>
      </c>
      <c r="U314" t="s">
        <v>104</v>
      </c>
      <c r="V314" t="s">
        <v>142</v>
      </c>
      <c r="W314" t="s">
        <v>473</v>
      </c>
      <c r="X314" s="40">
        <v>44348</v>
      </c>
      <c r="Y314" s="59" t="s">
        <v>372</v>
      </c>
    </row>
    <row r="315" spans="1:25" ht="15" x14ac:dyDescent="0.25">
      <c r="A315">
        <v>1.47</v>
      </c>
      <c r="B315">
        <v>2.78</v>
      </c>
      <c r="C315" s="45">
        <f t="shared" si="93"/>
        <v>3.9984339059364826E-2</v>
      </c>
      <c r="D315" s="46">
        <f>IF(OR($A315="",$B315=""),"",A315*'MPTO_working_2-way'!$G323)</f>
        <v>1.5287769784172662</v>
      </c>
      <c r="E315" s="48">
        <f>IF(OR($A315="",$B315=""),"",B315*'MPTO_working_2-way'!$G323)</f>
        <v>2.8911564625850339</v>
      </c>
      <c r="F315" s="46">
        <f>IF(OR($A315="",$B315=""),"",'MPTO_working_2-way'!D323)</f>
        <v>1.5145091353815365</v>
      </c>
      <c r="G315" s="48">
        <f>IF(OR($A315="",$B315=""),"",'MPTO_working_2-way'!E323)</f>
        <v>2.9436000864366494</v>
      </c>
      <c r="H315" s="46">
        <f>IF(OR($A315="",$B315=""),"",'OddsRatio_working_2-way'!M323)</f>
        <v>1.5138530371810843</v>
      </c>
      <c r="I315" s="46">
        <f>IF(OR($A315="",$B315=""),"",'OddsRatio_working_2-way'!N323)</f>
        <v>2.9460817152815526</v>
      </c>
      <c r="J315" s="46">
        <f>IF('Log_working_2-way'!$D323="","",A315^('Log_working_2-way'!$D323))</f>
        <v>1.5073069397899939</v>
      </c>
      <c r="K315" s="48">
        <f>IF('Log_working_2-way'!$D323="","",B315^('Log_working_2-way'!$D323))</f>
        <v>2.971193219657303</v>
      </c>
      <c r="L315" s="55">
        <f t="shared" si="85"/>
        <v>0.65411764705882347</v>
      </c>
      <c r="M315" s="55">
        <f t="shared" si="86"/>
        <v>0.34588235294117647</v>
      </c>
      <c r="N315" s="56">
        <v>421</v>
      </c>
      <c r="O315" s="56">
        <f t="shared" si="87"/>
        <v>134.60544217687075</v>
      </c>
      <c r="P315" s="56">
        <f t="shared" si="88"/>
        <v>269.56115107913666</v>
      </c>
      <c r="Q315" s="56">
        <f t="shared" si="89"/>
        <v>151.43884892086334</v>
      </c>
      <c r="R315" s="56">
        <f t="shared" si="90"/>
        <v>286.39455782312922</v>
      </c>
      <c r="S315" s="57">
        <f t="shared" si="91"/>
        <v>-16.833406743992583</v>
      </c>
      <c r="T315" s="57">
        <f t="shared" si="92"/>
        <v>-16.833406743992555</v>
      </c>
      <c r="U315" t="s">
        <v>97</v>
      </c>
      <c r="V315" t="s">
        <v>458</v>
      </c>
      <c r="W315" t="s">
        <v>473</v>
      </c>
      <c r="X315" s="40">
        <v>44348</v>
      </c>
      <c r="Y315" s="59" t="s">
        <v>375</v>
      </c>
    </row>
    <row r="316" spans="1:25" ht="15" x14ac:dyDescent="0.25">
      <c r="A316">
        <v>1.77</v>
      </c>
      <c r="B316">
        <v>2.16</v>
      </c>
      <c r="C316" s="45">
        <f t="shared" si="93"/>
        <v>2.79347143753923E-2</v>
      </c>
      <c r="D316" s="46">
        <f>IF(OR($A316="",$B316=""),"",A316*'MPTO_working_2-way'!$G324)</f>
        <v>1.8194444444444444</v>
      </c>
      <c r="E316" s="48">
        <f>IF(OR($A316="",$B316=""),"",B316*'MPTO_working_2-way'!$G324)</f>
        <v>2.2203389830508473</v>
      </c>
      <c r="F316" s="46">
        <f>IF(OR($A316="",$B316=""),"",'MPTO_working_2-way'!D324)</f>
        <v>1.8148675590999714</v>
      </c>
      <c r="G316" s="48">
        <f>IF(OR($A316="",$B316=""),"",'MPTO_working_2-way'!E324)</f>
        <v>2.2271932890597692</v>
      </c>
      <c r="H316" s="46">
        <f>IF(OR($A316="",$B316=""),"",'OddsRatio_working_2-way'!M324)</f>
        <v>1.8147349897041836</v>
      </c>
      <c r="I316" s="46">
        <f>IF(OR($A316="",$B316=""),"",'OddsRatio_working_2-way'!N324)</f>
        <v>2.2273929715024061</v>
      </c>
      <c r="J316" s="46">
        <f>IF('Log_working_2-way'!$D324="","",A316^('Log_working_2-way'!$D324))</f>
        <v>1.8126656451578935</v>
      </c>
      <c r="K316" s="48">
        <f>IF('Log_working_2-way'!$D324="","",B316^('Log_working_2-way'!$D324))</f>
        <v>2.2305183638047077</v>
      </c>
      <c r="L316" s="55">
        <f t="shared" si="85"/>
        <v>0.54961832061068705</v>
      </c>
      <c r="M316" s="55">
        <f t="shared" si="86"/>
        <v>0.45038167938931301</v>
      </c>
      <c r="N316" s="56">
        <v>422</v>
      </c>
      <c r="O316" s="56">
        <f t="shared" si="87"/>
        <v>183.58192090395482</v>
      </c>
      <c r="P316" s="56">
        <f t="shared" si="88"/>
        <v>226.62962962962965</v>
      </c>
      <c r="Q316" s="56">
        <f t="shared" si="89"/>
        <v>195.37037037037035</v>
      </c>
      <c r="R316" s="56">
        <f t="shared" si="90"/>
        <v>238.4180790960452</v>
      </c>
      <c r="S316" s="57">
        <f t="shared" si="91"/>
        <v>-11.788449466415528</v>
      </c>
      <c r="T316" s="57">
        <f t="shared" si="92"/>
        <v>-11.788449466415557</v>
      </c>
      <c r="U316" t="s">
        <v>52</v>
      </c>
      <c r="V316" t="s">
        <v>53</v>
      </c>
      <c r="W316" t="s">
        <v>473</v>
      </c>
      <c r="X316" s="40">
        <v>44348</v>
      </c>
      <c r="Y316" s="59" t="s">
        <v>372</v>
      </c>
    </row>
    <row r="317" spans="1:25" ht="15" x14ac:dyDescent="0.25">
      <c r="A317">
        <v>1.9</v>
      </c>
      <c r="B317">
        <v>2.0099999999999998</v>
      </c>
      <c r="C317" s="45">
        <f t="shared" si="93"/>
        <v>2.3828227284629522E-2</v>
      </c>
      <c r="D317" s="46">
        <f>IF(OR($A317="",$B317=""),"",A317*'MPTO_working_2-way'!$G325)</f>
        <v>1.9452736318407959</v>
      </c>
      <c r="E317" s="48">
        <f>IF(OR($A317="",$B317=""),"",B317*'MPTO_working_2-way'!$G325)</f>
        <v>2.0578947368421052</v>
      </c>
      <c r="F317" s="46">
        <f>IF(OR($A317="",$B317=""),"",'MPTO_working_2-way'!D325)</f>
        <v>1.9440061084245355</v>
      </c>
      <c r="G317" s="48">
        <f>IF(OR($A317="",$B317=""),"",'MPTO_working_2-way'!E325)</f>
        <v>2.05931517929361</v>
      </c>
      <c r="H317" s="46">
        <f>IF(OR($A317="",$B317=""),"",'OddsRatio_working_2-way'!M325)</f>
        <v>1.9439751632913294</v>
      </c>
      <c r="I317" s="46">
        <f>IF(OR($A317="",$B317=""),"",'OddsRatio_working_2-way'!N325)</f>
        <v>2.0593499054713802</v>
      </c>
      <c r="J317" s="46">
        <f>IF('Log_working_2-way'!$D325="","",A317^('Log_working_2-way'!$D325))</f>
        <v>1.9434033475162076</v>
      </c>
      <c r="K317" s="48">
        <f>IF('Log_working_2-way'!$D325="","",B317^('Log_working_2-way'!$D325))</f>
        <v>2.0599919987911819</v>
      </c>
      <c r="L317" s="55">
        <f t="shared" si="85"/>
        <v>0.51406649616368294</v>
      </c>
      <c r="M317" s="55">
        <f t="shared" si="86"/>
        <v>0.48593350383631717</v>
      </c>
      <c r="N317" s="56">
        <v>423</v>
      </c>
      <c r="O317" s="56">
        <f t="shared" si="87"/>
        <v>200.36842105263153</v>
      </c>
      <c r="P317" s="56">
        <f t="shared" si="88"/>
        <v>212.55223880597012</v>
      </c>
      <c r="Q317" s="56">
        <f t="shared" si="89"/>
        <v>210.44776119402988</v>
      </c>
      <c r="R317" s="56">
        <f t="shared" si="90"/>
        <v>222.63157894736841</v>
      </c>
      <c r="S317" s="57">
        <f t="shared" si="91"/>
        <v>-10.079340141398347</v>
      </c>
      <c r="T317" s="57">
        <f t="shared" si="92"/>
        <v>-10.079340141398291</v>
      </c>
      <c r="U317" t="s">
        <v>154</v>
      </c>
      <c r="V317" t="s">
        <v>114</v>
      </c>
      <c r="W317" t="s">
        <v>470</v>
      </c>
      <c r="X317" s="40">
        <v>44348</v>
      </c>
      <c r="Y317" s="59" t="s">
        <v>374</v>
      </c>
    </row>
    <row r="318" spans="1:25" ht="15" x14ac:dyDescent="0.25">
      <c r="A318">
        <v>1.77</v>
      </c>
      <c r="B318">
        <v>1.94</v>
      </c>
      <c r="C318" s="45">
        <f t="shared" si="93"/>
        <v>8.0435668938202642E-2</v>
      </c>
      <c r="D318" s="46">
        <f>IF(OR($A318="",$B318=""),"",A318*'MPTO_working_2-way'!$G326)</f>
        <v>1.9123711340206186</v>
      </c>
      <c r="E318" s="48">
        <f>IF(OR($A318="",$B318=""),"",B318*'MPTO_working_2-way'!$G326)</f>
        <v>2.0960451977401129</v>
      </c>
      <c r="F318" s="46">
        <f>IF(OR($A318="",$B318=""),"",'MPTO_working_2-way'!D326)</f>
        <v>1.9056551417947722</v>
      </c>
      <c r="G318" s="48">
        <f>IF(OR($A318="",$B318=""),"",'MPTO_working_2-way'!E326)</f>
        <v>2.104173049819229</v>
      </c>
      <c r="H318" s="46">
        <f>IF(OR($A318="",$B318=""),"",'OddsRatio_working_2-way'!M326)</f>
        <v>1.9050684704320515</v>
      </c>
      <c r="I318" s="46">
        <f>IF(OR($A318="",$B318=""),"",'OddsRatio_working_2-way'!N326)</f>
        <v>2.1048887820858808</v>
      </c>
      <c r="J318" s="46">
        <f>IF('Log_working_2-way'!$D326="","",A318^('Log_working_2-way'!$D326))</f>
        <v>1.9018992605692842</v>
      </c>
      <c r="K318" s="48">
        <f>IF('Log_working_2-way'!$D326="","",B318^('Log_working_2-way'!$D326))</f>
        <v>2.1087712826498866</v>
      </c>
      <c r="L318" s="55">
        <f t="shared" si="85"/>
        <v>0.52291105121293802</v>
      </c>
      <c r="M318" s="55">
        <f t="shared" si="86"/>
        <v>0.47708894878706204</v>
      </c>
      <c r="N318" s="56">
        <v>424</v>
      </c>
      <c r="O318" s="56">
        <f t="shared" si="87"/>
        <v>184.45197740112997</v>
      </c>
      <c r="P318" s="56">
        <f t="shared" si="88"/>
        <v>205.44329896907215</v>
      </c>
      <c r="Q318" s="56">
        <f t="shared" si="89"/>
        <v>218.55670103092785</v>
      </c>
      <c r="R318" s="56">
        <f t="shared" si="90"/>
        <v>239.54802259887006</v>
      </c>
      <c r="S318" s="57">
        <f t="shared" si="91"/>
        <v>-34.104723629797888</v>
      </c>
      <c r="T318" s="57">
        <f t="shared" si="92"/>
        <v>-34.104723629797917</v>
      </c>
      <c r="U318" t="s">
        <v>67</v>
      </c>
      <c r="V318" t="s">
        <v>165</v>
      </c>
      <c r="W318" t="s">
        <v>271</v>
      </c>
      <c r="X318" s="40">
        <v>44348</v>
      </c>
      <c r="Y318" s="59" t="s">
        <v>377</v>
      </c>
    </row>
    <row r="319" spans="1:25" ht="15" x14ac:dyDescent="0.25">
      <c r="A319">
        <v>1.48</v>
      </c>
      <c r="B319">
        <v>2.7</v>
      </c>
      <c r="C319" s="45">
        <f t="shared" si="93"/>
        <v>4.6046046046046119E-2</v>
      </c>
      <c r="D319" s="46">
        <f>IF(OR($A319="",$B319=""),"",A319*'MPTO_working_2-way'!$G327)</f>
        <v>1.5481481481481483</v>
      </c>
      <c r="E319" s="48">
        <f>IF(OR($A319="",$B319=""),"",B319*'MPTO_working_2-way'!$G327)</f>
        <v>2.8243243243243246</v>
      </c>
      <c r="F319" s="46">
        <f>IF(OR($A319="",$B319=""),"",'MPTO_working_2-way'!D327)</f>
        <v>1.5322085889570554</v>
      </c>
      <c r="G319" s="48">
        <f>IF(OR($A319="",$B319=""),"",'MPTO_working_2-way'!E327)</f>
        <v>2.8789625360230553</v>
      </c>
      <c r="H319" s="46">
        <f>IF(OR($A319="",$B319=""),"",'OddsRatio_working_2-way'!M327)</f>
        <v>1.5313689313240575</v>
      </c>
      <c r="I319" s="46">
        <f>IF(OR($A319="",$B319=""),"",'OddsRatio_working_2-way'!N327)</f>
        <v>2.8819316317727028</v>
      </c>
      <c r="J319" s="46">
        <f>IF('Log_working_2-way'!$D327="","",A319^('Log_working_2-way'!$D327))</f>
        <v>1.5240435553472047</v>
      </c>
      <c r="K319" s="48">
        <f>IF('Log_working_2-way'!$D327="","",B319^('Log_working_2-way'!$D327))</f>
        <v>2.9082383320890415</v>
      </c>
      <c r="L319" s="55">
        <f t="shared" si="85"/>
        <v>0.64593301435406691</v>
      </c>
      <c r="M319" s="55">
        <f t="shared" si="86"/>
        <v>0.35406698564593297</v>
      </c>
      <c r="N319" s="56">
        <v>425</v>
      </c>
      <c r="O319" s="56">
        <f t="shared" si="87"/>
        <v>137.83783783783784</v>
      </c>
      <c r="P319" s="56">
        <f t="shared" si="88"/>
        <v>267.59259259259255</v>
      </c>
      <c r="Q319" s="56">
        <f t="shared" si="89"/>
        <v>157.40740740740739</v>
      </c>
      <c r="R319" s="56">
        <f t="shared" si="90"/>
        <v>287.16216216216213</v>
      </c>
      <c r="S319" s="57">
        <f t="shared" si="91"/>
        <v>-19.569569569569552</v>
      </c>
      <c r="T319" s="57">
        <f t="shared" si="92"/>
        <v>-19.56956956956958</v>
      </c>
      <c r="U319" t="s">
        <v>66</v>
      </c>
      <c r="V319" t="s">
        <v>255</v>
      </c>
      <c r="W319" t="s">
        <v>271</v>
      </c>
      <c r="X319" s="40">
        <v>44348</v>
      </c>
      <c r="Y319" s="59" t="s">
        <v>371</v>
      </c>
    </row>
    <row r="320" spans="1:25" ht="15" x14ac:dyDescent="0.25">
      <c r="A320">
        <v>1.74</v>
      </c>
      <c r="B320">
        <v>1.99</v>
      </c>
      <c r="C320" s="45">
        <f t="shared" si="93"/>
        <v>7.7225206492231191E-2</v>
      </c>
      <c r="D320" s="46">
        <f>IF(OR($A320="",$B320=""),"",A320*'MPTO_working_2-way'!$G328)</f>
        <v>1.8743718592964822</v>
      </c>
      <c r="E320" s="48">
        <f>IF(OR($A320="",$B320=""),"",B320*'MPTO_working_2-way'!$G328)</f>
        <v>2.1436781609195399</v>
      </c>
      <c r="F320" s="46">
        <f>IF(OR($A320="",$B320=""),"",'MPTO_working_2-way'!D328)</f>
        <v>1.8653234929698861</v>
      </c>
      <c r="G320" s="48">
        <f>IF(OR($A320="",$B320=""),"",'MPTO_working_2-way'!E328)</f>
        <v>2.1556371786092261</v>
      </c>
      <c r="H320" s="46">
        <f>IF(OR($A320="",$B320=""),"",'OddsRatio_working_2-way'!M328)</f>
        <v>1.8645662192537638</v>
      </c>
      <c r="I320" s="46">
        <f>IF(OR($A320="",$B320=""),"",'OddsRatio_working_2-way'!N328)</f>
        <v>2.1566494014340898</v>
      </c>
      <c r="J320" s="46">
        <f>IF('Log_working_2-way'!$D328="","",A320^('Log_working_2-way'!$D328))</f>
        <v>1.8603162305762153</v>
      </c>
      <c r="K320" s="48">
        <f>IF('Log_working_2-way'!$D328="","",B320^('Log_working_2-way'!$D328))</f>
        <v>2.1623632850694436</v>
      </c>
      <c r="L320" s="55">
        <f t="shared" si="85"/>
        <v>0.53351206434316356</v>
      </c>
      <c r="M320" s="55">
        <f t="shared" si="86"/>
        <v>0.46648793565683655</v>
      </c>
      <c r="N320" s="56">
        <v>426</v>
      </c>
      <c r="O320" s="56">
        <f t="shared" si="87"/>
        <v>181.17241379310343</v>
      </c>
      <c r="P320" s="56">
        <f t="shared" si="88"/>
        <v>211.92964824120602</v>
      </c>
      <c r="Q320" s="56">
        <f t="shared" si="89"/>
        <v>214.07035175879395</v>
      </c>
      <c r="R320" s="56">
        <f t="shared" si="90"/>
        <v>244.82758620689654</v>
      </c>
      <c r="S320" s="57">
        <f t="shared" si="91"/>
        <v>-32.897937965690517</v>
      </c>
      <c r="T320" s="57">
        <f t="shared" si="92"/>
        <v>-32.897937965690517</v>
      </c>
      <c r="U320" t="s">
        <v>64</v>
      </c>
      <c r="V320" t="s">
        <v>251</v>
      </c>
      <c r="W320" t="s">
        <v>271</v>
      </c>
      <c r="X320" s="40">
        <v>44348</v>
      </c>
      <c r="Y320" s="59" t="s">
        <v>375</v>
      </c>
    </row>
    <row r="321" spans="1:25" ht="15" x14ac:dyDescent="0.25">
      <c r="A321">
        <v>1.88</v>
      </c>
      <c r="B321">
        <v>1.97</v>
      </c>
      <c r="C321" s="45">
        <f t="shared" si="93"/>
        <v>3.9529106814990778E-2</v>
      </c>
      <c r="D321" s="46">
        <f>IF(OR($A321="",$B321=""),"",A321*'MPTO_working_2-way'!$G329)</f>
        <v>1.9543147208121825</v>
      </c>
      <c r="E321" s="48">
        <f>IF(OR($A321="",$B321=""),"",B321*'MPTO_working_2-way'!$G329)</f>
        <v>2.0478723404255317</v>
      </c>
      <c r="F321" s="46">
        <f>IF(OR($A321="",$B321=""),"",'MPTO_working_2-way'!D329)</f>
        <v>1.9525516659637281</v>
      </c>
      <c r="G321" s="48">
        <f>IF(OR($A321="",$B321=""),"",'MPTO_working_2-way'!E329)</f>
        <v>2.049811822005756</v>
      </c>
      <c r="H321" s="46">
        <f>IF(OR($A321="",$B321=""),"",'OddsRatio_working_2-way'!M329)</f>
        <v>1.9524791309238021</v>
      </c>
      <c r="I321" s="46">
        <f>IF(OR($A321="",$B321=""),"",'OddsRatio_working_2-way'!N329)</f>
        <v>2.049891769313736</v>
      </c>
      <c r="J321" s="46">
        <f>IF('Log_working_2-way'!$D329="","",A321^('Log_working_2-way'!$D329))</f>
        <v>1.9516734382679068</v>
      </c>
      <c r="K321" s="48">
        <f>IF('Log_working_2-way'!$D329="","",B321^('Log_working_2-way'!$D329))</f>
        <v>2.0507806142198279</v>
      </c>
      <c r="L321" s="55">
        <f t="shared" si="85"/>
        <v>0.51168831168831175</v>
      </c>
      <c r="M321" s="55">
        <f t="shared" si="86"/>
        <v>0.48831168831168836</v>
      </c>
      <c r="N321" s="56">
        <v>427</v>
      </c>
      <c r="O321" s="56">
        <f t="shared" si="87"/>
        <v>199.87234042553192</v>
      </c>
      <c r="P321" s="56">
        <f t="shared" si="88"/>
        <v>210.24873096446697</v>
      </c>
      <c r="Q321" s="56">
        <f t="shared" si="89"/>
        <v>216.75126903553297</v>
      </c>
      <c r="R321" s="56">
        <f t="shared" si="90"/>
        <v>227.12765957446808</v>
      </c>
      <c r="S321" s="57">
        <f t="shared" si="91"/>
        <v>-16.878928610001054</v>
      </c>
      <c r="T321" s="57">
        <f t="shared" si="92"/>
        <v>-16.878928610001111</v>
      </c>
      <c r="U321" t="s">
        <v>126</v>
      </c>
      <c r="V321" t="s">
        <v>130</v>
      </c>
      <c r="W321" t="s">
        <v>271</v>
      </c>
      <c r="X321" s="40">
        <v>44348</v>
      </c>
      <c r="Y321" s="59" t="s">
        <v>371</v>
      </c>
    </row>
    <row r="322" spans="1:25" ht="15" x14ac:dyDescent="0.25">
      <c r="A322">
        <v>1.83</v>
      </c>
      <c r="B322">
        <v>2.0299999999999998</v>
      </c>
      <c r="C322" s="45">
        <f t="shared" si="93"/>
        <v>3.9058924870117639E-2</v>
      </c>
      <c r="D322" s="46">
        <f>IF(OR($A322="",$B322=""),"",A322*'MPTO_working_2-way'!$G330)</f>
        <v>1.9014778325123154</v>
      </c>
      <c r="E322" s="48">
        <f>IF(OR($A322="",$B322=""),"",B322*'MPTO_working_2-way'!$G330)</f>
        <v>2.1092896174863385</v>
      </c>
      <c r="F322" s="46">
        <f>IF(OR($A322="",$B322=""),"",'MPTO_working_2-way'!D330)</f>
        <v>1.8978262535441519</v>
      </c>
      <c r="G322" s="48">
        <f>IF(OR($A322="",$B322=""),"",'MPTO_working_2-way'!E330)</f>
        <v>2.1138012461236451</v>
      </c>
      <c r="H322" s="46">
        <f>IF(OR($A322="",$B322=""),"",'OddsRatio_working_2-way'!M330)</f>
        <v>1.8976776942301987</v>
      </c>
      <c r="I322" s="46">
        <f>IF(OR($A322="",$B322=""),"",'OddsRatio_working_2-way'!N330)</f>
        <v>2.113985572357957</v>
      </c>
      <c r="J322" s="46">
        <f>IF('Log_working_2-way'!$D330="","",A322^('Log_working_2-way'!$D330))</f>
        <v>1.8960116450582052</v>
      </c>
      <c r="K322" s="48">
        <f>IF('Log_working_2-way'!$D330="","",B322^('Log_working_2-way'!$D330))</f>
        <v>2.1160569234955591</v>
      </c>
      <c r="L322" s="55">
        <f t="shared" si="85"/>
        <v>0.52590673575129532</v>
      </c>
      <c r="M322" s="55">
        <f t="shared" si="86"/>
        <v>0.47409326424870474</v>
      </c>
      <c r="N322" s="56">
        <v>428</v>
      </c>
      <c r="O322" s="56">
        <f t="shared" si="87"/>
        <v>194.12021857923494</v>
      </c>
      <c r="P322" s="56">
        <f t="shared" si="88"/>
        <v>217.16256157635468</v>
      </c>
      <c r="Q322" s="56">
        <f t="shared" si="89"/>
        <v>210.83743842364535</v>
      </c>
      <c r="R322" s="56">
        <f t="shared" si="90"/>
        <v>233.879781420765</v>
      </c>
      <c r="S322" s="57">
        <f t="shared" si="91"/>
        <v>-16.717219844410408</v>
      </c>
      <c r="T322" s="57">
        <f t="shared" si="92"/>
        <v>-16.717219844410323</v>
      </c>
      <c r="U322" t="s">
        <v>127</v>
      </c>
      <c r="V322" t="s">
        <v>348</v>
      </c>
      <c r="W322" t="s">
        <v>271</v>
      </c>
      <c r="X322" s="40">
        <v>44348</v>
      </c>
      <c r="Y322" s="59" t="s">
        <v>375</v>
      </c>
    </row>
    <row r="323" spans="1:25" ht="15" x14ac:dyDescent="0.25">
      <c r="A323">
        <v>1.48</v>
      </c>
      <c r="B323">
        <v>2.4900000000000002</v>
      </c>
      <c r="C323" s="45">
        <f t="shared" si="93"/>
        <v>7.7282101378486789E-2</v>
      </c>
      <c r="D323" s="46">
        <f>IF(OR($A323="",$B323=""),"",A323*'MPTO_working_2-way'!$G331)</f>
        <v>1.5943775100401605</v>
      </c>
      <c r="E323" s="48">
        <f>IF(OR($A323="",$B323=""),"",B323*'MPTO_working_2-way'!$G331)</f>
        <v>2.6824324324324325</v>
      </c>
      <c r="F323" s="46">
        <f>IF(OR($A323="",$B323=""),"",'MPTO_working_2-way'!D331)</f>
        <v>1.5697733855852785</v>
      </c>
      <c r="G323" s="48">
        <f>IF(OR($A323="",$B323=""),"",'MPTO_working_2-way'!E331)</f>
        <v>2.7550837320574164</v>
      </c>
      <c r="H323" s="46">
        <f>IF(OR($A323="",$B323=""),"",'OddsRatio_working_2-way'!M331)</f>
        <v>1.5675805238084826</v>
      </c>
      <c r="I323" s="46">
        <f>IF(OR($A323="",$B323=""),"",'OddsRatio_working_2-way'!N331)</f>
        <v>2.7618645426554975</v>
      </c>
      <c r="J323" s="46">
        <f>IF('Log_working_2-way'!$D331="","",A323^('Log_working_2-way'!$D331))</f>
        <v>1.5561112571988744</v>
      </c>
      <c r="K323" s="48">
        <f>IF('Log_working_2-way'!$D331="","",B323^('Log_working_2-way'!$D331))</f>
        <v>2.7982013256573706</v>
      </c>
      <c r="L323" s="55">
        <f t="shared" si="85"/>
        <v>0.62720403022670035</v>
      </c>
      <c r="M323" s="55">
        <f t="shared" si="86"/>
        <v>0.37279596977329976</v>
      </c>
      <c r="N323" s="56">
        <v>429</v>
      </c>
      <c r="O323" s="56">
        <f t="shared" si="87"/>
        <v>139.1351351351351</v>
      </c>
      <c r="P323" s="56">
        <f t="shared" si="88"/>
        <v>256.71084337349396</v>
      </c>
      <c r="Q323" s="56">
        <f t="shared" si="89"/>
        <v>172.28915662650601</v>
      </c>
      <c r="R323" s="56">
        <f t="shared" si="90"/>
        <v>289.86486486486484</v>
      </c>
      <c r="S323" s="57">
        <f t="shared" si="91"/>
        <v>-33.154021491370912</v>
      </c>
      <c r="T323" s="57">
        <f t="shared" si="92"/>
        <v>-33.154021491370884</v>
      </c>
      <c r="U323" t="s">
        <v>166</v>
      </c>
      <c r="V323" t="s">
        <v>164</v>
      </c>
      <c r="W323" t="s">
        <v>271</v>
      </c>
      <c r="X323" s="40">
        <v>44348</v>
      </c>
      <c r="Y323" s="59" t="s">
        <v>527</v>
      </c>
    </row>
    <row r="324" spans="1:25" ht="15" x14ac:dyDescent="0.25">
      <c r="A324">
        <v>1.92</v>
      </c>
      <c r="B324">
        <v>1.9</v>
      </c>
      <c r="C324" s="45">
        <f t="shared" si="93"/>
        <v>4.7149122807017552E-2</v>
      </c>
      <c r="D324" s="46">
        <f>IF(OR($A324="",$B324=""),"",A324*'MPTO_working_2-way'!$G332)</f>
        <v>2.0105263157894737</v>
      </c>
      <c r="E324" s="48">
        <f>IF(OR($A324="",$B324=""),"",B324*'MPTO_working_2-way'!$G332)</f>
        <v>1.9895833333333333</v>
      </c>
      <c r="F324" s="46">
        <f>IF(OR($A324="",$B324=""),"",'MPTO_working_2-way'!D332)</f>
        <v>2.0110253583241455</v>
      </c>
      <c r="G324" s="48">
        <f>IF(OR($A324="",$B324=""),"",'MPTO_working_2-way'!E332)</f>
        <v>1.9890948745910577</v>
      </c>
      <c r="H324" s="46">
        <f>IF(OR($A324="",$B324=""),"",'OddsRatio_working_2-way'!M332)</f>
        <v>2.0110500592068727</v>
      </c>
      <c r="I324" s="46">
        <f>IF(OR($A324="",$B324=""),"",'OddsRatio_working_2-way'!N332)</f>
        <v>1.9890707100936806</v>
      </c>
      <c r="J324" s="46">
        <f>IF('Log_working_2-way'!$D332="","",A324^('Log_working_2-way'!$D332))</f>
        <v>2.0112800109902316</v>
      </c>
      <c r="K324" s="48">
        <f>IF('Log_working_2-way'!$D332="","",B324^('Log_working_2-way'!$D332))</f>
        <v>1.9888458084128613</v>
      </c>
      <c r="L324" s="55">
        <f t="shared" si="85"/>
        <v>0.49738219895287955</v>
      </c>
      <c r="M324" s="55">
        <f t="shared" si="86"/>
        <v>0.50261780104712039</v>
      </c>
      <c r="N324" s="56">
        <v>430</v>
      </c>
      <c r="O324" s="56">
        <f t="shared" si="87"/>
        <v>206.04166666666669</v>
      </c>
      <c r="P324" s="56">
        <f t="shared" si="88"/>
        <v>203.68421052631578</v>
      </c>
      <c r="Q324" s="56">
        <f t="shared" si="89"/>
        <v>226.31578947368419</v>
      </c>
      <c r="R324" s="56">
        <f t="shared" si="90"/>
        <v>223.95833333333334</v>
      </c>
      <c r="S324" s="57">
        <f t="shared" si="91"/>
        <v>-20.274122807017505</v>
      </c>
      <c r="T324" s="57">
        <f t="shared" si="92"/>
        <v>-20.274122807017562</v>
      </c>
      <c r="U324" t="s">
        <v>88</v>
      </c>
      <c r="V324" t="s">
        <v>463</v>
      </c>
      <c r="W324" t="s">
        <v>472</v>
      </c>
      <c r="X324" s="40">
        <v>44378</v>
      </c>
      <c r="Y324" s="59" t="s">
        <v>376</v>
      </c>
    </row>
    <row r="325" spans="1:25" ht="15" x14ac:dyDescent="0.25">
      <c r="A325">
        <v>2.12</v>
      </c>
      <c r="B325">
        <v>1.72</v>
      </c>
      <c r="C325" s="45">
        <f t="shared" si="93"/>
        <v>5.3093462044756512E-2</v>
      </c>
      <c r="D325" s="46">
        <f>IF(OR($A325="",$B325=""),"",A325*'MPTO_working_2-way'!$G333)</f>
        <v>2.2325581395348841</v>
      </c>
      <c r="E325" s="48">
        <f>IF(OR($A325="",$B325=""),"",B325*'MPTO_working_2-way'!$G333)</f>
        <v>1.8113207547169812</v>
      </c>
      <c r="F325" s="46">
        <f>IF(OR($A325="",$B325=""),"",'MPTO_working_2-way'!D333)</f>
        <v>2.2464268112370629</v>
      </c>
      <c r="G325" s="48">
        <f>IF(OR($A325="",$B325=""),"",'MPTO_working_2-way'!E333)</f>
        <v>1.8022933965994465</v>
      </c>
      <c r="H325" s="46">
        <f>IF(OR($A325="",$B325=""),"",'OddsRatio_working_2-way'!M333)</f>
        <v>2.2472191289246473</v>
      </c>
      <c r="I325" s="46">
        <f>IF(OR($A325="",$B325=""),"",'OddsRatio_working_2-way'!N333)</f>
        <v>1.8017837257372731</v>
      </c>
      <c r="J325" s="46">
        <f>IF('Log_working_2-way'!$D333="","",A325^('Log_working_2-way'!$D333))</f>
        <v>2.2537155029237406</v>
      </c>
      <c r="K325" s="48">
        <f>IF('Log_working_2-way'!$D333="","",B325^('Log_working_2-way'!$D333))</f>
        <v>1.7976291253207961</v>
      </c>
      <c r="L325" s="55">
        <f t="shared" si="85"/>
        <v>0.44791666666666657</v>
      </c>
      <c r="M325" s="55">
        <f t="shared" si="86"/>
        <v>0.55208333333333337</v>
      </c>
      <c r="N325" s="56">
        <v>431</v>
      </c>
      <c r="O325" s="56">
        <f t="shared" si="87"/>
        <v>227.69811320754715</v>
      </c>
      <c r="P325" s="56">
        <f t="shared" si="88"/>
        <v>180.41860465116275</v>
      </c>
      <c r="Q325" s="56">
        <f t="shared" si="89"/>
        <v>250.58139534883722</v>
      </c>
      <c r="R325" s="56">
        <f t="shared" si="90"/>
        <v>203.30188679245282</v>
      </c>
      <c r="S325" s="57">
        <f t="shared" si="91"/>
        <v>-22.883282141290067</v>
      </c>
      <c r="T325" s="57">
        <f t="shared" si="92"/>
        <v>-22.883282141290067</v>
      </c>
      <c r="U325" t="s">
        <v>93</v>
      </c>
      <c r="V325" t="s">
        <v>465</v>
      </c>
      <c r="W325" t="s">
        <v>472</v>
      </c>
      <c r="X325" s="40">
        <v>44378</v>
      </c>
      <c r="Y325" s="59" t="s">
        <v>376</v>
      </c>
    </row>
    <row r="326" spans="1:25" ht="15" x14ac:dyDescent="0.25">
      <c r="A326">
        <v>2.15</v>
      </c>
      <c r="B326">
        <v>1.68</v>
      </c>
      <c r="C326" s="45">
        <f t="shared" si="93"/>
        <v>6.0354374307862724E-2</v>
      </c>
      <c r="D326" s="46">
        <f>IF(OR($A326="",$B326=""),"",A326*'MPTO_working_2-way'!$G334)</f>
        <v>2.2797619047619047</v>
      </c>
      <c r="E326" s="48">
        <f>IF(OR($A326="",$B326=""),"",B326*'MPTO_working_2-way'!$G334)</f>
        <v>1.7813953488372094</v>
      </c>
      <c r="F326" s="46">
        <f>IF(OR($A326="",$B326=""),"",'MPTO_working_2-way'!D334)</f>
        <v>2.2991725015913431</v>
      </c>
      <c r="G326" s="48">
        <f>IF(OR($A326="",$B326=""),"",'MPTO_working_2-way'!E334)</f>
        <v>1.769720725134738</v>
      </c>
      <c r="H326" s="46">
        <f>IF(OR($A326="",$B326=""),"",'OddsRatio_working_2-way'!M334)</f>
        <v>2.3004524099667147</v>
      </c>
      <c r="I326" s="46">
        <f>IF(OR($A326="",$B326=""),"",'OddsRatio_working_2-way'!N334)</f>
        <v>1.7689631641542312</v>
      </c>
      <c r="J326" s="46">
        <f>IF('Log_working_2-way'!$D334="","",A326^('Log_working_2-way'!$D334))</f>
        <v>2.3096443698254565</v>
      </c>
      <c r="K326" s="48">
        <f>IF('Log_working_2-way'!$D334="","",B326^('Log_working_2-way'!$D334))</f>
        <v>1.7635660665100934</v>
      </c>
      <c r="L326" s="55">
        <f t="shared" si="85"/>
        <v>0.43864229765013057</v>
      </c>
      <c r="M326" s="55">
        <f t="shared" si="86"/>
        <v>0.56135770234986937</v>
      </c>
      <c r="N326" s="56">
        <v>432</v>
      </c>
      <c r="O326" s="56">
        <f t="shared" si="87"/>
        <v>231.06976744186045</v>
      </c>
      <c r="P326" s="56">
        <f t="shared" si="88"/>
        <v>174.85714285714286</v>
      </c>
      <c r="Q326" s="56">
        <f t="shared" si="89"/>
        <v>257.14285714285717</v>
      </c>
      <c r="R326" s="56">
        <f t="shared" si="90"/>
        <v>200.93023255813952</v>
      </c>
      <c r="S326" s="57">
        <f t="shared" si="91"/>
        <v>-26.073089700996718</v>
      </c>
      <c r="T326" s="57">
        <f t="shared" si="92"/>
        <v>-26.073089700996661</v>
      </c>
      <c r="U326" t="s">
        <v>464</v>
      </c>
      <c r="V326" t="s">
        <v>90</v>
      </c>
      <c r="W326" t="s">
        <v>472</v>
      </c>
      <c r="X326" s="40">
        <v>44378</v>
      </c>
      <c r="Y326" s="59" t="s">
        <v>475</v>
      </c>
    </row>
    <row r="327" spans="1:25" ht="15" x14ac:dyDescent="0.25">
      <c r="A327">
        <v>1.74</v>
      </c>
      <c r="B327">
        <v>2.19</v>
      </c>
      <c r="C327" s="45">
        <f t="shared" si="93"/>
        <v>3.1333648244370904E-2</v>
      </c>
      <c r="D327" s="46">
        <f>IF(OR($A327="",$B327=""),"",A327*'MPTO_working_2-way'!$G335)</f>
        <v>1.7945205479452053</v>
      </c>
      <c r="E327" s="48">
        <f>IF(OR($A327="",$B327=""),"",B327*'MPTO_working_2-way'!$G335)</f>
        <v>2.2586206896551722</v>
      </c>
      <c r="F327" s="46">
        <f>IF(OR($A327="",$B327=""),"",'MPTO_working_2-way'!D335)</f>
        <v>1.7887621461765948</v>
      </c>
      <c r="G327" s="48">
        <f>IF(OR($A327="",$B327=""),"",'MPTO_working_2-way'!E335)</f>
        <v>2.2678093197643276</v>
      </c>
      <c r="H327" s="46">
        <f>IF(OR($A327="",$B327=""),"",'OddsRatio_working_2-way'!M335)</f>
        <v>1.7885738643245783</v>
      </c>
      <c r="I327" s="46">
        <f>IF(OR($A327="",$B327=""),"",'OddsRatio_working_2-way'!N335)</f>
        <v>2.2681120250624973</v>
      </c>
      <c r="J327" s="46">
        <f>IF('Log_working_2-way'!$D335="","",A327^('Log_working_2-way'!$D335))</f>
        <v>1.7859641468844982</v>
      </c>
      <c r="K327" s="48">
        <f>IF('Log_working_2-way'!$D335="","",B327^('Log_working_2-way'!$D335))</f>
        <v>2.2723226675973618</v>
      </c>
      <c r="L327" s="55">
        <f t="shared" si="85"/>
        <v>0.5572519083969466</v>
      </c>
      <c r="M327" s="55">
        <f t="shared" si="86"/>
        <v>0.44274809160305351</v>
      </c>
      <c r="N327" s="56">
        <v>433</v>
      </c>
      <c r="O327" s="56">
        <f t="shared" si="87"/>
        <v>184.14942528735628</v>
      </c>
      <c r="P327" s="56">
        <f t="shared" si="88"/>
        <v>235.28310502283105</v>
      </c>
      <c r="Q327" s="56">
        <f t="shared" si="89"/>
        <v>197.71689497716898</v>
      </c>
      <c r="R327" s="56">
        <f t="shared" si="90"/>
        <v>248.85057471264366</v>
      </c>
      <c r="S327" s="57">
        <f t="shared" si="91"/>
        <v>-13.567469689812697</v>
      </c>
      <c r="T327" s="57">
        <f t="shared" si="92"/>
        <v>-13.567469689812611</v>
      </c>
      <c r="U327" t="s">
        <v>359</v>
      </c>
      <c r="V327" t="s">
        <v>172</v>
      </c>
      <c r="W327" t="s">
        <v>268</v>
      </c>
      <c r="X327" s="40">
        <v>44378</v>
      </c>
      <c r="Y327" s="59" t="s">
        <v>528</v>
      </c>
    </row>
    <row r="328" spans="1:25" ht="15" x14ac:dyDescent="0.25">
      <c r="A328">
        <v>1.64</v>
      </c>
      <c r="B328">
        <v>2.36</v>
      </c>
      <c r="C328" s="45">
        <f t="shared" si="93"/>
        <v>3.3484911120297722E-2</v>
      </c>
      <c r="D328" s="46">
        <f>IF(OR($A328="",$B328=""),"",A328*'MPTO_working_2-way'!$G336)</f>
        <v>1.6949152542372881</v>
      </c>
      <c r="E328" s="48">
        <f>IF(OR($A328="",$B328=""),"",B328*'MPTO_working_2-way'!$G336)</f>
        <v>2.4390243902439024</v>
      </c>
      <c r="F328" s="46">
        <f>IF(OR($A328="",$B328=""),"",'MPTO_working_2-way'!D336)</f>
        <v>1.6863018473335656</v>
      </c>
      <c r="G328" s="48">
        <f>IF(OR($A328="",$B328=""),"",'MPTO_working_2-way'!E336)</f>
        <v>2.4570848146267141</v>
      </c>
      <c r="H328" s="46">
        <f>IF(OR($A328="",$B328=""),"",'OddsRatio_working_2-way'!M336)</f>
        <v>1.6859943405700353</v>
      </c>
      <c r="I328" s="46">
        <f>IF(OR($A328="",$B328=""),"",'OddsRatio_working_2-way'!N336)</f>
        <v>2.4577379737113252</v>
      </c>
      <c r="J328" s="46">
        <f>IF('Log_working_2-way'!$D336="","",A328^('Log_working_2-way'!$D336))</f>
        <v>1.6820816748919711</v>
      </c>
      <c r="K328" s="48">
        <f>IF('Log_working_2-way'!$D336="","",B328^('Log_working_2-way'!$D336))</f>
        <v>2.4661000827478752</v>
      </c>
      <c r="L328" s="55">
        <f t="shared" si="85"/>
        <v>0.59000000000000008</v>
      </c>
      <c r="M328" s="55">
        <f t="shared" si="86"/>
        <v>0.41000000000000003</v>
      </c>
      <c r="N328" s="56">
        <v>434</v>
      </c>
      <c r="O328" s="56">
        <f t="shared" si="87"/>
        <v>169.36585365853657</v>
      </c>
      <c r="P328" s="56">
        <f t="shared" si="88"/>
        <v>250.10169491525426</v>
      </c>
      <c r="Q328" s="56">
        <f t="shared" si="89"/>
        <v>183.89830508474577</v>
      </c>
      <c r="R328" s="56">
        <f t="shared" si="90"/>
        <v>264.63414634146341</v>
      </c>
      <c r="S328" s="57">
        <f t="shared" si="91"/>
        <v>-14.532451426209207</v>
      </c>
      <c r="T328" s="57">
        <f t="shared" si="92"/>
        <v>-14.53245142620915</v>
      </c>
      <c r="U328" t="s">
        <v>175</v>
      </c>
      <c r="V328" t="s">
        <v>107</v>
      </c>
      <c r="W328" t="s">
        <v>268</v>
      </c>
      <c r="X328" s="40">
        <v>44378</v>
      </c>
      <c r="Y328" s="59" t="s">
        <v>378</v>
      </c>
    </row>
    <row r="329" spans="1:25" ht="15" x14ac:dyDescent="0.25">
      <c r="A329">
        <v>1.68</v>
      </c>
      <c r="B329">
        <v>2.2400000000000002</v>
      </c>
      <c r="C329" s="45">
        <f t="shared" si="93"/>
        <v>4.1666666666666519E-2</v>
      </c>
      <c r="D329" s="46">
        <f>IF(OR($A329="",$B329=""),"",A329*'MPTO_working_2-way'!$G337)</f>
        <v>1.7499999999999998</v>
      </c>
      <c r="E329" s="48">
        <f>IF(OR($A329="",$B329=""),"",B329*'MPTO_working_2-way'!$G337)</f>
        <v>2.333333333333333</v>
      </c>
      <c r="F329" s="46">
        <f>IF(OR($A329="",$B329=""),"",'MPTO_working_2-way'!D337)</f>
        <v>1.7409326424870464</v>
      </c>
      <c r="G329" s="48">
        <f>IF(OR($A329="",$B329=""),"",'MPTO_working_2-way'!E337)</f>
        <v>2.3496503496503496</v>
      </c>
      <c r="H329" s="46">
        <f>IF(OR($A329="",$B329=""),"",'OddsRatio_working_2-way'!M337)</f>
        <v>1.7405316311773544</v>
      </c>
      <c r="I329" s="46">
        <f>IF(OR($A329="",$B329=""),"",'OddsRatio_working_2-way'!N337)</f>
        <v>2.3503812097939996</v>
      </c>
      <c r="J329" s="46">
        <f>IF('Log_working_2-way'!$D337="","",A329^('Log_working_2-way'!$D337))</f>
        <v>1.7363936538464513</v>
      </c>
      <c r="K329" s="48">
        <f>IF('Log_working_2-way'!$D337="","",B329^('Log_working_2-way'!$D337))</f>
        <v>2.357969334439959</v>
      </c>
      <c r="L329" s="55">
        <f t="shared" si="85"/>
        <v>0.57142857142857151</v>
      </c>
      <c r="M329" s="55">
        <f t="shared" si="86"/>
        <v>0.4285714285714286</v>
      </c>
      <c r="N329" s="56">
        <v>435</v>
      </c>
      <c r="O329" s="56">
        <f t="shared" si="87"/>
        <v>176.07142857142856</v>
      </c>
      <c r="P329" s="56">
        <f t="shared" si="88"/>
        <v>240.80357142857144</v>
      </c>
      <c r="Q329" s="56">
        <f t="shared" si="89"/>
        <v>194.19642857142856</v>
      </c>
      <c r="R329" s="56">
        <f t="shared" si="90"/>
        <v>258.92857142857144</v>
      </c>
      <c r="S329" s="57">
        <f t="shared" si="91"/>
        <v>-18.125</v>
      </c>
      <c r="T329" s="57">
        <f t="shared" si="92"/>
        <v>-18.125</v>
      </c>
      <c r="U329" t="s">
        <v>65</v>
      </c>
      <c r="V329" t="s">
        <v>128</v>
      </c>
      <c r="W329" t="s">
        <v>271</v>
      </c>
      <c r="X329" s="40">
        <v>44378</v>
      </c>
      <c r="Y329" s="59" t="s">
        <v>378</v>
      </c>
    </row>
    <row r="330" spans="1:25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5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5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5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5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5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5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x14ac:dyDescent="0.2">
      <c r="C403" s="20" t="str">
        <f t="shared" ref="C403:C441" si="94">IF(OR($A403="",$B403=""),"",(1/A403)+(1/B403)-1)</f>
        <v/>
      </c>
      <c r="D403" s="17" t="str">
        <f>IF(OR($A403="",$B403=""),"",A403*'MPTO_working_2-way'!$G411)</f>
        <v/>
      </c>
      <c r="E403" s="22" t="str">
        <f>IF(OR($A403="",$B403=""),"",B403*'MPTO_working_2-way'!$G411)</f>
        <v/>
      </c>
      <c r="F403" s="17" t="str">
        <f>IF(OR($A403="",$B403=""),"",'MPTO_working_2-way'!D411)</f>
        <v/>
      </c>
      <c r="G403" s="22" t="str">
        <f>IF(OR($A403="",$B403=""),"",'MPTO_working_2-way'!E411)</f>
        <v/>
      </c>
      <c r="H403" s="17" t="str">
        <f>IF(OR($A403="",$B403=""),"",'OddsRatio_working_2-way'!M411)</f>
        <v/>
      </c>
      <c r="I403" s="17" t="str">
        <f>IF(OR($A403="",$B403=""),"",'OddsRatio_working_2-way'!N411)</f>
        <v/>
      </c>
      <c r="J403" s="17" t="str">
        <f>IF('Log_working_2-way'!$D411="","",A403^('Log_working_2-way'!$D411))</f>
        <v/>
      </c>
      <c r="K403" s="22" t="str">
        <f>IF('Log_working_2-way'!$D411="","",B403^('Log_working_2-way'!$D411))</f>
        <v/>
      </c>
    </row>
    <row r="404" spans="1:11" x14ac:dyDescent="0.2">
      <c r="C404" s="20" t="str">
        <f t="shared" si="94"/>
        <v/>
      </c>
      <c r="D404" s="17" t="str">
        <f>IF(OR($A404="",$B404=""),"",A404*'MPTO_working_2-way'!$G412)</f>
        <v/>
      </c>
      <c r="E404" s="22" t="str">
        <f>IF(OR($A404="",$B404=""),"",B404*'MPTO_working_2-way'!$G412)</f>
        <v/>
      </c>
      <c r="F404" s="17" t="str">
        <f>IF(OR($A404="",$B404=""),"",'MPTO_working_2-way'!D412)</f>
        <v/>
      </c>
      <c r="G404" s="22" t="str">
        <f>IF(OR($A404="",$B404=""),"",'MPTO_working_2-way'!E412)</f>
        <v/>
      </c>
      <c r="H404" s="17" t="str">
        <f>IF(OR($A404="",$B404=""),"",'OddsRatio_working_2-way'!M412)</f>
        <v/>
      </c>
      <c r="I404" s="17" t="str">
        <f>IF(OR($A404="",$B404=""),"",'OddsRatio_working_2-way'!N412)</f>
        <v/>
      </c>
      <c r="J404" s="17" t="str">
        <f>IF('Log_working_2-way'!$D412="","",A404^('Log_working_2-way'!$D412))</f>
        <v/>
      </c>
      <c r="K404" s="22" t="str">
        <f>IF('Log_working_2-way'!$D412="","",B404^('Log_working_2-way'!$D412))</f>
        <v/>
      </c>
    </row>
    <row r="405" spans="1:11" x14ac:dyDescent="0.2">
      <c r="C405" s="20" t="str">
        <f t="shared" si="94"/>
        <v/>
      </c>
      <c r="D405" s="17" t="str">
        <f>IF(OR($A405="",$B405=""),"",A405*'MPTO_working_2-way'!$G413)</f>
        <v/>
      </c>
      <c r="E405" s="22" t="str">
        <f>IF(OR($A405="",$B405=""),"",B405*'MPTO_working_2-way'!$G413)</f>
        <v/>
      </c>
      <c r="F405" s="17" t="str">
        <f>IF(OR($A405="",$B405=""),"",'MPTO_working_2-way'!D413)</f>
        <v/>
      </c>
      <c r="G405" s="22" t="str">
        <f>IF(OR($A405="",$B405=""),"",'MPTO_working_2-way'!E413)</f>
        <v/>
      </c>
      <c r="H405" s="17" t="str">
        <f>IF(OR($A405="",$B405=""),"",'OddsRatio_working_2-way'!M413)</f>
        <v/>
      </c>
      <c r="I405" s="17" t="str">
        <f>IF(OR($A405="",$B405=""),"",'OddsRatio_working_2-way'!N413)</f>
        <v/>
      </c>
      <c r="J405" s="17" t="str">
        <f>IF('Log_working_2-way'!$D413="","",A405^('Log_working_2-way'!$D413))</f>
        <v/>
      </c>
      <c r="K405" s="22" t="str">
        <f>IF('Log_working_2-way'!$D413="","",B405^('Log_working_2-way'!$D413))</f>
        <v/>
      </c>
    </row>
    <row r="406" spans="1:11" x14ac:dyDescent="0.2">
      <c r="C406" s="20" t="str">
        <f t="shared" si="94"/>
        <v/>
      </c>
      <c r="D406" s="17" t="str">
        <f>IF(OR($A406="",$B406=""),"",A406*'MPTO_working_2-way'!$G414)</f>
        <v/>
      </c>
      <c r="E406" s="22" t="str">
        <f>IF(OR($A406="",$B406=""),"",B406*'MPTO_working_2-way'!$G414)</f>
        <v/>
      </c>
      <c r="F406" s="17" t="str">
        <f>IF(OR($A406="",$B406=""),"",'MPTO_working_2-way'!D414)</f>
        <v/>
      </c>
      <c r="G406" s="22" t="str">
        <f>IF(OR($A406="",$B406=""),"",'MPTO_working_2-way'!E414)</f>
        <v/>
      </c>
      <c r="H406" s="17" t="str">
        <f>IF(OR($A406="",$B406=""),"",'OddsRatio_working_2-way'!M414)</f>
        <v/>
      </c>
      <c r="I406" s="17" t="str">
        <f>IF(OR($A406="",$B406=""),"",'OddsRatio_working_2-way'!N414)</f>
        <v/>
      </c>
      <c r="J406" s="17" t="str">
        <f>IF('Log_working_2-way'!$D414="","",A406^('Log_working_2-way'!$D414))</f>
        <v/>
      </c>
      <c r="K406" s="22" t="str">
        <f>IF('Log_working_2-way'!$D414="","",B406^('Log_working_2-way'!$D414))</f>
        <v/>
      </c>
    </row>
    <row r="407" spans="1:11" x14ac:dyDescent="0.2">
      <c r="C407" s="20" t="str">
        <f t="shared" si="94"/>
        <v/>
      </c>
      <c r="D407" s="17" t="str">
        <f>IF(OR($A407="",$B407=""),"",A407*'MPTO_working_2-way'!$G415)</f>
        <v/>
      </c>
      <c r="E407" s="22" t="str">
        <f>IF(OR($A407="",$B407=""),"",B407*'MPTO_working_2-way'!$G415)</f>
        <v/>
      </c>
      <c r="F407" s="17" t="str">
        <f>IF(OR($A407="",$B407=""),"",'MPTO_working_2-way'!D415)</f>
        <v/>
      </c>
      <c r="G407" s="22" t="str">
        <f>IF(OR($A407="",$B407=""),"",'MPTO_working_2-way'!E415)</f>
        <v/>
      </c>
      <c r="H407" s="17" t="str">
        <f>IF(OR($A407="",$B407=""),"",'OddsRatio_working_2-way'!M415)</f>
        <v/>
      </c>
      <c r="I407" s="17" t="str">
        <f>IF(OR($A407="",$B407=""),"",'OddsRatio_working_2-way'!N415)</f>
        <v/>
      </c>
      <c r="J407" s="17" t="str">
        <f>IF('Log_working_2-way'!$D415="","",A407^('Log_working_2-way'!$D415))</f>
        <v/>
      </c>
      <c r="K407" s="22" t="str">
        <f>IF('Log_working_2-way'!$D415="","",B407^('Log_working_2-way'!$D415))</f>
        <v/>
      </c>
    </row>
    <row r="408" spans="1:11" x14ac:dyDescent="0.2">
      <c r="C408" s="20" t="str">
        <f t="shared" si="94"/>
        <v/>
      </c>
      <c r="D408" s="17" t="str">
        <f>IF(OR($A408="",$B408=""),"",A408*'MPTO_working_2-way'!$G416)</f>
        <v/>
      </c>
      <c r="E408" s="22" t="str">
        <f>IF(OR($A408="",$B408=""),"",B408*'MPTO_working_2-way'!$G416)</f>
        <v/>
      </c>
      <c r="F408" s="17" t="str">
        <f>IF(OR($A408="",$B408=""),"",'MPTO_working_2-way'!D416)</f>
        <v/>
      </c>
      <c r="G408" s="22" t="str">
        <f>IF(OR($A408="",$B408=""),"",'MPTO_working_2-way'!E416)</f>
        <v/>
      </c>
      <c r="H408" s="17" t="str">
        <f>IF(OR($A408="",$B408=""),"",'OddsRatio_working_2-way'!M416)</f>
        <v/>
      </c>
      <c r="I408" s="17" t="str">
        <f>IF(OR($A408="",$B408=""),"",'OddsRatio_working_2-way'!N416)</f>
        <v/>
      </c>
      <c r="J408" s="17" t="str">
        <f>IF('Log_working_2-way'!$D416="","",A408^('Log_working_2-way'!$D416))</f>
        <v/>
      </c>
      <c r="K408" s="22" t="str">
        <f>IF('Log_working_2-way'!$D416="","",B408^('Log_working_2-way'!$D416))</f>
        <v/>
      </c>
    </row>
    <row r="409" spans="1:11" x14ac:dyDescent="0.2">
      <c r="C409" s="20" t="str">
        <f t="shared" si="94"/>
        <v/>
      </c>
      <c r="D409" s="17" t="str">
        <f>IF(OR($A409="",$B409=""),"",A409*'MPTO_working_2-way'!$G417)</f>
        <v/>
      </c>
      <c r="E409" s="22" t="str">
        <f>IF(OR($A409="",$B409=""),"",B409*'MPTO_working_2-way'!$G417)</f>
        <v/>
      </c>
      <c r="F409" s="17" t="str">
        <f>IF(OR($A409="",$B409=""),"",'MPTO_working_2-way'!D417)</f>
        <v/>
      </c>
      <c r="G409" s="22" t="str">
        <f>IF(OR($A409="",$B409=""),"",'MPTO_working_2-way'!E417)</f>
        <v/>
      </c>
      <c r="H409" s="17" t="str">
        <f>IF(OR($A409="",$B409=""),"",'OddsRatio_working_2-way'!M417)</f>
        <v/>
      </c>
      <c r="I409" s="17" t="str">
        <f>IF(OR($A409="",$B409=""),"",'OddsRatio_working_2-way'!N417)</f>
        <v/>
      </c>
      <c r="J409" s="17" t="str">
        <f>IF('Log_working_2-way'!$D417="","",A409^('Log_working_2-way'!$D417))</f>
        <v/>
      </c>
      <c r="K409" s="22" t="str">
        <f>IF('Log_working_2-way'!$D417="","",B409^('Log_working_2-way'!$D417))</f>
        <v/>
      </c>
    </row>
    <row r="410" spans="1:11" x14ac:dyDescent="0.2">
      <c r="C410" s="20" t="str">
        <f t="shared" si="94"/>
        <v/>
      </c>
      <c r="D410" s="17" t="str">
        <f>IF(OR($A410="",$B410=""),"",A410*'MPTO_working_2-way'!$G418)</f>
        <v/>
      </c>
      <c r="E410" s="22" t="str">
        <f>IF(OR($A410="",$B410=""),"",B410*'MPTO_working_2-way'!$G418)</f>
        <v/>
      </c>
      <c r="F410" s="17" t="str">
        <f>IF(OR($A410="",$B410=""),"",'MPTO_working_2-way'!D418)</f>
        <v/>
      </c>
      <c r="G410" s="22" t="str">
        <f>IF(OR($A410="",$B410=""),"",'MPTO_working_2-way'!E418)</f>
        <v/>
      </c>
      <c r="H410" s="17" t="str">
        <f>IF(OR($A410="",$B410=""),"",'OddsRatio_working_2-way'!M418)</f>
        <v/>
      </c>
      <c r="I410" s="17" t="str">
        <f>IF(OR($A410="",$B410=""),"",'OddsRatio_working_2-way'!N418)</f>
        <v/>
      </c>
      <c r="J410" s="17" t="str">
        <f>IF('Log_working_2-way'!$D418="","",A410^('Log_working_2-way'!$D418))</f>
        <v/>
      </c>
      <c r="K410" s="22" t="str">
        <f>IF('Log_working_2-way'!$D418="","",B410^('Log_working_2-way'!$D418))</f>
        <v/>
      </c>
    </row>
    <row r="411" spans="1:11" x14ac:dyDescent="0.2">
      <c r="C411" s="20" t="str">
        <f t="shared" si="94"/>
        <v/>
      </c>
      <c r="D411" s="17" t="str">
        <f>IF(OR($A411="",$B411=""),"",A411*'MPTO_working_2-way'!$G419)</f>
        <v/>
      </c>
      <c r="E411" s="22" t="str">
        <f>IF(OR($A411="",$B411=""),"",B411*'MPTO_working_2-way'!$G419)</f>
        <v/>
      </c>
      <c r="F411" s="17" t="str">
        <f>IF(OR($A411="",$B411=""),"",'MPTO_working_2-way'!D419)</f>
        <v/>
      </c>
      <c r="G411" s="22" t="str">
        <f>IF(OR($A411="",$B411=""),"",'MPTO_working_2-way'!E419)</f>
        <v/>
      </c>
      <c r="H411" s="17" t="str">
        <f>IF(OR($A411="",$B411=""),"",'OddsRatio_working_2-way'!M419)</f>
        <v/>
      </c>
      <c r="I411" s="17" t="str">
        <f>IF(OR($A411="",$B411=""),"",'OddsRatio_working_2-way'!N419)</f>
        <v/>
      </c>
      <c r="J411" s="17" t="str">
        <f>IF('Log_working_2-way'!$D419="","",A411^('Log_working_2-way'!$D419))</f>
        <v/>
      </c>
      <c r="K411" s="22" t="str">
        <f>IF('Log_working_2-way'!$D419="","",B411^('Log_working_2-way'!$D419))</f>
        <v/>
      </c>
    </row>
    <row r="412" spans="1:11" x14ac:dyDescent="0.2">
      <c r="C412" s="20" t="str">
        <f t="shared" si="94"/>
        <v/>
      </c>
      <c r="D412" s="17" t="str">
        <f>IF(OR($A412="",$B412=""),"",A412*'MPTO_working_2-way'!$G420)</f>
        <v/>
      </c>
      <c r="E412" s="22" t="str">
        <f>IF(OR($A412="",$B412=""),"",B412*'MPTO_working_2-way'!$G420)</f>
        <v/>
      </c>
      <c r="F412" s="17" t="str">
        <f>IF(OR($A412="",$B412=""),"",'MPTO_working_2-way'!D420)</f>
        <v/>
      </c>
      <c r="G412" s="22" t="str">
        <f>IF(OR($A412="",$B412=""),"",'MPTO_working_2-way'!E420)</f>
        <v/>
      </c>
      <c r="H412" s="17" t="str">
        <f>IF(OR($A412="",$B412=""),"",'OddsRatio_working_2-way'!M420)</f>
        <v/>
      </c>
      <c r="I412" s="17" t="str">
        <f>IF(OR($A412="",$B412=""),"",'OddsRatio_working_2-way'!N420)</f>
        <v/>
      </c>
      <c r="J412" s="17" t="str">
        <f>IF('Log_working_2-way'!$D420="","",A412^('Log_working_2-way'!$D420))</f>
        <v/>
      </c>
      <c r="K412" s="22" t="str">
        <f>IF('Log_working_2-way'!$D420="","",B412^('Log_working_2-way'!$D420))</f>
        <v/>
      </c>
    </row>
    <row r="413" spans="1:11" x14ac:dyDescent="0.2">
      <c r="C413" s="20" t="str">
        <f t="shared" si="94"/>
        <v/>
      </c>
      <c r="D413" s="17" t="str">
        <f>IF(OR($A413="",$B413=""),"",A413*'MPTO_working_2-way'!$G421)</f>
        <v/>
      </c>
      <c r="E413" s="22" t="str">
        <f>IF(OR($A413="",$B413=""),"",B413*'MPTO_working_2-way'!$G421)</f>
        <v/>
      </c>
      <c r="F413" s="17" t="str">
        <f>IF(OR($A413="",$B413=""),"",'MPTO_working_2-way'!D421)</f>
        <v/>
      </c>
      <c r="G413" s="22" t="str">
        <f>IF(OR($A413="",$B413=""),"",'MPTO_working_2-way'!E421)</f>
        <v/>
      </c>
      <c r="H413" s="17" t="str">
        <f>IF(OR($A413="",$B413=""),"",'OddsRatio_working_2-way'!M421)</f>
        <v/>
      </c>
      <c r="I413" s="17" t="str">
        <f>IF(OR($A413="",$B413=""),"",'OddsRatio_working_2-way'!N421)</f>
        <v/>
      </c>
      <c r="J413" s="17" t="str">
        <f>IF('Log_working_2-way'!$D421="","",A413^('Log_working_2-way'!$D421))</f>
        <v/>
      </c>
      <c r="K413" s="22" t="str">
        <f>IF('Log_working_2-way'!$D421="","",B413^('Log_working_2-way'!$D421))</f>
        <v/>
      </c>
    </row>
    <row r="414" spans="1:11" x14ac:dyDescent="0.2">
      <c r="C414" s="20" t="str">
        <f t="shared" si="94"/>
        <v/>
      </c>
      <c r="D414" s="17" t="str">
        <f>IF(OR($A414="",$B414=""),"",A414*'MPTO_working_2-way'!$G422)</f>
        <v/>
      </c>
      <c r="E414" s="22" t="str">
        <f>IF(OR($A414="",$B414=""),"",B414*'MPTO_working_2-way'!$G422)</f>
        <v/>
      </c>
      <c r="F414" s="17" t="str">
        <f>IF(OR($A414="",$B414=""),"",'MPTO_working_2-way'!D422)</f>
        <v/>
      </c>
      <c r="G414" s="22" t="str">
        <f>IF(OR($A414="",$B414=""),"",'MPTO_working_2-way'!E422)</f>
        <v/>
      </c>
      <c r="H414" s="17" t="str">
        <f>IF(OR($A414="",$B414=""),"",'OddsRatio_working_2-way'!M422)</f>
        <v/>
      </c>
      <c r="I414" s="17" t="str">
        <f>IF(OR($A414="",$B414=""),"",'OddsRatio_working_2-way'!N422)</f>
        <v/>
      </c>
      <c r="J414" s="17" t="str">
        <f>IF('Log_working_2-way'!$D422="","",A414^('Log_working_2-way'!$D422))</f>
        <v/>
      </c>
      <c r="K414" s="22" t="str">
        <f>IF('Log_working_2-way'!$D422="","",B414^('Log_working_2-way'!$D422))</f>
        <v/>
      </c>
    </row>
    <row r="415" spans="1:11" x14ac:dyDescent="0.2">
      <c r="C415" s="20" t="str">
        <f t="shared" si="94"/>
        <v/>
      </c>
      <c r="D415" s="17" t="str">
        <f>IF(OR($A415="",$B415=""),"",A415*'MPTO_working_2-way'!$G423)</f>
        <v/>
      </c>
      <c r="E415" s="22" t="str">
        <f>IF(OR($A415="",$B415=""),"",B415*'MPTO_working_2-way'!$G423)</f>
        <v/>
      </c>
      <c r="F415" s="17" t="str">
        <f>IF(OR($A415="",$B415=""),"",'MPTO_working_2-way'!D423)</f>
        <v/>
      </c>
      <c r="G415" s="22" t="str">
        <f>IF(OR($A415="",$B415=""),"",'MPTO_working_2-way'!E423)</f>
        <v/>
      </c>
      <c r="H415" s="17" t="str">
        <f>IF(OR($A415="",$B415=""),"",'OddsRatio_working_2-way'!M423)</f>
        <v/>
      </c>
      <c r="I415" s="17" t="str">
        <f>IF(OR($A415="",$B415=""),"",'OddsRatio_working_2-way'!N423)</f>
        <v/>
      </c>
      <c r="J415" s="17" t="str">
        <f>IF('Log_working_2-way'!$D423="","",A415^('Log_working_2-way'!$D423))</f>
        <v/>
      </c>
      <c r="K415" s="22" t="str">
        <f>IF('Log_working_2-way'!$D423="","",B415^('Log_working_2-way'!$D423))</f>
        <v/>
      </c>
    </row>
    <row r="416" spans="1:11" x14ac:dyDescent="0.2">
      <c r="C416" s="20" t="str">
        <f t="shared" si="94"/>
        <v/>
      </c>
      <c r="D416" s="17" t="str">
        <f>IF(OR($A416="",$B416=""),"",A416*'MPTO_working_2-way'!$G424)</f>
        <v/>
      </c>
      <c r="E416" s="22" t="str">
        <f>IF(OR($A416="",$B416=""),"",B416*'MPTO_working_2-way'!$G424)</f>
        <v/>
      </c>
      <c r="F416" s="17" t="str">
        <f>IF(OR($A416="",$B416=""),"",'MPTO_working_2-way'!D424)</f>
        <v/>
      </c>
      <c r="G416" s="22" t="str">
        <f>IF(OR($A416="",$B416=""),"",'MPTO_working_2-way'!E424)</f>
        <v/>
      </c>
      <c r="H416" s="17" t="str">
        <f>IF(OR($A416="",$B416=""),"",'OddsRatio_working_2-way'!M424)</f>
        <v/>
      </c>
      <c r="I416" s="17" t="str">
        <f>IF(OR($A416="",$B416=""),"",'OddsRatio_working_2-way'!N424)</f>
        <v/>
      </c>
      <c r="J416" s="17" t="str">
        <f>IF('Log_working_2-way'!$D424="","",A416^('Log_working_2-way'!$D424))</f>
        <v/>
      </c>
      <c r="K416" s="22" t="str">
        <f>IF('Log_working_2-way'!$D424="","",B416^('Log_working_2-way'!$D424))</f>
        <v/>
      </c>
    </row>
    <row r="417" spans="3:11" x14ac:dyDescent="0.2">
      <c r="C417" s="20" t="str">
        <f t="shared" si="94"/>
        <v/>
      </c>
      <c r="D417" s="17" t="str">
        <f>IF(OR($A417="",$B417=""),"",A417*'MPTO_working_2-way'!$G425)</f>
        <v/>
      </c>
      <c r="E417" s="22" t="str">
        <f>IF(OR($A417="",$B417=""),"",B417*'MPTO_working_2-way'!$G425)</f>
        <v/>
      </c>
      <c r="F417" s="17" t="str">
        <f>IF(OR($A417="",$B417=""),"",'MPTO_working_2-way'!D425)</f>
        <v/>
      </c>
      <c r="G417" s="22" t="str">
        <f>IF(OR($A417="",$B417=""),"",'MPTO_working_2-way'!E425)</f>
        <v/>
      </c>
      <c r="H417" s="17" t="str">
        <f>IF(OR($A417="",$B417=""),"",'OddsRatio_working_2-way'!M425)</f>
        <v/>
      </c>
      <c r="I417" s="17" t="str">
        <f>IF(OR($A417="",$B417=""),"",'OddsRatio_working_2-way'!N425)</f>
        <v/>
      </c>
      <c r="J417" s="17" t="str">
        <f>IF('Log_working_2-way'!$D425="","",A417^('Log_working_2-way'!$D425))</f>
        <v/>
      </c>
      <c r="K417" s="22" t="str">
        <f>IF('Log_working_2-way'!$D425="","",B417^('Log_working_2-way'!$D425))</f>
        <v/>
      </c>
    </row>
    <row r="418" spans="3:11" x14ac:dyDescent="0.2">
      <c r="C418" s="20" t="str">
        <f t="shared" si="94"/>
        <v/>
      </c>
      <c r="D418" s="17" t="str">
        <f>IF(OR($A418="",$B418=""),"",A418*'MPTO_working_2-way'!$G426)</f>
        <v/>
      </c>
      <c r="E418" s="22" t="str">
        <f>IF(OR($A418="",$B418=""),"",B418*'MPTO_working_2-way'!$G426)</f>
        <v/>
      </c>
      <c r="F418" s="17" t="str">
        <f>IF(OR($A418="",$B418=""),"",'MPTO_working_2-way'!D426)</f>
        <v/>
      </c>
      <c r="G418" s="22" t="str">
        <f>IF(OR($A418="",$B418=""),"",'MPTO_working_2-way'!E426)</f>
        <v/>
      </c>
      <c r="H418" s="17" t="str">
        <f>IF(OR($A418="",$B418=""),"",'OddsRatio_working_2-way'!M426)</f>
        <v/>
      </c>
      <c r="I418" s="17" t="str">
        <f>IF(OR($A418="",$B418=""),"",'OddsRatio_working_2-way'!N426)</f>
        <v/>
      </c>
      <c r="J418" s="17" t="str">
        <f>IF('Log_working_2-way'!$D426="","",A418^('Log_working_2-way'!$D426))</f>
        <v/>
      </c>
      <c r="K418" s="22" t="str">
        <f>IF('Log_working_2-way'!$D426="","",B418^('Log_working_2-way'!$D426))</f>
        <v/>
      </c>
    </row>
    <row r="419" spans="3:11" x14ac:dyDescent="0.2">
      <c r="C419" s="20" t="str">
        <f t="shared" si="94"/>
        <v/>
      </c>
      <c r="D419" s="17" t="str">
        <f>IF(OR($A419="",$B419=""),"",A419*'MPTO_working_2-way'!$G427)</f>
        <v/>
      </c>
      <c r="E419" s="22" t="str">
        <f>IF(OR($A419="",$B419=""),"",B419*'MPTO_working_2-way'!$G427)</f>
        <v/>
      </c>
      <c r="F419" s="17" t="str">
        <f>IF(OR($A419="",$B419=""),"",'MPTO_working_2-way'!D427)</f>
        <v/>
      </c>
      <c r="G419" s="22" t="str">
        <f>IF(OR($A419="",$B419=""),"",'MPTO_working_2-way'!E427)</f>
        <v/>
      </c>
      <c r="H419" s="17" t="str">
        <f>IF(OR($A419="",$B419=""),"",'OddsRatio_working_2-way'!M427)</f>
        <v/>
      </c>
      <c r="I419" s="17" t="str">
        <f>IF(OR($A419="",$B419=""),"",'OddsRatio_working_2-way'!N427)</f>
        <v/>
      </c>
      <c r="J419" s="17" t="str">
        <f>IF('Log_working_2-way'!$D427="","",A419^('Log_working_2-way'!$D427))</f>
        <v/>
      </c>
      <c r="K419" s="22" t="str">
        <f>IF('Log_working_2-way'!$D427="","",B419^('Log_working_2-way'!$D427))</f>
        <v/>
      </c>
    </row>
    <row r="420" spans="3:11" x14ac:dyDescent="0.2">
      <c r="C420" s="20" t="str">
        <f t="shared" si="94"/>
        <v/>
      </c>
      <c r="D420" s="17" t="str">
        <f>IF(OR($A420="",$B420=""),"",A420*'MPTO_working_2-way'!$G428)</f>
        <v/>
      </c>
      <c r="E420" s="22" t="str">
        <f>IF(OR($A420="",$B420=""),"",B420*'MPTO_working_2-way'!$G428)</f>
        <v/>
      </c>
      <c r="F420" s="17" t="str">
        <f>IF(OR($A420="",$B420=""),"",'MPTO_working_2-way'!D428)</f>
        <v/>
      </c>
      <c r="G420" s="22" t="str">
        <f>IF(OR($A420="",$B420=""),"",'MPTO_working_2-way'!E428)</f>
        <v/>
      </c>
      <c r="H420" s="17" t="str">
        <f>IF(OR($A420="",$B420=""),"",'OddsRatio_working_2-way'!M428)</f>
        <v/>
      </c>
      <c r="I420" s="17" t="str">
        <f>IF(OR($A420="",$B420=""),"",'OddsRatio_working_2-way'!N428)</f>
        <v/>
      </c>
      <c r="J420" s="17" t="str">
        <f>IF('Log_working_2-way'!$D428="","",A420^('Log_working_2-way'!$D428))</f>
        <v/>
      </c>
      <c r="K420" s="22" t="str">
        <f>IF('Log_working_2-way'!$D428="","",B420^('Log_working_2-way'!$D428))</f>
        <v/>
      </c>
    </row>
    <row r="421" spans="3:11" x14ac:dyDescent="0.2">
      <c r="C421" s="20" t="str">
        <f t="shared" si="94"/>
        <v/>
      </c>
      <c r="D421" s="17" t="str">
        <f>IF(OR($A421="",$B421=""),"",A421*'MPTO_working_2-way'!$G429)</f>
        <v/>
      </c>
      <c r="E421" s="22" t="str">
        <f>IF(OR($A421="",$B421=""),"",B421*'MPTO_working_2-way'!$G429)</f>
        <v/>
      </c>
      <c r="F421" s="17" t="str">
        <f>IF(OR($A421="",$B421=""),"",'MPTO_working_2-way'!D429)</f>
        <v/>
      </c>
      <c r="G421" s="22" t="str">
        <f>IF(OR($A421="",$B421=""),"",'MPTO_working_2-way'!E429)</f>
        <v/>
      </c>
      <c r="H421" s="17" t="str">
        <f>IF(OR($A421="",$B421=""),"",'OddsRatio_working_2-way'!M429)</f>
        <v/>
      </c>
      <c r="I421" s="17" t="str">
        <f>IF(OR($A421="",$B421=""),"",'OddsRatio_working_2-way'!N429)</f>
        <v/>
      </c>
      <c r="J421" s="17" t="str">
        <f>IF('Log_working_2-way'!$D429="","",A421^('Log_working_2-way'!$D429))</f>
        <v/>
      </c>
      <c r="K421" s="22" t="str">
        <f>IF('Log_working_2-way'!$D429="","",B421^('Log_working_2-way'!$D429))</f>
        <v/>
      </c>
    </row>
    <row r="422" spans="3:11" x14ac:dyDescent="0.2">
      <c r="C422" s="20" t="str">
        <f t="shared" si="94"/>
        <v/>
      </c>
      <c r="D422" s="17" t="str">
        <f>IF(OR($A422="",$B422=""),"",A422*'MPTO_working_2-way'!$G430)</f>
        <v/>
      </c>
      <c r="E422" s="22" t="str">
        <f>IF(OR($A422="",$B422=""),"",B422*'MPTO_working_2-way'!$G430)</f>
        <v/>
      </c>
      <c r="F422" s="17" t="str">
        <f>IF(OR($A422="",$B422=""),"",'MPTO_working_2-way'!D430)</f>
        <v/>
      </c>
      <c r="G422" s="22" t="str">
        <f>IF(OR($A422="",$B422=""),"",'MPTO_working_2-way'!E430)</f>
        <v/>
      </c>
      <c r="H422" s="17" t="str">
        <f>IF(OR($A422="",$B422=""),"",'OddsRatio_working_2-way'!M430)</f>
        <v/>
      </c>
      <c r="I422" s="17" t="str">
        <f>IF(OR($A422="",$B422=""),"",'OddsRatio_working_2-way'!N430)</f>
        <v/>
      </c>
      <c r="J422" s="17" t="str">
        <f>IF('Log_working_2-way'!$D430="","",A422^('Log_working_2-way'!$D430))</f>
        <v/>
      </c>
      <c r="K422" s="22" t="str">
        <f>IF('Log_working_2-way'!$D430="","",B422^('Log_working_2-way'!$D430))</f>
        <v/>
      </c>
    </row>
    <row r="423" spans="3:11" x14ac:dyDescent="0.2">
      <c r="C423" s="20" t="str">
        <f t="shared" si="94"/>
        <v/>
      </c>
      <c r="D423" s="17" t="str">
        <f>IF(OR($A423="",$B423=""),"",A423*'MPTO_working_2-way'!$G431)</f>
        <v/>
      </c>
      <c r="E423" s="22" t="str">
        <f>IF(OR($A423="",$B423=""),"",B423*'MPTO_working_2-way'!$G431)</f>
        <v/>
      </c>
      <c r="F423" s="17" t="str">
        <f>IF(OR($A423="",$B423=""),"",'MPTO_working_2-way'!D431)</f>
        <v/>
      </c>
      <c r="G423" s="22" t="str">
        <f>IF(OR($A423="",$B423=""),"",'MPTO_working_2-way'!E431)</f>
        <v/>
      </c>
      <c r="H423" s="17" t="str">
        <f>IF(OR($A423="",$B423=""),"",'OddsRatio_working_2-way'!M431)</f>
        <v/>
      </c>
      <c r="I423" s="17" t="str">
        <f>IF(OR($A423="",$B423=""),"",'OddsRatio_working_2-way'!N431)</f>
        <v/>
      </c>
      <c r="J423" s="17" t="str">
        <f>IF('Log_working_2-way'!$D431="","",A423^('Log_working_2-way'!$D431))</f>
        <v/>
      </c>
      <c r="K423" s="22" t="str">
        <f>IF('Log_working_2-way'!$D431="","",B423^('Log_working_2-way'!$D431))</f>
        <v/>
      </c>
    </row>
    <row r="424" spans="3:11" x14ac:dyDescent="0.2">
      <c r="C424" s="20" t="str">
        <f t="shared" si="94"/>
        <v/>
      </c>
      <c r="D424" s="17" t="str">
        <f>IF(OR($A424="",$B424=""),"",A424*'MPTO_working_2-way'!$G432)</f>
        <v/>
      </c>
      <c r="E424" s="22" t="str">
        <f>IF(OR($A424="",$B424=""),"",B424*'MPTO_working_2-way'!$G432)</f>
        <v/>
      </c>
      <c r="F424" s="17" t="str">
        <f>IF(OR($A424="",$B424=""),"",'MPTO_working_2-way'!D432)</f>
        <v/>
      </c>
      <c r="G424" s="22" t="str">
        <f>IF(OR($A424="",$B424=""),"",'MPTO_working_2-way'!E432)</f>
        <v/>
      </c>
      <c r="H424" s="17" t="str">
        <f>IF(OR($A424="",$B424=""),"",'OddsRatio_working_2-way'!M432)</f>
        <v/>
      </c>
      <c r="I424" s="17" t="str">
        <f>IF(OR($A424="",$B424=""),"",'OddsRatio_working_2-way'!N432)</f>
        <v/>
      </c>
      <c r="J424" s="17" t="str">
        <f>IF('Log_working_2-way'!$D432="","",A424^('Log_working_2-way'!$D432))</f>
        <v/>
      </c>
      <c r="K424" s="22" t="str">
        <f>IF('Log_working_2-way'!$D432="","",B424^('Log_working_2-way'!$D432))</f>
        <v/>
      </c>
    </row>
    <row r="425" spans="3:11" x14ac:dyDescent="0.2">
      <c r="C425" s="20" t="str">
        <f t="shared" si="94"/>
        <v/>
      </c>
      <c r="D425" s="17" t="str">
        <f>IF(OR($A425="",$B425=""),"",A425*'MPTO_working_2-way'!$G433)</f>
        <v/>
      </c>
      <c r="E425" s="22" t="str">
        <f>IF(OR($A425="",$B425=""),"",B425*'MPTO_working_2-way'!$G433)</f>
        <v/>
      </c>
      <c r="F425" s="17" t="str">
        <f>IF(OR($A425="",$B425=""),"",'MPTO_working_2-way'!D433)</f>
        <v/>
      </c>
      <c r="G425" s="22" t="str">
        <f>IF(OR($A425="",$B425=""),"",'MPTO_working_2-way'!E433)</f>
        <v/>
      </c>
      <c r="H425" s="17" t="str">
        <f>IF(OR($A425="",$B425=""),"",'OddsRatio_working_2-way'!M433)</f>
        <v/>
      </c>
      <c r="I425" s="17" t="str">
        <f>IF(OR($A425="",$B425=""),"",'OddsRatio_working_2-way'!N433)</f>
        <v/>
      </c>
      <c r="J425" s="17" t="str">
        <f>IF('Log_working_2-way'!$D433="","",A425^('Log_working_2-way'!$D433))</f>
        <v/>
      </c>
      <c r="K425" s="22" t="str">
        <f>IF('Log_working_2-way'!$D433="","",B425^('Log_working_2-way'!$D433))</f>
        <v/>
      </c>
    </row>
    <row r="426" spans="3:11" x14ac:dyDescent="0.2">
      <c r="C426" s="20" t="str">
        <f t="shared" si="94"/>
        <v/>
      </c>
      <c r="D426" s="17" t="str">
        <f>IF(OR($A426="",$B426=""),"",A426*'MPTO_working_2-way'!$G434)</f>
        <v/>
      </c>
      <c r="E426" s="22" t="str">
        <f>IF(OR($A426="",$B426=""),"",B426*'MPTO_working_2-way'!$G434)</f>
        <v/>
      </c>
      <c r="F426" s="17" t="str">
        <f>IF(OR($A426="",$B426=""),"",'MPTO_working_2-way'!D434)</f>
        <v/>
      </c>
      <c r="G426" s="22" t="str">
        <f>IF(OR($A426="",$B426=""),"",'MPTO_working_2-way'!E434)</f>
        <v/>
      </c>
      <c r="H426" s="17" t="str">
        <f>IF(OR($A426="",$B426=""),"",'OddsRatio_working_2-way'!M434)</f>
        <v/>
      </c>
      <c r="I426" s="17" t="str">
        <f>IF(OR($A426="",$B426=""),"",'OddsRatio_working_2-way'!N434)</f>
        <v/>
      </c>
      <c r="J426" s="17" t="str">
        <f>IF('Log_working_2-way'!$D434="","",A426^('Log_working_2-way'!$D434))</f>
        <v/>
      </c>
      <c r="K426" s="22" t="str">
        <f>IF('Log_working_2-way'!$D434="","",B426^('Log_working_2-way'!$D434))</f>
        <v/>
      </c>
    </row>
    <row r="427" spans="3:11" x14ac:dyDescent="0.2">
      <c r="C427" s="20" t="str">
        <f t="shared" si="94"/>
        <v/>
      </c>
      <c r="D427" s="17" t="str">
        <f>IF(OR($A427="",$B427=""),"",A427*'MPTO_working_2-way'!$G435)</f>
        <v/>
      </c>
      <c r="E427" s="22" t="str">
        <f>IF(OR($A427="",$B427=""),"",B427*'MPTO_working_2-way'!$G435)</f>
        <v/>
      </c>
      <c r="F427" s="17" t="str">
        <f>IF(OR($A427="",$B427=""),"",'MPTO_working_2-way'!D435)</f>
        <v/>
      </c>
      <c r="G427" s="22" t="str">
        <f>IF(OR($A427="",$B427=""),"",'MPTO_working_2-way'!E435)</f>
        <v/>
      </c>
      <c r="H427" s="17" t="str">
        <f>IF(OR($A427="",$B427=""),"",'OddsRatio_working_2-way'!M435)</f>
        <v/>
      </c>
      <c r="I427" s="17" t="str">
        <f>IF(OR($A427="",$B427=""),"",'OddsRatio_working_2-way'!N435)</f>
        <v/>
      </c>
      <c r="J427" s="17" t="str">
        <f>IF('Log_working_2-way'!$D435="","",A427^('Log_working_2-way'!$D435))</f>
        <v/>
      </c>
      <c r="K427" s="22" t="str">
        <f>IF('Log_working_2-way'!$D435="","",B427^('Log_working_2-way'!$D435))</f>
        <v/>
      </c>
    </row>
    <row r="428" spans="3:11" x14ac:dyDescent="0.2">
      <c r="C428" s="20" t="str">
        <f t="shared" si="94"/>
        <v/>
      </c>
      <c r="D428" s="17" t="str">
        <f>IF(OR($A428="",$B428=""),"",A428*'MPTO_working_2-way'!$G436)</f>
        <v/>
      </c>
      <c r="E428" s="22" t="str">
        <f>IF(OR($A428="",$B428=""),"",B428*'MPTO_working_2-way'!$G436)</f>
        <v/>
      </c>
      <c r="F428" s="17" t="str">
        <f>IF(OR($A428="",$B428=""),"",'MPTO_working_2-way'!D436)</f>
        <v/>
      </c>
      <c r="G428" s="22" t="str">
        <f>IF(OR($A428="",$B428=""),"",'MPTO_working_2-way'!E436)</f>
        <v/>
      </c>
      <c r="H428" s="17" t="str">
        <f>IF(OR($A428="",$B428=""),"",'OddsRatio_working_2-way'!M436)</f>
        <v/>
      </c>
      <c r="I428" s="17" t="str">
        <f>IF(OR($A428="",$B428=""),"",'OddsRatio_working_2-way'!N436)</f>
        <v/>
      </c>
      <c r="J428" s="17" t="str">
        <f>IF('Log_working_2-way'!$D436="","",A428^('Log_working_2-way'!$D436))</f>
        <v/>
      </c>
      <c r="K428" s="22" t="str">
        <f>IF('Log_working_2-way'!$D436="","",B428^('Log_working_2-way'!$D436))</f>
        <v/>
      </c>
    </row>
    <row r="429" spans="3:11" x14ac:dyDescent="0.2">
      <c r="C429" s="20" t="str">
        <f t="shared" si="94"/>
        <v/>
      </c>
      <c r="D429" s="17" t="str">
        <f>IF(OR($A429="",$B429=""),"",A429*'MPTO_working_2-way'!$G437)</f>
        <v/>
      </c>
      <c r="E429" s="22" t="str">
        <f>IF(OR($A429="",$B429=""),"",B429*'MPTO_working_2-way'!$G437)</f>
        <v/>
      </c>
      <c r="F429" s="17" t="str">
        <f>IF(OR($A429="",$B429=""),"",'MPTO_working_2-way'!D437)</f>
        <v/>
      </c>
      <c r="G429" s="22" t="str">
        <f>IF(OR($A429="",$B429=""),"",'MPTO_working_2-way'!E437)</f>
        <v/>
      </c>
      <c r="H429" s="17" t="str">
        <f>IF(OR($A429="",$B429=""),"",'OddsRatio_working_2-way'!M437)</f>
        <v/>
      </c>
      <c r="I429" s="17" t="str">
        <f>IF(OR($A429="",$B429=""),"",'OddsRatio_working_2-way'!N437)</f>
        <v/>
      </c>
      <c r="J429" s="17" t="str">
        <f>IF('Log_working_2-way'!$D437="","",A429^('Log_working_2-way'!$D437))</f>
        <v/>
      </c>
      <c r="K429" s="22" t="str">
        <f>IF('Log_working_2-way'!$D437="","",B429^('Log_working_2-way'!$D437))</f>
        <v/>
      </c>
    </row>
    <row r="430" spans="3:11" x14ac:dyDescent="0.2">
      <c r="C430" s="20" t="str">
        <f t="shared" si="94"/>
        <v/>
      </c>
      <c r="D430" s="17" t="str">
        <f>IF(OR($A430="",$B430=""),"",A430*'MPTO_working_2-way'!$G438)</f>
        <v/>
      </c>
      <c r="E430" s="22" t="str">
        <f>IF(OR($A430="",$B430=""),"",B430*'MPTO_working_2-way'!$G438)</f>
        <v/>
      </c>
      <c r="F430" s="17" t="str">
        <f>IF(OR($A430="",$B430=""),"",'MPTO_working_2-way'!D438)</f>
        <v/>
      </c>
      <c r="G430" s="22" t="str">
        <f>IF(OR($A430="",$B430=""),"",'MPTO_working_2-way'!E438)</f>
        <v/>
      </c>
      <c r="H430" s="17" t="str">
        <f>IF(OR($A430="",$B430=""),"",'OddsRatio_working_2-way'!M438)</f>
        <v/>
      </c>
      <c r="I430" s="17" t="str">
        <f>IF(OR($A430="",$B430=""),"",'OddsRatio_working_2-way'!N438)</f>
        <v/>
      </c>
      <c r="J430" s="17" t="str">
        <f>IF('Log_working_2-way'!$D438="","",A430^('Log_working_2-way'!$D438))</f>
        <v/>
      </c>
      <c r="K430" s="22" t="str">
        <f>IF('Log_working_2-way'!$D438="","",B430^('Log_working_2-way'!$D438))</f>
        <v/>
      </c>
    </row>
    <row r="431" spans="3:11" x14ac:dyDescent="0.2">
      <c r="C431" s="20" t="str">
        <f t="shared" si="94"/>
        <v/>
      </c>
      <c r="D431" s="17" t="str">
        <f>IF(OR($A431="",$B431=""),"",A431*'MPTO_working_2-way'!$G439)</f>
        <v/>
      </c>
      <c r="E431" s="22" t="str">
        <f>IF(OR($A431="",$B431=""),"",B431*'MPTO_working_2-way'!$G439)</f>
        <v/>
      </c>
      <c r="F431" s="17" t="str">
        <f>IF(OR($A431="",$B431=""),"",'MPTO_working_2-way'!D439)</f>
        <v/>
      </c>
      <c r="G431" s="22" t="str">
        <f>IF(OR($A431="",$B431=""),"",'MPTO_working_2-way'!E439)</f>
        <v/>
      </c>
      <c r="H431" s="17" t="str">
        <f>IF(OR($A431="",$B431=""),"",'OddsRatio_working_2-way'!M439)</f>
        <v/>
      </c>
      <c r="I431" s="17" t="str">
        <f>IF(OR($A431="",$B431=""),"",'OddsRatio_working_2-way'!N439)</f>
        <v/>
      </c>
      <c r="J431" s="17" t="str">
        <f>IF('Log_working_2-way'!$D439="","",A431^('Log_working_2-way'!$D439))</f>
        <v/>
      </c>
      <c r="K431" s="22" t="str">
        <f>IF('Log_working_2-way'!$D439="","",B431^('Log_working_2-way'!$D439))</f>
        <v/>
      </c>
    </row>
    <row r="432" spans="3:11" x14ac:dyDescent="0.2">
      <c r="C432" s="20" t="str">
        <f t="shared" si="94"/>
        <v/>
      </c>
      <c r="D432" s="17" t="str">
        <f>IF(OR($A432="",$B432=""),"",A432*'MPTO_working_2-way'!$G440)</f>
        <v/>
      </c>
      <c r="E432" s="22" t="str">
        <f>IF(OR($A432="",$B432=""),"",B432*'MPTO_working_2-way'!$G440)</f>
        <v/>
      </c>
      <c r="F432" s="17" t="str">
        <f>IF(OR($A432="",$B432=""),"",'MPTO_working_2-way'!D440)</f>
        <v/>
      </c>
      <c r="G432" s="22" t="str">
        <f>IF(OR($A432="",$B432=""),"",'MPTO_working_2-way'!E440)</f>
        <v/>
      </c>
      <c r="H432" s="17" t="str">
        <f>IF(OR($A432="",$B432=""),"",'OddsRatio_working_2-way'!M440)</f>
        <v/>
      </c>
      <c r="I432" s="17" t="str">
        <f>IF(OR($A432="",$B432=""),"",'OddsRatio_working_2-way'!N440)</f>
        <v/>
      </c>
      <c r="J432" s="17" t="str">
        <f>IF('Log_working_2-way'!$D440="","",A432^('Log_working_2-way'!$D440))</f>
        <v/>
      </c>
      <c r="K432" s="22" t="str">
        <f>IF('Log_working_2-way'!$D440="","",B432^('Log_working_2-way'!$D440))</f>
        <v/>
      </c>
    </row>
    <row r="433" spans="3:11" x14ac:dyDescent="0.2">
      <c r="C433" s="20" t="str">
        <f t="shared" si="94"/>
        <v/>
      </c>
      <c r="D433" s="17" t="str">
        <f>IF(OR($A433="",$B433=""),"",A433*'MPTO_working_2-way'!$G441)</f>
        <v/>
      </c>
      <c r="E433" s="22" t="str">
        <f>IF(OR($A433="",$B433=""),"",B433*'MPTO_working_2-way'!$G441)</f>
        <v/>
      </c>
      <c r="F433" s="17" t="str">
        <f>IF(OR($A433="",$B433=""),"",'MPTO_working_2-way'!D441)</f>
        <v/>
      </c>
      <c r="G433" s="22" t="str">
        <f>IF(OR($A433="",$B433=""),"",'MPTO_working_2-way'!E441)</f>
        <v/>
      </c>
      <c r="H433" s="17" t="str">
        <f>IF(OR($A433="",$B433=""),"",'OddsRatio_working_2-way'!M441)</f>
        <v/>
      </c>
      <c r="I433" s="17" t="str">
        <f>IF(OR($A433="",$B433=""),"",'OddsRatio_working_2-way'!N441)</f>
        <v/>
      </c>
      <c r="J433" s="17" t="str">
        <f>IF('Log_working_2-way'!$D441="","",A433^('Log_working_2-way'!$D441))</f>
        <v/>
      </c>
      <c r="K433" s="22" t="str">
        <f>IF('Log_working_2-way'!$D441="","",B433^('Log_working_2-way'!$D441))</f>
        <v/>
      </c>
    </row>
    <row r="434" spans="3:11" x14ac:dyDescent="0.2">
      <c r="C434" s="20" t="str">
        <f t="shared" si="94"/>
        <v/>
      </c>
      <c r="D434" s="17" t="str">
        <f>IF(OR($A434="",$B434=""),"",A434*'MPTO_working_2-way'!$G442)</f>
        <v/>
      </c>
      <c r="E434" s="22" t="str">
        <f>IF(OR($A434="",$B434=""),"",B434*'MPTO_working_2-way'!$G442)</f>
        <v/>
      </c>
      <c r="F434" s="17" t="str">
        <f>IF(OR($A434="",$B434=""),"",'MPTO_working_2-way'!D442)</f>
        <v/>
      </c>
      <c r="G434" s="22" t="str">
        <f>IF(OR($A434="",$B434=""),"",'MPTO_working_2-way'!E442)</f>
        <v/>
      </c>
      <c r="H434" s="17" t="str">
        <f>IF(OR($A434="",$B434=""),"",'OddsRatio_working_2-way'!M442)</f>
        <v/>
      </c>
      <c r="I434" s="17" t="str">
        <f>IF(OR($A434="",$B434=""),"",'OddsRatio_working_2-way'!N442)</f>
        <v/>
      </c>
      <c r="J434" s="17" t="str">
        <f>IF('Log_working_2-way'!$D442="","",A434^('Log_working_2-way'!$D442))</f>
        <v/>
      </c>
      <c r="K434" s="22" t="str">
        <f>IF('Log_working_2-way'!$D442="","",B434^('Log_working_2-way'!$D442))</f>
        <v/>
      </c>
    </row>
    <row r="435" spans="3:11" x14ac:dyDescent="0.2">
      <c r="C435" s="20" t="str">
        <f t="shared" si="94"/>
        <v/>
      </c>
      <c r="D435" s="17" t="str">
        <f>IF(OR($A435="",$B435=""),"",A435*'MPTO_working_2-way'!$G443)</f>
        <v/>
      </c>
      <c r="E435" s="22" t="str">
        <f>IF(OR($A435="",$B435=""),"",B435*'MPTO_working_2-way'!$G443)</f>
        <v/>
      </c>
      <c r="F435" s="17" t="str">
        <f>IF(OR($A435="",$B435=""),"",'MPTO_working_2-way'!D443)</f>
        <v/>
      </c>
      <c r="G435" s="22" t="str">
        <f>IF(OR($A435="",$B435=""),"",'MPTO_working_2-way'!E443)</f>
        <v/>
      </c>
      <c r="H435" s="17" t="str">
        <f>IF(OR($A435="",$B435=""),"",'OddsRatio_working_2-way'!M443)</f>
        <v/>
      </c>
      <c r="I435" s="17" t="str">
        <f>IF(OR($A435="",$B435=""),"",'OddsRatio_working_2-way'!N443)</f>
        <v/>
      </c>
      <c r="J435" s="17" t="str">
        <f>IF('Log_working_2-way'!$D443="","",A435^('Log_working_2-way'!$D443))</f>
        <v/>
      </c>
      <c r="K435" s="22" t="str">
        <f>IF('Log_working_2-way'!$D443="","",B435^('Log_working_2-way'!$D443))</f>
        <v/>
      </c>
    </row>
    <row r="436" spans="3:11" x14ac:dyDescent="0.2">
      <c r="C436" s="20" t="str">
        <f t="shared" si="94"/>
        <v/>
      </c>
      <c r="D436" s="17" t="str">
        <f>IF(OR($A436="",$B436=""),"",A436*'MPTO_working_2-way'!$G444)</f>
        <v/>
      </c>
      <c r="E436" s="22" t="str">
        <f>IF(OR($A436="",$B436=""),"",B436*'MPTO_working_2-way'!$G444)</f>
        <v/>
      </c>
      <c r="F436" s="17" t="str">
        <f>IF(OR($A436="",$B436=""),"",'MPTO_working_2-way'!D444)</f>
        <v/>
      </c>
      <c r="G436" s="22" t="str">
        <f>IF(OR($A436="",$B436=""),"",'MPTO_working_2-way'!E444)</f>
        <v/>
      </c>
      <c r="H436" s="17" t="str">
        <f>IF(OR($A436="",$B436=""),"",'OddsRatio_working_2-way'!M444)</f>
        <v/>
      </c>
      <c r="I436" s="17" t="str">
        <f>IF(OR($A436="",$B436=""),"",'OddsRatio_working_2-way'!N444)</f>
        <v/>
      </c>
      <c r="J436" s="17" t="str">
        <f>IF('Log_working_2-way'!$D444="","",A436^('Log_working_2-way'!$D444))</f>
        <v/>
      </c>
      <c r="K436" s="22" t="str">
        <f>IF('Log_working_2-way'!$D444="","",B436^('Log_working_2-way'!$D444))</f>
        <v/>
      </c>
    </row>
    <row r="437" spans="3:11" x14ac:dyDescent="0.2">
      <c r="C437" s="20" t="str">
        <f t="shared" si="94"/>
        <v/>
      </c>
      <c r="D437" s="17" t="str">
        <f>IF(OR($A437="",$B437=""),"",A437*'MPTO_working_2-way'!$G445)</f>
        <v/>
      </c>
      <c r="E437" s="22" t="str">
        <f>IF(OR($A437="",$B437=""),"",B437*'MPTO_working_2-way'!$G445)</f>
        <v/>
      </c>
      <c r="F437" s="17" t="str">
        <f>IF(OR($A437="",$B437=""),"",'MPTO_working_2-way'!D445)</f>
        <v/>
      </c>
      <c r="G437" s="22" t="str">
        <f>IF(OR($A437="",$B437=""),"",'MPTO_working_2-way'!E445)</f>
        <v/>
      </c>
      <c r="H437" s="17" t="str">
        <f>IF(OR($A437="",$B437=""),"",'OddsRatio_working_2-way'!M445)</f>
        <v/>
      </c>
      <c r="I437" s="17" t="str">
        <f>IF(OR($A437="",$B437=""),"",'OddsRatio_working_2-way'!N445)</f>
        <v/>
      </c>
      <c r="J437" s="17" t="str">
        <f>IF('Log_working_2-way'!$D445="","",A437^('Log_working_2-way'!$D445))</f>
        <v/>
      </c>
      <c r="K437" s="22" t="str">
        <f>IF('Log_working_2-way'!$D445="","",B437^('Log_working_2-way'!$D445))</f>
        <v/>
      </c>
    </row>
    <row r="438" spans="3:11" x14ac:dyDescent="0.2">
      <c r="C438" s="20" t="str">
        <f t="shared" si="94"/>
        <v/>
      </c>
      <c r="D438" s="17" t="str">
        <f>IF(OR($A438="",$B438=""),"",A438*'MPTO_working_2-way'!$G446)</f>
        <v/>
      </c>
      <c r="E438" s="22" t="str">
        <f>IF(OR($A438="",$B438=""),"",B438*'MPTO_working_2-way'!$G446)</f>
        <v/>
      </c>
      <c r="F438" s="17" t="str">
        <f>IF(OR($A438="",$B438=""),"",'MPTO_working_2-way'!D446)</f>
        <v/>
      </c>
      <c r="G438" s="22" t="str">
        <f>IF(OR($A438="",$B438=""),"",'MPTO_working_2-way'!E446)</f>
        <v/>
      </c>
      <c r="H438" s="17" t="str">
        <f>IF(OR($A438="",$B438=""),"",'OddsRatio_working_2-way'!M446)</f>
        <v/>
      </c>
      <c r="I438" s="17" t="str">
        <f>IF(OR($A438="",$B438=""),"",'OddsRatio_working_2-way'!N446)</f>
        <v/>
      </c>
      <c r="J438" s="17" t="str">
        <f>IF('Log_working_2-way'!$D446="","",A438^('Log_working_2-way'!$D446))</f>
        <v/>
      </c>
      <c r="K438" s="22" t="str">
        <f>IF('Log_working_2-way'!$D446="","",B438^('Log_working_2-way'!$D446))</f>
        <v/>
      </c>
    </row>
    <row r="439" spans="3:11" x14ac:dyDescent="0.2">
      <c r="C439" s="20" t="str">
        <f t="shared" si="94"/>
        <v/>
      </c>
      <c r="D439" s="17" t="str">
        <f>IF(OR($A439="",$B439=""),"",A439*'MPTO_working_2-way'!$G447)</f>
        <v/>
      </c>
      <c r="E439" s="22" t="str">
        <f>IF(OR($A439="",$B439=""),"",B439*'MPTO_working_2-way'!$G447)</f>
        <v/>
      </c>
      <c r="F439" s="17" t="str">
        <f>IF(OR($A439="",$B439=""),"",'MPTO_working_2-way'!D447)</f>
        <v/>
      </c>
      <c r="G439" s="22" t="str">
        <f>IF(OR($A439="",$B439=""),"",'MPTO_working_2-way'!E447)</f>
        <v/>
      </c>
      <c r="H439" s="17" t="str">
        <f>IF(OR($A439="",$B439=""),"",'OddsRatio_working_2-way'!M447)</f>
        <v/>
      </c>
      <c r="I439" s="17" t="str">
        <f>IF(OR($A439="",$B439=""),"",'OddsRatio_working_2-way'!N447)</f>
        <v/>
      </c>
      <c r="J439" s="17" t="str">
        <f>IF('Log_working_2-way'!$D447="","",A439^('Log_working_2-way'!$D447))</f>
        <v/>
      </c>
      <c r="K439" s="22" t="str">
        <f>IF('Log_working_2-way'!$D447="","",B439^('Log_working_2-way'!$D447))</f>
        <v/>
      </c>
    </row>
    <row r="440" spans="3:11" x14ac:dyDescent="0.2">
      <c r="C440" s="20" t="str">
        <f t="shared" si="94"/>
        <v/>
      </c>
      <c r="D440" s="17" t="str">
        <f>IF(OR($A440="",$B440=""),"",A440*'MPTO_working_2-way'!$G448)</f>
        <v/>
      </c>
      <c r="E440" s="22" t="str">
        <f>IF(OR($A440="",$B440=""),"",B440*'MPTO_working_2-way'!$G448)</f>
        <v/>
      </c>
      <c r="F440" s="17" t="str">
        <f>IF(OR($A440="",$B440=""),"",'MPTO_working_2-way'!D448)</f>
        <v/>
      </c>
      <c r="G440" s="22" t="str">
        <f>IF(OR($A440="",$B440=""),"",'MPTO_working_2-way'!E448)</f>
        <v/>
      </c>
      <c r="H440" s="17" t="str">
        <f>IF(OR($A440="",$B440=""),"",'OddsRatio_working_2-way'!M448)</f>
        <v/>
      </c>
      <c r="I440" s="17" t="str">
        <f>IF(OR($A440="",$B440=""),"",'OddsRatio_working_2-way'!N448)</f>
        <v/>
      </c>
      <c r="J440" s="17" t="str">
        <f>IF('Log_working_2-way'!$D448="","",A440^('Log_working_2-way'!$D448))</f>
        <v/>
      </c>
      <c r="K440" s="22" t="str">
        <f>IF('Log_working_2-way'!$D448="","",B440^('Log_working_2-way'!$D448))</f>
        <v/>
      </c>
    </row>
    <row r="441" spans="3:11" x14ac:dyDescent="0.2">
      <c r="C441" s="20" t="str">
        <f t="shared" si="94"/>
        <v/>
      </c>
      <c r="D441" s="17" t="str">
        <f>IF(OR($A441="",$B441=""),"",A441*'MPTO_working_2-way'!$G449)</f>
        <v/>
      </c>
      <c r="E441" s="22" t="str">
        <f>IF(OR($A441="",$B441=""),"",B441*'MPTO_working_2-way'!$G449)</f>
        <v/>
      </c>
      <c r="F441" s="17" t="str">
        <f>IF(OR($A441="",$B441=""),"",'MPTO_working_2-way'!D449)</f>
        <v/>
      </c>
      <c r="G441" s="22" t="str">
        <f>IF(OR($A441="",$B441=""),"",'MPTO_working_2-way'!E449)</f>
        <v/>
      </c>
      <c r="H441" s="17" t="str">
        <f>IF(OR($A441="",$B441=""),"",'OddsRatio_working_2-way'!M449)</f>
        <v/>
      </c>
      <c r="I441" s="17" t="str">
        <f>IF(OR($A441="",$B441=""),"",'OddsRatio_working_2-way'!N449)</f>
        <v/>
      </c>
      <c r="J441" s="17" t="str">
        <f>IF('Log_working_2-way'!$D449="","",A441^('Log_working_2-way'!$D449))</f>
        <v/>
      </c>
      <c r="K441" s="22" t="str">
        <f>IF('Log_working_2-way'!$D449="","",B441^('Log_working_2-way'!$D449))</f>
        <v/>
      </c>
    </row>
    <row r="442" spans="3:11" x14ac:dyDescent="0.2">
      <c r="C442" s="20" t="str">
        <f t="shared" ref="C442:C505" si="95">IF(OR($A442="",$B442=""),"",(1/A442)+(1/B442)-1)</f>
        <v/>
      </c>
      <c r="D442" s="17" t="str">
        <f>IF(OR($A442="",$B442=""),"",A442*'MPTO_working_2-way'!$G450)</f>
        <v/>
      </c>
      <c r="E442" s="22" t="str">
        <f>IF(OR($A442="",$B442=""),"",B442*'MPTO_working_2-way'!$G450)</f>
        <v/>
      </c>
      <c r="F442" s="17" t="str">
        <f>IF(OR($A442="",$B442=""),"",'MPTO_working_2-way'!D450)</f>
        <v/>
      </c>
      <c r="G442" s="22" t="str">
        <f>IF(OR($A442="",$B442=""),"",'MPTO_working_2-way'!E450)</f>
        <v/>
      </c>
      <c r="H442" s="17" t="str">
        <f>IF(OR($A442="",$B442=""),"",'OddsRatio_working_2-way'!M450)</f>
        <v/>
      </c>
      <c r="I442" s="17" t="str">
        <f>IF(OR($A442="",$B442=""),"",'OddsRatio_working_2-way'!N450)</f>
        <v/>
      </c>
      <c r="J442" s="17" t="str">
        <f>IF('Log_working_2-way'!$D450="","",A442^('Log_working_2-way'!$D450))</f>
        <v/>
      </c>
      <c r="K442" s="22" t="str">
        <f>IF('Log_working_2-way'!$D450="","",B442^('Log_working_2-way'!$D450))</f>
        <v/>
      </c>
    </row>
    <row r="443" spans="3:11" x14ac:dyDescent="0.2">
      <c r="C443" s="20" t="str">
        <f t="shared" si="95"/>
        <v/>
      </c>
      <c r="D443" s="17" t="str">
        <f>IF(OR($A443="",$B443=""),"",A443*'MPTO_working_2-way'!$G451)</f>
        <v/>
      </c>
      <c r="E443" s="22" t="str">
        <f>IF(OR($A443="",$B443=""),"",B443*'MPTO_working_2-way'!$G451)</f>
        <v/>
      </c>
      <c r="F443" s="17" t="str">
        <f>IF(OR($A443="",$B443=""),"",'MPTO_working_2-way'!D451)</f>
        <v/>
      </c>
      <c r="G443" s="22" t="str">
        <f>IF(OR($A443="",$B443=""),"",'MPTO_working_2-way'!E451)</f>
        <v/>
      </c>
      <c r="H443" s="17" t="str">
        <f>IF(OR($A443="",$B443=""),"",'OddsRatio_working_2-way'!M451)</f>
        <v/>
      </c>
      <c r="I443" s="17" t="str">
        <f>IF(OR($A443="",$B443=""),"",'OddsRatio_working_2-way'!N451)</f>
        <v/>
      </c>
      <c r="J443" s="17" t="str">
        <f>IF('Log_working_2-way'!$D451="","",A443^('Log_working_2-way'!$D451))</f>
        <v/>
      </c>
      <c r="K443" s="22" t="str">
        <f>IF('Log_working_2-way'!$D451="","",B443^('Log_working_2-way'!$D451))</f>
        <v/>
      </c>
    </row>
    <row r="444" spans="3:11" x14ac:dyDescent="0.2">
      <c r="C444" s="20" t="str">
        <f t="shared" si="95"/>
        <v/>
      </c>
      <c r="D444" s="17" t="str">
        <f>IF(OR($A444="",$B444=""),"",A444*'MPTO_working_2-way'!$G452)</f>
        <v/>
      </c>
      <c r="E444" s="22" t="str">
        <f>IF(OR($A444="",$B444=""),"",B444*'MPTO_working_2-way'!$G452)</f>
        <v/>
      </c>
      <c r="F444" s="17" t="str">
        <f>IF(OR($A444="",$B444=""),"",'MPTO_working_2-way'!D452)</f>
        <v/>
      </c>
      <c r="G444" s="22" t="str">
        <f>IF(OR($A444="",$B444=""),"",'MPTO_working_2-way'!E452)</f>
        <v/>
      </c>
      <c r="H444" s="17" t="str">
        <f>IF(OR($A444="",$B444=""),"",'OddsRatio_working_2-way'!M452)</f>
        <v/>
      </c>
      <c r="I444" s="17" t="str">
        <f>IF(OR($A444="",$B444=""),"",'OddsRatio_working_2-way'!N452)</f>
        <v/>
      </c>
      <c r="J444" s="17" t="str">
        <f>IF('Log_working_2-way'!$D452="","",A444^('Log_working_2-way'!$D452))</f>
        <v/>
      </c>
      <c r="K444" s="22" t="str">
        <f>IF('Log_working_2-way'!$D452="","",B444^('Log_working_2-way'!$D452))</f>
        <v/>
      </c>
    </row>
    <row r="445" spans="3:11" x14ac:dyDescent="0.2">
      <c r="C445" s="20" t="str">
        <f t="shared" si="95"/>
        <v/>
      </c>
      <c r="D445" s="17" t="str">
        <f>IF(OR($A445="",$B445=""),"",A445*'MPTO_working_2-way'!$G453)</f>
        <v/>
      </c>
      <c r="E445" s="22" t="str">
        <f>IF(OR($A445="",$B445=""),"",B445*'MPTO_working_2-way'!$G453)</f>
        <v/>
      </c>
      <c r="F445" s="17" t="str">
        <f>IF(OR($A445="",$B445=""),"",'MPTO_working_2-way'!D453)</f>
        <v/>
      </c>
      <c r="G445" s="22" t="str">
        <f>IF(OR($A445="",$B445=""),"",'MPTO_working_2-way'!E453)</f>
        <v/>
      </c>
      <c r="H445" s="17" t="str">
        <f>IF(OR($A445="",$B445=""),"",'OddsRatio_working_2-way'!M453)</f>
        <v/>
      </c>
      <c r="I445" s="17" t="str">
        <f>IF(OR($A445="",$B445=""),"",'OddsRatio_working_2-way'!N453)</f>
        <v/>
      </c>
      <c r="J445" s="17" t="str">
        <f>IF('Log_working_2-way'!$D453="","",A445^('Log_working_2-way'!$D453))</f>
        <v/>
      </c>
      <c r="K445" s="22" t="str">
        <f>IF('Log_working_2-way'!$D453="","",B445^('Log_working_2-way'!$D453))</f>
        <v/>
      </c>
    </row>
    <row r="446" spans="3:11" x14ac:dyDescent="0.2">
      <c r="C446" s="20" t="str">
        <f t="shared" si="95"/>
        <v/>
      </c>
      <c r="D446" s="17" t="str">
        <f>IF(OR($A446="",$B446=""),"",A446*'MPTO_working_2-way'!$G454)</f>
        <v/>
      </c>
      <c r="E446" s="22" t="str">
        <f>IF(OR($A446="",$B446=""),"",B446*'MPTO_working_2-way'!$G454)</f>
        <v/>
      </c>
      <c r="F446" s="17" t="str">
        <f>IF(OR($A446="",$B446=""),"",'MPTO_working_2-way'!D454)</f>
        <v/>
      </c>
      <c r="G446" s="22" t="str">
        <f>IF(OR($A446="",$B446=""),"",'MPTO_working_2-way'!E454)</f>
        <v/>
      </c>
      <c r="H446" s="17" t="str">
        <f>IF(OR($A446="",$B446=""),"",'OddsRatio_working_2-way'!M454)</f>
        <v/>
      </c>
      <c r="I446" s="17" t="str">
        <f>IF(OR($A446="",$B446=""),"",'OddsRatio_working_2-way'!N454)</f>
        <v/>
      </c>
      <c r="J446" s="17" t="str">
        <f>IF('Log_working_2-way'!$D454="","",A446^('Log_working_2-way'!$D454))</f>
        <v/>
      </c>
      <c r="K446" s="22" t="str">
        <f>IF('Log_working_2-way'!$D454="","",B446^('Log_working_2-way'!$D454))</f>
        <v/>
      </c>
    </row>
    <row r="447" spans="3:11" x14ac:dyDescent="0.2">
      <c r="C447" s="20" t="str">
        <f t="shared" si="95"/>
        <v/>
      </c>
      <c r="D447" s="17" t="str">
        <f>IF(OR($A447="",$B447=""),"",A447*'MPTO_working_2-way'!$G455)</f>
        <v/>
      </c>
      <c r="E447" s="22" t="str">
        <f>IF(OR($A447="",$B447=""),"",B447*'MPTO_working_2-way'!$G455)</f>
        <v/>
      </c>
      <c r="F447" s="17" t="str">
        <f>IF(OR($A447="",$B447=""),"",'MPTO_working_2-way'!D455)</f>
        <v/>
      </c>
      <c r="G447" s="22" t="str">
        <f>IF(OR($A447="",$B447=""),"",'MPTO_working_2-way'!E455)</f>
        <v/>
      </c>
      <c r="H447" s="17" t="str">
        <f>IF(OR($A447="",$B447=""),"",'OddsRatio_working_2-way'!M455)</f>
        <v/>
      </c>
      <c r="I447" s="17" t="str">
        <f>IF(OR($A447="",$B447=""),"",'OddsRatio_working_2-way'!N455)</f>
        <v/>
      </c>
      <c r="J447" s="17" t="str">
        <f>IF('Log_working_2-way'!$D455="","",A447^('Log_working_2-way'!$D455))</f>
        <v/>
      </c>
      <c r="K447" s="22" t="str">
        <f>IF('Log_working_2-way'!$D455="","",B447^('Log_working_2-way'!$D455))</f>
        <v/>
      </c>
    </row>
    <row r="448" spans="3:11" x14ac:dyDescent="0.2">
      <c r="C448" s="20" t="str">
        <f t="shared" si="95"/>
        <v/>
      </c>
      <c r="D448" s="17" t="str">
        <f>IF(OR($A448="",$B448=""),"",A448*'MPTO_working_2-way'!$G456)</f>
        <v/>
      </c>
      <c r="E448" s="22" t="str">
        <f>IF(OR($A448="",$B448=""),"",B448*'MPTO_working_2-way'!$G456)</f>
        <v/>
      </c>
      <c r="F448" s="17" t="str">
        <f>IF(OR($A448="",$B448=""),"",'MPTO_working_2-way'!D456)</f>
        <v/>
      </c>
      <c r="G448" s="22" t="str">
        <f>IF(OR($A448="",$B448=""),"",'MPTO_working_2-way'!E456)</f>
        <v/>
      </c>
      <c r="H448" s="17" t="str">
        <f>IF(OR($A448="",$B448=""),"",'OddsRatio_working_2-way'!M456)</f>
        <v/>
      </c>
      <c r="I448" s="17" t="str">
        <f>IF(OR($A448="",$B448=""),"",'OddsRatio_working_2-way'!N456)</f>
        <v/>
      </c>
      <c r="J448" s="17" t="str">
        <f>IF('Log_working_2-way'!$D456="","",A448^('Log_working_2-way'!$D456))</f>
        <v/>
      </c>
      <c r="K448" s="22" t="str">
        <f>IF('Log_working_2-way'!$D456="","",B448^('Log_working_2-way'!$D456))</f>
        <v/>
      </c>
    </row>
    <row r="449" spans="3:11" x14ac:dyDescent="0.2">
      <c r="C449" s="20" t="str">
        <f t="shared" si="95"/>
        <v/>
      </c>
      <c r="D449" s="17" t="str">
        <f>IF(OR($A449="",$B449=""),"",A449*'MPTO_working_2-way'!$G457)</f>
        <v/>
      </c>
      <c r="E449" s="22" t="str">
        <f>IF(OR($A449="",$B449=""),"",B449*'MPTO_working_2-way'!$G457)</f>
        <v/>
      </c>
      <c r="F449" s="17" t="str">
        <f>IF(OR($A449="",$B449=""),"",'MPTO_working_2-way'!D457)</f>
        <v/>
      </c>
      <c r="G449" s="22" t="str">
        <f>IF(OR($A449="",$B449=""),"",'MPTO_working_2-way'!E457)</f>
        <v/>
      </c>
      <c r="H449" s="17" t="str">
        <f>IF(OR($A449="",$B449=""),"",'OddsRatio_working_2-way'!M457)</f>
        <v/>
      </c>
      <c r="I449" s="17" t="str">
        <f>IF(OR($A449="",$B449=""),"",'OddsRatio_working_2-way'!N457)</f>
        <v/>
      </c>
      <c r="J449" s="17" t="str">
        <f>IF('Log_working_2-way'!$D457="","",A449^('Log_working_2-way'!$D457))</f>
        <v/>
      </c>
      <c r="K449" s="22" t="str">
        <f>IF('Log_working_2-way'!$D457="","",B449^('Log_working_2-way'!$D457))</f>
        <v/>
      </c>
    </row>
    <row r="450" spans="3:11" x14ac:dyDescent="0.2">
      <c r="C450" s="20" t="str">
        <f t="shared" si="95"/>
        <v/>
      </c>
      <c r="D450" s="17" t="str">
        <f>IF(OR($A450="",$B450=""),"",A450*'MPTO_working_2-way'!$G458)</f>
        <v/>
      </c>
      <c r="E450" s="22" t="str">
        <f>IF(OR($A450="",$B450=""),"",B450*'MPTO_working_2-way'!$G458)</f>
        <v/>
      </c>
      <c r="F450" s="17" t="str">
        <f>IF(OR($A450="",$B450=""),"",'MPTO_working_2-way'!D458)</f>
        <v/>
      </c>
      <c r="G450" s="22" t="str">
        <f>IF(OR($A450="",$B450=""),"",'MPTO_working_2-way'!E458)</f>
        <v/>
      </c>
      <c r="H450" s="17" t="str">
        <f>IF(OR($A450="",$B450=""),"",'OddsRatio_working_2-way'!M458)</f>
        <v/>
      </c>
      <c r="I450" s="17" t="str">
        <f>IF(OR($A450="",$B450=""),"",'OddsRatio_working_2-way'!N458)</f>
        <v/>
      </c>
      <c r="J450" s="17" t="str">
        <f>IF('Log_working_2-way'!$D458="","",A450^('Log_working_2-way'!$D458))</f>
        <v/>
      </c>
      <c r="K450" s="22" t="str">
        <f>IF('Log_working_2-way'!$D458="","",B450^('Log_working_2-way'!$D458))</f>
        <v/>
      </c>
    </row>
    <row r="451" spans="3:11" x14ac:dyDescent="0.2">
      <c r="C451" s="20" t="str">
        <f t="shared" si="95"/>
        <v/>
      </c>
      <c r="D451" s="17" t="str">
        <f>IF(OR($A451="",$B451=""),"",A451*'MPTO_working_2-way'!$G459)</f>
        <v/>
      </c>
      <c r="E451" s="22" t="str">
        <f>IF(OR($A451="",$B451=""),"",B451*'MPTO_working_2-way'!$G459)</f>
        <v/>
      </c>
      <c r="F451" s="17" t="str">
        <f>IF(OR($A451="",$B451=""),"",'MPTO_working_2-way'!D459)</f>
        <v/>
      </c>
      <c r="G451" s="22" t="str">
        <f>IF(OR($A451="",$B451=""),"",'MPTO_working_2-way'!E459)</f>
        <v/>
      </c>
      <c r="H451" s="17" t="str">
        <f>IF(OR($A451="",$B451=""),"",'OddsRatio_working_2-way'!M459)</f>
        <v/>
      </c>
      <c r="I451" s="17" t="str">
        <f>IF(OR($A451="",$B451=""),"",'OddsRatio_working_2-way'!N459)</f>
        <v/>
      </c>
      <c r="J451" s="17" t="str">
        <f>IF('Log_working_2-way'!$D459="","",A451^('Log_working_2-way'!$D459))</f>
        <v/>
      </c>
      <c r="K451" s="22" t="str">
        <f>IF('Log_working_2-way'!$D459="","",B451^('Log_working_2-way'!$D459))</f>
        <v/>
      </c>
    </row>
    <row r="452" spans="3:11" x14ac:dyDescent="0.2">
      <c r="C452" s="20" t="str">
        <f t="shared" si="95"/>
        <v/>
      </c>
      <c r="D452" s="17" t="str">
        <f>IF(OR($A452="",$B452=""),"",A452*'MPTO_working_2-way'!$G460)</f>
        <v/>
      </c>
      <c r="E452" s="22" t="str">
        <f>IF(OR($A452="",$B452=""),"",B452*'MPTO_working_2-way'!$G460)</f>
        <v/>
      </c>
      <c r="F452" s="17" t="str">
        <f>IF(OR($A452="",$B452=""),"",'MPTO_working_2-way'!D460)</f>
        <v/>
      </c>
      <c r="G452" s="22" t="str">
        <f>IF(OR($A452="",$B452=""),"",'MPTO_working_2-way'!E460)</f>
        <v/>
      </c>
      <c r="H452" s="17" t="str">
        <f>IF(OR($A452="",$B452=""),"",'OddsRatio_working_2-way'!M460)</f>
        <v/>
      </c>
      <c r="I452" s="17" t="str">
        <f>IF(OR($A452="",$B452=""),"",'OddsRatio_working_2-way'!N460)</f>
        <v/>
      </c>
      <c r="J452" s="17" t="str">
        <f>IF('Log_working_2-way'!$D460="","",A452^('Log_working_2-way'!$D460))</f>
        <v/>
      </c>
      <c r="K452" s="22" t="str">
        <f>IF('Log_working_2-way'!$D460="","",B452^('Log_working_2-way'!$D460))</f>
        <v/>
      </c>
    </row>
    <row r="453" spans="3:11" x14ac:dyDescent="0.2">
      <c r="C453" s="20" t="str">
        <f t="shared" si="95"/>
        <v/>
      </c>
      <c r="D453" s="17" t="str">
        <f>IF(OR($A453="",$B453=""),"",A453*'MPTO_working_2-way'!$G461)</f>
        <v/>
      </c>
      <c r="E453" s="22" t="str">
        <f>IF(OR($A453="",$B453=""),"",B453*'MPTO_working_2-way'!$G461)</f>
        <v/>
      </c>
      <c r="F453" s="17" t="str">
        <f>IF(OR($A453="",$B453=""),"",'MPTO_working_2-way'!D461)</f>
        <v/>
      </c>
      <c r="G453" s="22" t="str">
        <f>IF(OR($A453="",$B453=""),"",'MPTO_working_2-way'!E461)</f>
        <v/>
      </c>
      <c r="H453" s="17" t="str">
        <f>IF(OR($A453="",$B453=""),"",'OddsRatio_working_2-way'!M461)</f>
        <v/>
      </c>
      <c r="I453" s="17" t="str">
        <f>IF(OR($A453="",$B453=""),"",'OddsRatio_working_2-way'!N461)</f>
        <v/>
      </c>
      <c r="J453" s="17" t="str">
        <f>IF('Log_working_2-way'!$D461="","",A453^('Log_working_2-way'!$D461))</f>
        <v/>
      </c>
      <c r="K453" s="22" t="str">
        <f>IF('Log_working_2-way'!$D461="","",B453^('Log_working_2-way'!$D461))</f>
        <v/>
      </c>
    </row>
    <row r="454" spans="3:11" x14ac:dyDescent="0.2">
      <c r="C454" s="20" t="str">
        <f t="shared" si="95"/>
        <v/>
      </c>
      <c r="D454" s="17" t="str">
        <f>IF(OR($A454="",$B454=""),"",A454*'MPTO_working_2-way'!$G462)</f>
        <v/>
      </c>
      <c r="E454" s="22" t="str">
        <f>IF(OR($A454="",$B454=""),"",B454*'MPTO_working_2-way'!$G462)</f>
        <v/>
      </c>
      <c r="F454" s="17" t="str">
        <f>IF(OR($A454="",$B454=""),"",'MPTO_working_2-way'!D462)</f>
        <v/>
      </c>
      <c r="G454" s="22" t="str">
        <f>IF(OR($A454="",$B454=""),"",'MPTO_working_2-way'!E462)</f>
        <v/>
      </c>
      <c r="H454" s="17" t="str">
        <f>IF(OR($A454="",$B454=""),"",'OddsRatio_working_2-way'!M462)</f>
        <v/>
      </c>
      <c r="I454" s="17" t="str">
        <f>IF(OR($A454="",$B454=""),"",'OddsRatio_working_2-way'!N462)</f>
        <v/>
      </c>
      <c r="J454" s="17" t="str">
        <f>IF('Log_working_2-way'!$D462="","",A454^('Log_working_2-way'!$D462))</f>
        <v/>
      </c>
      <c r="K454" s="22" t="str">
        <f>IF('Log_working_2-way'!$D462="","",B454^('Log_working_2-way'!$D462))</f>
        <v/>
      </c>
    </row>
    <row r="455" spans="3:11" x14ac:dyDescent="0.2">
      <c r="C455" s="20" t="str">
        <f t="shared" si="95"/>
        <v/>
      </c>
      <c r="D455" s="17" t="str">
        <f>IF(OR($A455="",$B455=""),"",A455*'MPTO_working_2-way'!$G463)</f>
        <v/>
      </c>
      <c r="E455" s="22" t="str">
        <f>IF(OR($A455="",$B455=""),"",B455*'MPTO_working_2-way'!$G463)</f>
        <v/>
      </c>
      <c r="F455" s="17" t="str">
        <f>IF(OR($A455="",$B455=""),"",'MPTO_working_2-way'!D463)</f>
        <v/>
      </c>
      <c r="G455" s="22" t="str">
        <f>IF(OR($A455="",$B455=""),"",'MPTO_working_2-way'!E463)</f>
        <v/>
      </c>
      <c r="H455" s="17" t="str">
        <f>IF(OR($A455="",$B455=""),"",'OddsRatio_working_2-way'!M463)</f>
        <v/>
      </c>
      <c r="I455" s="17" t="str">
        <f>IF(OR($A455="",$B455=""),"",'OddsRatio_working_2-way'!N463)</f>
        <v/>
      </c>
      <c r="J455" s="17" t="str">
        <f>IF('Log_working_2-way'!$D463="","",A455^('Log_working_2-way'!$D463))</f>
        <v/>
      </c>
      <c r="K455" s="22" t="str">
        <f>IF('Log_working_2-way'!$D463="","",B455^('Log_working_2-way'!$D463))</f>
        <v/>
      </c>
    </row>
    <row r="456" spans="3:11" x14ac:dyDescent="0.2">
      <c r="C456" s="20" t="str">
        <f t="shared" si="95"/>
        <v/>
      </c>
      <c r="D456" s="17" t="str">
        <f>IF(OR($A456="",$B456=""),"",A456*'MPTO_working_2-way'!$G464)</f>
        <v/>
      </c>
      <c r="E456" s="22" t="str">
        <f>IF(OR($A456="",$B456=""),"",B456*'MPTO_working_2-way'!$G464)</f>
        <v/>
      </c>
      <c r="F456" s="17" t="str">
        <f>IF(OR($A456="",$B456=""),"",'MPTO_working_2-way'!D464)</f>
        <v/>
      </c>
      <c r="G456" s="22" t="str">
        <f>IF(OR($A456="",$B456=""),"",'MPTO_working_2-way'!E464)</f>
        <v/>
      </c>
      <c r="H456" s="17" t="str">
        <f>IF(OR($A456="",$B456=""),"",'OddsRatio_working_2-way'!M464)</f>
        <v/>
      </c>
      <c r="I456" s="17" t="str">
        <f>IF(OR($A456="",$B456=""),"",'OddsRatio_working_2-way'!N464)</f>
        <v/>
      </c>
      <c r="J456" s="17" t="str">
        <f>IF('Log_working_2-way'!$D464="","",A456^('Log_working_2-way'!$D464))</f>
        <v/>
      </c>
      <c r="K456" s="22" t="str">
        <f>IF('Log_working_2-way'!$D464="","",B456^('Log_working_2-way'!$D464))</f>
        <v/>
      </c>
    </row>
    <row r="457" spans="3:11" x14ac:dyDescent="0.2">
      <c r="C457" s="20" t="str">
        <f t="shared" si="95"/>
        <v/>
      </c>
      <c r="D457" s="17" t="str">
        <f>IF(OR($A457="",$B457=""),"",A457*'MPTO_working_2-way'!$G465)</f>
        <v/>
      </c>
      <c r="E457" s="22" t="str">
        <f>IF(OR($A457="",$B457=""),"",B457*'MPTO_working_2-way'!$G465)</f>
        <v/>
      </c>
      <c r="F457" s="17" t="str">
        <f>IF(OR($A457="",$B457=""),"",'MPTO_working_2-way'!D465)</f>
        <v/>
      </c>
      <c r="G457" s="22" t="str">
        <f>IF(OR($A457="",$B457=""),"",'MPTO_working_2-way'!E465)</f>
        <v/>
      </c>
      <c r="H457" s="17" t="str">
        <f>IF(OR($A457="",$B457=""),"",'OddsRatio_working_2-way'!M465)</f>
        <v/>
      </c>
      <c r="I457" s="17" t="str">
        <f>IF(OR($A457="",$B457=""),"",'OddsRatio_working_2-way'!N465)</f>
        <v/>
      </c>
      <c r="J457" s="17" t="str">
        <f>IF('Log_working_2-way'!$D465="","",A457^('Log_working_2-way'!$D465))</f>
        <v/>
      </c>
      <c r="K457" s="22" t="str">
        <f>IF('Log_working_2-way'!$D465="","",B457^('Log_working_2-way'!$D465))</f>
        <v/>
      </c>
    </row>
    <row r="458" spans="3:11" x14ac:dyDescent="0.2">
      <c r="C458" s="20" t="str">
        <f t="shared" si="95"/>
        <v/>
      </c>
      <c r="D458" s="17" t="str">
        <f>IF(OR($A458="",$B458=""),"",A458*'MPTO_working_2-way'!$G466)</f>
        <v/>
      </c>
      <c r="E458" s="22" t="str">
        <f>IF(OR($A458="",$B458=""),"",B458*'MPTO_working_2-way'!$G466)</f>
        <v/>
      </c>
      <c r="F458" s="17" t="str">
        <f>IF(OR($A458="",$B458=""),"",'MPTO_working_2-way'!D466)</f>
        <v/>
      </c>
      <c r="G458" s="22" t="str">
        <f>IF(OR($A458="",$B458=""),"",'MPTO_working_2-way'!E466)</f>
        <v/>
      </c>
      <c r="H458" s="17" t="str">
        <f>IF(OR($A458="",$B458=""),"",'OddsRatio_working_2-way'!M466)</f>
        <v/>
      </c>
      <c r="I458" s="17" t="str">
        <f>IF(OR($A458="",$B458=""),"",'OddsRatio_working_2-way'!N466)</f>
        <v/>
      </c>
      <c r="J458" s="17" t="str">
        <f>IF('Log_working_2-way'!$D466="","",A458^('Log_working_2-way'!$D466))</f>
        <v/>
      </c>
      <c r="K458" s="22" t="str">
        <f>IF('Log_working_2-way'!$D466="","",B458^('Log_working_2-way'!$D466))</f>
        <v/>
      </c>
    </row>
    <row r="459" spans="3:11" x14ac:dyDescent="0.2">
      <c r="C459" s="20" t="str">
        <f t="shared" si="95"/>
        <v/>
      </c>
      <c r="D459" s="17" t="str">
        <f>IF(OR($A459="",$B459=""),"",A459*'MPTO_working_2-way'!$G467)</f>
        <v/>
      </c>
      <c r="E459" s="22" t="str">
        <f>IF(OR($A459="",$B459=""),"",B459*'MPTO_working_2-way'!$G467)</f>
        <v/>
      </c>
      <c r="F459" s="17" t="str">
        <f>IF(OR($A459="",$B459=""),"",'MPTO_working_2-way'!D467)</f>
        <v/>
      </c>
      <c r="G459" s="22" t="str">
        <f>IF(OR($A459="",$B459=""),"",'MPTO_working_2-way'!E467)</f>
        <v/>
      </c>
      <c r="H459" s="17" t="str">
        <f>IF(OR($A459="",$B459=""),"",'OddsRatio_working_2-way'!M467)</f>
        <v/>
      </c>
      <c r="I459" s="17" t="str">
        <f>IF(OR($A459="",$B459=""),"",'OddsRatio_working_2-way'!N467)</f>
        <v/>
      </c>
      <c r="J459" s="17" t="str">
        <f>IF('Log_working_2-way'!$D467="","",A459^('Log_working_2-way'!$D467))</f>
        <v/>
      </c>
      <c r="K459" s="22" t="str">
        <f>IF('Log_working_2-way'!$D467="","",B459^('Log_working_2-way'!$D467))</f>
        <v/>
      </c>
    </row>
    <row r="460" spans="3:11" x14ac:dyDescent="0.2">
      <c r="C460" s="20" t="str">
        <f t="shared" si="95"/>
        <v/>
      </c>
      <c r="D460" s="17" t="str">
        <f>IF(OR($A460="",$B460=""),"",A460*'MPTO_working_2-way'!$G468)</f>
        <v/>
      </c>
      <c r="E460" s="22" t="str">
        <f>IF(OR($A460="",$B460=""),"",B460*'MPTO_working_2-way'!$G468)</f>
        <v/>
      </c>
      <c r="F460" s="17" t="str">
        <f>IF(OR($A460="",$B460=""),"",'MPTO_working_2-way'!D468)</f>
        <v/>
      </c>
      <c r="G460" s="22" t="str">
        <f>IF(OR($A460="",$B460=""),"",'MPTO_working_2-way'!E468)</f>
        <v/>
      </c>
      <c r="H460" s="17" t="str">
        <f>IF(OR($A460="",$B460=""),"",'OddsRatio_working_2-way'!M468)</f>
        <v/>
      </c>
      <c r="I460" s="17" t="str">
        <f>IF(OR($A460="",$B460=""),"",'OddsRatio_working_2-way'!N468)</f>
        <v/>
      </c>
      <c r="J460" s="17" t="str">
        <f>IF('Log_working_2-way'!$D468="","",A460^('Log_working_2-way'!$D468))</f>
        <v/>
      </c>
      <c r="K460" s="22" t="str">
        <f>IF('Log_working_2-way'!$D468="","",B460^('Log_working_2-way'!$D468))</f>
        <v/>
      </c>
    </row>
    <row r="461" spans="3:11" x14ac:dyDescent="0.2">
      <c r="C461" s="20" t="str">
        <f t="shared" si="95"/>
        <v/>
      </c>
      <c r="D461" s="17" t="str">
        <f>IF(OR($A461="",$B461=""),"",A461*'MPTO_working_2-way'!$G469)</f>
        <v/>
      </c>
      <c r="E461" s="22" t="str">
        <f>IF(OR($A461="",$B461=""),"",B461*'MPTO_working_2-way'!$G469)</f>
        <v/>
      </c>
      <c r="F461" s="17" t="str">
        <f>IF(OR($A461="",$B461=""),"",'MPTO_working_2-way'!D469)</f>
        <v/>
      </c>
      <c r="G461" s="22" t="str">
        <f>IF(OR($A461="",$B461=""),"",'MPTO_working_2-way'!E469)</f>
        <v/>
      </c>
      <c r="H461" s="17" t="str">
        <f>IF(OR($A461="",$B461=""),"",'OddsRatio_working_2-way'!M469)</f>
        <v/>
      </c>
      <c r="I461" s="17" t="str">
        <f>IF(OR($A461="",$B461=""),"",'OddsRatio_working_2-way'!N469)</f>
        <v/>
      </c>
      <c r="J461" s="17" t="str">
        <f>IF('Log_working_2-way'!$D469="","",A461^('Log_working_2-way'!$D469))</f>
        <v/>
      </c>
      <c r="K461" s="22" t="str">
        <f>IF('Log_working_2-way'!$D469="","",B461^('Log_working_2-way'!$D469))</f>
        <v/>
      </c>
    </row>
    <row r="462" spans="3:11" x14ac:dyDescent="0.2">
      <c r="C462" s="20" t="str">
        <f t="shared" si="95"/>
        <v/>
      </c>
      <c r="D462" s="17" t="str">
        <f>IF(OR($A462="",$B462=""),"",A462*'MPTO_working_2-way'!$G470)</f>
        <v/>
      </c>
      <c r="E462" s="22" t="str">
        <f>IF(OR($A462="",$B462=""),"",B462*'MPTO_working_2-way'!$G470)</f>
        <v/>
      </c>
      <c r="F462" s="17" t="str">
        <f>IF(OR($A462="",$B462=""),"",'MPTO_working_2-way'!D470)</f>
        <v/>
      </c>
      <c r="G462" s="22" t="str">
        <f>IF(OR($A462="",$B462=""),"",'MPTO_working_2-way'!E470)</f>
        <v/>
      </c>
      <c r="H462" s="17" t="str">
        <f>IF(OR($A462="",$B462=""),"",'OddsRatio_working_2-way'!M470)</f>
        <v/>
      </c>
      <c r="I462" s="17" t="str">
        <f>IF(OR($A462="",$B462=""),"",'OddsRatio_working_2-way'!N470)</f>
        <v/>
      </c>
      <c r="J462" s="17" t="str">
        <f>IF('Log_working_2-way'!$D470="","",A462^('Log_working_2-way'!$D470))</f>
        <v/>
      </c>
      <c r="K462" s="22" t="str">
        <f>IF('Log_working_2-way'!$D470="","",B462^('Log_working_2-way'!$D470))</f>
        <v/>
      </c>
    </row>
    <row r="463" spans="3:11" x14ac:dyDescent="0.2">
      <c r="C463" s="20" t="str">
        <f t="shared" si="95"/>
        <v/>
      </c>
      <c r="D463" s="17" t="str">
        <f>IF(OR($A463="",$B463=""),"",A463*'MPTO_working_2-way'!$G471)</f>
        <v/>
      </c>
      <c r="E463" s="22" t="str">
        <f>IF(OR($A463="",$B463=""),"",B463*'MPTO_working_2-way'!$G471)</f>
        <v/>
      </c>
      <c r="F463" s="17" t="str">
        <f>IF(OR($A463="",$B463=""),"",'MPTO_working_2-way'!D471)</f>
        <v/>
      </c>
      <c r="G463" s="22" t="str">
        <f>IF(OR($A463="",$B463=""),"",'MPTO_working_2-way'!E471)</f>
        <v/>
      </c>
      <c r="H463" s="17" t="str">
        <f>IF(OR($A463="",$B463=""),"",'OddsRatio_working_2-way'!M471)</f>
        <v/>
      </c>
      <c r="I463" s="17" t="str">
        <f>IF(OR($A463="",$B463=""),"",'OddsRatio_working_2-way'!N471)</f>
        <v/>
      </c>
      <c r="J463" s="17" t="str">
        <f>IF('Log_working_2-way'!$D471="","",A463^('Log_working_2-way'!$D471))</f>
        <v/>
      </c>
      <c r="K463" s="22" t="str">
        <f>IF('Log_working_2-way'!$D471="","",B463^('Log_working_2-way'!$D471))</f>
        <v/>
      </c>
    </row>
    <row r="464" spans="3:11" x14ac:dyDescent="0.2">
      <c r="C464" s="20" t="str">
        <f t="shared" si="95"/>
        <v/>
      </c>
      <c r="D464" s="17" t="str">
        <f>IF(OR($A464="",$B464=""),"",A464*'MPTO_working_2-way'!$G472)</f>
        <v/>
      </c>
      <c r="E464" s="22" t="str">
        <f>IF(OR($A464="",$B464=""),"",B464*'MPTO_working_2-way'!$G472)</f>
        <v/>
      </c>
      <c r="F464" s="17" t="str">
        <f>IF(OR($A464="",$B464=""),"",'MPTO_working_2-way'!D472)</f>
        <v/>
      </c>
      <c r="G464" s="22" t="str">
        <f>IF(OR($A464="",$B464=""),"",'MPTO_working_2-way'!E472)</f>
        <v/>
      </c>
      <c r="H464" s="17" t="str">
        <f>IF(OR($A464="",$B464=""),"",'OddsRatio_working_2-way'!M472)</f>
        <v/>
      </c>
      <c r="I464" s="17" t="str">
        <f>IF(OR($A464="",$B464=""),"",'OddsRatio_working_2-way'!N472)</f>
        <v/>
      </c>
      <c r="J464" s="17" t="str">
        <f>IF('Log_working_2-way'!$D472="","",A464^('Log_working_2-way'!$D472))</f>
        <v/>
      </c>
      <c r="K464" s="22" t="str">
        <f>IF('Log_working_2-way'!$D472="","",B464^('Log_working_2-way'!$D472))</f>
        <v/>
      </c>
    </row>
    <row r="465" spans="3:11" x14ac:dyDescent="0.2">
      <c r="C465" s="20" t="str">
        <f t="shared" si="95"/>
        <v/>
      </c>
      <c r="D465" s="17" t="str">
        <f>IF(OR($A465="",$B465=""),"",A465*'MPTO_working_2-way'!$G473)</f>
        <v/>
      </c>
      <c r="E465" s="22" t="str">
        <f>IF(OR($A465="",$B465=""),"",B465*'MPTO_working_2-way'!$G473)</f>
        <v/>
      </c>
      <c r="F465" s="17" t="str">
        <f>IF(OR($A465="",$B465=""),"",'MPTO_working_2-way'!D473)</f>
        <v/>
      </c>
      <c r="G465" s="22" t="str">
        <f>IF(OR($A465="",$B465=""),"",'MPTO_working_2-way'!E473)</f>
        <v/>
      </c>
      <c r="H465" s="17" t="str">
        <f>IF(OR($A465="",$B465=""),"",'OddsRatio_working_2-way'!M473)</f>
        <v/>
      </c>
      <c r="I465" s="17" t="str">
        <f>IF(OR($A465="",$B465=""),"",'OddsRatio_working_2-way'!N473)</f>
        <v/>
      </c>
      <c r="J465" s="17" t="str">
        <f>IF('Log_working_2-way'!$D473="","",A465^('Log_working_2-way'!$D473))</f>
        <v/>
      </c>
      <c r="K465" s="22" t="str">
        <f>IF('Log_working_2-way'!$D473="","",B465^('Log_working_2-way'!$D473))</f>
        <v/>
      </c>
    </row>
    <row r="466" spans="3:11" x14ac:dyDescent="0.2">
      <c r="C466" s="20" t="str">
        <f t="shared" si="95"/>
        <v/>
      </c>
      <c r="D466" s="17" t="str">
        <f>IF(OR($A466="",$B466=""),"",A466*'MPTO_working_2-way'!$G474)</f>
        <v/>
      </c>
      <c r="E466" s="22" t="str">
        <f>IF(OR($A466="",$B466=""),"",B466*'MPTO_working_2-way'!$G474)</f>
        <v/>
      </c>
      <c r="F466" s="17" t="str">
        <f>IF(OR($A466="",$B466=""),"",'MPTO_working_2-way'!D474)</f>
        <v/>
      </c>
      <c r="G466" s="22" t="str">
        <f>IF(OR($A466="",$B466=""),"",'MPTO_working_2-way'!E474)</f>
        <v/>
      </c>
      <c r="H466" s="17" t="str">
        <f>IF(OR($A466="",$B466=""),"",'OddsRatio_working_2-way'!M474)</f>
        <v/>
      </c>
      <c r="I466" s="17" t="str">
        <f>IF(OR($A466="",$B466=""),"",'OddsRatio_working_2-way'!N474)</f>
        <v/>
      </c>
      <c r="J466" s="17" t="str">
        <f>IF('Log_working_2-way'!$D474="","",A466^('Log_working_2-way'!$D474))</f>
        <v/>
      </c>
      <c r="K466" s="22" t="str">
        <f>IF('Log_working_2-way'!$D474="","",B466^('Log_working_2-way'!$D474))</f>
        <v/>
      </c>
    </row>
    <row r="467" spans="3:11" x14ac:dyDescent="0.2">
      <c r="C467" s="20" t="str">
        <f t="shared" si="95"/>
        <v/>
      </c>
      <c r="D467" s="17" t="str">
        <f>IF(OR($A467="",$B467=""),"",A467*'MPTO_working_2-way'!$G475)</f>
        <v/>
      </c>
      <c r="E467" s="22" t="str">
        <f>IF(OR($A467="",$B467=""),"",B467*'MPTO_working_2-way'!$G475)</f>
        <v/>
      </c>
      <c r="F467" s="17" t="str">
        <f>IF(OR($A467="",$B467=""),"",'MPTO_working_2-way'!D475)</f>
        <v/>
      </c>
      <c r="G467" s="22" t="str">
        <f>IF(OR($A467="",$B467=""),"",'MPTO_working_2-way'!E475)</f>
        <v/>
      </c>
      <c r="H467" s="17" t="str">
        <f>IF(OR($A467="",$B467=""),"",'OddsRatio_working_2-way'!M475)</f>
        <v/>
      </c>
      <c r="I467" s="17" t="str">
        <f>IF(OR($A467="",$B467=""),"",'OddsRatio_working_2-way'!N475)</f>
        <v/>
      </c>
      <c r="J467" s="17" t="str">
        <f>IF('Log_working_2-way'!$D475="","",A467^('Log_working_2-way'!$D475))</f>
        <v/>
      </c>
      <c r="K467" s="22" t="str">
        <f>IF('Log_working_2-way'!$D475="","",B467^('Log_working_2-way'!$D475))</f>
        <v/>
      </c>
    </row>
    <row r="468" spans="3:11" x14ac:dyDescent="0.2">
      <c r="C468" s="20" t="str">
        <f t="shared" si="95"/>
        <v/>
      </c>
      <c r="D468" s="17" t="str">
        <f>IF(OR($A468="",$B468=""),"",A468*'MPTO_working_2-way'!$G476)</f>
        <v/>
      </c>
      <c r="E468" s="22" t="str">
        <f>IF(OR($A468="",$B468=""),"",B468*'MPTO_working_2-way'!$G476)</f>
        <v/>
      </c>
      <c r="F468" s="17" t="str">
        <f>IF(OR($A468="",$B468=""),"",'MPTO_working_2-way'!D476)</f>
        <v/>
      </c>
      <c r="G468" s="22" t="str">
        <f>IF(OR($A468="",$B468=""),"",'MPTO_working_2-way'!E476)</f>
        <v/>
      </c>
      <c r="H468" s="17" t="str">
        <f>IF(OR($A468="",$B468=""),"",'OddsRatio_working_2-way'!M476)</f>
        <v/>
      </c>
      <c r="I468" s="17" t="str">
        <f>IF(OR($A468="",$B468=""),"",'OddsRatio_working_2-way'!N476)</f>
        <v/>
      </c>
      <c r="J468" s="17" t="str">
        <f>IF('Log_working_2-way'!$D476="","",A468^('Log_working_2-way'!$D476))</f>
        <v/>
      </c>
      <c r="K468" s="22" t="str">
        <f>IF('Log_working_2-way'!$D476="","",B468^('Log_working_2-way'!$D476))</f>
        <v/>
      </c>
    </row>
    <row r="469" spans="3:11" x14ac:dyDescent="0.2">
      <c r="C469" s="20" t="str">
        <f t="shared" si="95"/>
        <v/>
      </c>
      <c r="D469" s="17" t="str">
        <f>IF(OR($A469="",$B469=""),"",A469*'MPTO_working_2-way'!$G477)</f>
        <v/>
      </c>
      <c r="E469" s="22" t="str">
        <f>IF(OR($A469="",$B469=""),"",B469*'MPTO_working_2-way'!$G477)</f>
        <v/>
      </c>
      <c r="F469" s="17" t="str">
        <f>IF(OR($A469="",$B469=""),"",'MPTO_working_2-way'!D477)</f>
        <v/>
      </c>
      <c r="G469" s="22" t="str">
        <f>IF(OR($A469="",$B469=""),"",'MPTO_working_2-way'!E477)</f>
        <v/>
      </c>
      <c r="H469" s="17" t="str">
        <f>IF(OR($A469="",$B469=""),"",'OddsRatio_working_2-way'!M477)</f>
        <v/>
      </c>
      <c r="I469" s="17" t="str">
        <f>IF(OR($A469="",$B469=""),"",'OddsRatio_working_2-way'!N477)</f>
        <v/>
      </c>
      <c r="J469" s="17" t="str">
        <f>IF('Log_working_2-way'!$D477="","",A469^('Log_working_2-way'!$D477))</f>
        <v/>
      </c>
      <c r="K469" s="22" t="str">
        <f>IF('Log_working_2-way'!$D477="","",B469^('Log_working_2-way'!$D477))</f>
        <v/>
      </c>
    </row>
    <row r="470" spans="3:11" x14ac:dyDescent="0.2">
      <c r="C470" s="20" t="str">
        <f t="shared" si="95"/>
        <v/>
      </c>
      <c r="D470" s="17" t="str">
        <f>IF(OR($A470="",$B470=""),"",A470*'MPTO_working_2-way'!$G478)</f>
        <v/>
      </c>
      <c r="E470" s="22" t="str">
        <f>IF(OR($A470="",$B470=""),"",B470*'MPTO_working_2-way'!$G478)</f>
        <v/>
      </c>
      <c r="F470" s="17" t="str">
        <f>IF(OR($A470="",$B470=""),"",'MPTO_working_2-way'!D478)</f>
        <v/>
      </c>
      <c r="G470" s="22" t="str">
        <f>IF(OR($A470="",$B470=""),"",'MPTO_working_2-way'!E478)</f>
        <v/>
      </c>
      <c r="H470" s="17" t="str">
        <f>IF(OR($A470="",$B470=""),"",'OddsRatio_working_2-way'!M478)</f>
        <v/>
      </c>
      <c r="I470" s="17" t="str">
        <f>IF(OR($A470="",$B470=""),"",'OddsRatio_working_2-way'!N478)</f>
        <v/>
      </c>
      <c r="J470" s="17" t="str">
        <f>IF('Log_working_2-way'!$D478="","",A470^('Log_working_2-way'!$D478))</f>
        <v/>
      </c>
      <c r="K470" s="22" t="str">
        <f>IF('Log_working_2-way'!$D478="","",B470^('Log_working_2-way'!$D478))</f>
        <v/>
      </c>
    </row>
    <row r="471" spans="3:11" x14ac:dyDescent="0.2">
      <c r="C471" s="20" t="str">
        <f t="shared" si="95"/>
        <v/>
      </c>
      <c r="D471" s="17" t="str">
        <f>IF(OR($A471="",$B471=""),"",A471*'MPTO_working_2-way'!$G479)</f>
        <v/>
      </c>
      <c r="E471" s="22" t="str">
        <f>IF(OR($A471="",$B471=""),"",B471*'MPTO_working_2-way'!$G479)</f>
        <v/>
      </c>
      <c r="F471" s="17" t="str">
        <f>IF(OR($A471="",$B471=""),"",'MPTO_working_2-way'!D479)</f>
        <v/>
      </c>
      <c r="G471" s="22" t="str">
        <f>IF(OR($A471="",$B471=""),"",'MPTO_working_2-way'!E479)</f>
        <v/>
      </c>
      <c r="H471" s="17" t="str">
        <f>IF(OR($A471="",$B471=""),"",'OddsRatio_working_2-way'!M479)</f>
        <v/>
      </c>
      <c r="I471" s="17" t="str">
        <f>IF(OR($A471="",$B471=""),"",'OddsRatio_working_2-way'!N479)</f>
        <v/>
      </c>
      <c r="J471" s="17" t="str">
        <f>IF('Log_working_2-way'!$D479="","",A471^('Log_working_2-way'!$D479))</f>
        <v/>
      </c>
      <c r="K471" s="22" t="str">
        <f>IF('Log_working_2-way'!$D479="","",B471^('Log_working_2-way'!$D479))</f>
        <v/>
      </c>
    </row>
    <row r="472" spans="3:11" x14ac:dyDescent="0.2">
      <c r="C472" s="20" t="str">
        <f t="shared" si="95"/>
        <v/>
      </c>
      <c r="D472" s="17" t="str">
        <f>IF(OR($A472="",$B472=""),"",A472*'MPTO_working_2-way'!$G480)</f>
        <v/>
      </c>
      <c r="E472" s="22" t="str">
        <f>IF(OR($A472="",$B472=""),"",B472*'MPTO_working_2-way'!$G480)</f>
        <v/>
      </c>
      <c r="F472" s="17" t="str">
        <f>IF(OR($A472="",$B472=""),"",'MPTO_working_2-way'!D480)</f>
        <v/>
      </c>
      <c r="G472" s="22" t="str">
        <f>IF(OR($A472="",$B472=""),"",'MPTO_working_2-way'!E480)</f>
        <v/>
      </c>
      <c r="H472" s="17" t="str">
        <f>IF(OR($A472="",$B472=""),"",'OddsRatio_working_2-way'!M480)</f>
        <v/>
      </c>
      <c r="I472" s="17" t="str">
        <f>IF(OR($A472="",$B472=""),"",'OddsRatio_working_2-way'!N480)</f>
        <v/>
      </c>
      <c r="J472" s="17" t="str">
        <f>IF('Log_working_2-way'!$D480="","",A472^('Log_working_2-way'!$D480))</f>
        <v/>
      </c>
      <c r="K472" s="22" t="str">
        <f>IF('Log_working_2-way'!$D480="","",B472^('Log_working_2-way'!$D480))</f>
        <v/>
      </c>
    </row>
    <row r="473" spans="3:11" x14ac:dyDescent="0.2">
      <c r="C473" s="20" t="str">
        <f t="shared" si="95"/>
        <v/>
      </c>
      <c r="D473" s="17" t="str">
        <f>IF(OR($A473="",$B473=""),"",A473*'MPTO_working_2-way'!$G481)</f>
        <v/>
      </c>
      <c r="E473" s="22" t="str">
        <f>IF(OR($A473="",$B473=""),"",B473*'MPTO_working_2-way'!$G481)</f>
        <v/>
      </c>
      <c r="F473" s="17" t="str">
        <f>IF(OR($A473="",$B473=""),"",'MPTO_working_2-way'!D481)</f>
        <v/>
      </c>
      <c r="G473" s="22" t="str">
        <f>IF(OR($A473="",$B473=""),"",'MPTO_working_2-way'!E481)</f>
        <v/>
      </c>
      <c r="H473" s="17" t="str">
        <f>IF(OR($A473="",$B473=""),"",'OddsRatio_working_2-way'!M481)</f>
        <v/>
      </c>
      <c r="I473" s="17" t="str">
        <f>IF(OR($A473="",$B473=""),"",'OddsRatio_working_2-way'!N481)</f>
        <v/>
      </c>
      <c r="J473" s="17" t="str">
        <f>IF('Log_working_2-way'!$D481="","",A473^('Log_working_2-way'!$D481))</f>
        <v/>
      </c>
      <c r="K473" s="22" t="str">
        <f>IF('Log_working_2-way'!$D481="","",B473^('Log_working_2-way'!$D481))</f>
        <v/>
      </c>
    </row>
    <row r="474" spans="3:11" x14ac:dyDescent="0.2">
      <c r="C474" s="20" t="str">
        <f t="shared" si="95"/>
        <v/>
      </c>
      <c r="D474" s="17" t="str">
        <f>IF(OR($A474="",$B474=""),"",A474*'MPTO_working_2-way'!$G482)</f>
        <v/>
      </c>
      <c r="E474" s="22" t="str">
        <f>IF(OR($A474="",$B474=""),"",B474*'MPTO_working_2-way'!$G482)</f>
        <v/>
      </c>
      <c r="F474" s="17" t="str">
        <f>IF(OR($A474="",$B474=""),"",'MPTO_working_2-way'!D482)</f>
        <v/>
      </c>
      <c r="G474" s="22" t="str">
        <f>IF(OR($A474="",$B474=""),"",'MPTO_working_2-way'!E482)</f>
        <v/>
      </c>
      <c r="H474" s="17" t="str">
        <f>IF(OR($A474="",$B474=""),"",'OddsRatio_working_2-way'!M482)</f>
        <v/>
      </c>
      <c r="I474" s="17" t="str">
        <f>IF(OR($A474="",$B474=""),"",'OddsRatio_working_2-way'!N482)</f>
        <v/>
      </c>
      <c r="J474" s="17" t="str">
        <f>IF('Log_working_2-way'!$D482="","",A474^('Log_working_2-way'!$D482))</f>
        <v/>
      </c>
      <c r="K474" s="22" t="str">
        <f>IF('Log_working_2-way'!$D482="","",B474^('Log_working_2-way'!$D482))</f>
        <v/>
      </c>
    </row>
    <row r="475" spans="3:11" x14ac:dyDescent="0.2">
      <c r="C475" s="20" t="str">
        <f t="shared" si="95"/>
        <v/>
      </c>
      <c r="D475" s="17" t="str">
        <f>IF(OR($A475="",$B475=""),"",A475*'MPTO_working_2-way'!$G483)</f>
        <v/>
      </c>
      <c r="E475" s="22" t="str">
        <f>IF(OR($A475="",$B475=""),"",B475*'MPTO_working_2-way'!$G483)</f>
        <v/>
      </c>
      <c r="F475" s="17" t="str">
        <f>IF(OR($A475="",$B475=""),"",'MPTO_working_2-way'!D483)</f>
        <v/>
      </c>
      <c r="G475" s="22" t="str">
        <f>IF(OR($A475="",$B475=""),"",'MPTO_working_2-way'!E483)</f>
        <v/>
      </c>
      <c r="H475" s="17" t="str">
        <f>IF(OR($A475="",$B475=""),"",'OddsRatio_working_2-way'!M483)</f>
        <v/>
      </c>
      <c r="I475" s="17" t="str">
        <f>IF(OR($A475="",$B475=""),"",'OddsRatio_working_2-way'!N483)</f>
        <v/>
      </c>
      <c r="J475" s="17" t="str">
        <f>IF('Log_working_2-way'!$D483="","",A475^('Log_working_2-way'!$D483))</f>
        <v/>
      </c>
      <c r="K475" s="22" t="str">
        <f>IF('Log_working_2-way'!$D483="","",B475^('Log_working_2-way'!$D483))</f>
        <v/>
      </c>
    </row>
    <row r="476" spans="3:11" x14ac:dyDescent="0.2">
      <c r="C476" s="20" t="str">
        <f t="shared" si="95"/>
        <v/>
      </c>
      <c r="D476" s="17" t="str">
        <f>IF(OR($A476="",$B476=""),"",A476*'MPTO_working_2-way'!$G484)</f>
        <v/>
      </c>
      <c r="E476" s="22" t="str">
        <f>IF(OR($A476="",$B476=""),"",B476*'MPTO_working_2-way'!$G484)</f>
        <v/>
      </c>
      <c r="F476" s="17" t="str">
        <f>IF(OR($A476="",$B476=""),"",'MPTO_working_2-way'!D484)</f>
        <v/>
      </c>
      <c r="G476" s="22" t="str">
        <f>IF(OR($A476="",$B476=""),"",'MPTO_working_2-way'!E484)</f>
        <v/>
      </c>
      <c r="H476" s="17" t="str">
        <f>IF(OR($A476="",$B476=""),"",'OddsRatio_working_2-way'!M484)</f>
        <v/>
      </c>
      <c r="I476" s="17" t="str">
        <f>IF(OR($A476="",$B476=""),"",'OddsRatio_working_2-way'!N484)</f>
        <v/>
      </c>
      <c r="J476" s="17" t="str">
        <f>IF('Log_working_2-way'!$D484="","",A476^('Log_working_2-way'!$D484))</f>
        <v/>
      </c>
      <c r="K476" s="22" t="str">
        <f>IF('Log_working_2-way'!$D484="","",B476^('Log_working_2-way'!$D484))</f>
        <v/>
      </c>
    </row>
    <row r="477" spans="3:11" x14ac:dyDescent="0.2">
      <c r="C477" s="20" t="str">
        <f t="shared" si="95"/>
        <v/>
      </c>
      <c r="D477" s="17" t="str">
        <f>IF(OR($A477="",$B477=""),"",A477*'MPTO_working_2-way'!$G485)</f>
        <v/>
      </c>
      <c r="E477" s="22" t="str">
        <f>IF(OR($A477="",$B477=""),"",B477*'MPTO_working_2-way'!$G485)</f>
        <v/>
      </c>
      <c r="F477" s="17" t="str">
        <f>IF(OR($A477="",$B477=""),"",'MPTO_working_2-way'!D485)</f>
        <v/>
      </c>
      <c r="G477" s="22" t="str">
        <f>IF(OR($A477="",$B477=""),"",'MPTO_working_2-way'!E485)</f>
        <v/>
      </c>
      <c r="H477" s="17" t="str">
        <f>IF(OR($A477="",$B477=""),"",'OddsRatio_working_2-way'!M485)</f>
        <v/>
      </c>
      <c r="I477" s="17" t="str">
        <f>IF(OR($A477="",$B477=""),"",'OddsRatio_working_2-way'!N485)</f>
        <v/>
      </c>
      <c r="J477" s="17" t="str">
        <f>IF('Log_working_2-way'!$D485="","",A477^('Log_working_2-way'!$D485))</f>
        <v/>
      </c>
      <c r="K477" s="22" t="str">
        <f>IF('Log_working_2-way'!$D485="","",B477^('Log_working_2-way'!$D485))</f>
        <v/>
      </c>
    </row>
    <row r="478" spans="3:11" x14ac:dyDescent="0.2">
      <c r="C478" s="20" t="str">
        <f t="shared" si="95"/>
        <v/>
      </c>
      <c r="D478" s="17" t="str">
        <f>IF(OR($A478="",$B478=""),"",A478*'MPTO_working_2-way'!$G486)</f>
        <v/>
      </c>
      <c r="E478" s="22" t="str">
        <f>IF(OR($A478="",$B478=""),"",B478*'MPTO_working_2-way'!$G486)</f>
        <v/>
      </c>
      <c r="F478" s="17" t="str">
        <f>IF(OR($A478="",$B478=""),"",'MPTO_working_2-way'!D486)</f>
        <v/>
      </c>
      <c r="G478" s="22" t="str">
        <f>IF(OR($A478="",$B478=""),"",'MPTO_working_2-way'!E486)</f>
        <v/>
      </c>
      <c r="H478" s="17" t="str">
        <f>IF(OR($A478="",$B478=""),"",'OddsRatio_working_2-way'!M486)</f>
        <v/>
      </c>
      <c r="I478" s="17" t="str">
        <f>IF(OR($A478="",$B478=""),"",'OddsRatio_working_2-way'!N486)</f>
        <v/>
      </c>
      <c r="J478" s="17" t="str">
        <f>IF('Log_working_2-way'!$D486="","",A478^('Log_working_2-way'!$D486))</f>
        <v/>
      </c>
      <c r="K478" s="22" t="str">
        <f>IF('Log_working_2-way'!$D486="","",B478^('Log_working_2-way'!$D486))</f>
        <v/>
      </c>
    </row>
    <row r="479" spans="3:11" x14ac:dyDescent="0.2">
      <c r="C479" s="20" t="str">
        <f t="shared" si="95"/>
        <v/>
      </c>
      <c r="D479" s="17" t="str">
        <f>IF(OR($A479="",$B479=""),"",A479*'MPTO_working_2-way'!$G487)</f>
        <v/>
      </c>
      <c r="E479" s="22" t="str">
        <f>IF(OR($A479="",$B479=""),"",B479*'MPTO_working_2-way'!$G487)</f>
        <v/>
      </c>
      <c r="F479" s="17" t="str">
        <f>IF(OR($A479="",$B479=""),"",'MPTO_working_2-way'!D487)</f>
        <v/>
      </c>
      <c r="G479" s="22" t="str">
        <f>IF(OR($A479="",$B479=""),"",'MPTO_working_2-way'!E487)</f>
        <v/>
      </c>
      <c r="H479" s="17" t="str">
        <f>IF(OR($A479="",$B479=""),"",'OddsRatio_working_2-way'!M487)</f>
        <v/>
      </c>
      <c r="I479" s="17" t="str">
        <f>IF(OR($A479="",$B479=""),"",'OddsRatio_working_2-way'!N487)</f>
        <v/>
      </c>
      <c r="J479" s="17" t="str">
        <f>IF('Log_working_2-way'!$D487="","",A479^('Log_working_2-way'!$D487))</f>
        <v/>
      </c>
      <c r="K479" s="22" t="str">
        <f>IF('Log_working_2-way'!$D487="","",B479^('Log_working_2-way'!$D487))</f>
        <v/>
      </c>
    </row>
    <row r="480" spans="3:11" x14ac:dyDescent="0.2">
      <c r="C480" s="20" t="str">
        <f t="shared" si="95"/>
        <v/>
      </c>
      <c r="D480" s="17" t="str">
        <f>IF(OR($A480="",$B480=""),"",A480*'MPTO_working_2-way'!$G488)</f>
        <v/>
      </c>
      <c r="E480" s="22" t="str">
        <f>IF(OR($A480="",$B480=""),"",B480*'MPTO_working_2-way'!$G488)</f>
        <v/>
      </c>
      <c r="F480" s="17" t="str">
        <f>IF(OR($A480="",$B480=""),"",'MPTO_working_2-way'!D488)</f>
        <v/>
      </c>
      <c r="G480" s="22" t="str">
        <f>IF(OR($A480="",$B480=""),"",'MPTO_working_2-way'!E488)</f>
        <v/>
      </c>
      <c r="H480" s="17" t="str">
        <f>IF(OR($A480="",$B480=""),"",'OddsRatio_working_2-way'!M488)</f>
        <v/>
      </c>
      <c r="I480" s="17" t="str">
        <f>IF(OR($A480="",$B480=""),"",'OddsRatio_working_2-way'!N488)</f>
        <v/>
      </c>
      <c r="J480" s="17" t="str">
        <f>IF('Log_working_2-way'!$D488="","",A480^('Log_working_2-way'!$D488))</f>
        <v/>
      </c>
      <c r="K480" s="22" t="str">
        <f>IF('Log_working_2-way'!$D488="","",B480^('Log_working_2-way'!$D488))</f>
        <v/>
      </c>
    </row>
    <row r="481" spans="3:11" x14ac:dyDescent="0.2">
      <c r="C481" s="20" t="str">
        <f t="shared" si="95"/>
        <v/>
      </c>
      <c r="D481" s="17" t="str">
        <f>IF(OR($A481="",$B481=""),"",A481*'MPTO_working_2-way'!$G489)</f>
        <v/>
      </c>
      <c r="E481" s="22" t="str">
        <f>IF(OR($A481="",$B481=""),"",B481*'MPTO_working_2-way'!$G489)</f>
        <v/>
      </c>
      <c r="F481" s="17" t="str">
        <f>IF(OR($A481="",$B481=""),"",'MPTO_working_2-way'!D489)</f>
        <v/>
      </c>
      <c r="G481" s="22" t="str">
        <f>IF(OR($A481="",$B481=""),"",'MPTO_working_2-way'!E489)</f>
        <v/>
      </c>
      <c r="H481" s="17" t="str">
        <f>IF(OR($A481="",$B481=""),"",'OddsRatio_working_2-way'!M489)</f>
        <v/>
      </c>
      <c r="I481" s="17" t="str">
        <f>IF(OR($A481="",$B481=""),"",'OddsRatio_working_2-way'!N489)</f>
        <v/>
      </c>
      <c r="J481" s="17" t="str">
        <f>IF('Log_working_2-way'!$D489="","",A481^('Log_working_2-way'!$D489))</f>
        <v/>
      </c>
      <c r="K481" s="22" t="str">
        <f>IF('Log_working_2-way'!$D489="","",B481^('Log_working_2-way'!$D489))</f>
        <v/>
      </c>
    </row>
    <row r="482" spans="3:11" x14ac:dyDescent="0.2">
      <c r="C482" s="20" t="str">
        <f t="shared" si="95"/>
        <v/>
      </c>
      <c r="D482" s="17" t="str">
        <f>IF(OR($A482="",$B482=""),"",A482*'MPTO_working_2-way'!$G490)</f>
        <v/>
      </c>
      <c r="E482" s="22" t="str">
        <f>IF(OR($A482="",$B482=""),"",B482*'MPTO_working_2-way'!$G490)</f>
        <v/>
      </c>
      <c r="F482" s="17" t="str">
        <f>IF(OR($A482="",$B482=""),"",'MPTO_working_2-way'!D490)</f>
        <v/>
      </c>
      <c r="G482" s="22" t="str">
        <f>IF(OR($A482="",$B482=""),"",'MPTO_working_2-way'!E490)</f>
        <v/>
      </c>
      <c r="H482" s="17" t="str">
        <f>IF(OR($A482="",$B482=""),"",'OddsRatio_working_2-way'!M490)</f>
        <v/>
      </c>
      <c r="I482" s="17" t="str">
        <f>IF(OR($A482="",$B482=""),"",'OddsRatio_working_2-way'!N490)</f>
        <v/>
      </c>
      <c r="J482" s="17" t="str">
        <f>IF('Log_working_2-way'!$D490="","",A482^('Log_working_2-way'!$D490))</f>
        <v/>
      </c>
      <c r="K482" s="22" t="str">
        <f>IF('Log_working_2-way'!$D490="","",B482^('Log_working_2-way'!$D490))</f>
        <v/>
      </c>
    </row>
    <row r="483" spans="3:11" x14ac:dyDescent="0.2">
      <c r="C483" s="20" t="str">
        <f t="shared" si="95"/>
        <v/>
      </c>
      <c r="D483" s="17" t="str">
        <f>IF(OR($A483="",$B483=""),"",A483*'MPTO_working_2-way'!$G491)</f>
        <v/>
      </c>
      <c r="E483" s="22" t="str">
        <f>IF(OR($A483="",$B483=""),"",B483*'MPTO_working_2-way'!$G491)</f>
        <v/>
      </c>
      <c r="F483" s="17" t="str">
        <f>IF(OR($A483="",$B483=""),"",'MPTO_working_2-way'!D491)</f>
        <v/>
      </c>
      <c r="G483" s="22" t="str">
        <f>IF(OR($A483="",$B483=""),"",'MPTO_working_2-way'!E491)</f>
        <v/>
      </c>
      <c r="H483" s="17" t="str">
        <f>IF(OR($A483="",$B483=""),"",'OddsRatio_working_2-way'!M491)</f>
        <v/>
      </c>
      <c r="I483" s="17" t="str">
        <f>IF(OR($A483="",$B483=""),"",'OddsRatio_working_2-way'!N491)</f>
        <v/>
      </c>
      <c r="J483" s="17" t="str">
        <f>IF('Log_working_2-way'!$D491="","",A483^('Log_working_2-way'!$D491))</f>
        <v/>
      </c>
      <c r="K483" s="22" t="str">
        <f>IF('Log_working_2-way'!$D491="","",B483^('Log_working_2-way'!$D491))</f>
        <v/>
      </c>
    </row>
    <row r="484" spans="3:11" x14ac:dyDescent="0.2">
      <c r="C484" s="20" t="str">
        <f t="shared" si="95"/>
        <v/>
      </c>
      <c r="D484" s="17" t="str">
        <f>IF(OR($A484="",$B484=""),"",A484*'MPTO_working_2-way'!$G492)</f>
        <v/>
      </c>
      <c r="E484" s="22" t="str">
        <f>IF(OR($A484="",$B484=""),"",B484*'MPTO_working_2-way'!$G492)</f>
        <v/>
      </c>
      <c r="F484" s="17" t="str">
        <f>IF(OR($A484="",$B484=""),"",'MPTO_working_2-way'!D492)</f>
        <v/>
      </c>
      <c r="G484" s="22" t="str">
        <f>IF(OR($A484="",$B484=""),"",'MPTO_working_2-way'!E492)</f>
        <v/>
      </c>
      <c r="H484" s="17" t="str">
        <f>IF(OR($A484="",$B484=""),"",'OddsRatio_working_2-way'!M492)</f>
        <v/>
      </c>
      <c r="I484" s="17" t="str">
        <f>IF(OR($A484="",$B484=""),"",'OddsRatio_working_2-way'!N492)</f>
        <v/>
      </c>
      <c r="J484" s="17" t="str">
        <f>IF('Log_working_2-way'!$D492="","",A484^('Log_working_2-way'!$D492))</f>
        <v/>
      </c>
      <c r="K484" s="22" t="str">
        <f>IF('Log_working_2-way'!$D492="","",B484^('Log_working_2-way'!$D492))</f>
        <v/>
      </c>
    </row>
    <row r="485" spans="3:11" x14ac:dyDescent="0.2">
      <c r="C485" s="20" t="str">
        <f t="shared" si="95"/>
        <v/>
      </c>
      <c r="D485" s="17" t="str">
        <f>IF(OR($A485="",$B485=""),"",A485*'MPTO_working_2-way'!$G493)</f>
        <v/>
      </c>
      <c r="E485" s="22" t="str">
        <f>IF(OR($A485="",$B485=""),"",B485*'MPTO_working_2-way'!$G493)</f>
        <v/>
      </c>
      <c r="F485" s="17" t="str">
        <f>IF(OR($A485="",$B485=""),"",'MPTO_working_2-way'!D493)</f>
        <v/>
      </c>
      <c r="G485" s="22" t="str">
        <f>IF(OR($A485="",$B485=""),"",'MPTO_working_2-way'!E493)</f>
        <v/>
      </c>
      <c r="H485" s="17" t="str">
        <f>IF(OR($A485="",$B485=""),"",'OddsRatio_working_2-way'!M493)</f>
        <v/>
      </c>
      <c r="I485" s="17" t="str">
        <f>IF(OR($A485="",$B485=""),"",'OddsRatio_working_2-way'!N493)</f>
        <v/>
      </c>
      <c r="J485" s="17" t="str">
        <f>IF('Log_working_2-way'!$D493="","",A485^('Log_working_2-way'!$D493))</f>
        <v/>
      </c>
      <c r="K485" s="22" t="str">
        <f>IF('Log_working_2-way'!$D493="","",B485^('Log_working_2-way'!$D493))</f>
        <v/>
      </c>
    </row>
    <row r="486" spans="3:11" x14ac:dyDescent="0.2">
      <c r="C486" s="20" t="str">
        <f t="shared" si="95"/>
        <v/>
      </c>
      <c r="D486" s="17" t="str">
        <f>IF(OR($A486="",$B486=""),"",A486*'MPTO_working_2-way'!$G494)</f>
        <v/>
      </c>
      <c r="E486" s="22" t="str">
        <f>IF(OR($A486="",$B486=""),"",B486*'MPTO_working_2-way'!$G494)</f>
        <v/>
      </c>
      <c r="F486" s="17" t="str">
        <f>IF(OR($A486="",$B486=""),"",'MPTO_working_2-way'!D494)</f>
        <v/>
      </c>
      <c r="G486" s="22" t="str">
        <f>IF(OR($A486="",$B486=""),"",'MPTO_working_2-way'!E494)</f>
        <v/>
      </c>
      <c r="H486" s="17" t="str">
        <f>IF(OR($A486="",$B486=""),"",'OddsRatio_working_2-way'!M494)</f>
        <v/>
      </c>
      <c r="I486" s="17" t="str">
        <f>IF(OR($A486="",$B486=""),"",'OddsRatio_working_2-way'!N494)</f>
        <v/>
      </c>
      <c r="J486" s="17" t="str">
        <f>IF('Log_working_2-way'!$D494="","",A486^('Log_working_2-way'!$D494))</f>
        <v/>
      </c>
      <c r="K486" s="22" t="str">
        <f>IF('Log_working_2-way'!$D494="","",B486^('Log_working_2-way'!$D494))</f>
        <v/>
      </c>
    </row>
    <row r="487" spans="3:11" x14ac:dyDescent="0.2">
      <c r="C487" s="20" t="str">
        <f t="shared" si="95"/>
        <v/>
      </c>
      <c r="D487" s="17" t="str">
        <f>IF(OR($A487="",$B487=""),"",A487*'MPTO_working_2-way'!$G495)</f>
        <v/>
      </c>
      <c r="E487" s="22" t="str">
        <f>IF(OR($A487="",$B487=""),"",B487*'MPTO_working_2-way'!$G495)</f>
        <v/>
      </c>
      <c r="F487" s="17" t="str">
        <f>IF(OR($A487="",$B487=""),"",'MPTO_working_2-way'!D495)</f>
        <v/>
      </c>
      <c r="G487" s="22" t="str">
        <f>IF(OR($A487="",$B487=""),"",'MPTO_working_2-way'!E495)</f>
        <v/>
      </c>
      <c r="H487" s="17" t="str">
        <f>IF(OR($A487="",$B487=""),"",'OddsRatio_working_2-way'!M495)</f>
        <v/>
      </c>
      <c r="I487" s="17" t="str">
        <f>IF(OR($A487="",$B487=""),"",'OddsRatio_working_2-way'!N495)</f>
        <v/>
      </c>
      <c r="J487" s="17" t="str">
        <f>IF('Log_working_2-way'!$D495="","",A487^('Log_working_2-way'!$D495))</f>
        <v/>
      </c>
      <c r="K487" s="22" t="str">
        <f>IF('Log_working_2-way'!$D495="","",B487^('Log_working_2-way'!$D495))</f>
        <v/>
      </c>
    </row>
    <row r="488" spans="3:11" x14ac:dyDescent="0.2">
      <c r="C488" s="20" t="str">
        <f t="shared" si="95"/>
        <v/>
      </c>
      <c r="D488" s="17" t="str">
        <f>IF(OR($A488="",$B488=""),"",A488*'MPTO_working_2-way'!$G496)</f>
        <v/>
      </c>
      <c r="E488" s="22" t="str">
        <f>IF(OR($A488="",$B488=""),"",B488*'MPTO_working_2-way'!$G496)</f>
        <v/>
      </c>
      <c r="F488" s="17" t="str">
        <f>IF(OR($A488="",$B488=""),"",'MPTO_working_2-way'!D496)</f>
        <v/>
      </c>
      <c r="G488" s="22" t="str">
        <f>IF(OR($A488="",$B488=""),"",'MPTO_working_2-way'!E496)</f>
        <v/>
      </c>
      <c r="H488" s="17" t="str">
        <f>IF(OR($A488="",$B488=""),"",'OddsRatio_working_2-way'!M496)</f>
        <v/>
      </c>
      <c r="I488" s="17" t="str">
        <f>IF(OR($A488="",$B488=""),"",'OddsRatio_working_2-way'!N496)</f>
        <v/>
      </c>
      <c r="J488" s="17" t="str">
        <f>IF('Log_working_2-way'!$D496="","",A488^('Log_working_2-way'!$D496))</f>
        <v/>
      </c>
      <c r="K488" s="22" t="str">
        <f>IF('Log_working_2-way'!$D496="","",B488^('Log_working_2-way'!$D496))</f>
        <v/>
      </c>
    </row>
    <row r="489" spans="3:11" x14ac:dyDescent="0.2">
      <c r="C489" s="20" t="str">
        <f t="shared" si="95"/>
        <v/>
      </c>
      <c r="D489" s="17" t="str">
        <f>IF(OR($A489="",$B489=""),"",A489*'MPTO_working_2-way'!$G497)</f>
        <v/>
      </c>
      <c r="E489" s="22" t="str">
        <f>IF(OR($A489="",$B489=""),"",B489*'MPTO_working_2-way'!$G497)</f>
        <v/>
      </c>
      <c r="F489" s="17" t="str">
        <f>IF(OR($A489="",$B489=""),"",'MPTO_working_2-way'!D497)</f>
        <v/>
      </c>
      <c r="G489" s="22" t="str">
        <f>IF(OR($A489="",$B489=""),"",'MPTO_working_2-way'!E497)</f>
        <v/>
      </c>
      <c r="H489" s="17" t="str">
        <f>IF(OR($A489="",$B489=""),"",'OddsRatio_working_2-way'!M497)</f>
        <v/>
      </c>
      <c r="I489" s="17" t="str">
        <f>IF(OR($A489="",$B489=""),"",'OddsRatio_working_2-way'!N497)</f>
        <v/>
      </c>
      <c r="J489" s="17" t="str">
        <f>IF('Log_working_2-way'!$D497="","",A489^('Log_working_2-way'!$D497))</f>
        <v/>
      </c>
      <c r="K489" s="22" t="str">
        <f>IF('Log_working_2-way'!$D497="","",B489^('Log_working_2-way'!$D497))</f>
        <v/>
      </c>
    </row>
    <row r="490" spans="3:11" x14ac:dyDescent="0.2">
      <c r="C490" s="20" t="str">
        <f t="shared" si="95"/>
        <v/>
      </c>
      <c r="D490" s="17" t="str">
        <f>IF(OR($A490="",$B490=""),"",A490*'MPTO_working_2-way'!$G498)</f>
        <v/>
      </c>
      <c r="E490" s="22" t="str">
        <f>IF(OR($A490="",$B490=""),"",B490*'MPTO_working_2-way'!$G498)</f>
        <v/>
      </c>
      <c r="F490" s="17" t="str">
        <f>IF(OR($A490="",$B490=""),"",'MPTO_working_2-way'!D498)</f>
        <v/>
      </c>
      <c r="G490" s="22" t="str">
        <f>IF(OR($A490="",$B490=""),"",'MPTO_working_2-way'!E498)</f>
        <v/>
      </c>
      <c r="H490" s="17" t="str">
        <f>IF(OR($A490="",$B490=""),"",'OddsRatio_working_2-way'!M498)</f>
        <v/>
      </c>
      <c r="I490" s="17" t="str">
        <f>IF(OR($A490="",$B490=""),"",'OddsRatio_working_2-way'!N498)</f>
        <v/>
      </c>
      <c r="J490" s="17" t="str">
        <f>IF('Log_working_2-way'!$D498="","",A490^('Log_working_2-way'!$D498))</f>
        <v/>
      </c>
      <c r="K490" s="22" t="str">
        <f>IF('Log_working_2-way'!$D498="","",B490^('Log_working_2-way'!$D498))</f>
        <v/>
      </c>
    </row>
    <row r="491" spans="3:11" x14ac:dyDescent="0.2">
      <c r="C491" s="20" t="str">
        <f t="shared" si="95"/>
        <v/>
      </c>
      <c r="D491" s="17" t="str">
        <f>IF(OR($A491="",$B491=""),"",A491*'MPTO_working_2-way'!$G499)</f>
        <v/>
      </c>
      <c r="E491" s="22" t="str">
        <f>IF(OR($A491="",$B491=""),"",B491*'MPTO_working_2-way'!$G499)</f>
        <v/>
      </c>
      <c r="F491" s="17" t="str">
        <f>IF(OR($A491="",$B491=""),"",'MPTO_working_2-way'!D499)</f>
        <v/>
      </c>
      <c r="G491" s="22" t="str">
        <f>IF(OR($A491="",$B491=""),"",'MPTO_working_2-way'!E499)</f>
        <v/>
      </c>
      <c r="H491" s="17" t="str">
        <f>IF(OR($A491="",$B491=""),"",'OddsRatio_working_2-way'!M499)</f>
        <v/>
      </c>
      <c r="I491" s="17" t="str">
        <f>IF(OR($A491="",$B491=""),"",'OddsRatio_working_2-way'!N499)</f>
        <v/>
      </c>
      <c r="J491" s="17" t="str">
        <f>IF('Log_working_2-way'!$D499="","",A491^('Log_working_2-way'!$D499))</f>
        <v/>
      </c>
      <c r="K491" s="22" t="str">
        <f>IF('Log_working_2-way'!$D499="","",B491^('Log_working_2-way'!$D499))</f>
        <v/>
      </c>
    </row>
    <row r="492" spans="3:11" x14ac:dyDescent="0.2">
      <c r="C492" s="20" t="str">
        <f t="shared" si="95"/>
        <v/>
      </c>
      <c r="D492" s="17" t="str">
        <f>IF(OR($A492="",$B492=""),"",A492*'MPTO_working_2-way'!$G500)</f>
        <v/>
      </c>
      <c r="E492" s="22" t="str">
        <f>IF(OR($A492="",$B492=""),"",B492*'MPTO_working_2-way'!$G500)</f>
        <v/>
      </c>
      <c r="F492" s="17" t="str">
        <f>IF(OR($A492="",$B492=""),"",'MPTO_working_2-way'!D500)</f>
        <v/>
      </c>
      <c r="G492" s="22" t="str">
        <f>IF(OR($A492="",$B492=""),"",'MPTO_working_2-way'!E500)</f>
        <v/>
      </c>
      <c r="H492" s="17" t="str">
        <f>IF(OR($A492="",$B492=""),"",'OddsRatio_working_2-way'!M500)</f>
        <v/>
      </c>
      <c r="I492" s="17" t="str">
        <f>IF(OR($A492="",$B492=""),"",'OddsRatio_working_2-way'!N500)</f>
        <v/>
      </c>
      <c r="J492" s="17" t="str">
        <f>IF('Log_working_2-way'!$D500="","",A492^('Log_working_2-way'!$D500))</f>
        <v/>
      </c>
      <c r="K492" s="22" t="str">
        <f>IF('Log_working_2-way'!$D500="","",B492^('Log_working_2-way'!$D500))</f>
        <v/>
      </c>
    </row>
    <row r="493" spans="3:11" x14ac:dyDescent="0.2">
      <c r="C493" s="20" t="str">
        <f t="shared" si="95"/>
        <v/>
      </c>
      <c r="D493" s="17" t="str">
        <f>IF(OR($A493="",$B493=""),"",A493*'MPTO_working_2-way'!$G501)</f>
        <v/>
      </c>
      <c r="E493" s="22" t="str">
        <f>IF(OR($A493="",$B493=""),"",B493*'MPTO_working_2-way'!$G501)</f>
        <v/>
      </c>
      <c r="F493" s="17" t="str">
        <f>IF(OR($A493="",$B493=""),"",'MPTO_working_2-way'!D501)</f>
        <v/>
      </c>
      <c r="G493" s="22" t="str">
        <f>IF(OR($A493="",$B493=""),"",'MPTO_working_2-way'!E501)</f>
        <v/>
      </c>
      <c r="H493" s="17" t="str">
        <f>IF(OR($A493="",$B493=""),"",'OddsRatio_working_2-way'!M501)</f>
        <v/>
      </c>
      <c r="I493" s="17" t="str">
        <f>IF(OR($A493="",$B493=""),"",'OddsRatio_working_2-way'!N501)</f>
        <v/>
      </c>
      <c r="J493" s="17" t="str">
        <f>IF('Log_working_2-way'!$D501="","",A493^('Log_working_2-way'!$D501))</f>
        <v/>
      </c>
      <c r="K493" s="22" t="str">
        <f>IF('Log_working_2-way'!$D501="","",B493^('Log_working_2-way'!$D501))</f>
        <v/>
      </c>
    </row>
    <row r="494" spans="3:11" x14ac:dyDescent="0.2">
      <c r="C494" s="20" t="str">
        <f t="shared" si="95"/>
        <v/>
      </c>
      <c r="D494" s="17" t="str">
        <f>IF(OR($A494="",$B494=""),"",A494*'MPTO_working_2-way'!$G502)</f>
        <v/>
      </c>
      <c r="E494" s="22" t="str">
        <f>IF(OR($A494="",$B494=""),"",B494*'MPTO_working_2-way'!$G502)</f>
        <v/>
      </c>
      <c r="F494" s="17" t="str">
        <f>IF(OR($A494="",$B494=""),"",'MPTO_working_2-way'!D502)</f>
        <v/>
      </c>
      <c r="G494" s="22" t="str">
        <f>IF(OR($A494="",$B494=""),"",'MPTO_working_2-way'!E502)</f>
        <v/>
      </c>
      <c r="H494" s="17" t="str">
        <f>IF(OR($A494="",$B494=""),"",'OddsRatio_working_2-way'!M502)</f>
        <v/>
      </c>
      <c r="I494" s="17" t="str">
        <f>IF(OR($A494="",$B494=""),"",'OddsRatio_working_2-way'!N502)</f>
        <v/>
      </c>
      <c r="J494" s="17" t="str">
        <f>IF('Log_working_2-way'!$D502="","",A494^('Log_working_2-way'!$D502))</f>
        <v/>
      </c>
      <c r="K494" s="22" t="str">
        <f>IF('Log_working_2-way'!$D502="","",B494^('Log_working_2-way'!$D502))</f>
        <v/>
      </c>
    </row>
    <row r="495" spans="3:11" x14ac:dyDescent="0.2">
      <c r="C495" s="20" t="str">
        <f t="shared" si="95"/>
        <v/>
      </c>
      <c r="D495" s="17" t="str">
        <f>IF(OR($A495="",$B495=""),"",A495*'MPTO_working_2-way'!$G503)</f>
        <v/>
      </c>
      <c r="E495" s="22" t="str">
        <f>IF(OR($A495="",$B495=""),"",B495*'MPTO_working_2-way'!$G503)</f>
        <v/>
      </c>
      <c r="F495" s="17" t="str">
        <f>IF(OR($A495="",$B495=""),"",'MPTO_working_2-way'!D503)</f>
        <v/>
      </c>
      <c r="G495" s="22" t="str">
        <f>IF(OR($A495="",$B495=""),"",'MPTO_working_2-way'!E503)</f>
        <v/>
      </c>
      <c r="H495" s="17" t="str">
        <f>IF(OR($A495="",$B495=""),"",'OddsRatio_working_2-way'!M503)</f>
        <v/>
      </c>
      <c r="I495" s="17" t="str">
        <f>IF(OR($A495="",$B495=""),"",'OddsRatio_working_2-way'!N503)</f>
        <v/>
      </c>
      <c r="J495" s="17" t="str">
        <f>IF('Log_working_2-way'!$D503="","",A495^('Log_working_2-way'!$D503))</f>
        <v/>
      </c>
      <c r="K495" s="22" t="str">
        <f>IF('Log_working_2-way'!$D503="","",B495^('Log_working_2-way'!$D503))</f>
        <v/>
      </c>
    </row>
    <row r="496" spans="3:11" x14ac:dyDescent="0.2">
      <c r="C496" s="20" t="str">
        <f t="shared" si="95"/>
        <v/>
      </c>
      <c r="D496" s="17" t="str">
        <f>IF(OR($A496="",$B496=""),"",A496*'MPTO_working_2-way'!$G504)</f>
        <v/>
      </c>
      <c r="E496" s="22" t="str">
        <f>IF(OR($A496="",$B496=""),"",B496*'MPTO_working_2-way'!$G504)</f>
        <v/>
      </c>
      <c r="F496" s="17" t="str">
        <f>IF(OR($A496="",$B496=""),"",'MPTO_working_2-way'!D504)</f>
        <v/>
      </c>
      <c r="G496" s="22" t="str">
        <f>IF(OR($A496="",$B496=""),"",'MPTO_working_2-way'!E504)</f>
        <v/>
      </c>
      <c r="H496" s="17" t="str">
        <f>IF(OR($A496="",$B496=""),"",'OddsRatio_working_2-way'!M504)</f>
        <v/>
      </c>
      <c r="I496" s="17" t="str">
        <f>IF(OR($A496="",$B496=""),"",'OddsRatio_working_2-way'!N504)</f>
        <v/>
      </c>
      <c r="J496" s="17" t="str">
        <f>IF('Log_working_2-way'!$D504="","",A496^('Log_working_2-way'!$D504))</f>
        <v/>
      </c>
      <c r="K496" s="22" t="str">
        <f>IF('Log_working_2-way'!$D504="","",B496^('Log_working_2-way'!$D504))</f>
        <v/>
      </c>
    </row>
    <row r="497" spans="3:11" x14ac:dyDescent="0.2">
      <c r="C497" s="20" t="str">
        <f t="shared" si="95"/>
        <v/>
      </c>
      <c r="D497" s="17" t="str">
        <f>IF(OR($A497="",$B497=""),"",A497*'MPTO_working_2-way'!$G505)</f>
        <v/>
      </c>
      <c r="E497" s="22" t="str">
        <f>IF(OR($A497="",$B497=""),"",B497*'MPTO_working_2-way'!$G505)</f>
        <v/>
      </c>
      <c r="F497" s="17" t="str">
        <f>IF(OR($A497="",$B497=""),"",'MPTO_working_2-way'!D505)</f>
        <v/>
      </c>
      <c r="G497" s="22" t="str">
        <f>IF(OR($A497="",$B497=""),"",'MPTO_working_2-way'!E505)</f>
        <v/>
      </c>
      <c r="H497" s="17" t="str">
        <f>IF(OR($A497="",$B497=""),"",'OddsRatio_working_2-way'!M505)</f>
        <v/>
      </c>
      <c r="I497" s="17" t="str">
        <f>IF(OR($A497="",$B497=""),"",'OddsRatio_working_2-way'!N505)</f>
        <v/>
      </c>
      <c r="J497" s="17" t="str">
        <f>IF('Log_working_2-way'!$D505="","",A497^('Log_working_2-way'!$D505))</f>
        <v/>
      </c>
      <c r="K497" s="22" t="str">
        <f>IF('Log_working_2-way'!$D505="","",B497^('Log_working_2-way'!$D505))</f>
        <v/>
      </c>
    </row>
    <row r="498" spans="3:11" x14ac:dyDescent="0.2">
      <c r="C498" s="20" t="str">
        <f t="shared" si="95"/>
        <v/>
      </c>
      <c r="D498" s="17" t="str">
        <f>IF(OR($A498="",$B498=""),"",A498*'MPTO_working_2-way'!$G506)</f>
        <v/>
      </c>
      <c r="E498" s="22" t="str">
        <f>IF(OR($A498="",$B498=""),"",B498*'MPTO_working_2-way'!$G506)</f>
        <v/>
      </c>
      <c r="F498" s="17" t="str">
        <f>IF(OR($A498="",$B498=""),"",'MPTO_working_2-way'!D506)</f>
        <v/>
      </c>
      <c r="G498" s="22" t="str">
        <f>IF(OR($A498="",$B498=""),"",'MPTO_working_2-way'!E506)</f>
        <v/>
      </c>
      <c r="H498" s="17" t="str">
        <f>IF(OR($A498="",$B498=""),"",'OddsRatio_working_2-way'!M506)</f>
        <v/>
      </c>
      <c r="I498" s="17" t="str">
        <f>IF(OR($A498="",$B498=""),"",'OddsRatio_working_2-way'!N506)</f>
        <v/>
      </c>
      <c r="J498" s="17" t="str">
        <f>IF('Log_working_2-way'!$D506="","",A498^('Log_working_2-way'!$D506))</f>
        <v/>
      </c>
      <c r="K498" s="22" t="str">
        <f>IF('Log_working_2-way'!$D506="","",B498^('Log_working_2-way'!$D506))</f>
        <v/>
      </c>
    </row>
    <row r="499" spans="3:11" x14ac:dyDescent="0.2">
      <c r="C499" s="20" t="str">
        <f t="shared" si="95"/>
        <v/>
      </c>
      <c r="D499" s="17" t="str">
        <f>IF(OR($A499="",$B499=""),"",A499*'MPTO_working_2-way'!$G507)</f>
        <v/>
      </c>
      <c r="E499" s="22" t="str">
        <f>IF(OR($A499="",$B499=""),"",B499*'MPTO_working_2-way'!$G507)</f>
        <v/>
      </c>
      <c r="F499" s="17" t="str">
        <f>IF(OR($A499="",$B499=""),"",'MPTO_working_2-way'!D507)</f>
        <v/>
      </c>
      <c r="G499" s="22" t="str">
        <f>IF(OR($A499="",$B499=""),"",'MPTO_working_2-way'!E507)</f>
        <v/>
      </c>
      <c r="H499" s="17" t="str">
        <f>IF(OR($A499="",$B499=""),"",'OddsRatio_working_2-way'!M507)</f>
        <v/>
      </c>
      <c r="I499" s="17" t="str">
        <f>IF(OR($A499="",$B499=""),"",'OddsRatio_working_2-way'!N507)</f>
        <v/>
      </c>
      <c r="J499" s="17" t="str">
        <f>IF('Log_working_2-way'!$D507="","",A499^('Log_working_2-way'!$D507))</f>
        <v/>
      </c>
      <c r="K499" s="22" t="str">
        <f>IF('Log_working_2-way'!$D507="","",B499^('Log_working_2-way'!$D507))</f>
        <v/>
      </c>
    </row>
    <row r="500" spans="3:11" x14ac:dyDescent="0.2">
      <c r="C500" s="20" t="str">
        <f t="shared" si="95"/>
        <v/>
      </c>
      <c r="D500" s="17" t="str">
        <f>IF(OR($A500="",$B500=""),"",A500*'MPTO_working_2-way'!$G508)</f>
        <v/>
      </c>
      <c r="E500" s="22" t="str">
        <f>IF(OR($A500="",$B500=""),"",B500*'MPTO_working_2-way'!$G508)</f>
        <v/>
      </c>
      <c r="F500" s="17" t="str">
        <f>IF(OR($A500="",$B500=""),"",'MPTO_working_2-way'!D508)</f>
        <v/>
      </c>
      <c r="G500" s="22" t="str">
        <f>IF(OR($A500="",$B500=""),"",'MPTO_working_2-way'!E508)</f>
        <v/>
      </c>
      <c r="H500" s="17" t="str">
        <f>IF(OR($A500="",$B500=""),"",'OddsRatio_working_2-way'!M508)</f>
        <v/>
      </c>
      <c r="I500" s="17" t="str">
        <f>IF(OR($A500="",$B500=""),"",'OddsRatio_working_2-way'!N508)</f>
        <v/>
      </c>
      <c r="J500" s="17" t="str">
        <f>IF('Log_working_2-way'!$D508="","",A500^('Log_working_2-way'!$D508))</f>
        <v/>
      </c>
      <c r="K500" s="22" t="str">
        <f>IF('Log_working_2-way'!$D508="","",B500^('Log_working_2-way'!$D508))</f>
        <v/>
      </c>
    </row>
    <row r="501" spans="3:11" x14ac:dyDescent="0.2">
      <c r="C501" s="20" t="str">
        <f t="shared" si="95"/>
        <v/>
      </c>
      <c r="D501" s="17" t="str">
        <f>IF(OR($A501="",$B501=""),"",A501*'MPTO_working_2-way'!$G509)</f>
        <v/>
      </c>
      <c r="E501" s="22" t="str">
        <f>IF(OR($A501="",$B501=""),"",B501*'MPTO_working_2-way'!$G509)</f>
        <v/>
      </c>
      <c r="F501" s="17" t="str">
        <f>IF(OR($A501="",$B501=""),"",'MPTO_working_2-way'!D509)</f>
        <v/>
      </c>
      <c r="G501" s="22" t="str">
        <f>IF(OR($A501="",$B501=""),"",'MPTO_working_2-way'!E509)</f>
        <v/>
      </c>
      <c r="H501" s="17" t="str">
        <f>IF(OR($A501="",$B501=""),"",'OddsRatio_working_2-way'!M509)</f>
        <v/>
      </c>
      <c r="I501" s="17" t="str">
        <f>IF(OR($A501="",$B501=""),"",'OddsRatio_working_2-way'!N509)</f>
        <v/>
      </c>
      <c r="J501" s="17" t="str">
        <f>IF('Log_working_2-way'!$D509="","",A501^('Log_working_2-way'!$D509))</f>
        <v/>
      </c>
      <c r="K501" s="22" t="str">
        <f>IF('Log_working_2-way'!$D509="","",B501^('Log_working_2-way'!$D509))</f>
        <v/>
      </c>
    </row>
    <row r="502" spans="3:11" x14ac:dyDescent="0.2">
      <c r="C502" s="20" t="str">
        <f t="shared" si="95"/>
        <v/>
      </c>
      <c r="D502" s="17" t="str">
        <f>IF(OR($A502="",$B502=""),"",A502*'MPTO_working_2-way'!$G510)</f>
        <v/>
      </c>
      <c r="E502" s="22" t="str">
        <f>IF(OR($A502="",$B502=""),"",B502*'MPTO_working_2-way'!$G510)</f>
        <v/>
      </c>
      <c r="F502" s="17" t="str">
        <f>IF(OR($A502="",$B502=""),"",'MPTO_working_2-way'!D510)</f>
        <v/>
      </c>
      <c r="G502" s="22" t="str">
        <f>IF(OR($A502="",$B502=""),"",'MPTO_working_2-way'!E510)</f>
        <v/>
      </c>
      <c r="H502" s="17" t="str">
        <f>IF(OR($A502="",$B502=""),"",'OddsRatio_working_2-way'!M510)</f>
        <v/>
      </c>
      <c r="I502" s="17" t="str">
        <f>IF(OR($A502="",$B502=""),"",'OddsRatio_working_2-way'!N510)</f>
        <v/>
      </c>
      <c r="J502" s="17" t="str">
        <f>IF('Log_working_2-way'!$D510="","",A502^('Log_working_2-way'!$D510))</f>
        <v/>
      </c>
      <c r="K502" s="22" t="str">
        <f>IF('Log_working_2-way'!$D510="","",B502^('Log_working_2-way'!$D510))</f>
        <v/>
      </c>
    </row>
    <row r="503" spans="3:11" x14ac:dyDescent="0.2">
      <c r="C503" s="20" t="str">
        <f t="shared" si="95"/>
        <v/>
      </c>
      <c r="D503" s="17" t="str">
        <f>IF(OR($A503="",$B503=""),"",A503*'MPTO_working_2-way'!$G511)</f>
        <v/>
      </c>
      <c r="E503" s="22" t="str">
        <f>IF(OR($A503="",$B503=""),"",B503*'MPTO_working_2-way'!$G511)</f>
        <v/>
      </c>
      <c r="F503" s="17" t="str">
        <f>IF(OR($A503="",$B503=""),"",'MPTO_working_2-way'!D511)</f>
        <v/>
      </c>
      <c r="G503" s="22" t="str">
        <f>IF(OR($A503="",$B503=""),"",'MPTO_working_2-way'!E511)</f>
        <v/>
      </c>
      <c r="H503" s="17" t="str">
        <f>IF(OR($A503="",$B503=""),"",'OddsRatio_working_2-way'!M511)</f>
        <v/>
      </c>
      <c r="I503" s="17" t="str">
        <f>IF(OR($A503="",$B503=""),"",'OddsRatio_working_2-way'!N511)</f>
        <v/>
      </c>
      <c r="J503" s="17" t="str">
        <f>IF('Log_working_2-way'!$D511="","",A503^('Log_working_2-way'!$D511))</f>
        <v/>
      </c>
      <c r="K503" s="22" t="str">
        <f>IF('Log_working_2-way'!$D511="","",B503^('Log_working_2-way'!$D511))</f>
        <v/>
      </c>
    </row>
    <row r="504" spans="3:11" x14ac:dyDescent="0.2">
      <c r="C504" s="20" t="str">
        <f t="shared" si="95"/>
        <v/>
      </c>
      <c r="D504" s="17" t="str">
        <f>IF(OR($A504="",$B504=""),"",A504*'MPTO_working_2-way'!$G512)</f>
        <v/>
      </c>
      <c r="E504" s="22" t="str">
        <f>IF(OR($A504="",$B504=""),"",B504*'MPTO_working_2-way'!$G512)</f>
        <v/>
      </c>
      <c r="F504" s="17" t="str">
        <f>IF(OR($A504="",$B504=""),"",'MPTO_working_2-way'!D512)</f>
        <v/>
      </c>
      <c r="G504" s="22" t="str">
        <f>IF(OR($A504="",$B504=""),"",'MPTO_working_2-way'!E512)</f>
        <v/>
      </c>
      <c r="H504" s="17" t="str">
        <f>IF(OR($A504="",$B504=""),"",'OddsRatio_working_2-way'!M512)</f>
        <v/>
      </c>
      <c r="I504" s="17" t="str">
        <f>IF(OR($A504="",$B504=""),"",'OddsRatio_working_2-way'!N512)</f>
        <v/>
      </c>
      <c r="J504" s="17" t="str">
        <f>IF('Log_working_2-way'!$D512="","",A504^('Log_working_2-way'!$D512))</f>
        <v/>
      </c>
      <c r="K504" s="22" t="str">
        <f>IF('Log_working_2-way'!$D512="","",B504^('Log_working_2-way'!$D512))</f>
        <v/>
      </c>
    </row>
    <row r="505" spans="3:11" x14ac:dyDescent="0.2">
      <c r="C505" s="20" t="str">
        <f t="shared" si="95"/>
        <v/>
      </c>
      <c r="D505" s="17" t="str">
        <f>IF(OR($A505="",$B505=""),"",A505*'MPTO_working_2-way'!$G513)</f>
        <v/>
      </c>
      <c r="E505" s="22" t="str">
        <f>IF(OR($A505="",$B505=""),"",B505*'MPTO_working_2-way'!$G513)</f>
        <v/>
      </c>
      <c r="F505" s="17" t="str">
        <f>IF(OR($A505="",$B505=""),"",'MPTO_working_2-way'!D513)</f>
        <v/>
      </c>
      <c r="G505" s="22" t="str">
        <f>IF(OR($A505="",$B505=""),"",'MPTO_working_2-way'!E513)</f>
        <v/>
      </c>
      <c r="H505" s="17" t="str">
        <f>IF(OR($A505="",$B505=""),"",'OddsRatio_working_2-way'!M513)</f>
        <v/>
      </c>
      <c r="I505" s="17" t="str">
        <f>IF(OR($A505="",$B505=""),"",'OddsRatio_working_2-way'!N513)</f>
        <v/>
      </c>
      <c r="J505" s="17" t="str">
        <f>IF('Log_working_2-way'!$D513="","",A505^('Log_working_2-way'!$D513))</f>
        <v/>
      </c>
      <c r="K505" s="22" t="str">
        <f>IF('Log_working_2-way'!$D513="","",B505^('Log_working_2-way'!$D513))</f>
        <v/>
      </c>
    </row>
    <row r="506" spans="3:11" x14ac:dyDescent="0.2">
      <c r="C506" s="20" t="str">
        <f t="shared" ref="C506:C569" si="96">IF(OR($A506="",$B506=""),"",(1/A506)+(1/B506)-1)</f>
        <v/>
      </c>
      <c r="D506" s="17" t="str">
        <f>IF(OR($A506="",$B506=""),"",A506*'MPTO_working_2-way'!$G514)</f>
        <v/>
      </c>
      <c r="E506" s="22" t="str">
        <f>IF(OR($A506="",$B506=""),"",B506*'MPTO_working_2-way'!$G514)</f>
        <v/>
      </c>
      <c r="F506" s="17" t="str">
        <f>IF(OR($A506="",$B506=""),"",'MPTO_working_2-way'!D514)</f>
        <v/>
      </c>
      <c r="G506" s="22" t="str">
        <f>IF(OR($A506="",$B506=""),"",'MPTO_working_2-way'!E514)</f>
        <v/>
      </c>
      <c r="H506" s="17" t="str">
        <f>IF(OR($A506="",$B506=""),"",'OddsRatio_working_2-way'!M514)</f>
        <v/>
      </c>
      <c r="I506" s="17" t="str">
        <f>IF(OR($A506="",$B506=""),"",'OddsRatio_working_2-way'!N514)</f>
        <v/>
      </c>
      <c r="J506" s="17" t="str">
        <f>IF('Log_working_2-way'!$D514="","",A506^('Log_working_2-way'!$D514))</f>
        <v/>
      </c>
      <c r="K506" s="22" t="str">
        <f>IF('Log_working_2-way'!$D514="","",B506^('Log_working_2-way'!$D514))</f>
        <v/>
      </c>
    </row>
    <row r="507" spans="3:11" x14ac:dyDescent="0.2">
      <c r="C507" s="20" t="str">
        <f t="shared" si="96"/>
        <v/>
      </c>
      <c r="D507" s="17" t="str">
        <f>IF(OR($A507="",$B507=""),"",A507*'MPTO_working_2-way'!$G515)</f>
        <v/>
      </c>
      <c r="E507" s="22" t="str">
        <f>IF(OR($A507="",$B507=""),"",B507*'MPTO_working_2-way'!$G515)</f>
        <v/>
      </c>
      <c r="F507" s="17" t="str">
        <f>IF(OR($A507="",$B507=""),"",'MPTO_working_2-way'!D515)</f>
        <v/>
      </c>
      <c r="G507" s="22" t="str">
        <f>IF(OR($A507="",$B507=""),"",'MPTO_working_2-way'!E515)</f>
        <v/>
      </c>
      <c r="H507" s="17" t="str">
        <f>IF(OR($A507="",$B507=""),"",'OddsRatio_working_2-way'!M515)</f>
        <v/>
      </c>
      <c r="I507" s="17" t="str">
        <f>IF(OR($A507="",$B507=""),"",'OddsRatio_working_2-way'!N515)</f>
        <v/>
      </c>
      <c r="J507" s="17" t="str">
        <f>IF('Log_working_2-way'!$D515="","",A507^('Log_working_2-way'!$D515))</f>
        <v/>
      </c>
      <c r="K507" s="22" t="str">
        <f>IF('Log_working_2-way'!$D515="","",B507^('Log_working_2-way'!$D515))</f>
        <v/>
      </c>
    </row>
    <row r="508" spans="3:11" x14ac:dyDescent="0.2">
      <c r="C508" s="20" t="str">
        <f t="shared" si="96"/>
        <v/>
      </c>
      <c r="D508" s="17" t="str">
        <f>IF(OR($A508="",$B508=""),"",A508*'MPTO_working_2-way'!$G516)</f>
        <v/>
      </c>
      <c r="E508" s="22" t="str">
        <f>IF(OR($A508="",$B508=""),"",B508*'MPTO_working_2-way'!$G516)</f>
        <v/>
      </c>
      <c r="F508" s="17" t="str">
        <f>IF(OR($A508="",$B508=""),"",'MPTO_working_2-way'!D516)</f>
        <v/>
      </c>
      <c r="G508" s="22" t="str">
        <f>IF(OR($A508="",$B508=""),"",'MPTO_working_2-way'!E516)</f>
        <v/>
      </c>
      <c r="H508" s="17" t="str">
        <f>IF(OR($A508="",$B508=""),"",'OddsRatio_working_2-way'!M516)</f>
        <v/>
      </c>
      <c r="I508" s="17" t="str">
        <f>IF(OR($A508="",$B508=""),"",'OddsRatio_working_2-way'!N516)</f>
        <v/>
      </c>
      <c r="J508" s="17" t="str">
        <f>IF('Log_working_2-way'!$D516="","",A508^('Log_working_2-way'!$D516))</f>
        <v/>
      </c>
      <c r="K508" s="22" t="str">
        <f>IF('Log_working_2-way'!$D516="","",B508^('Log_working_2-way'!$D516))</f>
        <v/>
      </c>
    </row>
    <row r="509" spans="3:11" x14ac:dyDescent="0.2">
      <c r="C509" s="20" t="str">
        <f t="shared" si="96"/>
        <v/>
      </c>
      <c r="D509" s="17" t="str">
        <f>IF(OR($A509="",$B509=""),"",A509*'MPTO_working_2-way'!$G517)</f>
        <v/>
      </c>
      <c r="E509" s="22" t="str">
        <f>IF(OR($A509="",$B509=""),"",B509*'MPTO_working_2-way'!$G517)</f>
        <v/>
      </c>
      <c r="F509" s="17" t="str">
        <f>IF(OR($A509="",$B509=""),"",'MPTO_working_2-way'!D517)</f>
        <v/>
      </c>
      <c r="G509" s="22" t="str">
        <f>IF(OR($A509="",$B509=""),"",'MPTO_working_2-way'!E517)</f>
        <v/>
      </c>
      <c r="H509" s="17" t="str">
        <f>IF(OR($A509="",$B509=""),"",'OddsRatio_working_2-way'!M517)</f>
        <v/>
      </c>
      <c r="I509" s="17" t="str">
        <f>IF(OR($A509="",$B509=""),"",'OddsRatio_working_2-way'!N517)</f>
        <v/>
      </c>
      <c r="J509" s="17" t="str">
        <f>IF('Log_working_2-way'!$D517="","",A509^('Log_working_2-way'!$D517))</f>
        <v/>
      </c>
      <c r="K509" s="22" t="str">
        <f>IF('Log_working_2-way'!$D517="","",B509^('Log_working_2-way'!$D517))</f>
        <v/>
      </c>
    </row>
    <row r="510" spans="3:11" x14ac:dyDescent="0.2">
      <c r="C510" s="20" t="str">
        <f t="shared" si="96"/>
        <v/>
      </c>
      <c r="D510" s="17" t="str">
        <f>IF(OR($A510="",$B510=""),"",A510*'MPTO_working_2-way'!$G518)</f>
        <v/>
      </c>
      <c r="E510" s="22" t="str">
        <f>IF(OR($A510="",$B510=""),"",B510*'MPTO_working_2-way'!$G518)</f>
        <v/>
      </c>
      <c r="F510" s="17" t="str">
        <f>IF(OR($A510="",$B510=""),"",'MPTO_working_2-way'!D518)</f>
        <v/>
      </c>
      <c r="G510" s="22" t="str">
        <f>IF(OR($A510="",$B510=""),"",'MPTO_working_2-way'!E518)</f>
        <v/>
      </c>
      <c r="H510" s="17" t="str">
        <f>IF(OR($A510="",$B510=""),"",'OddsRatio_working_2-way'!M518)</f>
        <v/>
      </c>
      <c r="I510" s="17" t="str">
        <f>IF(OR($A510="",$B510=""),"",'OddsRatio_working_2-way'!N518)</f>
        <v/>
      </c>
      <c r="J510" s="17" t="str">
        <f>IF('Log_working_2-way'!$D518="","",A510^('Log_working_2-way'!$D518))</f>
        <v/>
      </c>
      <c r="K510" s="22" t="str">
        <f>IF('Log_working_2-way'!$D518="","",B510^('Log_working_2-way'!$D518))</f>
        <v/>
      </c>
    </row>
    <row r="511" spans="3:11" x14ac:dyDescent="0.2">
      <c r="C511" s="20" t="str">
        <f t="shared" si="96"/>
        <v/>
      </c>
      <c r="D511" s="17" t="str">
        <f>IF(OR($A511="",$B511=""),"",A511*'MPTO_working_2-way'!$G519)</f>
        <v/>
      </c>
      <c r="E511" s="22" t="str">
        <f>IF(OR($A511="",$B511=""),"",B511*'MPTO_working_2-way'!$G519)</f>
        <v/>
      </c>
      <c r="F511" s="17" t="str">
        <f>IF(OR($A511="",$B511=""),"",'MPTO_working_2-way'!D519)</f>
        <v/>
      </c>
      <c r="G511" s="22" t="str">
        <f>IF(OR($A511="",$B511=""),"",'MPTO_working_2-way'!E519)</f>
        <v/>
      </c>
      <c r="H511" s="17" t="str">
        <f>IF(OR($A511="",$B511=""),"",'OddsRatio_working_2-way'!M519)</f>
        <v/>
      </c>
      <c r="I511" s="17" t="str">
        <f>IF(OR($A511="",$B511=""),"",'OddsRatio_working_2-way'!N519)</f>
        <v/>
      </c>
      <c r="J511" s="17" t="str">
        <f>IF('Log_working_2-way'!$D519="","",A511^('Log_working_2-way'!$D519))</f>
        <v/>
      </c>
      <c r="K511" s="22" t="str">
        <f>IF('Log_working_2-way'!$D519="","",B511^('Log_working_2-way'!$D519))</f>
        <v/>
      </c>
    </row>
    <row r="512" spans="3:11" x14ac:dyDescent="0.2">
      <c r="C512" s="20" t="str">
        <f t="shared" si="96"/>
        <v/>
      </c>
      <c r="D512" s="17" t="str">
        <f>IF(OR($A512="",$B512=""),"",A512*'MPTO_working_2-way'!$G520)</f>
        <v/>
      </c>
      <c r="E512" s="22" t="str">
        <f>IF(OR($A512="",$B512=""),"",B512*'MPTO_working_2-way'!$G520)</f>
        <v/>
      </c>
      <c r="F512" s="17" t="str">
        <f>IF(OR($A512="",$B512=""),"",'MPTO_working_2-way'!D520)</f>
        <v/>
      </c>
      <c r="G512" s="22" t="str">
        <f>IF(OR($A512="",$B512=""),"",'MPTO_working_2-way'!E520)</f>
        <v/>
      </c>
      <c r="H512" s="17" t="str">
        <f>IF(OR($A512="",$B512=""),"",'OddsRatio_working_2-way'!M520)</f>
        <v/>
      </c>
      <c r="I512" s="17" t="str">
        <f>IF(OR($A512="",$B512=""),"",'OddsRatio_working_2-way'!N520)</f>
        <v/>
      </c>
      <c r="J512" s="17" t="str">
        <f>IF('Log_working_2-way'!$D520="","",A512^('Log_working_2-way'!$D520))</f>
        <v/>
      </c>
      <c r="K512" s="22" t="str">
        <f>IF('Log_working_2-way'!$D520="","",B512^('Log_working_2-way'!$D520))</f>
        <v/>
      </c>
    </row>
    <row r="513" spans="3:11" x14ac:dyDescent="0.2">
      <c r="C513" s="20" t="str">
        <f t="shared" si="96"/>
        <v/>
      </c>
      <c r="D513" s="17" t="str">
        <f>IF(OR($A513="",$B513=""),"",A513*'MPTO_working_2-way'!$G521)</f>
        <v/>
      </c>
      <c r="E513" s="22" t="str">
        <f>IF(OR($A513="",$B513=""),"",B513*'MPTO_working_2-way'!$G521)</f>
        <v/>
      </c>
      <c r="F513" s="17" t="str">
        <f>IF(OR($A513="",$B513=""),"",'MPTO_working_2-way'!D521)</f>
        <v/>
      </c>
      <c r="G513" s="22" t="str">
        <f>IF(OR($A513="",$B513=""),"",'MPTO_working_2-way'!E521)</f>
        <v/>
      </c>
      <c r="H513" s="17" t="str">
        <f>IF(OR($A513="",$B513=""),"",'OddsRatio_working_2-way'!M521)</f>
        <v/>
      </c>
      <c r="I513" s="17" t="str">
        <f>IF(OR($A513="",$B513=""),"",'OddsRatio_working_2-way'!N521)</f>
        <v/>
      </c>
      <c r="J513" s="17" t="str">
        <f>IF('Log_working_2-way'!$D521="","",A513^('Log_working_2-way'!$D521))</f>
        <v/>
      </c>
      <c r="K513" s="22" t="str">
        <f>IF('Log_working_2-way'!$D521="","",B513^('Log_working_2-way'!$D521))</f>
        <v/>
      </c>
    </row>
    <row r="514" spans="3:11" x14ac:dyDescent="0.2">
      <c r="C514" s="20" t="str">
        <f t="shared" si="96"/>
        <v/>
      </c>
      <c r="D514" s="17" t="str">
        <f>IF(OR($A514="",$B514=""),"",A514*'MPTO_working_2-way'!$G522)</f>
        <v/>
      </c>
      <c r="E514" s="22" t="str">
        <f>IF(OR($A514="",$B514=""),"",B514*'MPTO_working_2-way'!$G522)</f>
        <v/>
      </c>
      <c r="F514" s="17" t="str">
        <f>IF(OR($A514="",$B514=""),"",'MPTO_working_2-way'!D522)</f>
        <v/>
      </c>
      <c r="G514" s="22" t="str">
        <f>IF(OR($A514="",$B514=""),"",'MPTO_working_2-way'!E522)</f>
        <v/>
      </c>
      <c r="H514" s="17" t="str">
        <f>IF(OR($A514="",$B514=""),"",'OddsRatio_working_2-way'!M522)</f>
        <v/>
      </c>
      <c r="I514" s="17" t="str">
        <f>IF(OR($A514="",$B514=""),"",'OddsRatio_working_2-way'!N522)</f>
        <v/>
      </c>
      <c r="J514" s="17" t="str">
        <f>IF('Log_working_2-way'!$D522="","",A514^('Log_working_2-way'!$D522))</f>
        <v/>
      </c>
      <c r="K514" s="22" t="str">
        <f>IF('Log_working_2-way'!$D522="","",B514^('Log_working_2-way'!$D522))</f>
        <v/>
      </c>
    </row>
    <row r="515" spans="3:11" x14ac:dyDescent="0.2">
      <c r="C515" s="20" t="str">
        <f t="shared" si="96"/>
        <v/>
      </c>
      <c r="D515" s="17" t="str">
        <f>IF(OR($A515="",$B515=""),"",A515*'MPTO_working_2-way'!$G523)</f>
        <v/>
      </c>
      <c r="E515" s="22" t="str">
        <f>IF(OR($A515="",$B515=""),"",B515*'MPTO_working_2-way'!$G523)</f>
        <v/>
      </c>
      <c r="F515" s="17" t="str">
        <f>IF(OR($A515="",$B515=""),"",'MPTO_working_2-way'!D523)</f>
        <v/>
      </c>
      <c r="G515" s="22" t="str">
        <f>IF(OR($A515="",$B515=""),"",'MPTO_working_2-way'!E523)</f>
        <v/>
      </c>
      <c r="H515" s="17" t="str">
        <f>IF(OR($A515="",$B515=""),"",'OddsRatio_working_2-way'!M523)</f>
        <v/>
      </c>
      <c r="I515" s="17" t="str">
        <f>IF(OR($A515="",$B515=""),"",'OddsRatio_working_2-way'!N523)</f>
        <v/>
      </c>
      <c r="J515" s="17" t="str">
        <f>IF('Log_working_2-way'!$D523="","",A515^('Log_working_2-way'!$D523))</f>
        <v/>
      </c>
      <c r="K515" s="22" t="str">
        <f>IF('Log_working_2-way'!$D523="","",B515^('Log_working_2-way'!$D523))</f>
        <v/>
      </c>
    </row>
    <row r="516" spans="3:11" x14ac:dyDescent="0.2">
      <c r="C516" s="20" t="str">
        <f t="shared" si="96"/>
        <v/>
      </c>
      <c r="D516" s="17" t="str">
        <f>IF(OR($A516="",$B516=""),"",A516*'MPTO_working_2-way'!$G524)</f>
        <v/>
      </c>
      <c r="E516" s="22" t="str">
        <f>IF(OR($A516="",$B516=""),"",B516*'MPTO_working_2-way'!$G524)</f>
        <v/>
      </c>
      <c r="F516" s="17" t="str">
        <f>IF(OR($A516="",$B516=""),"",'MPTO_working_2-way'!D524)</f>
        <v/>
      </c>
      <c r="G516" s="22" t="str">
        <f>IF(OR($A516="",$B516=""),"",'MPTO_working_2-way'!E524)</f>
        <v/>
      </c>
      <c r="H516" s="17" t="str">
        <f>IF(OR($A516="",$B516=""),"",'OddsRatio_working_2-way'!M524)</f>
        <v/>
      </c>
      <c r="I516" s="17" t="str">
        <f>IF(OR($A516="",$B516=""),"",'OddsRatio_working_2-way'!N524)</f>
        <v/>
      </c>
      <c r="J516" s="17" t="str">
        <f>IF('Log_working_2-way'!$D524="","",A516^('Log_working_2-way'!$D524))</f>
        <v/>
      </c>
      <c r="K516" s="22" t="str">
        <f>IF('Log_working_2-way'!$D524="","",B516^('Log_working_2-way'!$D524))</f>
        <v/>
      </c>
    </row>
    <row r="517" spans="3:11" x14ac:dyDescent="0.2">
      <c r="C517" s="20" t="str">
        <f t="shared" si="96"/>
        <v/>
      </c>
      <c r="D517" s="17" t="str">
        <f>IF(OR($A517="",$B517=""),"",A517*'MPTO_working_2-way'!$G525)</f>
        <v/>
      </c>
      <c r="E517" s="22" t="str">
        <f>IF(OR($A517="",$B517=""),"",B517*'MPTO_working_2-way'!$G525)</f>
        <v/>
      </c>
      <c r="F517" s="17" t="str">
        <f>IF(OR($A517="",$B517=""),"",'MPTO_working_2-way'!D525)</f>
        <v/>
      </c>
      <c r="G517" s="22" t="str">
        <f>IF(OR($A517="",$B517=""),"",'MPTO_working_2-way'!E525)</f>
        <v/>
      </c>
      <c r="H517" s="17" t="str">
        <f>IF(OR($A517="",$B517=""),"",'OddsRatio_working_2-way'!M525)</f>
        <v/>
      </c>
      <c r="I517" s="17" t="str">
        <f>IF(OR($A517="",$B517=""),"",'OddsRatio_working_2-way'!N525)</f>
        <v/>
      </c>
      <c r="J517" s="17" t="str">
        <f>IF('Log_working_2-way'!$D525="","",A517^('Log_working_2-way'!$D525))</f>
        <v/>
      </c>
      <c r="K517" s="22" t="str">
        <f>IF('Log_working_2-way'!$D525="","",B517^('Log_working_2-way'!$D525))</f>
        <v/>
      </c>
    </row>
    <row r="518" spans="3:11" x14ac:dyDescent="0.2">
      <c r="C518" s="20" t="str">
        <f t="shared" si="96"/>
        <v/>
      </c>
      <c r="D518" s="17" t="str">
        <f>IF(OR($A518="",$B518=""),"",A518*'MPTO_working_2-way'!$G526)</f>
        <v/>
      </c>
      <c r="E518" s="22" t="str">
        <f>IF(OR($A518="",$B518=""),"",B518*'MPTO_working_2-way'!$G526)</f>
        <v/>
      </c>
      <c r="F518" s="17" t="str">
        <f>IF(OR($A518="",$B518=""),"",'MPTO_working_2-way'!D526)</f>
        <v/>
      </c>
      <c r="G518" s="22" t="str">
        <f>IF(OR($A518="",$B518=""),"",'MPTO_working_2-way'!E526)</f>
        <v/>
      </c>
      <c r="H518" s="17" t="str">
        <f>IF(OR($A518="",$B518=""),"",'OddsRatio_working_2-way'!M526)</f>
        <v/>
      </c>
      <c r="I518" s="17" t="str">
        <f>IF(OR($A518="",$B518=""),"",'OddsRatio_working_2-way'!N526)</f>
        <v/>
      </c>
      <c r="J518" s="17" t="str">
        <f>IF('Log_working_2-way'!$D526="","",A518^('Log_working_2-way'!$D526))</f>
        <v/>
      </c>
      <c r="K518" s="22" t="str">
        <f>IF('Log_working_2-way'!$D526="","",B518^('Log_working_2-way'!$D526))</f>
        <v/>
      </c>
    </row>
    <row r="519" spans="3:11" x14ac:dyDescent="0.2">
      <c r="C519" s="20" t="str">
        <f t="shared" si="96"/>
        <v/>
      </c>
      <c r="D519" s="17" t="str">
        <f>IF(OR($A519="",$B519=""),"",A519*'MPTO_working_2-way'!$G527)</f>
        <v/>
      </c>
      <c r="E519" s="22" t="str">
        <f>IF(OR($A519="",$B519=""),"",B519*'MPTO_working_2-way'!$G527)</f>
        <v/>
      </c>
      <c r="F519" s="17" t="str">
        <f>IF(OR($A519="",$B519=""),"",'MPTO_working_2-way'!D527)</f>
        <v/>
      </c>
      <c r="G519" s="22" t="str">
        <f>IF(OR($A519="",$B519=""),"",'MPTO_working_2-way'!E527)</f>
        <v/>
      </c>
      <c r="H519" s="17" t="str">
        <f>IF(OR($A519="",$B519=""),"",'OddsRatio_working_2-way'!M527)</f>
        <v/>
      </c>
      <c r="I519" s="17" t="str">
        <f>IF(OR($A519="",$B519=""),"",'OddsRatio_working_2-way'!N527)</f>
        <v/>
      </c>
      <c r="J519" s="17" t="str">
        <f>IF('Log_working_2-way'!$D527="","",A519^('Log_working_2-way'!$D527))</f>
        <v/>
      </c>
      <c r="K519" s="22" t="str">
        <f>IF('Log_working_2-way'!$D527="","",B519^('Log_working_2-way'!$D527))</f>
        <v/>
      </c>
    </row>
    <row r="520" spans="3:11" x14ac:dyDescent="0.2">
      <c r="C520" s="20" t="str">
        <f t="shared" si="96"/>
        <v/>
      </c>
      <c r="D520" s="17" t="str">
        <f>IF(OR($A520="",$B520=""),"",A520*'MPTO_working_2-way'!$G528)</f>
        <v/>
      </c>
      <c r="E520" s="22" t="str">
        <f>IF(OR($A520="",$B520=""),"",B520*'MPTO_working_2-way'!$G528)</f>
        <v/>
      </c>
      <c r="F520" s="17" t="str">
        <f>IF(OR($A520="",$B520=""),"",'MPTO_working_2-way'!D528)</f>
        <v/>
      </c>
      <c r="G520" s="22" t="str">
        <f>IF(OR($A520="",$B520=""),"",'MPTO_working_2-way'!E528)</f>
        <v/>
      </c>
      <c r="H520" s="17" t="str">
        <f>IF(OR($A520="",$B520=""),"",'OddsRatio_working_2-way'!M528)</f>
        <v/>
      </c>
      <c r="I520" s="17" t="str">
        <f>IF(OR($A520="",$B520=""),"",'OddsRatio_working_2-way'!N528)</f>
        <v/>
      </c>
      <c r="J520" s="17" t="str">
        <f>IF('Log_working_2-way'!$D528="","",A520^('Log_working_2-way'!$D528))</f>
        <v/>
      </c>
      <c r="K520" s="22" t="str">
        <f>IF('Log_working_2-way'!$D528="","",B520^('Log_working_2-way'!$D528))</f>
        <v/>
      </c>
    </row>
    <row r="521" spans="3:11" x14ac:dyDescent="0.2">
      <c r="C521" s="20" t="str">
        <f t="shared" si="96"/>
        <v/>
      </c>
      <c r="D521" s="17" t="str">
        <f>IF(OR($A521="",$B521=""),"",A521*'MPTO_working_2-way'!$G529)</f>
        <v/>
      </c>
      <c r="E521" s="22" t="str">
        <f>IF(OR($A521="",$B521=""),"",B521*'MPTO_working_2-way'!$G529)</f>
        <v/>
      </c>
      <c r="F521" s="17" t="str">
        <f>IF(OR($A521="",$B521=""),"",'MPTO_working_2-way'!D529)</f>
        <v/>
      </c>
      <c r="G521" s="22" t="str">
        <f>IF(OR($A521="",$B521=""),"",'MPTO_working_2-way'!E529)</f>
        <v/>
      </c>
      <c r="H521" s="17" t="str">
        <f>IF(OR($A521="",$B521=""),"",'OddsRatio_working_2-way'!M529)</f>
        <v/>
      </c>
      <c r="I521" s="17" t="str">
        <f>IF(OR($A521="",$B521=""),"",'OddsRatio_working_2-way'!N529)</f>
        <v/>
      </c>
      <c r="J521" s="17" t="str">
        <f>IF('Log_working_2-way'!$D529="","",A521^('Log_working_2-way'!$D529))</f>
        <v/>
      </c>
      <c r="K521" s="22" t="str">
        <f>IF('Log_working_2-way'!$D529="","",B521^('Log_working_2-way'!$D529))</f>
        <v/>
      </c>
    </row>
    <row r="522" spans="3:11" x14ac:dyDescent="0.2">
      <c r="C522" s="20" t="str">
        <f t="shared" si="96"/>
        <v/>
      </c>
      <c r="D522" s="17" t="str">
        <f>IF(OR($A522="",$B522=""),"",A522*'MPTO_working_2-way'!$G530)</f>
        <v/>
      </c>
      <c r="E522" s="22" t="str">
        <f>IF(OR($A522="",$B522=""),"",B522*'MPTO_working_2-way'!$G530)</f>
        <v/>
      </c>
      <c r="F522" s="17" t="str">
        <f>IF(OR($A522="",$B522=""),"",'MPTO_working_2-way'!D530)</f>
        <v/>
      </c>
      <c r="G522" s="22" t="str">
        <f>IF(OR($A522="",$B522=""),"",'MPTO_working_2-way'!E530)</f>
        <v/>
      </c>
      <c r="H522" s="17" t="str">
        <f>IF(OR($A522="",$B522=""),"",'OddsRatio_working_2-way'!M530)</f>
        <v/>
      </c>
      <c r="I522" s="17" t="str">
        <f>IF(OR($A522="",$B522=""),"",'OddsRatio_working_2-way'!N530)</f>
        <v/>
      </c>
      <c r="J522" s="17" t="str">
        <f>IF('Log_working_2-way'!$D530="","",A522^('Log_working_2-way'!$D530))</f>
        <v/>
      </c>
      <c r="K522" s="22" t="str">
        <f>IF('Log_working_2-way'!$D530="","",B522^('Log_working_2-way'!$D530))</f>
        <v/>
      </c>
    </row>
    <row r="523" spans="3:11" x14ac:dyDescent="0.2">
      <c r="C523" s="20" t="str">
        <f t="shared" si="96"/>
        <v/>
      </c>
      <c r="D523" s="17" t="str">
        <f>IF(OR($A523="",$B523=""),"",A523*'MPTO_working_2-way'!$G531)</f>
        <v/>
      </c>
      <c r="E523" s="22" t="str">
        <f>IF(OR($A523="",$B523=""),"",B523*'MPTO_working_2-way'!$G531)</f>
        <v/>
      </c>
      <c r="F523" s="17" t="str">
        <f>IF(OR($A523="",$B523=""),"",'MPTO_working_2-way'!D531)</f>
        <v/>
      </c>
      <c r="G523" s="22" t="str">
        <f>IF(OR($A523="",$B523=""),"",'MPTO_working_2-way'!E531)</f>
        <v/>
      </c>
      <c r="H523" s="17" t="str">
        <f>IF(OR($A523="",$B523=""),"",'OddsRatio_working_2-way'!M531)</f>
        <v/>
      </c>
      <c r="I523" s="17" t="str">
        <f>IF(OR($A523="",$B523=""),"",'OddsRatio_working_2-way'!N531)</f>
        <v/>
      </c>
      <c r="J523" s="17" t="str">
        <f>IF('Log_working_2-way'!$D531="","",A523^('Log_working_2-way'!$D531))</f>
        <v/>
      </c>
      <c r="K523" s="22" t="str">
        <f>IF('Log_working_2-way'!$D531="","",B523^('Log_working_2-way'!$D531))</f>
        <v/>
      </c>
    </row>
    <row r="524" spans="3:11" x14ac:dyDescent="0.2">
      <c r="C524" s="20" t="str">
        <f t="shared" si="96"/>
        <v/>
      </c>
      <c r="D524" s="17" t="str">
        <f>IF(OR($A524="",$B524=""),"",A524*'MPTO_working_2-way'!$G532)</f>
        <v/>
      </c>
      <c r="E524" s="22" t="str">
        <f>IF(OR($A524="",$B524=""),"",B524*'MPTO_working_2-way'!$G532)</f>
        <v/>
      </c>
      <c r="F524" s="17" t="str">
        <f>IF(OR($A524="",$B524=""),"",'MPTO_working_2-way'!D532)</f>
        <v/>
      </c>
      <c r="G524" s="22" t="str">
        <f>IF(OR($A524="",$B524=""),"",'MPTO_working_2-way'!E532)</f>
        <v/>
      </c>
      <c r="H524" s="17" t="str">
        <f>IF(OR($A524="",$B524=""),"",'OddsRatio_working_2-way'!M532)</f>
        <v/>
      </c>
      <c r="I524" s="17" t="str">
        <f>IF(OR($A524="",$B524=""),"",'OddsRatio_working_2-way'!N532)</f>
        <v/>
      </c>
      <c r="J524" s="17" t="str">
        <f>IF('Log_working_2-way'!$D532="","",A524^('Log_working_2-way'!$D532))</f>
        <v/>
      </c>
      <c r="K524" s="22" t="str">
        <f>IF('Log_working_2-way'!$D532="","",B524^('Log_working_2-way'!$D532))</f>
        <v/>
      </c>
    </row>
    <row r="525" spans="3:11" x14ac:dyDescent="0.2">
      <c r="C525" s="20" t="str">
        <f t="shared" si="96"/>
        <v/>
      </c>
      <c r="D525" s="17" t="str">
        <f>IF(OR($A525="",$B525=""),"",A525*'MPTO_working_2-way'!$G533)</f>
        <v/>
      </c>
      <c r="E525" s="22" t="str">
        <f>IF(OR($A525="",$B525=""),"",B525*'MPTO_working_2-way'!$G533)</f>
        <v/>
      </c>
      <c r="F525" s="17" t="str">
        <f>IF(OR($A525="",$B525=""),"",'MPTO_working_2-way'!D533)</f>
        <v/>
      </c>
      <c r="G525" s="22" t="str">
        <f>IF(OR($A525="",$B525=""),"",'MPTO_working_2-way'!E533)</f>
        <v/>
      </c>
      <c r="H525" s="17" t="str">
        <f>IF(OR($A525="",$B525=""),"",'OddsRatio_working_2-way'!M533)</f>
        <v/>
      </c>
      <c r="I525" s="17" t="str">
        <f>IF(OR($A525="",$B525=""),"",'OddsRatio_working_2-way'!N533)</f>
        <v/>
      </c>
      <c r="J525" s="17" t="str">
        <f>IF('Log_working_2-way'!$D533="","",A525^('Log_working_2-way'!$D533))</f>
        <v/>
      </c>
      <c r="K525" s="22" t="str">
        <f>IF('Log_working_2-way'!$D533="","",B525^('Log_working_2-way'!$D533))</f>
        <v/>
      </c>
    </row>
    <row r="526" spans="3:11" x14ac:dyDescent="0.2">
      <c r="C526" s="20" t="str">
        <f t="shared" si="96"/>
        <v/>
      </c>
      <c r="D526" s="17" t="str">
        <f>IF(OR($A526="",$B526=""),"",A526*'MPTO_working_2-way'!$G534)</f>
        <v/>
      </c>
      <c r="E526" s="22" t="str">
        <f>IF(OR($A526="",$B526=""),"",B526*'MPTO_working_2-way'!$G534)</f>
        <v/>
      </c>
      <c r="F526" s="17" t="str">
        <f>IF(OR($A526="",$B526=""),"",'MPTO_working_2-way'!D534)</f>
        <v/>
      </c>
      <c r="G526" s="22" t="str">
        <f>IF(OR($A526="",$B526=""),"",'MPTO_working_2-way'!E534)</f>
        <v/>
      </c>
      <c r="H526" s="17" t="str">
        <f>IF(OR($A526="",$B526=""),"",'OddsRatio_working_2-way'!M534)</f>
        <v/>
      </c>
      <c r="I526" s="17" t="str">
        <f>IF(OR($A526="",$B526=""),"",'OddsRatio_working_2-way'!N534)</f>
        <v/>
      </c>
      <c r="J526" s="17" t="str">
        <f>IF('Log_working_2-way'!$D534="","",A526^('Log_working_2-way'!$D534))</f>
        <v/>
      </c>
      <c r="K526" s="22" t="str">
        <f>IF('Log_working_2-way'!$D534="","",B526^('Log_working_2-way'!$D534))</f>
        <v/>
      </c>
    </row>
    <row r="527" spans="3:11" x14ac:dyDescent="0.2">
      <c r="C527" s="20" t="str">
        <f t="shared" si="96"/>
        <v/>
      </c>
      <c r="D527" s="17" t="str">
        <f>IF(OR($A527="",$B527=""),"",A527*'MPTO_working_2-way'!$G535)</f>
        <v/>
      </c>
      <c r="E527" s="22" t="str">
        <f>IF(OR($A527="",$B527=""),"",B527*'MPTO_working_2-way'!$G535)</f>
        <v/>
      </c>
      <c r="F527" s="17" t="str">
        <f>IF(OR($A527="",$B527=""),"",'MPTO_working_2-way'!D535)</f>
        <v/>
      </c>
      <c r="G527" s="22" t="str">
        <f>IF(OR($A527="",$B527=""),"",'MPTO_working_2-way'!E535)</f>
        <v/>
      </c>
      <c r="H527" s="17" t="str">
        <f>IF(OR($A527="",$B527=""),"",'OddsRatio_working_2-way'!M535)</f>
        <v/>
      </c>
      <c r="I527" s="17" t="str">
        <f>IF(OR($A527="",$B527=""),"",'OddsRatio_working_2-way'!N535)</f>
        <v/>
      </c>
      <c r="J527" s="17" t="str">
        <f>IF('Log_working_2-way'!$D535="","",A527^('Log_working_2-way'!$D535))</f>
        <v/>
      </c>
      <c r="K527" s="22" t="str">
        <f>IF('Log_working_2-way'!$D535="","",B527^('Log_working_2-way'!$D535))</f>
        <v/>
      </c>
    </row>
    <row r="528" spans="3:11" x14ac:dyDescent="0.2">
      <c r="C528" s="20" t="str">
        <f t="shared" si="96"/>
        <v/>
      </c>
      <c r="D528" s="17" t="str">
        <f>IF(OR($A528="",$B528=""),"",A528*'MPTO_working_2-way'!$G536)</f>
        <v/>
      </c>
      <c r="E528" s="22" t="str">
        <f>IF(OR($A528="",$B528=""),"",B528*'MPTO_working_2-way'!$G536)</f>
        <v/>
      </c>
      <c r="F528" s="17" t="str">
        <f>IF(OR($A528="",$B528=""),"",'MPTO_working_2-way'!D536)</f>
        <v/>
      </c>
      <c r="G528" s="22" t="str">
        <f>IF(OR($A528="",$B528=""),"",'MPTO_working_2-way'!E536)</f>
        <v/>
      </c>
      <c r="H528" s="17" t="str">
        <f>IF(OR($A528="",$B528=""),"",'OddsRatio_working_2-way'!M536)</f>
        <v/>
      </c>
      <c r="I528" s="17" t="str">
        <f>IF(OR($A528="",$B528=""),"",'OddsRatio_working_2-way'!N536)</f>
        <v/>
      </c>
      <c r="J528" s="17" t="str">
        <f>IF('Log_working_2-way'!$D536="","",A528^('Log_working_2-way'!$D536))</f>
        <v/>
      </c>
      <c r="K528" s="22" t="str">
        <f>IF('Log_working_2-way'!$D536="","",B528^('Log_working_2-way'!$D536))</f>
        <v/>
      </c>
    </row>
    <row r="529" spans="3:11" x14ac:dyDescent="0.2">
      <c r="C529" s="20" t="str">
        <f t="shared" si="96"/>
        <v/>
      </c>
      <c r="D529" s="17" t="str">
        <f>IF(OR($A529="",$B529=""),"",A529*'MPTO_working_2-way'!$G537)</f>
        <v/>
      </c>
      <c r="E529" s="22" t="str">
        <f>IF(OR($A529="",$B529=""),"",B529*'MPTO_working_2-way'!$G537)</f>
        <v/>
      </c>
      <c r="F529" s="17" t="str">
        <f>IF(OR($A529="",$B529=""),"",'MPTO_working_2-way'!D537)</f>
        <v/>
      </c>
      <c r="G529" s="22" t="str">
        <f>IF(OR($A529="",$B529=""),"",'MPTO_working_2-way'!E537)</f>
        <v/>
      </c>
      <c r="H529" s="17" t="str">
        <f>IF(OR($A529="",$B529=""),"",'OddsRatio_working_2-way'!M537)</f>
        <v/>
      </c>
      <c r="I529" s="17" t="str">
        <f>IF(OR($A529="",$B529=""),"",'OddsRatio_working_2-way'!N537)</f>
        <v/>
      </c>
      <c r="J529" s="17" t="str">
        <f>IF('Log_working_2-way'!$D537="","",A529^('Log_working_2-way'!$D537))</f>
        <v/>
      </c>
      <c r="K529" s="22" t="str">
        <f>IF('Log_working_2-way'!$D537="","",B529^('Log_working_2-way'!$D537))</f>
        <v/>
      </c>
    </row>
    <row r="530" spans="3:11" x14ac:dyDescent="0.2">
      <c r="C530" s="20" t="str">
        <f t="shared" si="96"/>
        <v/>
      </c>
      <c r="D530" s="17" t="str">
        <f>IF(OR($A530="",$B530=""),"",A530*'MPTO_working_2-way'!$G538)</f>
        <v/>
      </c>
      <c r="E530" s="22" t="str">
        <f>IF(OR($A530="",$B530=""),"",B530*'MPTO_working_2-way'!$G538)</f>
        <v/>
      </c>
      <c r="F530" s="17" t="str">
        <f>IF(OR($A530="",$B530=""),"",'MPTO_working_2-way'!D538)</f>
        <v/>
      </c>
      <c r="G530" s="22" t="str">
        <f>IF(OR($A530="",$B530=""),"",'MPTO_working_2-way'!E538)</f>
        <v/>
      </c>
      <c r="H530" s="17" t="str">
        <f>IF(OR($A530="",$B530=""),"",'OddsRatio_working_2-way'!M538)</f>
        <v/>
      </c>
      <c r="I530" s="17" t="str">
        <f>IF(OR($A530="",$B530=""),"",'OddsRatio_working_2-way'!N538)</f>
        <v/>
      </c>
      <c r="J530" s="17" t="str">
        <f>IF('Log_working_2-way'!$D538="","",A530^('Log_working_2-way'!$D538))</f>
        <v/>
      </c>
      <c r="K530" s="22" t="str">
        <f>IF('Log_working_2-way'!$D538="","",B530^('Log_working_2-way'!$D538))</f>
        <v/>
      </c>
    </row>
    <row r="531" spans="3:11" x14ac:dyDescent="0.2">
      <c r="C531" s="20" t="str">
        <f t="shared" si="96"/>
        <v/>
      </c>
      <c r="D531" s="17" t="str">
        <f>IF(OR($A531="",$B531=""),"",A531*'MPTO_working_2-way'!$G539)</f>
        <v/>
      </c>
      <c r="E531" s="22" t="str">
        <f>IF(OR($A531="",$B531=""),"",B531*'MPTO_working_2-way'!$G539)</f>
        <v/>
      </c>
      <c r="F531" s="17" t="str">
        <f>IF(OR($A531="",$B531=""),"",'MPTO_working_2-way'!D539)</f>
        <v/>
      </c>
      <c r="G531" s="22" t="str">
        <f>IF(OR($A531="",$B531=""),"",'MPTO_working_2-way'!E539)</f>
        <v/>
      </c>
      <c r="H531" s="17" t="str">
        <f>IF(OR($A531="",$B531=""),"",'OddsRatio_working_2-way'!M539)</f>
        <v/>
      </c>
      <c r="I531" s="17" t="str">
        <f>IF(OR($A531="",$B531=""),"",'OddsRatio_working_2-way'!N539)</f>
        <v/>
      </c>
      <c r="J531" s="17" t="str">
        <f>IF('Log_working_2-way'!$D539="","",A531^('Log_working_2-way'!$D539))</f>
        <v/>
      </c>
      <c r="K531" s="22" t="str">
        <f>IF('Log_working_2-way'!$D539="","",B531^('Log_working_2-way'!$D539))</f>
        <v/>
      </c>
    </row>
    <row r="532" spans="3:11" x14ac:dyDescent="0.2">
      <c r="C532" s="20" t="str">
        <f t="shared" si="96"/>
        <v/>
      </c>
      <c r="D532" s="17" t="str">
        <f>IF(OR($A532="",$B532=""),"",A532*'MPTO_working_2-way'!$G540)</f>
        <v/>
      </c>
      <c r="E532" s="22" t="str">
        <f>IF(OR($A532="",$B532=""),"",B532*'MPTO_working_2-way'!$G540)</f>
        <v/>
      </c>
      <c r="F532" s="17" t="str">
        <f>IF(OR($A532="",$B532=""),"",'MPTO_working_2-way'!D540)</f>
        <v/>
      </c>
      <c r="G532" s="22" t="str">
        <f>IF(OR($A532="",$B532=""),"",'MPTO_working_2-way'!E540)</f>
        <v/>
      </c>
      <c r="H532" s="17" t="str">
        <f>IF(OR($A532="",$B532=""),"",'OddsRatio_working_2-way'!M540)</f>
        <v/>
      </c>
      <c r="I532" s="17" t="str">
        <f>IF(OR($A532="",$B532=""),"",'OddsRatio_working_2-way'!N540)</f>
        <v/>
      </c>
      <c r="J532" s="17" t="str">
        <f>IF('Log_working_2-way'!$D540="","",A532^('Log_working_2-way'!$D540))</f>
        <v/>
      </c>
      <c r="K532" s="22" t="str">
        <f>IF('Log_working_2-way'!$D540="","",B532^('Log_working_2-way'!$D540))</f>
        <v/>
      </c>
    </row>
    <row r="533" spans="3:11" x14ac:dyDescent="0.2">
      <c r="C533" s="20" t="str">
        <f t="shared" si="96"/>
        <v/>
      </c>
      <c r="D533" s="17" t="str">
        <f>IF(OR($A533="",$B533=""),"",A533*'MPTO_working_2-way'!$G541)</f>
        <v/>
      </c>
      <c r="E533" s="22" t="str">
        <f>IF(OR($A533="",$B533=""),"",B533*'MPTO_working_2-way'!$G541)</f>
        <v/>
      </c>
      <c r="F533" s="17" t="str">
        <f>IF(OR($A533="",$B533=""),"",'MPTO_working_2-way'!D541)</f>
        <v/>
      </c>
      <c r="G533" s="22" t="str">
        <f>IF(OR($A533="",$B533=""),"",'MPTO_working_2-way'!E541)</f>
        <v/>
      </c>
      <c r="H533" s="17" t="str">
        <f>IF(OR($A533="",$B533=""),"",'OddsRatio_working_2-way'!M541)</f>
        <v/>
      </c>
      <c r="I533" s="17" t="str">
        <f>IF(OR($A533="",$B533=""),"",'OddsRatio_working_2-way'!N541)</f>
        <v/>
      </c>
      <c r="J533" s="17" t="str">
        <f>IF('Log_working_2-way'!$D541="","",A533^('Log_working_2-way'!$D541))</f>
        <v/>
      </c>
      <c r="K533" s="22" t="str">
        <f>IF('Log_working_2-way'!$D541="","",B533^('Log_working_2-way'!$D541))</f>
        <v/>
      </c>
    </row>
    <row r="534" spans="3:11" x14ac:dyDescent="0.2">
      <c r="C534" s="20" t="str">
        <f t="shared" si="96"/>
        <v/>
      </c>
      <c r="D534" s="17" t="str">
        <f>IF(OR($A534="",$B534=""),"",A534*'MPTO_working_2-way'!$G542)</f>
        <v/>
      </c>
      <c r="E534" s="22" t="str">
        <f>IF(OR($A534="",$B534=""),"",B534*'MPTO_working_2-way'!$G542)</f>
        <v/>
      </c>
      <c r="F534" s="17" t="str">
        <f>IF(OR($A534="",$B534=""),"",'MPTO_working_2-way'!D542)</f>
        <v/>
      </c>
      <c r="G534" s="22" t="str">
        <f>IF(OR($A534="",$B534=""),"",'MPTO_working_2-way'!E542)</f>
        <v/>
      </c>
      <c r="H534" s="17" t="str">
        <f>IF(OR($A534="",$B534=""),"",'OddsRatio_working_2-way'!M542)</f>
        <v/>
      </c>
      <c r="I534" s="17" t="str">
        <f>IF(OR($A534="",$B534=""),"",'OddsRatio_working_2-way'!N542)</f>
        <v/>
      </c>
      <c r="J534" s="17" t="str">
        <f>IF('Log_working_2-way'!$D542="","",A534^('Log_working_2-way'!$D542))</f>
        <v/>
      </c>
      <c r="K534" s="22" t="str">
        <f>IF('Log_working_2-way'!$D542="","",B534^('Log_working_2-way'!$D542))</f>
        <v/>
      </c>
    </row>
    <row r="535" spans="3:11" x14ac:dyDescent="0.2">
      <c r="C535" s="20" t="str">
        <f t="shared" si="96"/>
        <v/>
      </c>
      <c r="D535" s="17" t="str">
        <f>IF(OR($A535="",$B535=""),"",A535*'MPTO_working_2-way'!$G543)</f>
        <v/>
      </c>
      <c r="E535" s="22" t="str">
        <f>IF(OR($A535="",$B535=""),"",B535*'MPTO_working_2-way'!$G543)</f>
        <v/>
      </c>
      <c r="F535" s="17" t="str">
        <f>IF(OR($A535="",$B535=""),"",'MPTO_working_2-way'!D543)</f>
        <v/>
      </c>
      <c r="G535" s="22" t="str">
        <f>IF(OR($A535="",$B535=""),"",'MPTO_working_2-way'!E543)</f>
        <v/>
      </c>
      <c r="H535" s="17" t="str">
        <f>IF(OR($A535="",$B535=""),"",'OddsRatio_working_2-way'!M543)</f>
        <v/>
      </c>
      <c r="I535" s="17" t="str">
        <f>IF(OR($A535="",$B535=""),"",'OddsRatio_working_2-way'!N543)</f>
        <v/>
      </c>
      <c r="J535" s="17" t="str">
        <f>IF('Log_working_2-way'!$D543="","",A535^('Log_working_2-way'!$D543))</f>
        <v/>
      </c>
      <c r="K535" s="22" t="str">
        <f>IF('Log_working_2-way'!$D543="","",B535^('Log_working_2-way'!$D543))</f>
        <v/>
      </c>
    </row>
    <row r="536" spans="3:11" x14ac:dyDescent="0.2">
      <c r="C536" s="20" t="str">
        <f t="shared" si="96"/>
        <v/>
      </c>
      <c r="D536" s="17" t="str">
        <f>IF(OR($A536="",$B536=""),"",A536*'MPTO_working_2-way'!$G544)</f>
        <v/>
      </c>
      <c r="E536" s="22" t="str">
        <f>IF(OR($A536="",$B536=""),"",B536*'MPTO_working_2-way'!$G544)</f>
        <v/>
      </c>
      <c r="F536" s="17" t="str">
        <f>IF(OR($A536="",$B536=""),"",'MPTO_working_2-way'!D544)</f>
        <v/>
      </c>
      <c r="G536" s="22" t="str">
        <f>IF(OR($A536="",$B536=""),"",'MPTO_working_2-way'!E544)</f>
        <v/>
      </c>
      <c r="H536" s="17" t="str">
        <f>IF(OR($A536="",$B536=""),"",'OddsRatio_working_2-way'!M544)</f>
        <v/>
      </c>
      <c r="I536" s="17" t="str">
        <f>IF(OR($A536="",$B536=""),"",'OddsRatio_working_2-way'!N544)</f>
        <v/>
      </c>
      <c r="J536" s="17" t="str">
        <f>IF('Log_working_2-way'!$D544="","",A536^('Log_working_2-way'!$D544))</f>
        <v/>
      </c>
      <c r="K536" s="22" t="str">
        <f>IF('Log_working_2-way'!$D544="","",B536^('Log_working_2-way'!$D544))</f>
        <v/>
      </c>
    </row>
    <row r="537" spans="3:11" x14ac:dyDescent="0.2">
      <c r="C537" s="20" t="str">
        <f t="shared" si="96"/>
        <v/>
      </c>
      <c r="D537" s="17" t="str">
        <f>IF(OR($A537="",$B537=""),"",A537*'MPTO_working_2-way'!$G545)</f>
        <v/>
      </c>
      <c r="E537" s="22" t="str">
        <f>IF(OR($A537="",$B537=""),"",B537*'MPTO_working_2-way'!$G545)</f>
        <v/>
      </c>
      <c r="F537" s="17" t="str">
        <f>IF(OR($A537="",$B537=""),"",'MPTO_working_2-way'!D545)</f>
        <v/>
      </c>
      <c r="G537" s="22" t="str">
        <f>IF(OR($A537="",$B537=""),"",'MPTO_working_2-way'!E545)</f>
        <v/>
      </c>
      <c r="H537" s="17" t="str">
        <f>IF(OR($A537="",$B537=""),"",'OddsRatio_working_2-way'!M545)</f>
        <v/>
      </c>
      <c r="I537" s="17" t="str">
        <f>IF(OR($A537="",$B537=""),"",'OddsRatio_working_2-way'!N545)</f>
        <v/>
      </c>
      <c r="J537" s="17" t="str">
        <f>IF('Log_working_2-way'!$D545="","",A537^('Log_working_2-way'!$D545))</f>
        <v/>
      </c>
      <c r="K537" s="22" t="str">
        <f>IF('Log_working_2-way'!$D545="","",B537^('Log_working_2-way'!$D545))</f>
        <v/>
      </c>
    </row>
    <row r="538" spans="3:11" x14ac:dyDescent="0.2">
      <c r="C538" s="20" t="str">
        <f t="shared" si="96"/>
        <v/>
      </c>
      <c r="D538" s="17" t="str">
        <f>IF(OR($A538="",$B538=""),"",A538*'MPTO_working_2-way'!$G546)</f>
        <v/>
      </c>
      <c r="E538" s="22" t="str">
        <f>IF(OR($A538="",$B538=""),"",B538*'MPTO_working_2-way'!$G546)</f>
        <v/>
      </c>
      <c r="F538" s="17" t="str">
        <f>IF(OR($A538="",$B538=""),"",'MPTO_working_2-way'!D546)</f>
        <v/>
      </c>
      <c r="G538" s="22" t="str">
        <f>IF(OR($A538="",$B538=""),"",'MPTO_working_2-way'!E546)</f>
        <v/>
      </c>
      <c r="H538" s="17" t="str">
        <f>IF(OR($A538="",$B538=""),"",'OddsRatio_working_2-way'!M546)</f>
        <v/>
      </c>
      <c r="I538" s="17" t="str">
        <f>IF(OR($A538="",$B538=""),"",'OddsRatio_working_2-way'!N546)</f>
        <v/>
      </c>
      <c r="J538" s="17" t="str">
        <f>IF('Log_working_2-way'!$D546="","",A538^('Log_working_2-way'!$D546))</f>
        <v/>
      </c>
      <c r="K538" s="22" t="str">
        <f>IF('Log_working_2-way'!$D546="","",B538^('Log_working_2-way'!$D546))</f>
        <v/>
      </c>
    </row>
    <row r="539" spans="3:11" x14ac:dyDescent="0.2">
      <c r="C539" s="20" t="str">
        <f t="shared" si="96"/>
        <v/>
      </c>
      <c r="D539" s="17" t="str">
        <f>IF(OR($A539="",$B539=""),"",A539*'MPTO_working_2-way'!$G547)</f>
        <v/>
      </c>
      <c r="E539" s="22" t="str">
        <f>IF(OR($A539="",$B539=""),"",B539*'MPTO_working_2-way'!$G547)</f>
        <v/>
      </c>
      <c r="F539" s="17" t="str">
        <f>IF(OR($A539="",$B539=""),"",'MPTO_working_2-way'!D547)</f>
        <v/>
      </c>
      <c r="G539" s="22" t="str">
        <f>IF(OR($A539="",$B539=""),"",'MPTO_working_2-way'!E547)</f>
        <v/>
      </c>
      <c r="H539" s="17" t="str">
        <f>IF(OR($A539="",$B539=""),"",'OddsRatio_working_2-way'!M547)</f>
        <v/>
      </c>
      <c r="I539" s="17" t="str">
        <f>IF(OR($A539="",$B539=""),"",'OddsRatio_working_2-way'!N547)</f>
        <v/>
      </c>
      <c r="J539" s="17" t="str">
        <f>IF('Log_working_2-way'!$D547="","",A539^('Log_working_2-way'!$D547))</f>
        <v/>
      </c>
      <c r="K539" s="22" t="str">
        <f>IF('Log_working_2-way'!$D547="","",B539^('Log_working_2-way'!$D547))</f>
        <v/>
      </c>
    </row>
    <row r="540" spans="3:11" x14ac:dyDescent="0.2">
      <c r="C540" s="20" t="str">
        <f t="shared" si="96"/>
        <v/>
      </c>
      <c r="D540" s="17" t="str">
        <f>IF(OR($A540="",$B540=""),"",A540*'MPTO_working_2-way'!$G548)</f>
        <v/>
      </c>
      <c r="E540" s="22" t="str">
        <f>IF(OR($A540="",$B540=""),"",B540*'MPTO_working_2-way'!$G548)</f>
        <v/>
      </c>
      <c r="F540" s="17" t="str">
        <f>IF(OR($A540="",$B540=""),"",'MPTO_working_2-way'!D548)</f>
        <v/>
      </c>
      <c r="G540" s="22" t="str">
        <f>IF(OR($A540="",$B540=""),"",'MPTO_working_2-way'!E548)</f>
        <v/>
      </c>
      <c r="H540" s="17" t="str">
        <f>IF(OR($A540="",$B540=""),"",'OddsRatio_working_2-way'!M548)</f>
        <v/>
      </c>
      <c r="I540" s="17" t="str">
        <f>IF(OR($A540="",$B540=""),"",'OddsRatio_working_2-way'!N548)</f>
        <v/>
      </c>
      <c r="J540" s="17" t="str">
        <f>IF('Log_working_2-way'!$D548="","",A540^('Log_working_2-way'!$D548))</f>
        <v/>
      </c>
      <c r="K540" s="22" t="str">
        <f>IF('Log_working_2-way'!$D548="","",B540^('Log_working_2-way'!$D548))</f>
        <v/>
      </c>
    </row>
    <row r="541" spans="3:11" x14ac:dyDescent="0.2">
      <c r="C541" s="20" t="str">
        <f t="shared" si="96"/>
        <v/>
      </c>
      <c r="D541" s="17" t="str">
        <f>IF(OR($A541="",$B541=""),"",A541*'MPTO_working_2-way'!$G549)</f>
        <v/>
      </c>
      <c r="E541" s="22" t="str">
        <f>IF(OR($A541="",$B541=""),"",B541*'MPTO_working_2-way'!$G549)</f>
        <v/>
      </c>
      <c r="F541" s="17" t="str">
        <f>IF(OR($A541="",$B541=""),"",'MPTO_working_2-way'!D549)</f>
        <v/>
      </c>
      <c r="G541" s="22" t="str">
        <f>IF(OR($A541="",$B541=""),"",'MPTO_working_2-way'!E549)</f>
        <v/>
      </c>
      <c r="H541" s="17" t="str">
        <f>IF(OR($A541="",$B541=""),"",'OddsRatio_working_2-way'!M549)</f>
        <v/>
      </c>
      <c r="I541" s="17" t="str">
        <f>IF(OR($A541="",$B541=""),"",'OddsRatio_working_2-way'!N549)</f>
        <v/>
      </c>
      <c r="J541" s="17" t="str">
        <f>IF('Log_working_2-way'!$D549="","",A541^('Log_working_2-way'!$D549))</f>
        <v/>
      </c>
      <c r="K541" s="22" t="str">
        <f>IF('Log_working_2-way'!$D549="","",B541^('Log_working_2-way'!$D549))</f>
        <v/>
      </c>
    </row>
    <row r="542" spans="3:11" x14ac:dyDescent="0.2">
      <c r="C542" s="20" t="str">
        <f t="shared" si="96"/>
        <v/>
      </c>
      <c r="D542" s="17" t="str">
        <f>IF(OR($A542="",$B542=""),"",A542*'MPTO_working_2-way'!$G550)</f>
        <v/>
      </c>
      <c r="E542" s="22" t="str">
        <f>IF(OR($A542="",$B542=""),"",B542*'MPTO_working_2-way'!$G550)</f>
        <v/>
      </c>
      <c r="F542" s="17" t="str">
        <f>IF(OR($A542="",$B542=""),"",'MPTO_working_2-way'!D550)</f>
        <v/>
      </c>
      <c r="G542" s="22" t="str">
        <f>IF(OR($A542="",$B542=""),"",'MPTO_working_2-way'!E550)</f>
        <v/>
      </c>
      <c r="H542" s="17" t="str">
        <f>IF(OR($A542="",$B542=""),"",'OddsRatio_working_2-way'!M550)</f>
        <v/>
      </c>
      <c r="I542" s="17" t="str">
        <f>IF(OR($A542="",$B542=""),"",'OddsRatio_working_2-way'!N550)</f>
        <v/>
      </c>
      <c r="J542" s="17" t="str">
        <f>IF('Log_working_2-way'!$D550="","",A542^('Log_working_2-way'!$D550))</f>
        <v/>
      </c>
      <c r="K542" s="22" t="str">
        <f>IF('Log_working_2-way'!$D550="","",B542^('Log_working_2-way'!$D550))</f>
        <v/>
      </c>
    </row>
    <row r="543" spans="3:11" x14ac:dyDescent="0.2">
      <c r="C543" s="20" t="str">
        <f t="shared" si="96"/>
        <v/>
      </c>
      <c r="D543" s="17" t="str">
        <f>IF(OR($A543="",$B543=""),"",A543*'MPTO_working_2-way'!$G551)</f>
        <v/>
      </c>
      <c r="E543" s="22" t="str">
        <f>IF(OR($A543="",$B543=""),"",B543*'MPTO_working_2-way'!$G551)</f>
        <v/>
      </c>
      <c r="F543" s="17" t="str">
        <f>IF(OR($A543="",$B543=""),"",'MPTO_working_2-way'!D551)</f>
        <v/>
      </c>
      <c r="G543" s="22" t="str">
        <f>IF(OR($A543="",$B543=""),"",'MPTO_working_2-way'!E551)</f>
        <v/>
      </c>
      <c r="H543" s="17" t="str">
        <f>IF(OR($A543="",$B543=""),"",'OddsRatio_working_2-way'!M551)</f>
        <v/>
      </c>
      <c r="I543" s="17" t="str">
        <f>IF(OR($A543="",$B543=""),"",'OddsRatio_working_2-way'!N551)</f>
        <v/>
      </c>
      <c r="J543" s="17" t="str">
        <f>IF('Log_working_2-way'!$D551="","",A543^('Log_working_2-way'!$D551))</f>
        <v/>
      </c>
      <c r="K543" s="22" t="str">
        <f>IF('Log_working_2-way'!$D551="","",B543^('Log_working_2-way'!$D551))</f>
        <v/>
      </c>
    </row>
    <row r="544" spans="3:11" x14ac:dyDescent="0.2">
      <c r="C544" s="20" t="str">
        <f t="shared" si="96"/>
        <v/>
      </c>
      <c r="D544" s="17" t="str">
        <f>IF(OR($A544="",$B544=""),"",A544*'MPTO_working_2-way'!$G552)</f>
        <v/>
      </c>
      <c r="E544" s="22" t="str">
        <f>IF(OR($A544="",$B544=""),"",B544*'MPTO_working_2-way'!$G552)</f>
        <v/>
      </c>
      <c r="F544" s="17" t="str">
        <f>IF(OR($A544="",$B544=""),"",'MPTO_working_2-way'!D552)</f>
        <v/>
      </c>
      <c r="G544" s="22" t="str">
        <f>IF(OR($A544="",$B544=""),"",'MPTO_working_2-way'!E552)</f>
        <v/>
      </c>
      <c r="H544" s="17" t="str">
        <f>IF(OR($A544="",$B544=""),"",'OddsRatio_working_2-way'!M552)</f>
        <v/>
      </c>
      <c r="I544" s="17" t="str">
        <f>IF(OR($A544="",$B544=""),"",'OddsRatio_working_2-way'!N552)</f>
        <v/>
      </c>
      <c r="J544" s="17" t="str">
        <f>IF('Log_working_2-way'!$D552="","",A544^('Log_working_2-way'!$D552))</f>
        <v/>
      </c>
      <c r="K544" s="22" t="str">
        <f>IF('Log_working_2-way'!$D552="","",B544^('Log_working_2-way'!$D552))</f>
        <v/>
      </c>
    </row>
    <row r="545" spans="3:11" x14ac:dyDescent="0.2">
      <c r="C545" s="20" t="str">
        <f t="shared" si="96"/>
        <v/>
      </c>
      <c r="D545" s="17" t="str">
        <f>IF(OR($A545="",$B545=""),"",A545*'MPTO_working_2-way'!$G553)</f>
        <v/>
      </c>
      <c r="E545" s="22" t="str">
        <f>IF(OR($A545="",$B545=""),"",B545*'MPTO_working_2-way'!$G553)</f>
        <v/>
      </c>
      <c r="F545" s="17" t="str">
        <f>IF(OR($A545="",$B545=""),"",'MPTO_working_2-way'!D553)</f>
        <v/>
      </c>
      <c r="G545" s="22" t="str">
        <f>IF(OR($A545="",$B545=""),"",'MPTO_working_2-way'!E553)</f>
        <v/>
      </c>
      <c r="H545" s="17" t="str">
        <f>IF(OR($A545="",$B545=""),"",'OddsRatio_working_2-way'!M553)</f>
        <v/>
      </c>
      <c r="I545" s="17" t="str">
        <f>IF(OR($A545="",$B545=""),"",'OddsRatio_working_2-way'!N553)</f>
        <v/>
      </c>
      <c r="J545" s="17" t="str">
        <f>IF('Log_working_2-way'!$D553="","",A545^('Log_working_2-way'!$D553))</f>
        <v/>
      </c>
      <c r="K545" s="22" t="str">
        <f>IF('Log_working_2-way'!$D553="","",B545^('Log_working_2-way'!$D553))</f>
        <v/>
      </c>
    </row>
    <row r="546" spans="3:11" x14ac:dyDescent="0.2">
      <c r="C546" s="20" t="str">
        <f t="shared" si="96"/>
        <v/>
      </c>
      <c r="D546" s="17" t="str">
        <f>IF(OR($A546="",$B546=""),"",A546*'MPTO_working_2-way'!$G554)</f>
        <v/>
      </c>
      <c r="E546" s="22" t="str">
        <f>IF(OR($A546="",$B546=""),"",B546*'MPTO_working_2-way'!$G554)</f>
        <v/>
      </c>
      <c r="F546" s="17" t="str">
        <f>IF(OR($A546="",$B546=""),"",'MPTO_working_2-way'!D554)</f>
        <v/>
      </c>
      <c r="G546" s="22" t="str">
        <f>IF(OR($A546="",$B546=""),"",'MPTO_working_2-way'!E554)</f>
        <v/>
      </c>
      <c r="H546" s="17" t="str">
        <f>IF(OR($A546="",$B546=""),"",'OddsRatio_working_2-way'!M554)</f>
        <v/>
      </c>
      <c r="I546" s="17" t="str">
        <f>IF(OR($A546="",$B546=""),"",'OddsRatio_working_2-way'!N554)</f>
        <v/>
      </c>
      <c r="J546" s="17" t="str">
        <f>IF('Log_working_2-way'!$D554="","",A546^('Log_working_2-way'!$D554))</f>
        <v/>
      </c>
      <c r="K546" s="22" t="str">
        <f>IF('Log_working_2-way'!$D554="","",B546^('Log_working_2-way'!$D554))</f>
        <v/>
      </c>
    </row>
    <row r="547" spans="3:11" x14ac:dyDescent="0.2">
      <c r="C547" s="20" t="str">
        <f t="shared" si="96"/>
        <v/>
      </c>
      <c r="D547" s="17" t="str">
        <f>IF(OR($A547="",$B547=""),"",A547*'MPTO_working_2-way'!$G555)</f>
        <v/>
      </c>
      <c r="E547" s="22" t="str">
        <f>IF(OR($A547="",$B547=""),"",B547*'MPTO_working_2-way'!$G555)</f>
        <v/>
      </c>
      <c r="F547" s="17" t="str">
        <f>IF(OR($A547="",$B547=""),"",'MPTO_working_2-way'!D555)</f>
        <v/>
      </c>
      <c r="G547" s="22" t="str">
        <f>IF(OR($A547="",$B547=""),"",'MPTO_working_2-way'!E555)</f>
        <v/>
      </c>
      <c r="H547" s="17" t="str">
        <f>IF(OR($A547="",$B547=""),"",'OddsRatio_working_2-way'!M555)</f>
        <v/>
      </c>
      <c r="I547" s="17" t="str">
        <f>IF(OR($A547="",$B547=""),"",'OddsRatio_working_2-way'!N555)</f>
        <v/>
      </c>
      <c r="J547" s="17" t="str">
        <f>IF('Log_working_2-way'!$D555="","",A547^('Log_working_2-way'!$D555))</f>
        <v/>
      </c>
      <c r="K547" s="22" t="str">
        <f>IF('Log_working_2-way'!$D555="","",B547^('Log_working_2-way'!$D555))</f>
        <v/>
      </c>
    </row>
    <row r="548" spans="3:11" x14ac:dyDescent="0.2">
      <c r="C548" s="20" t="str">
        <f t="shared" si="96"/>
        <v/>
      </c>
      <c r="D548" s="17" t="str">
        <f>IF(OR($A548="",$B548=""),"",A548*'MPTO_working_2-way'!$G556)</f>
        <v/>
      </c>
      <c r="E548" s="22" t="str">
        <f>IF(OR($A548="",$B548=""),"",B548*'MPTO_working_2-way'!$G556)</f>
        <v/>
      </c>
      <c r="F548" s="17" t="str">
        <f>IF(OR($A548="",$B548=""),"",'MPTO_working_2-way'!D556)</f>
        <v/>
      </c>
      <c r="G548" s="22" t="str">
        <f>IF(OR($A548="",$B548=""),"",'MPTO_working_2-way'!E556)</f>
        <v/>
      </c>
      <c r="H548" s="17" t="str">
        <f>IF(OR($A548="",$B548=""),"",'OddsRatio_working_2-way'!M556)</f>
        <v/>
      </c>
      <c r="I548" s="17" t="str">
        <f>IF(OR($A548="",$B548=""),"",'OddsRatio_working_2-way'!N556)</f>
        <v/>
      </c>
      <c r="J548" s="17" t="str">
        <f>IF('Log_working_2-way'!$D556="","",A548^('Log_working_2-way'!$D556))</f>
        <v/>
      </c>
      <c r="K548" s="22" t="str">
        <f>IF('Log_working_2-way'!$D556="","",B548^('Log_working_2-way'!$D556))</f>
        <v/>
      </c>
    </row>
    <row r="549" spans="3:11" x14ac:dyDescent="0.2">
      <c r="C549" s="20" t="str">
        <f t="shared" si="96"/>
        <v/>
      </c>
      <c r="D549" s="17" t="str">
        <f>IF(OR($A549="",$B549=""),"",A549*'MPTO_working_2-way'!$G557)</f>
        <v/>
      </c>
      <c r="E549" s="22" t="str">
        <f>IF(OR($A549="",$B549=""),"",B549*'MPTO_working_2-way'!$G557)</f>
        <v/>
      </c>
      <c r="F549" s="17" t="str">
        <f>IF(OR($A549="",$B549=""),"",'MPTO_working_2-way'!D557)</f>
        <v/>
      </c>
      <c r="G549" s="22" t="str">
        <f>IF(OR($A549="",$B549=""),"",'MPTO_working_2-way'!E557)</f>
        <v/>
      </c>
      <c r="H549" s="17" t="str">
        <f>IF(OR($A549="",$B549=""),"",'OddsRatio_working_2-way'!M557)</f>
        <v/>
      </c>
      <c r="I549" s="17" t="str">
        <f>IF(OR($A549="",$B549=""),"",'OddsRatio_working_2-way'!N557)</f>
        <v/>
      </c>
      <c r="J549" s="17" t="str">
        <f>IF('Log_working_2-way'!$D557="","",A549^('Log_working_2-way'!$D557))</f>
        <v/>
      </c>
      <c r="K549" s="22" t="str">
        <f>IF('Log_working_2-way'!$D557="","",B549^('Log_working_2-way'!$D557))</f>
        <v/>
      </c>
    </row>
    <row r="550" spans="3:11" x14ac:dyDescent="0.2">
      <c r="C550" s="20" t="str">
        <f t="shared" si="96"/>
        <v/>
      </c>
      <c r="D550" s="17" t="str">
        <f>IF(OR($A550="",$B550=""),"",A550*'MPTO_working_2-way'!$G558)</f>
        <v/>
      </c>
      <c r="E550" s="22" t="str">
        <f>IF(OR($A550="",$B550=""),"",B550*'MPTO_working_2-way'!$G558)</f>
        <v/>
      </c>
      <c r="F550" s="17" t="str">
        <f>IF(OR($A550="",$B550=""),"",'MPTO_working_2-way'!D558)</f>
        <v/>
      </c>
      <c r="G550" s="22" t="str">
        <f>IF(OR($A550="",$B550=""),"",'MPTO_working_2-way'!E558)</f>
        <v/>
      </c>
      <c r="H550" s="17" t="str">
        <f>IF(OR($A550="",$B550=""),"",'OddsRatio_working_2-way'!M558)</f>
        <v/>
      </c>
      <c r="I550" s="17" t="str">
        <f>IF(OR($A550="",$B550=""),"",'OddsRatio_working_2-way'!N558)</f>
        <v/>
      </c>
      <c r="J550" s="17" t="str">
        <f>IF('Log_working_2-way'!$D558="","",A550^('Log_working_2-way'!$D558))</f>
        <v/>
      </c>
      <c r="K550" s="22" t="str">
        <f>IF('Log_working_2-way'!$D558="","",B550^('Log_working_2-way'!$D558))</f>
        <v/>
      </c>
    </row>
    <row r="551" spans="3:11" x14ac:dyDescent="0.2">
      <c r="C551" s="20" t="str">
        <f t="shared" si="96"/>
        <v/>
      </c>
      <c r="D551" s="17" t="str">
        <f>IF(OR($A551="",$B551=""),"",A551*'MPTO_working_2-way'!$G559)</f>
        <v/>
      </c>
      <c r="E551" s="22" t="str">
        <f>IF(OR($A551="",$B551=""),"",B551*'MPTO_working_2-way'!$G559)</f>
        <v/>
      </c>
      <c r="F551" s="17" t="str">
        <f>IF(OR($A551="",$B551=""),"",'MPTO_working_2-way'!D559)</f>
        <v/>
      </c>
      <c r="G551" s="22" t="str">
        <f>IF(OR($A551="",$B551=""),"",'MPTO_working_2-way'!E559)</f>
        <v/>
      </c>
      <c r="H551" s="17" t="str">
        <f>IF(OR($A551="",$B551=""),"",'OddsRatio_working_2-way'!M559)</f>
        <v/>
      </c>
      <c r="I551" s="17" t="str">
        <f>IF(OR($A551="",$B551=""),"",'OddsRatio_working_2-way'!N559)</f>
        <v/>
      </c>
      <c r="J551" s="17" t="str">
        <f>IF('Log_working_2-way'!$D559="","",A551^('Log_working_2-way'!$D559))</f>
        <v/>
      </c>
      <c r="K551" s="22" t="str">
        <f>IF('Log_working_2-way'!$D559="","",B551^('Log_working_2-way'!$D559))</f>
        <v/>
      </c>
    </row>
    <row r="552" spans="3:11" x14ac:dyDescent="0.2">
      <c r="C552" s="20" t="str">
        <f t="shared" si="96"/>
        <v/>
      </c>
      <c r="D552" s="17" t="str">
        <f>IF(OR($A552="",$B552=""),"",A552*'MPTO_working_2-way'!$G560)</f>
        <v/>
      </c>
      <c r="E552" s="22" t="str">
        <f>IF(OR($A552="",$B552=""),"",B552*'MPTO_working_2-way'!$G560)</f>
        <v/>
      </c>
      <c r="F552" s="17" t="str">
        <f>IF(OR($A552="",$B552=""),"",'MPTO_working_2-way'!D560)</f>
        <v/>
      </c>
      <c r="G552" s="22" t="str">
        <f>IF(OR($A552="",$B552=""),"",'MPTO_working_2-way'!E560)</f>
        <v/>
      </c>
      <c r="H552" s="17" t="str">
        <f>IF(OR($A552="",$B552=""),"",'OddsRatio_working_2-way'!M560)</f>
        <v/>
      </c>
      <c r="I552" s="17" t="str">
        <f>IF(OR($A552="",$B552=""),"",'OddsRatio_working_2-way'!N560)</f>
        <v/>
      </c>
      <c r="J552" s="17" t="str">
        <f>IF('Log_working_2-way'!$D560="","",A552^('Log_working_2-way'!$D560))</f>
        <v/>
      </c>
      <c r="K552" s="22" t="str">
        <f>IF('Log_working_2-way'!$D560="","",B552^('Log_working_2-way'!$D560))</f>
        <v/>
      </c>
    </row>
    <row r="553" spans="3:11" x14ac:dyDescent="0.2">
      <c r="C553" s="20" t="str">
        <f t="shared" si="96"/>
        <v/>
      </c>
      <c r="D553" s="17" t="str">
        <f>IF(OR($A553="",$B553=""),"",A553*'MPTO_working_2-way'!$G561)</f>
        <v/>
      </c>
      <c r="E553" s="22" t="str">
        <f>IF(OR($A553="",$B553=""),"",B553*'MPTO_working_2-way'!$G561)</f>
        <v/>
      </c>
      <c r="F553" s="17" t="str">
        <f>IF(OR($A553="",$B553=""),"",'MPTO_working_2-way'!D561)</f>
        <v/>
      </c>
      <c r="G553" s="22" t="str">
        <f>IF(OR($A553="",$B553=""),"",'MPTO_working_2-way'!E561)</f>
        <v/>
      </c>
      <c r="H553" s="17" t="str">
        <f>IF(OR($A553="",$B553=""),"",'OddsRatio_working_2-way'!M561)</f>
        <v/>
      </c>
      <c r="I553" s="17" t="str">
        <f>IF(OR($A553="",$B553=""),"",'OddsRatio_working_2-way'!N561)</f>
        <v/>
      </c>
      <c r="J553" s="17" t="str">
        <f>IF('Log_working_2-way'!$D561="","",A553^('Log_working_2-way'!$D561))</f>
        <v/>
      </c>
      <c r="K553" s="22" t="str">
        <f>IF('Log_working_2-way'!$D561="","",B553^('Log_working_2-way'!$D561))</f>
        <v/>
      </c>
    </row>
    <row r="554" spans="3:11" x14ac:dyDescent="0.2">
      <c r="C554" s="20" t="str">
        <f t="shared" si="96"/>
        <v/>
      </c>
      <c r="D554" s="17" t="str">
        <f>IF(OR($A554="",$B554=""),"",A554*'MPTO_working_2-way'!$G562)</f>
        <v/>
      </c>
      <c r="E554" s="22" t="str">
        <f>IF(OR($A554="",$B554=""),"",B554*'MPTO_working_2-way'!$G562)</f>
        <v/>
      </c>
      <c r="F554" s="17" t="str">
        <f>IF(OR($A554="",$B554=""),"",'MPTO_working_2-way'!D562)</f>
        <v/>
      </c>
      <c r="G554" s="22" t="str">
        <f>IF(OR($A554="",$B554=""),"",'MPTO_working_2-way'!E562)</f>
        <v/>
      </c>
      <c r="H554" s="17" t="str">
        <f>IF(OR($A554="",$B554=""),"",'OddsRatio_working_2-way'!M562)</f>
        <v/>
      </c>
      <c r="I554" s="17" t="str">
        <f>IF(OR($A554="",$B554=""),"",'OddsRatio_working_2-way'!N562)</f>
        <v/>
      </c>
      <c r="J554" s="17" t="str">
        <f>IF('Log_working_2-way'!$D562="","",A554^('Log_working_2-way'!$D562))</f>
        <v/>
      </c>
      <c r="K554" s="22" t="str">
        <f>IF('Log_working_2-way'!$D562="","",B554^('Log_working_2-way'!$D562))</f>
        <v/>
      </c>
    </row>
    <row r="555" spans="3:11" x14ac:dyDescent="0.2">
      <c r="C555" s="20" t="str">
        <f t="shared" si="96"/>
        <v/>
      </c>
      <c r="D555" s="17" t="str">
        <f>IF(OR($A555="",$B555=""),"",A555*'MPTO_working_2-way'!$G563)</f>
        <v/>
      </c>
      <c r="E555" s="22" t="str">
        <f>IF(OR($A555="",$B555=""),"",B555*'MPTO_working_2-way'!$G563)</f>
        <v/>
      </c>
      <c r="F555" s="17" t="str">
        <f>IF(OR($A555="",$B555=""),"",'MPTO_working_2-way'!D563)</f>
        <v/>
      </c>
      <c r="G555" s="22" t="str">
        <f>IF(OR($A555="",$B555=""),"",'MPTO_working_2-way'!E563)</f>
        <v/>
      </c>
      <c r="H555" s="17" t="str">
        <f>IF(OR($A555="",$B555=""),"",'OddsRatio_working_2-way'!M563)</f>
        <v/>
      </c>
      <c r="I555" s="17" t="str">
        <f>IF(OR($A555="",$B555=""),"",'OddsRatio_working_2-way'!N563)</f>
        <v/>
      </c>
      <c r="J555" s="17" t="str">
        <f>IF('Log_working_2-way'!$D563="","",A555^('Log_working_2-way'!$D563))</f>
        <v/>
      </c>
      <c r="K555" s="22" t="str">
        <f>IF('Log_working_2-way'!$D563="","",B555^('Log_working_2-way'!$D563))</f>
        <v/>
      </c>
    </row>
    <row r="556" spans="3:11" x14ac:dyDescent="0.2">
      <c r="C556" s="20" t="str">
        <f t="shared" si="96"/>
        <v/>
      </c>
      <c r="D556" s="17" t="str">
        <f>IF(OR($A556="",$B556=""),"",A556*'MPTO_working_2-way'!$G564)</f>
        <v/>
      </c>
      <c r="E556" s="22" t="str">
        <f>IF(OR($A556="",$B556=""),"",B556*'MPTO_working_2-way'!$G564)</f>
        <v/>
      </c>
      <c r="F556" s="17" t="str">
        <f>IF(OR($A556="",$B556=""),"",'MPTO_working_2-way'!D564)</f>
        <v/>
      </c>
      <c r="G556" s="22" t="str">
        <f>IF(OR($A556="",$B556=""),"",'MPTO_working_2-way'!E564)</f>
        <v/>
      </c>
      <c r="H556" s="17" t="str">
        <f>IF(OR($A556="",$B556=""),"",'OddsRatio_working_2-way'!M564)</f>
        <v/>
      </c>
      <c r="I556" s="17" t="str">
        <f>IF(OR($A556="",$B556=""),"",'OddsRatio_working_2-way'!N564)</f>
        <v/>
      </c>
      <c r="J556" s="17" t="str">
        <f>IF('Log_working_2-way'!$D564="","",A556^('Log_working_2-way'!$D564))</f>
        <v/>
      </c>
      <c r="K556" s="22" t="str">
        <f>IF('Log_working_2-way'!$D564="","",B556^('Log_working_2-way'!$D564))</f>
        <v/>
      </c>
    </row>
    <row r="557" spans="3:11" x14ac:dyDescent="0.2">
      <c r="C557" s="20" t="str">
        <f t="shared" si="96"/>
        <v/>
      </c>
      <c r="D557" s="17" t="str">
        <f>IF(OR($A557="",$B557=""),"",A557*'MPTO_working_2-way'!$G565)</f>
        <v/>
      </c>
      <c r="E557" s="22" t="str">
        <f>IF(OR($A557="",$B557=""),"",B557*'MPTO_working_2-way'!$G565)</f>
        <v/>
      </c>
      <c r="F557" s="17" t="str">
        <f>IF(OR($A557="",$B557=""),"",'MPTO_working_2-way'!D565)</f>
        <v/>
      </c>
      <c r="G557" s="22" t="str">
        <f>IF(OR($A557="",$B557=""),"",'MPTO_working_2-way'!E565)</f>
        <v/>
      </c>
      <c r="H557" s="17" t="str">
        <f>IF(OR($A557="",$B557=""),"",'OddsRatio_working_2-way'!M565)</f>
        <v/>
      </c>
      <c r="I557" s="17" t="str">
        <f>IF(OR($A557="",$B557=""),"",'OddsRatio_working_2-way'!N565)</f>
        <v/>
      </c>
      <c r="J557" s="17" t="str">
        <f>IF('Log_working_2-way'!$D565="","",A557^('Log_working_2-way'!$D565))</f>
        <v/>
      </c>
      <c r="K557" s="22" t="str">
        <f>IF('Log_working_2-way'!$D565="","",B557^('Log_working_2-way'!$D565))</f>
        <v/>
      </c>
    </row>
    <row r="558" spans="3:11" x14ac:dyDescent="0.2">
      <c r="C558" s="20" t="str">
        <f t="shared" si="96"/>
        <v/>
      </c>
      <c r="D558" s="17" t="str">
        <f>IF(OR($A558="",$B558=""),"",A558*'MPTO_working_2-way'!$G566)</f>
        <v/>
      </c>
      <c r="E558" s="22" t="str">
        <f>IF(OR($A558="",$B558=""),"",B558*'MPTO_working_2-way'!$G566)</f>
        <v/>
      </c>
      <c r="F558" s="17" t="str">
        <f>IF(OR($A558="",$B558=""),"",'MPTO_working_2-way'!D566)</f>
        <v/>
      </c>
      <c r="G558" s="22" t="str">
        <f>IF(OR($A558="",$B558=""),"",'MPTO_working_2-way'!E566)</f>
        <v/>
      </c>
      <c r="H558" s="17" t="str">
        <f>IF(OR($A558="",$B558=""),"",'OddsRatio_working_2-way'!M566)</f>
        <v/>
      </c>
      <c r="I558" s="17" t="str">
        <f>IF(OR($A558="",$B558=""),"",'OddsRatio_working_2-way'!N566)</f>
        <v/>
      </c>
      <c r="J558" s="17" t="str">
        <f>IF('Log_working_2-way'!$D566="","",A558^('Log_working_2-way'!$D566))</f>
        <v/>
      </c>
      <c r="K558" s="22" t="str">
        <f>IF('Log_working_2-way'!$D566="","",B558^('Log_working_2-way'!$D566))</f>
        <v/>
      </c>
    </row>
    <row r="559" spans="3:11" x14ac:dyDescent="0.2">
      <c r="C559" s="20" t="str">
        <f t="shared" si="96"/>
        <v/>
      </c>
      <c r="D559" s="17" t="str">
        <f>IF(OR($A559="",$B559=""),"",A559*'MPTO_working_2-way'!$G567)</f>
        <v/>
      </c>
      <c r="E559" s="22" t="str">
        <f>IF(OR($A559="",$B559=""),"",B559*'MPTO_working_2-way'!$G567)</f>
        <v/>
      </c>
      <c r="F559" s="17" t="str">
        <f>IF(OR($A559="",$B559=""),"",'MPTO_working_2-way'!D567)</f>
        <v/>
      </c>
      <c r="G559" s="22" t="str">
        <f>IF(OR($A559="",$B559=""),"",'MPTO_working_2-way'!E567)</f>
        <v/>
      </c>
      <c r="H559" s="17" t="str">
        <f>IF(OR($A559="",$B559=""),"",'OddsRatio_working_2-way'!M567)</f>
        <v/>
      </c>
      <c r="I559" s="17" t="str">
        <f>IF(OR($A559="",$B559=""),"",'OddsRatio_working_2-way'!N567)</f>
        <v/>
      </c>
      <c r="J559" s="17" t="str">
        <f>IF('Log_working_2-way'!$D567="","",A559^('Log_working_2-way'!$D567))</f>
        <v/>
      </c>
      <c r="K559" s="22" t="str">
        <f>IF('Log_working_2-way'!$D567="","",B559^('Log_working_2-way'!$D567))</f>
        <v/>
      </c>
    </row>
    <row r="560" spans="3:11" x14ac:dyDescent="0.2">
      <c r="C560" s="20" t="str">
        <f t="shared" si="96"/>
        <v/>
      </c>
      <c r="D560" s="17" t="str">
        <f>IF(OR($A560="",$B560=""),"",A560*'MPTO_working_2-way'!$G568)</f>
        <v/>
      </c>
      <c r="E560" s="22" t="str">
        <f>IF(OR($A560="",$B560=""),"",B560*'MPTO_working_2-way'!$G568)</f>
        <v/>
      </c>
      <c r="F560" s="17" t="str">
        <f>IF(OR($A560="",$B560=""),"",'MPTO_working_2-way'!D568)</f>
        <v/>
      </c>
      <c r="G560" s="22" t="str">
        <f>IF(OR($A560="",$B560=""),"",'MPTO_working_2-way'!E568)</f>
        <v/>
      </c>
      <c r="H560" s="17" t="str">
        <f>IF(OR($A560="",$B560=""),"",'OddsRatio_working_2-way'!M568)</f>
        <v/>
      </c>
      <c r="I560" s="17" t="str">
        <f>IF(OR($A560="",$B560=""),"",'OddsRatio_working_2-way'!N568)</f>
        <v/>
      </c>
      <c r="J560" s="17" t="str">
        <f>IF('Log_working_2-way'!$D568="","",A560^('Log_working_2-way'!$D568))</f>
        <v/>
      </c>
      <c r="K560" s="22" t="str">
        <f>IF('Log_working_2-way'!$D568="","",B560^('Log_working_2-way'!$D568))</f>
        <v/>
      </c>
    </row>
    <row r="561" spans="3:11" x14ac:dyDescent="0.2">
      <c r="C561" s="20" t="str">
        <f t="shared" si="96"/>
        <v/>
      </c>
      <c r="D561" s="17" t="str">
        <f>IF(OR($A561="",$B561=""),"",A561*'MPTO_working_2-way'!$G569)</f>
        <v/>
      </c>
      <c r="E561" s="22" t="str">
        <f>IF(OR($A561="",$B561=""),"",B561*'MPTO_working_2-way'!$G569)</f>
        <v/>
      </c>
      <c r="F561" s="17" t="str">
        <f>IF(OR($A561="",$B561=""),"",'MPTO_working_2-way'!D569)</f>
        <v/>
      </c>
      <c r="G561" s="22" t="str">
        <f>IF(OR($A561="",$B561=""),"",'MPTO_working_2-way'!E569)</f>
        <v/>
      </c>
      <c r="H561" s="17" t="str">
        <f>IF(OR($A561="",$B561=""),"",'OddsRatio_working_2-way'!M569)</f>
        <v/>
      </c>
      <c r="I561" s="17" t="str">
        <f>IF(OR($A561="",$B561=""),"",'OddsRatio_working_2-way'!N569)</f>
        <v/>
      </c>
      <c r="J561" s="17" t="str">
        <f>IF('Log_working_2-way'!$D569="","",A561^('Log_working_2-way'!$D569))</f>
        <v/>
      </c>
      <c r="K561" s="22" t="str">
        <f>IF('Log_working_2-way'!$D569="","",B561^('Log_working_2-way'!$D569))</f>
        <v/>
      </c>
    </row>
    <row r="562" spans="3:11" x14ac:dyDescent="0.2">
      <c r="C562" s="20" t="str">
        <f t="shared" si="96"/>
        <v/>
      </c>
      <c r="D562" s="17" t="str">
        <f>IF(OR($A562="",$B562=""),"",A562*'MPTO_working_2-way'!$G570)</f>
        <v/>
      </c>
      <c r="E562" s="22" t="str">
        <f>IF(OR($A562="",$B562=""),"",B562*'MPTO_working_2-way'!$G570)</f>
        <v/>
      </c>
      <c r="F562" s="17" t="str">
        <f>IF(OR($A562="",$B562=""),"",'MPTO_working_2-way'!D570)</f>
        <v/>
      </c>
      <c r="G562" s="22" t="str">
        <f>IF(OR($A562="",$B562=""),"",'MPTO_working_2-way'!E570)</f>
        <v/>
      </c>
      <c r="H562" s="17" t="str">
        <f>IF(OR($A562="",$B562=""),"",'OddsRatio_working_2-way'!M570)</f>
        <v/>
      </c>
      <c r="I562" s="17" t="str">
        <f>IF(OR($A562="",$B562=""),"",'OddsRatio_working_2-way'!N570)</f>
        <v/>
      </c>
      <c r="J562" s="17" t="str">
        <f>IF('Log_working_2-way'!$D570="","",A562^('Log_working_2-way'!$D570))</f>
        <v/>
      </c>
      <c r="K562" s="22" t="str">
        <f>IF('Log_working_2-way'!$D570="","",B562^('Log_working_2-way'!$D570))</f>
        <v/>
      </c>
    </row>
    <row r="563" spans="3:11" x14ac:dyDescent="0.2">
      <c r="C563" s="20" t="str">
        <f t="shared" si="96"/>
        <v/>
      </c>
      <c r="D563" s="17" t="str">
        <f>IF(OR($A563="",$B563=""),"",A563*'MPTO_working_2-way'!$G571)</f>
        <v/>
      </c>
      <c r="E563" s="22" t="str">
        <f>IF(OR($A563="",$B563=""),"",B563*'MPTO_working_2-way'!$G571)</f>
        <v/>
      </c>
      <c r="F563" s="17" t="str">
        <f>IF(OR($A563="",$B563=""),"",'MPTO_working_2-way'!D571)</f>
        <v/>
      </c>
      <c r="G563" s="22" t="str">
        <f>IF(OR($A563="",$B563=""),"",'MPTO_working_2-way'!E571)</f>
        <v/>
      </c>
      <c r="H563" s="17" t="str">
        <f>IF(OR($A563="",$B563=""),"",'OddsRatio_working_2-way'!M571)</f>
        <v/>
      </c>
      <c r="I563" s="17" t="str">
        <f>IF(OR($A563="",$B563=""),"",'OddsRatio_working_2-way'!N571)</f>
        <v/>
      </c>
      <c r="J563" s="17" t="str">
        <f>IF('Log_working_2-way'!$D571="","",A563^('Log_working_2-way'!$D571))</f>
        <v/>
      </c>
      <c r="K563" s="22" t="str">
        <f>IF('Log_working_2-way'!$D571="","",B563^('Log_working_2-way'!$D571))</f>
        <v/>
      </c>
    </row>
    <row r="564" spans="3:11" x14ac:dyDescent="0.2">
      <c r="C564" s="20" t="str">
        <f t="shared" si="96"/>
        <v/>
      </c>
      <c r="D564" s="17" t="str">
        <f>IF(OR($A564="",$B564=""),"",A564*'MPTO_working_2-way'!$G572)</f>
        <v/>
      </c>
      <c r="E564" s="22" t="str">
        <f>IF(OR($A564="",$B564=""),"",B564*'MPTO_working_2-way'!$G572)</f>
        <v/>
      </c>
      <c r="F564" s="17" t="str">
        <f>IF(OR($A564="",$B564=""),"",'MPTO_working_2-way'!D572)</f>
        <v/>
      </c>
      <c r="G564" s="22" t="str">
        <f>IF(OR($A564="",$B564=""),"",'MPTO_working_2-way'!E572)</f>
        <v/>
      </c>
      <c r="H564" s="17" t="str">
        <f>IF(OR($A564="",$B564=""),"",'OddsRatio_working_2-way'!M572)</f>
        <v/>
      </c>
      <c r="I564" s="17" t="str">
        <f>IF(OR($A564="",$B564=""),"",'OddsRatio_working_2-way'!N572)</f>
        <v/>
      </c>
      <c r="J564" s="17" t="str">
        <f>IF('Log_working_2-way'!$D572="","",A564^('Log_working_2-way'!$D572))</f>
        <v/>
      </c>
      <c r="K564" s="22" t="str">
        <f>IF('Log_working_2-way'!$D572="","",B564^('Log_working_2-way'!$D572))</f>
        <v/>
      </c>
    </row>
    <row r="565" spans="3:11" x14ac:dyDescent="0.2">
      <c r="C565" s="20" t="str">
        <f t="shared" si="96"/>
        <v/>
      </c>
      <c r="D565" s="17" t="str">
        <f>IF(OR($A565="",$B565=""),"",A565*'MPTO_working_2-way'!$G573)</f>
        <v/>
      </c>
      <c r="E565" s="22" t="str">
        <f>IF(OR($A565="",$B565=""),"",B565*'MPTO_working_2-way'!$G573)</f>
        <v/>
      </c>
      <c r="F565" s="17" t="str">
        <f>IF(OR($A565="",$B565=""),"",'MPTO_working_2-way'!D573)</f>
        <v/>
      </c>
      <c r="G565" s="22" t="str">
        <f>IF(OR($A565="",$B565=""),"",'MPTO_working_2-way'!E573)</f>
        <v/>
      </c>
      <c r="H565" s="17" t="str">
        <f>IF(OR($A565="",$B565=""),"",'OddsRatio_working_2-way'!M573)</f>
        <v/>
      </c>
      <c r="I565" s="17" t="str">
        <f>IF(OR($A565="",$B565=""),"",'OddsRatio_working_2-way'!N573)</f>
        <v/>
      </c>
      <c r="J565" s="17" t="str">
        <f>IF('Log_working_2-way'!$D573="","",A565^('Log_working_2-way'!$D573))</f>
        <v/>
      </c>
      <c r="K565" s="22" t="str">
        <f>IF('Log_working_2-way'!$D573="","",B565^('Log_working_2-way'!$D573))</f>
        <v/>
      </c>
    </row>
    <row r="566" spans="3:11" x14ac:dyDescent="0.2">
      <c r="C566" s="20" t="str">
        <f t="shared" si="96"/>
        <v/>
      </c>
      <c r="D566" s="17" t="str">
        <f>IF(OR($A566="",$B566=""),"",A566*'MPTO_working_2-way'!$G574)</f>
        <v/>
      </c>
      <c r="E566" s="22" t="str">
        <f>IF(OR($A566="",$B566=""),"",B566*'MPTO_working_2-way'!$G574)</f>
        <v/>
      </c>
      <c r="F566" s="17" t="str">
        <f>IF(OR($A566="",$B566=""),"",'MPTO_working_2-way'!D574)</f>
        <v/>
      </c>
      <c r="G566" s="22" t="str">
        <f>IF(OR($A566="",$B566=""),"",'MPTO_working_2-way'!E574)</f>
        <v/>
      </c>
      <c r="H566" s="17" t="str">
        <f>IF(OR($A566="",$B566=""),"",'OddsRatio_working_2-way'!M574)</f>
        <v/>
      </c>
      <c r="I566" s="17" t="str">
        <f>IF(OR($A566="",$B566=""),"",'OddsRatio_working_2-way'!N574)</f>
        <v/>
      </c>
      <c r="J566" s="17" t="str">
        <f>IF('Log_working_2-way'!$D574="","",A566^('Log_working_2-way'!$D574))</f>
        <v/>
      </c>
      <c r="K566" s="22" t="str">
        <f>IF('Log_working_2-way'!$D574="","",B566^('Log_working_2-way'!$D574))</f>
        <v/>
      </c>
    </row>
    <row r="567" spans="3:11" x14ac:dyDescent="0.2">
      <c r="C567" s="20" t="str">
        <f t="shared" si="96"/>
        <v/>
      </c>
      <c r="D567" s="17" t="str">
        <f>IF(OR($A567="",$B567=""),"",A567*'MPTO_working_2-way'!$G575)</f>
        <v/>
      </c>
      <c r="E567" s="22" t="str">
        <f>IF(OR($A567="",$B567=""),"",B567*'MPTO_working_2-way'!$G575)</f>
        <v/>
      </c>
      <c r="F567" s="17" t="str">
        <f>IF(OR($A567="",$B567=""),"",'MPTO_working_2-way'!D575)</f>
        <v/>
      </c>
      <c r="G567" s="22" t="str">
        <f>IF(OR($A567="",$B567=""),"",'MPTO_working_2-way'!E575)</f>
        <v/>
      </c>
      <c r="H567" s="17" t="str">
        <f>IF(OR($A567="",$B567=""),"",'OddsRatio_working_2-way'!M575)</f>
        <v/>
      </c>
      <c r="I567" s="17" t="str">
        <f>IF(OR($A567="",$B567=""),"",'OddsRatio_working_2-way'!N575)</f>
        <v/>
      </c>
      <c r="J567" s="17" t="str">
        <f>IF('Log_working_2-way'!$D575="","",A567^('Log_working_2-way'!$D575))</f>
        <v/>
      </c>
      <c r="K567" s="22" t="str">
        <f>IF('Log_working_2-way'!$D575="","",B567^('Log_working_2-way'!$D575))</f>
        <v/>
      </c>
    </row>
    <row r="568" spans="3:11" x14ac:dyDescent="0.2">
      <c r="C568" s="20" t="str">
        <f t="shared" si="96"/>
        <v/>
      </c>
      <c r="D568" s="17" t="str">
        <f>IF(OR($A568="",$B568=""),"",A568*'MPTO_working_2-way'!$G576)</f>
        <v/>
      </c>
      <c r="E568" s="22" t="str">
        <f>IF(OR($A568="",$B568=""),"",B568*'MPTO_working_2-way'!$G576)</f>
        <v/>
      </c>
      <c r="F568" s="17" t="str">
        <f>IF(OR($A568="",$B568=""),"",'MPTO_working_2-way'!D576)</f>
        <v/>
      </c>
      <c r="G568" s="22" t="str">
        <f>IF(OR($A568="",$B568=""),"",'MPTO_working_2-way'!E576)</f>
        <v/>
      </c>
      <c r="H568" s="17" t="str">
        <f>IF(OR($A568="",$B568=""),"",'OddsRatio_working_2-way'!M576)</f>
        <v/>
      </c>
      <c r="I568" s="17" t="str">
        <f>IF(OR($A568="",$B568=""),"",'OddsRatio_working_2-way'!N576)</f>
        <v/>
      </c>
      <c r="J568" s="17" t="str">
        <f>IF('Log_working_2-way'!$D576="","",A568^('Log_working_2-way'!$D576))</f>
        <v/>
      </c>
      <c r="K568" s="22" t="str">
        <f>IF('Log_working_2-way'!$D576="","",B568^('Log_working_2-way'!$D576))</f>
        <v/>
      </c>
    </row>
    <row r="569" spans="3:11" x14ac:dyDescent="0.2">
      <c r="C569" s="20" t="str">
        <f t="shared" si="96"/>
        <v/>
      </c>
      <c r="D569" s="17" t="str">
        <f>IF(OR($A569="",$B569=""),"",A569*'MPTO_working_2-way'!$G577)</f>
        <v/>
      </c>
      <c r="E569" s="22" t="str">
        <f>IF(OR($A569="",$B569=""),"",B569*'MPTO_working_2-way'!$G577)</f>
        <v/>
      </c>
      <c r="F569" s="17" t="str">
        <f>IF(OR($A569="",$B569=""),"",'MPTO_working_2-way'!D577)</f>
        <v/>
      </c>
      <c r="G569" s="22" t="str">
        <f>IF(OR($A569="",$B569=""),"",'MPTO_working_2-way'!E577)</f>
        <v/>
      </c>
      <c r="H569" s="17" t="str">
        <f>IF(OR($A569="",$B569=""),"",'OddsRatio_working_2-way'!M577)</f>
        <v/>
      </c>
      <c r="I569" s="17" t="str">
        <f>IF(OR($A569="",$B569=""),"",'OddsRatio_working_2-way'!N577)</f>
        <v/>
      </c>
      <c r="J569" s="17" t="str">
        <f>IF('Log_working_2-way'!$D577="","",A569^('Log_working_2-way'!$D577))</f>
        <v/>
      </c>
      <c r="K569" s="22" t="str">
        <f>IF('Log_working_2-way'!$D577="","",B569^('Log_working_2-way'!$D577))</f>
        <v/>
      </c>
    </row>
    <row r="570" spans="3:11" x14ac:dyDescent="0.2">
      <c r="C570" s="20" t="str">
        <f t="shared" ref="C570:C633" si="97">IF(OR($A570="",$B570=""),"",(1/A570)+(1/B570)-1)</f>
        <v/>
      </c>
      <c r="D570" s="17" t="str">
        <f>IF(OR($A570="",$B570=""),"",A570*'MPTO_working_2-way'!$G578)</f>
        <v/>
      </c>
      <c r="E570" s="22" t="str">
        <f>IF(OR($A570="",$B570=""),"",B570*'MPTO_working_2-way'!$G578)</f>
        <v/>
      </c>
      <c r="F570" s="17" t="str">
        <f>IF(OR($A570="",$B570=""),"",'MPTO_working_2-way'!D578)</f>
        <v/>
      </c>
      <c r="G570" s="22" t="str">
        <f>IF(OR($A570="",$B570=""),"",'MPTO_working_2-way'!E578)</f>
        <v/>
      </c>
      <c r="H570" s="17" t="str">
        <f>IF(OR($A570="",$B570=""),"",'OddsRatio_working_2-way'!M578)</f>
        <v/>
      </c>
      <c r="I570" s="17" t="str">
        <f>IF(OR($A570="",$B570=""),"",'OddsRatio_working_2-way'!N578)</f>
        <v/>
      </c>
      <c r="J570" s="17" t="str">
        <f>IF('Log_working_2-way'!$D578="","",A570^('Log_working_2-way'!$D578))</f>
        <v/>
      </c>
      <c r="K570" s="22" t="str">
        <f>IF('Log_working_2-way'!$D578="","",B570^('Log_working_2-way'!$D578))</f>
        <v/>
      </c>
    </row>
    <row r="571" spans="3:11" x14ac:dyDescent="0.2">
      <c r="C571" s="20" t="str">
        <f t="shared" si="97"/>
        <v/>
      </c>
      <c r="D571" s="17" t="str">
        <f>IF(OR($A571="",$B571=""),"",A571*'MPTO_working_2-way'!$G579)</f>
        <v/>
      </c>
      <c r="E571" s="22" t="str">
        <f>IF(OR($A571="",$B571=""),"",B571*'MPTO_working_2-way'!$G579)</f>
        <v/>
      </c>
      <c r="F571" s="17" t="str">
        <f>IF(OR($A571="",$B571=""),"",'MPTO_working_2-way'!D579)</f>
        <v/>
      </c>
      <c r="G571" s="22" t="str">
        <f>IF(OR($A571="",$B571=""),"",'MPTO_working_2-way'!E579)</f>
        <v/>
      </c>
      <c r="H571" s="17" t="str">
        <f>IF(OR($A571="",$B571=""),"",'OddsRatio_working_2-way'!M579)</f>
        <v/>
      </c>
      <c r="I571" s="17" t="str">
        <f>IF(OR($A571="",$B571=""),"",'OddsRatio_working_2-way'!N579)</f>
        <v/>
      </c>
      <c r="J571" s="17" t="str">
        <f>IF('Log_working_2-way'!$D579="","",A571^('Log_working_2-way'!$D579))</f>
        <v/>
      </c>
      <c r="K571" s="22" t="str">
        <f>IF('Log_working_2-way'!$D579="","",B571^('Log_working_2-way'!$D579))</f>
        <v/>
      </c>
    </row>
    <row r="572" spans="3:11" x14ac:dyDescent="0.2">
      <c r="C572" s="20" t="str">
        <f t="shared" si="97"/>
        <v/>
      </c>
      <c r="D572" s="17" t="str">
        <f>IF(OR($A572="",$B572=""),"",A572*'MPTO_working_2-way'!$G580)</f>
        <v/>
      </c>
      <c r="E572" s="22" t="str">
        <f>IF(OR($A572="",$B572=""),"",B572*'MPTO_working_2-way'!$G580)</f>
        <v/>
      </c>
      <c r="F572" s="17" t="str">
        <f>IF(OR($A572="",$B572=""),"",'MPTO_working_2-way'!D580)</f>
        <v/>
      </c>
      <c r="G572" s="22" t="str">
        <f>IF(OR($A572="",$B572=""),"",'MPTO_working_2-way'!E580)</f>
        <v/>
      </c>
      <c r="H572" s="17" t="str">
        <f>IF(OR($A572="",$B572=""),"",'OddsRatio_working_2-way'!M580)</f>
        <v/>
      </c>
      <c r="I572" s="17" t="str">
        <f>IF(OR($A572="",$B572=""),"",'OddsRatio_working_2-way'!N580)</f>
        <v/>
      </c>
      <c r="J572" s="17" t="str">
        <f>IF('Log_working_2-way'!$D580="","",A572^('Log_working_2-way'!$D580))</f>
        <v/>
      </c>
      <c r="K572" s="22" t="str">
        <f>IF('Log_working_2-way'!$D580="","",B572^('Log_working_2-way'!$D580))</f>
        <v/>
      </c>
    </row>
    <row r="573" spans="3:11" x14ac:dyDescent="0.2">
      <c r="C573" s="20" t="str">
        <f t="shared" si="97"/>
        <v/>
      </c>
      <c r="D573" s="17" t="str">
        <f>IF(OR($A573="",$B573=""),"",A573*'MPTO_working_2-way'!$G581)</f>
        <v/>
      </c>
      <c r="E573" s="22" t="str">
        <f>IF(OR($A573="",$B573=""),"",B573*'MPTO_working_2-way'!$G581)</f>
        <v/>
      </c>
      <c r="F573" s="17" t="str">
        <f>IF(OR($A573="",$B573=""),"",'MPTO_working_2-way'!D581)</f>
        <v/>
      </c>
      <c r="G573" s="22" t="str">
        <f>IF(OR($A573="",$B573=""),"",'MPTO_working_2-way'!E581)</f>
        <v/>
      </c>
      <c r="H573" s="17" t="str">
        <f>IF(OR($A573="",$B573=""),"",'OddsRatio_working_2-way'!M581)</f>
        <v/>
      </c>
      <c r="I573" s="17" t="str">
        <f>IF(OR($A573="",$B573=""),"",'OddsRatio_working_2-way'!N581)</f>
        <v/>
      </c>
      <c r="J573" s="17" t="str">
        <f>IF('Log_working_2-way'!$D581="","",A573^('Log_working_2-way'!$D581))</f>
        <v/>
      </c>
      <c r="K573" s="22" t="str">
        <f>IF('Log_working_2-way'!$D581="","",B573^('Log_working_2-way'!$D581))</f>
        <v/>
      </c>
    </row>
    <row r="574" spans="3:11" x14ac:dyDescent="0.2">
      <c r="C574" s="20" t="str">
        <f t="shared" si="97"/>
        <v/>
      </c>
      <c r="D574" s="17" t="str">
        <f>IF(OR($A574="",$B574=""),"",A574*'MPTO_working_2-way'!$G582)</f>
        <v/>
      </c>
      <c r="E574" s="22" t="str">
        <f>IF(OR($A574="",$B574=""),"",B574*'MPTO_working_2-way'!$G582)</f>
        <v/>
      </c>
      <c r="F574" s="17" t="str">
        <f>IF(OR($A574="",$B574=""),"",'MPTO_working_2-way'!D582)</f>
        <v/>
      </c>
      <c r="G574" s="22" t="str">
        <f>IF(OR($A574="",$B574=""),"",'MPTO_working_2-way'!E582)</f>
        <v/>
      </c>
      <c r="H574" s="17" t="str">
        <f>IF(OR($A574="",$B574=""),"",'OddsRatio_working_2-way'!M582)</f>
        <v/>
      </c>
      <c r="I574" s="17" t="str">
        <f>IF(OR($A574="",$B574=""),"",'OddsRatio_working_2-way'!N582)</f>
        <v/>
      </c>
      <c r="J574" s="17" t="str">
        <f>IF('Log_working_2-way'!$D582="","",A574^('Log_working_2-way'!$D582))</f>
        <v/>
      </c>
      <c r="K574" s="22" t="str">
        <f>IF('Log_working_2-way'!$D582="","",B574^('Log_working_2-way'!$D582))</f>
        <v/>
      </c>
    </row>
    <row r="575" spans="3:11" x14ac:dyDescent="0.2">
      <c r="C575" s="20" t="str">
        <f t="shared" si="97"/>
        <v/>
      </c>
      <c r="D575" s="17" t="str">
        <f>IF(OR($A575="",$B575=""),"",A575*'MPTO_working_2-way'!$G583)</f>
        <v/>
      </c>
      <c r="E575" s="22" t="str">
        <f>IF(OR($A575="",$B575=""),"",B575*'MPTO_working_2-way'!$G583)</f>
        <v/>
      </c>
      <c r="F575" s="17" t="str">
        <f>IF(OR($A575="",$B575=""),"",'MPTO_working_2-way'!D583)</f>
        <v/>
      </c>
      <c r="G575" s="22" t="str">
        <f>IF(OR($A575="",$B575=""),"",'MPTO_working_2-way'!E583)</f>
        <v/>
      </c>
      <c r="H575" s="17" t="str">
        <f>IF(OR($A575="",$B575=""),"",'OddsRatio_working_2-way'!M583)</f>
        <v/>
      </c>
      <c r="I575" s="17" t="str">
        <f>IF(OR($A575="",$B575=""),"",'OddsRatio_working_2-way'!N583)</f>
        <v/>
      </c>
      <c r="J575" s="17" t="str">
        <f>IF('Log_working_2-way'!$D583="","",A575^('Log_working_2-way'!$D583))</f>
        <v/>
      </c>
      <c r="K575" s="22" t="str">
        <f>IF('Log_working_2-way'!$D583="","",B575^('Log_working_2-way'!$D583))</f>
        <v/>
      </c>
    </row>
    <row r="576" spans="3:11" x14ac:dyDescent="0.2">
      <c r="C576" s="20" t="str">
        <f t="shared" si="97"/>
        <v/>
      </c>
      <c r="D576" s="17" t="str">
        <f>IF(OR($A576="",$B576=""),"",A576*'MPTO_working_2-way'!$G584)</f>
        <v/>
      </c>
      <c r="E576" s="22" t="str">
        <f>IF(OR($A576="",$B576=""),"",B576*'MPTO_working_2-way'!$G584)</f>
        <v/>
      </c>
      <c r="F576" s="17" t="str">
        <f>IF(OR($A576="",$B576=""),"",'MPTO_working_2-way'!D584)</f>
        <v/>
      </c>
      <c r="G576" s="22" t="str">
        <f>IF(OR($A576="",$B576=""),"",'MPTO_working_2-way'!E584)</f>
        <v/>
      </c>
      <c r="H576" s="17" t="str">
        <f>IF(OR($A576="",$B576=""),"",'OddsRatio_working_2-way'!M584)</f>
        <v/>
      </c>
      <c r="I576" s="17" t="str">
        <f>IF(OR($A576="",$B576=""),"",'OddsRatio_working_2-way'!N584)</f>
        <v/>
      </c>
      <c r="J576" s="17" t="str">
        <f>IF('Log_working_2-way'!$D584="","",A576^('Log_working_2-way'!$D584))</f>
        <v/>
      </c>
      <c r="K576" s="22" t="str">
        <f>IF('Log_working_2-way'!$D584="","",B576^('Log_working_2-way'!$D584))</f>
        <v/>
      </c>
    </row>
    <row r="577" spans="3:11" x14ac:dyDescent="0.2">
      <c r="C577" s="20" t="str">
        <f t="shared" si="97"/>
        <v/>
      </c>
      <c r="D577" s="17" t="str">
        <f>IF(OR($A577="",$B577=""),"",A577*'MPTO_working_2-way'!$G585)</f>
        <v/>
      </c>
      <c r="E577" s="22" t="str">
        <f>IF(OR($A577="",$B577=""),"",B577*'MPTO_working_2-way'!$G585)</f>
        <v/>
      </c>
      <c r="F577" s="17" t="str">
        <f>IF(OR($A577="",$B577=""),"",'MPTO_working_2-way'!D585)</f>
        <v/>
      </c>
      <c r="G577" s="22" t="str">
        <f>IF(OR($A577="",$B577=""),"",'MPTO_working_2-way'!E585)</f>
        <v/>
      </c>
      <c r="H577" s="17" t="str">
        <f>IF(OR($A577="",$B577=""),"",'OddsRatio_working_2-way'!M585)</f>
        <v/>
      </c>
      <c r="I577" s="17" t="str">
        <f>IF(OR($A577="",$B577=""),"",'OddsRatio_working_2-way'!N585)</f>
        <v/>
      </c>
      <c r="J577" s="17" t="str">
        <f>IF('Log_working_2-way'!$D585="","",A577^('Log_working_2-way'!$D585))</f>
        <v/>
      </c>
      <c r="K577" s="22" t="str">
        <f>IF('Log_working_2-way'!$D585="","",B577^('Log_working_2-way'!$D585))</f>
        <v/>
      </c>
    </row>
    <row r="578" spans="3:11" x14ac:dyDescent="0.2">
      <c r="C578" s="20" t="str">
        <f t="shared" si="97"/>
        <v/>
      </c>
      <c r="D578" s="17" t="str">
        <f>IF(OR($A578="",$B578=""),"",A578*'MPTO_working_2-way'!$G586)</f>
        <v/>
      </c>
      <c r="E578" s="22" t="str">
        <f>IF(OR($A578="",$B578=""),"",B578*'MPTO_working_2-way'!$G586)</f>
        <v/>
      </c>
      <c r="F578" s="17" t="str">
        <f>IF(OR($A578="",$B578=""),"",'MPTO_working_2-way'!D586)</f>
        <v/>
      </c>
      <c r="G578" s="22" t="str">
        <f>IF(OR($A578="",$B578=""),"",'MPTO_working_2-way'!E586)</f>
        <v/>
      </c>
      <c r="H578" s="17" t="str">
        <f>IF(OR($A578="",$B578=""),"",'OddsRatio_working_2-way'!M586)</f>
        <v/>
      </c>
      <c r="I578" s="17" t="str">
        <f>IF(OR($A578="",$B578=""),"",'OddsRatio_working_2-way'!N586)</f>
        <v/>
      </c>
      <c r="J578" s="17" t="str">
        <f>IF('Log_working_2-way'!$D586="","",A578^('Log_working_2-way'!$D586))</f>
        <v/>
      </c>
      <c r="K578" s="22" t="str">
        <f>IF('Log_working_2-way'!$D586="","",B578^('Log_working_2-way'!$D586))</f>
        <v/>
      </c>
    </row>
    <row r="579" spans="3:11" x14ac:dyDescent="0.2">
      <c r="C579" s="20" t="str">
        <f t="shared" si="97"/>
        <v/>
      </c>
      <c r="D579" s="17" t="str">
        <f>IF(OR($A579="",$B579=""),"",A579*'MPTO_working_2-way'!$G587)</f>
        <v/>
      </c>
      <c r="E579" s="22" t="str">
        <f>IF(OR($A579="",$B579=""),"",B579*'MPTO_working_2-way'!$G587)</f>
        <v/>
      </c>
      <c r="F579" s="17" t="str">
        <f>IF(OR($A579="",$B579=""),"",'MPTO_working_2-way'!D587)</f>
        <v/>
      </c>
      <c r="G579" s="22" t="str">
        <f>IF(OR($A579="",$B579=""),"",'MPTO_working_2-way'!E587)</f>
        <v/>
      </c>
      <c r="H579" s="17" t="str">
        <f>IF(OR($A579="",$B579=""),"",'OddsRatio_working_2-way'!M587)</f>
        <v/>
      </c>
      <c r="I579" s="17" t="str">
        <f>IF(OR($A579="",$B579=""),"",'OddsRatio_working_2-way'!N587)</f>
        <v/>
      </c>
      <c r="J579" s="17" t="str">
        <f>IF('Log_working_2-way'!$D587="","",A579^('Log_working_2-way'!$D587))</f>
        <v/>
      </c>
      <c r="K579" s="22" t="str">
        <f>IF('Log_working_2-way'!$D587="","",B579^('Log_working_2-way'!$D587))</f>
        <v/>
      </c>
    </row>
    <row r="580" spans="3:11" x14ac:dyDescent="0.2">
      <c r="C580" s="20" t="str">
        <f t="shared" si="97"/>
        <v/>
      </c>
      <c r="D580" s="17" t="str">
        <f>IF(OR($A580="",$B580=""),"",A580*'MPTO_working_2-way'!$G588)</f>
        <v/>
      </c>
      <c r="E580" s="22" t="str">
        <f>IF(OR($A580="",$B580=""),"",B580*'MPTO_working_2-way'!$G588)</f>
        <v/>
      </c>
      <c r="F580" s="17" t="str">
        <f>IF(OR($A580="",$B580=""),"",'MPTO_working_2-way'!D588)</f>
        <v/>
      </c>
      <c r="G580" s="22" t="str">
        <f>IF(OR($A580="",$B580=""),"",'MPTO_working_2-way'!E588)</f>
        <v/>
      </c>
      <c r="H580" s="17" t="str">
        <f>IF(OR($A580="",$B580=""),"",'OddsRatio_working_2-way'!M588)</f>
        <v/>
      </c>
      <c r="I580" s="17" t="str">
        <f>IF(OR($A580="",$B580=""),"",'OddsRatio_working_2-way'!N588)</f>
        <v/>
      </c>
      <c r="J580" s="17" t="str">
        <f>IF('Log_working_2-way'!$D588="","",A580^('Log_working_2-way'!$D588))</f>
        <v/>
      </c>
      <c r="K580" s="22" t="str">
        <f>IF('Log_working_2-way'!$D588="","",B580^('Log_working_2-way'!$D588))</f>
        <v/>
      </c>
    </row>
    <row r="581" spans="3:11" x14ac:dyDescent="0.2">
      <c r="C581" s="20" t="str">
        <f t="shared" si="97"/>
        <v/>
      </c>
      <c r="D581" s="17" t="str">
        <f>IF(OR($A581="",$B581=""),"",A581*'MPTO_working_2-way'!$G589)</f>
        <v/>
      </c>
      <c r="E581" s="22" t="str">
        <f>IF(OR($A581="",$B581=""),"",B581*'MPTO_working_2-way'!$G589)</f>
        <v/>
      </c>
      <c r="F581" s="17" t="str">
        <f>IF(OR($A581="",$B581=""),"",'MPTO_working_2-way'!D589)</f>
        <v/>
      </c>
      <c r="G581" s="22" t="str">
        <f>IF(OR($A581="",$B581=""),"",'MPTO_working_2-way'!E589)</f>
        <v/>
      </c>
      <c r="H581" s="17" t="str">
        <f>IF(OR($A581="",$B581=""),"",'OddsRatio_working_2-way'!M589)</f>
        <v/>
      </c>
      <c r="I581" s="17" t="str">
        <f>IF(OR($A581="",$B581=""),"",'OddsRatio_working_2-way'!N589)</f>
        <v/>
      </c>
      <c r="J581" s="17" t="str">
        <f>IF('Log_working_2-way'!$D589="","",A581^('Log_working_2-way'!$D589))</f>
        <v/>
      </c>
      <c r="K581" s="22" t="str">
        <f>IF('Log_working_2-way'!$D589="","",B581^('Log_working_2-way'!$D589))</f>
        <v/>
      </c>
    </row>
    <row r="582" spans="3:11" x14ac:dyDescent="0.2">
      <c r="C582" s="20" t="str">
        <f t="shared" si="97"/>
        <v/>
      </c>
      <c r="D582" s="17" t="str">
        <f>IF(OR($A582="",$B582=""),"",A582*'MPTO_working_2-way'!$G590)</f>
        <v/>
      </c>
      <c r="E582" s="22" t="str">
        <f>IF(OR($A582="",$B582=""),"",B582*'MPTO_working_2-way'!$G590)</f>
        <v/>
      </c>
      <c r="F582" s="17" t="str">
        <f>IF(OR($A582="",$B582=""),"",'MPTO_working_2-way'!D590)</f>
        <v/>
      </c>
      <c r="G582" s="22" t="str">
        <f>IF(OR($A582="",$B582=""),"",'MPTO_working_2-way'!E590)</f>
        <v/>
      </c>
      <c r="H582" s="17" t="str">
        <f>IF(OR($A582="",$B582=""),"",'OddsRatio_working_2-way'!M590)</f>
        <v/>
      </c>
      <c r="I582" s="17" t="str">
        <f>IF(OR($A582="",$B582=""),"",'OddsRatio_working_2-way'!N590)</f>
        <v/>
      </c>
      <c r="J582" s="17" t="str">
        <f>IF('Log_working_2-way'!$D590="","",A582^('Log_working_2-way'!$D590))</f>
        <v/>
      </c>
      <c r="K582" s="22" t="str">
        <f>IF('Log_working_2-way'!$D590="","",B582^('Log_working_2-way'!$D590))</f>
        <v/>
      </c>
    </row>
    <row r="583" spans="3:11" x14ac:dyDescent="0.2">
      <c r="C583" s="20" t="str">
        <f t="shared" si="97"/>
        <v/>
      </c>
      <c r="D583" s="17" t="str">
        <f>IF(OR($A583="",$B583=""),"",A583*'MPTO_working_2-way'!$G591)</f>
        <v/>
      </c>
      <c r="E583" s="22" t="str">
        <f>IF(OR($A583="",$B583=""),"",B583*'MPTO_working_2-way'!$G591)</f>
        <v/>
      </c>
      <c r="F583" s="17" t="str">
        <f>IF(OR($A583="",$B583=""),"",'MPTO_working_2-way'!D591)</f>
        <v/>
      </c>
      <c r="G583" s="22" t="str">
        <f>IF(OR($A583="",$B583=""),"",'MPTO_working_2-way'!E591)</f>
        <v/>
      </c>
      <c r="H583" s="17" t="str">
        <f>IF(OR($A583="",$B583=""),"",'OddsRatio_working_2-way'!M591)</f>
        <v/>
      </c>
      <c r="I583" s="17" t="str">
        <f>IF(OR($A583="",$B583=""),"",'OddsRatio_working_2-way'!N591)</f>
        <v/>
      </c>
      <c r="J583" s="17" t="str">
        <f>IF('Log_working_2-way'!$D591="","",A583^('Log_working_2-way'!$D591))</f>
        <v/>
      </c>
      <c r="K583" s="22" t="str">
        <f>IF('Log_working_2-way'!$D591="","",B583^('Log_working_2-way'!$D591))</f>
        <v/>
      </c>
    </row>
    <row r="584" spans="3:11" x14ac:dyDescent="0.2">
      <c r="C584" s="20" t="str">
        <f t="shared" si="97"/>
        <v/>
      </c>
      <c r="D584" s="17" t="str">
        <f>IF(OR($A584="",$B584=""),"",A584*'MPTO_working_2-way'!$G592)</f>
        <v/>
      </c>
      <c r="E584" s="22" t="str">
        <f>IF(OR($A584="",$B584=""),"",B584*'MPTO_working_2-way'!$G592)</f>
        <v/>
      </c>
      <c r="F584" s="17" t="str">
        <f>IF(OR($A584="",$B584=""),"",'MPTO_working_2-way'!D592)</f>
        <v/>
      </c>
      <c r="G584" s="22" t="str">
        <f>IF(OR($A584="",$B584=""),"",'MPTO_working_2-way'!E592)</f>
        <v/>
      </c>
      <c r="H584" s="17" t="str">
        <f>IF(OR($A584="",$B584=""),"",'OddsRatio_working_2-way'!M592)</f>
        <v/>
      </c>
      <c r="I584" s="17" t="str">
        <f>IF(OR($A584="",$B584=""),"",'OddsRatio_working_2-way'!N592)</f>
        <v/>
      </c>
      <c r="J584" s="17" t="str">
        <f>IF('Log_working_2-way'!$D592="","",A584^('Log_working_2-way'!$D592))</f>
        <v/>
      </c>
      <c r="K584" s="22" t="str">
        <f>IF('Log_working_2-way'!$D592="","",B584^('Log_working_2-way'!$D592))</f>
        <v/>
      </c>
    </row>
    <row r="585" spans="3:11" x14ac:dyDescent="0.2">
      <c r="C585" s="20" t="str">
        <f t="shared" si="97"/>
        <v/>
      </c>
      <c r="D585" s="17" t="str">
        <f>IF(OR($A585="",$B585=""),"",A585*'MPTO_working_2-way'!$G593)</f>
        <v/>
      </c>
      <c r="E585" s="22" t="str">
        <f>IF(OR($A585="",$B585=""),"",B585*'MPTO_working_2-way'!$G593)</f>
        <v/>
      </c>
      <c r="F585" s="17" t="str">
        <f>IF(OR($A585="",$B585=""),"",'MPTO_working_2-way'!D593)</f>
        <v/>
      </c>
      <c r="G585" s="22" t="str">
        <f>IF(OR($A585="",$B585=""),"",'MPTO_working_2-way'!E593)</f>
        <v/>
      </c>
      <c r="H585" s="17" t="str">
        <f>IF(OR($A585="",$B585=""),"",'OddsRatio_working_2-way'!M593)</f>
        <v/>
      </c>
      <c r="I585" s="17" t="str">
        <f>IF(OR($A585="",$B585=""),"",'OddsRatio_working_2-way'!N593)</f>
        <v/>
      </c>
      <c r="J585" s="17" t="str">
        <f>IF('Log_working_2-way'!$D593="","",A585^('Log_working_2-way'!$D593))</f>
        <v/>
      </c>
      <c r="K585" s="22" t="str">
        <f>IF('Log_working_2-way'!$D593="","",B585^('Log_working_2-way'!$D593))</f>
        <v/>
      </c>
    </row>
    <row r="586" spans="3:11" x14ac:dyDescent="0.2">
      <c r="C586" s="20" t="str">
        <f t="shared" si="97"/>
        <v/>
      </c>
      <c r="D586" s="17" t="str">
        <f>IF(OR($A586="",$B586=""),"",A586*'MPTO_working_2-way'!$G594)</f>
        <v/>
      </c>
      <c r="E586" s="22" t="str">
        <f>IF(OR($A586="",$B586=""),"",B586*'MPTO_working_2-way'!$G594)</f>
        <v/>
      </c>
      <c r="F586" s="17" t="str">
        <f>IF(OR($A586="",$B586=""),"",'MPTO_working_2-way'!D594)</f>
        <v/>
      </c>
      <c r="G586" s="22" t="str">
        <f>IF(OR($A586="",$B586=""),"",'MPTO_working_2-way'!E594)</f>
        <v/>
      </c>
      <c r="H586" s="17" t="str">
        <f>IF(OR($A586="",$B586=""),"",'OddsRatio_working_2-way'!M594)</f>
        <v/>
      </c>
      <c r="I586" s="17" t="str">
        <f>IF(OR($A586="",$B586=""),"",'OddsRatio_working_2-way'!N594)</f>
        <v/>
      </c>
      <c r="J586" s="17" t="str">
        <f>IF('Log_working_2-way'!$D594="","",A586^('Log_working_2-way'!$D594))</f>
        <v/>
      </c>
      <c r="K586" s="22" t="str">
        <f>IF('Log_working_2-way'!$D594="","",B586^('Log_working_2-way'!$D594))</f>
        <v/>
      </c>
    </row>
    <row r="587" spans="3:11" x14ac:dyDescent="0.2">
      <c r="C587" s="20" t="str">
        <f t="shared" si="97"/>
        <v/>
      </c>
      <c r="D587" s="17" t="str">
        <f>IF(OR($A587="",$B587=""),"",A587*'MPTO_working_2-way'!$G595)</f>
        <v/>
      </c>
      <c r="E587" s="22" t="str">
        <f>IF(OR($A587="",$B587=""),"",B587*'MPTO_working_2-way'!$G595)</f>
        <v/>
      </c>
      <c r="F587" s="17" t="str">
        <f>IF(OR($A587="",$B587=""),"",'MPTO_working_2-way'!D595)</f>
        <v/>
      </c>
      <c r="G587" s="22" t="str">
        <f>IF(OR($A587="",$B587=""),"",'MPTO_working_2-way'!E595)</f>
        <v/>
      </c>
      <c r="H587" s="17" t="str">
        <f>IF(OR($A587="",$B587=""),"",'OddsRatio_working_2-way'!M595)</f>
        <v/>
      </c>
      <c r="I587" s="17" t="str">
        <f>IF(OR($A587="",$B587=""),"",'OddsRatio_working_2-way'!N595)</f>
        <v/>
      </c>
      <c r="J587" s="17" t="str">
        <f>IF('Log_working_2-way'!$D595="","",A587^('Log_working_2-way'!$D595))</f>
        <v/>
      </c>
      <c r="K587" s="22" t="str">
        <f>IF('Log_working_2-way'!$D595="","",B587^('Log_working_2-way'!$D595))</f>
        <v/>
      </c>
    </row>
    <row r="588" spans="3:11" x14ac:dyDescent="0.2">
      <c r="C588" s="20" t="str">
        <f t="shared" si="97"/>
        <v/>
      </c>
      <c r="D588" s="17" t="str">
        <f>IF(OR($A588="",$B588=""),"",A588*'MPTO_working_2-way'!$G596)</f>
        <v/>
      </c>
      <c r="E588" s="22" t="str">
        <f>IF(OR($A588="",$B588=""),"",B588*'MPTO_working_2-way'!$G596)</f>
        <v/>
      </c>
      <c r="F588" s="17" t="str">
        <f>IF(OR($A588="",$B588=""),"",'MPTO_working_2-way'!D596)</f>
        <v/>
      </c>
      <c r="G588" s="22" t="str">
        <f>IF(OR($A588="",$B588=""),"",'MPTO_working_2-way'!E596)</f>
        <v/>
      </c>
      <c r="H588" s="17" t="str">
        <f>IF(OR($A588="",$B588=""),"",'OddsRatio_working_2-way'!M596)</f>
        <v/>
      </c>
      <c r="I588" s="17" t="str">
        <f>IF(OR($A588="",$B588=""),"",'OddsRatio_working_2-way'!N596)</f>
        <v/>
      </c>
      <c r="J588" s="17" t="str">
        <f>IF('Log_working_2-way'!$D596="","",A588^('Log_working_2-way'!$D596))</f>
        <v/>
      </c>
      <c r="K588" s="22" t="str">
        <f>IF('Log_working_2-way'!$D596="","",B588^('Log_working_2-way'!$D596))</f>
        <v/>
      </c>
    </row>
    <row r="589" spans="3:11" x14ac:dyDescent="0.2">
      <c r="C589" s="20" t="str">
        <f t="shared" si="97"/>
        <v/>
      </c>
      <c r="D589" s="17" t="str">
        <f>IF(OR($A589="",$B589=""),"",A589*'MPTO_working_2-way'!$G597)</f>
        <v/>
      </c>
      <c r="E589" s="22" t="str">
        <f>IF(OR($A589="",$B589=""),"",B589*'MPTO_working_2-way'!$G597)</f>
        <v/>
      </c>
      <c r="F589" s="17" t="str">
        <f>IF(OR($A589="",$B589=""),"",'MPTO_working_2-way'!D597)</f>
        <v/>
      </c>
      <c r="G589" s="22" t="str">
        <f>IF(OR($A589="",$B589=""),"",'MPTO_working_2-way'!E597)</f>
        <v/>
      </c>
      <c r="H589" s="17" t="str">
        <f>IF(OR($A589="",$B589=""),"",'OddsRatio_working_2-way'!M597)</f>
        <v/>
      </c>
      <c r="I589" s="17" t="str">
        <f>IF(OR($A589="",$B589=""),"",'OddsRatio_working_2-way'!N597)</f>
        <v/>
      </c>
      <c r="J589" s="17" t="str">
        <f>IF('Log_working_2-way'!$D597="","",A589^('Log_working_2-way'!$D597))</f>
        <v/>
      </c>
      <c r="K589" s="22" t="str">
        <f>IF('Log_working_2-way'!$D597="","",B589^('Log_working_2-way'!$D597))</f>
        <v/>
      </c>
    </row>
    <row r="590" spans="3:11" x14ac:dyDescent="0.2">
      <c r="C590" s="20" t="str">
        <f t="shared" si="97"/>
        <v/>
      </c>
      <c r="D590" s="17" t="str">
        <f>IF(OR($A590="",$B590=""),"",A590*'MPTO_working_2-way'!$G598)</f>
        <v/>
      </c>
      <c r="E590" s="22" t="str">
        <f>IF(OR($A590="",$B590=""),"",B590*'MPTO_working_2-way'!$G598)</f>
        <v/>
      </c>
      <c r="F590" s="17" t="str">
        <f>IF(OR($A590="",$B590=""),"",'MPTO_working_2-way'!D598)</f>
        <v/>
      </c>
      <c r="G590" s="22" t="str">
        <f>IF(OR($A590="",$B590=""),"",'MPTO_working_2-way'!E598)</f>
        <v/>
      </c>
      <c r="H590" s="17" t="str">
        <f>IF(OR($A590="",$B590=""),"",'OddsRatio_working_2-way'!M598)</f>
        <v/>
      </c>
      <c r="I590" s="17" t="str">
        <f>IF(OR($A590="",$B590=""),"",'OddsRatio_working_2-way'!N598)</f>
        <v/>
      </c>
      <c r="J590" s="17" t="str">
        <f>IF('Log_working_2-way'!$D598="","",A590^('Log_working_2-way'!$D598))</f>
        <v/>
      </c>
      <c r="K590" s="22" t="str">
        <f>IF('Log_working_2-way'!$D598="","",B590^('Log_working_2-way'!$D598))</f>
        <v/>
      </c>
    </row>
    <row r="591" spans="3:11" x14ac:dyDescent="0.2">
      <c r="C591" s="20" t="str">
        <f t="shared" si="97"/>
        <v/>
      </c>
      <c r="D591" s="17" t="str">
        <f>IF(OR($A591="",$B591=""),"",A591*'MPTO_working_2-way'!$G599)</f>
        <v/>
      </c>
      <c r="E591" s="22" t="str">
        <f>IF(OR($A591="",$B591=""),"",B591*'MPTO_working_2-way'!$G599)</f>
        <v/>
      </c>
      <c r="F591" s="17" t="str">
        <f>IF(OR($A591="",$B591=""),"",'MPTO_working_2-way'!D599)</f>
        <v/>
      </c>
      <c r="G591" s="22" t="str">
        <f>IF(OR($A591="",$B591=""),"",'MPTO_working_2-way'!E599)</f>
        <v/>
      </c>
      <c r="H591" s="17" t="str">
        <f>IF(OR($A591="",$B591=""),"",'OddsRatio_working_2-way'!M599)</f>
        <v/>
      </c>
      <c r="I591" s="17" t="str">
        <f>IF(OR($A591="",$B591=""),"",'OddsRatio_working_2-way'!N599)</f>
        <v/>
      </c>
      <c r="J591" s="17" t="str">
        <f>IF('Log_working_2-way'!$D599="","",A591^('Log_working_2-way'!$D599))</f>
        <v/>
      </c>
      <c r="K591" s="22" t="str">
        <f>IF('Log_working_2-way'!$D599="","",B591^('Log_working_2-way'!$D599))</f>
        <v/>
      </c>
    </row>
    <row r="592" spans="3:11" x14ac:dyDescent="0.2">
      <c r="C592" s="20" t="str">
        <f t="shared" si="97"/>
        <v/>
      </c>
      <c r="D592" s="17" t="str">
        <f>IF(OR($A592="",$B592=""),"",A592*'MPTO_working_2-way'!$G600)</f>
        <v/>
      </c>
      <c r="E592" s="22" t="str">
        <f>IF(OR($A592="",$B592=""),"",B592*'MPTO_working_2-way'!$G600)</f>
        <v/>
      </c>
      <c r="F592" s="17" t="str">
        <f>IF(OR($A592="",$B592=""),"",'MPTO_working_2-way'!D600)</f>
        <v/>
      </c>
      <c r="G592" s="22" t="str">
        <f>IF(OR($A592="",$B592=""),"",'MPTO_working_2-way'!E600)</f>
        <v/>
      </c>
      <c r="H592" s="17" t="str">
        <f>IF(OR($A592="",$B592=""),"",'OddsRatio_working_2-way'!M600)</f>
        <v/>
      </c>
      <c r="I592" s="17" t="str">
        <f>IF(OR($A592="",$B592=""),"",'OddsRatio_working_2-way'!N600)</f>
        <v/>
      </c>
      <c r="J592" s="17" t="str">
        <f>IF('Log_working_2-way'!$D600="","",A592^('Log_working_2-way'!$D600))</f>
        <v/>
      </c>
      <c r="K592" s="22" t="str">
        <f>IF('Log_working_2-way'!$D600="","",B592^('Log_working_2-way'!$D600))</f>
        <v/>
      </c>
    </row>
    <row r="593" spans="3:11" x14ac:dyDescent="0.2">
      <c r="C593" s="20" t="str">
        <f t="shared" si="97"/>
        <v/>
      </c>
      <c r="D593" s="17" t="str">
        <f>IF(OR($A593="",$B593=""),"",A593*'MPTO_working_2-way'!$G601)</f>
        <v/>
      </c>
      <c r="E593" s="22" t="str">
        <f>IF(OR($A593="",$B593=""),"",B593*'MPTO_working_2-way'!$G601)</f>
        <v/>
      </c>
      <c r="F593" s="17" t="str">
        <f>IF(OR($A593="",$B593=""),"",'MPTO_working_2-way'!D601)</f>
        <v/>
      </c>
      <c r="G593" s="22" t="str">
        <f>IF(OR($A593="",$B593=""),"",'MPTO_working_2-way'!E601)</f>
        <v/>
      </c>
      <c r="H593" s="17" t="str">
        <f>IF(OR($A593="",$B593=""),"",'OddsRatio_working_2-way'!M601)</f>
        <v/>
      </c>
      <c r="I593" s="17" t="str">
        <f>IF(OR($A593="",$B593=""),"",'OddsRatio_working_2-way'!N601)</f>
        <v/>
      </c>
      <c r="J593" s="17" t="str">
        <f>IF('Log_working_2-way'!$D601="","",A593^('Log_working_2-way'!$D601))</f>
        <v/>
      </c>
      <c r="K593" s="22" t="str">
        <f>IF('Log_working_2-way'!$D601="","",B593^('Log_working_2-way'!$D601))</f>
        <v/>
      </c>
    </row>
    <row r="594" spans="3:11" x14ac:dyDescent="0.2">
      <c r="C594" s="20" t="str">
        <f t="shared" si="97"/>
        <v/>
      </c>
      <c r="D594" s="17" t="str">
        <f>IF(OR($A594="",$B594=""),"",A594*'MPTO_working_2-way'!$G602)</f>
        <v/>
      </c>
      <c r="E594" s="22" t="str">
        <f>IF(OR($A594="",$B594=""),"",B594*'MPTO_working_2-way'!$G602)</f>
        <v/>
      </c>
      <c r="F594" s="17" t="str">
        <f>IF(OR($A594="",$B594=""),"",'MPTO_working_2-way'!D602)</f>
        <v/>
      </c>
      <c r="G594" s="22" t="str">
        <f>IF(OR($A594="",$B594=""),"",'MPTO_working_2-way'!E602)</f>
        <v/>
      </c>
      <c r="H594" s="17" t="str">
        <f>IF(OR($A594="",$B594=""),"",'OddsRatio_working_2-way'!M602)</f>
        <v/>
      </c>
      <c r="I594" s="17" t="str">
        <f>IF(OR($A594="",$B594=""),"",'OddsRatio_working_2-way'!N602)</f>
        <v/>
      </c>
      <c r="J594" s="17" t="str">
        <f>IF('Log_working_2-way'!$D602="","",A594^('Log_working_2-way'!$D602))</f>
        <v/>
      </c>
      <c r="K594" s="22" t="str">
        <f>IF('Log_working_2-way'!$D602="","",B594^('Log_working_2-way'!$D602))</f>
        <v/>
      </c>
    </row>
    <row r="595" spans="3:11" x14ac:dyDescent="0.2">
      <c r="C595" s="20" t="str">
        <f t="shared" si="97"/>
        <v/>
      </c>
      <c r="D595" s="17" t="str">
        <f>IF(OR($A595="",$B595=""),"",A595*'MPTO_working_2-way'!$G603)</f>
        <v/>
      </c>
      <c r="E595" s="22" t="str">
        <f>IF(OR($A595="",$B595=""),"",B595*'MPTO_working_2-way'!$G603)</f>
        <v/>
      </c>
      <c r="F595" s="17" t="str">
        <f>IF(OR($A595="",$B595=""),"",'MPTO_working_2-way'!D603)</f>
        <v/>
      </c>
      <c r="G595" s="22" t="str">
        <f>IF(OR($A595="",$B595=""),"",'MPTO_working_2-way'!E603)</f>
        <v/>
      </c>
      <c r="H595" s="17" t="str">
        <f>IF(OR($A595="",$B595=""),"",'OddsRatio_working_2-way'!M603)</f>
        <v/>
      </c>
      <c r="I595" s="17" t="str">
        <f>IF(OR($A595="",$B595=""),"",'OddsRatio_working_2-way'!N603)</f>
        <v/>
      </c>
      <c r="J595" s="17" t="str">
        <f>IF('Log_working_2-way'!$D603="","",A595^('Log_working_2-way'!$D603))</f>
        <v/>
      </c>
      <c r="K595" s="22" t="str">
        <f>IF('Log_working_2-way'!$D603="","",B595^('Log_working_2-way'!$D603))</f>
        <v/>
      </c>
    </row>
    <row r="596" spans="3:11" x14ac:dyDescent="0.2">
      <c r="C596" s="20" t="str">
        <f t="shared" si="97"/>
        <v/>
      </c>
      <c r="D596" s="17" t="str">
        <f>IF(OR($A596="",$B596=""),"",A596*'MPTO_working_2-way'!$G604)</f>
        <v/>
      </c>
      <c r="E596" s="22" t="str">
        <f>IF(OR($A596="",$B596=""),"",B596*'MPTO_working_2-way'!$G604)</f>
        <v/>
      </c>
      <c r="F596" s="17" t="str">
        <f>IF(OR($A596="",$B596=""),"",'MPTO_working_2-way'!D604)</f>
        <v/>
      </c>
      <c r="G596" s="22" t="str">
        <f>IF(OR($A596="",$B596=""),"",'MPTO_working_2-way'!E604)</f>
        <v/>
      </c>
      <c r="H596" s="17" t="str">
        <f>IF(OR($A596="",$B596=""),"",'OddsRatio_working_2-way'!M604)</f>
        <v/>
      </c>
      <c r="I596" s="17" t="str">
        <f>IF(OR($A596="",$B596=""),"",'OddsRatio_working_2-way'!N604)</f>
        <v/>
      </c>
      <c r="J596" s="17" t="str">
        <f>IF('Log_working_2-way'!$D604="","",A596^('Log_working_2-way'!$D604))</f>
        <v/>
      </c>
      <c r="K596" s="22" t="str">
        <f>IF('Log_working_2-way'!$D604="","",B596^('Log_working_2-way'!$D604))</f>
        <v/>
      </c>
    </row>
    <row r="597" spans="3:11" x14ac:dyDescent="0.2">
      <c r="C597" s="20" t="str">
        <f t="shared" si="97"/>
        <v/>
      </c>
      <c r="D597" s="17" t="str">
        <f>IF(OR($A597="",$B597=""),"",A597*'MPTO_working_2-way'!$G605)</f>
        <v/>
      </c>
      <c r="E597" s="22" t="str">
        <f>IF(OR($A597="",$B597=""),"",B597*'MPTO_working_2-way'!$G605)</f>
        <v/>
      </c>
      <c r="F597" s="17" t="str">
        <f>IF(OR($A597="",$B597=""),"",'MPTO_working_2-way'!D605)</f>
        <v/>
      </c>
      <c r="G597" s="22" t="str">
        <f>IF(OR($A597="",$B597=""),"",'MPTO_working_2-way'!E605)</f>
        <v/>
      </c>
      <c r="H597" s="17" t="str">
        <f>IF(OR($A597="",$B597=""),"",'OddsRatio_working_2-way'!M605)</f>
        <v/>
      </c>
      <c r="I597" s="17" t="str">
        <f>IF(OR($A597="",$B597=""),"",'OddsRatio_working_2-way'!N605)</f>
        <v/>
      </c>
      <c r="J597" s="17" t="str">
        <f>IF('Log_working_2-way'!$D605="","",A597^('Log_working_2-way'!$D605))</f>
        <v/>
      </c>
      <c r="K597" s="22" t="str">
        <f>IF('Log_working_2-way'!$D605="","",B597^('Log_working_2-way'!$D605))</f>
        <v/>
      </c>
    </row>
    <row r="598" spans="3:11" x14ac:dyDescent="0.2">
      <c r="C598" s="20" t="str">
        <f t="shared" si="97"/>
        <v/>
      </c>
      <c r="D598" s="17" t="str">
        <f>IF(OR($A598="",$B598=""),"",A598*'MPTO_working_2-way'!$G606)</f>
        <v/>
      </c>
      <c r="E598" s="22" t="str">
        <f>IF(OR($A598="",$B598=""),"",B598*'MPTO_working_2-way'!$G606)</f>
        <v/>
      </c>
      <c r="F598" s="17" t="str">
        <f>IF(OR($A598="",$B598=""),"",'MPTO_working_2-way'!D606)</f>
        <v/>
      </c>
      <c r="G598" s="22" t="str">
        <f>IF(OR($A598="",$B598=""),"",'MPTO_working_2-way'!E606)</f>
        <v/>
      </c>
      <c r="H598" s="17" t="str">
        <f>IF(OR($A598="",$B598=""),"",'OddsRatio_working_2-way'!M606)</f>
        <v/>
      </c>
      <c r="I598" s="17" t="str">
        <f>IF(OR($A598="",$B598=""),"",'OddsRatio_working_2-way'!N606)</f>
        <v/>
      </c>
      <c r="J598" s="17" t="str">
        <f>IF('Log_working_2-way'!$D606="","",A598^('Log_working_2-way'!$D606))</f>
        <v/>
      </c>
      <c r="K598" s="22" t="str">
        <f>IF('Log_working_2-way'!$D606="","",B598^('Log_working_2-way'!$D606))</f>
        <v/>
      </c>
    </row>
    <row r="599" spans="3:11" x14ac:dyDescent="0.2">
      <c r="C599" s="20" t="str">
        <f t="shared" si="97"/>
        <v/>
      </c>
      <c r="D599" s="17" t="str">
        <f>IF(OR($A599="",$B599=""),"",A599*'MPTO_working_2-way'!$G607)</f>
        <v/>
      </c>
      <c r="E599" s="22" t="str">
        <f>IF(OR($A599="",$B599=""),"",B599*'MPTO_working_2-way'!$G607)</f>
        <v/>
      </c>
      <c r="F599" s="17" t="str">
        <f>IF(OR($A599="",$B599=""),"",'MPTO_working_2-way'!D607)</f>
        <v/>
      </c>
      <c r="G599" s="22" t="str">
        <f>IF(OR($A599="",$B599=""),"",'MPTO_working_2-way'!E607)</f>
        <v/>
      </c>
      <c r="H599" s="17" t="str">
        <f>IF(OR($A599="",$B599=""),"",'OddsRatio_working_2-way'!M607)</f>
        <v/>
      </c>
      <c r="I599" s="17" t="str">
        <f>IF(OR($A599="",$B599=""),"",'OddsRatio_working_2-way'!N607)</f>
        <v/>
      </c>
      <c r="J599" s="17" t="str">
        <f>IF('Log_working_2-way'!$D607="","",A599^('Log_working_2-way'!$D607))</f>
        <v/>
      </c>
      <c r="K599" s="22" t="str">
        <f>IF('Log_working_2-way'!$D607="","",B599^('Log_working_2-way'!$D607))</f>
        <v/>
      </c>
    </row>
    <row r="600" spans="3:11" x14ac:dyDescent="0.2">
      <c r="C600" s="20" t="str">
        <f t="shared" si="97"/>
        <v/>
      </c>
      <c r="D600" s="17" t="str">
        <f>IF(OR($A600="",$B600=""),"",A600*'MPTO_working_2-way'!$G608)</f>
        <v/>
      </c>
      <c r="E600" s="22" t="str">
        <f>IF(OR($A600="",$B600=""),"",B600*'MPTO_working_2-way'!$G608)</f>
        <v/>
      </c>
      <c r="F600" s="17" t="str">
        <f>IF(OR($A600="",$B600=""),"",'MPTO_working_2-way'!D608)</f>
        <v/>
      </c>
      <c r="G600" s="22" t="str">
        <f>IF(OR($A600="",$B600=""),"",'MPTO_working_2-way'!E608)</f>
        <v/>
      </c>
      <c r="H600" s="17" t="str">
        <f>IF(OR($A600="",$B600=""),"",'OddsRatio_working_2-way'!M608)</f>
        <v/>
      </c>
      <c r="I600" s="17" t="str">
        <f>IF(OR($A600="",$B600=""),"",'OddsRatio_working_2-way'!N608)</f>
        <v/>
      </c>
      <c r="J600" s="17" t="str">
        <f>IF('Log_working_2-way'!$D608="","",A600^('Log_working_2-way'!$D608))</f>
        <v/>
      </c>
      <c r="K600" s="22" t="str">
        <f>IF('Log_working_2-way'!$D608="","",B600^('Log_working_2-way'!$D608))</f>
        <v/>
      </c>
    </row>
    <row r="601" spans="3:11" x14ac:dyDescent="0.2">
      <c r="C601" s="20" t="str">
        <f t="shared" si="97"/>
        <v/>
      </c>
      <c r="D601" s="17" t="str">
        <f>IF(OR($A601="",$B601=""),"",A601*'MPTO_working_2-way'!$G609)</f>
        <v/>
      </c>
      <c r="E601" s="22" t="str">
        <f>IF(OR($A601="",$B601=""),"",B601*'MPTO_working_2-way'!$G609)</f>
        <v/>
      </c>
      <c r="F601" s="17" t="str">
        <f>IF(OR($A601="",$B601=""),"",'MPTO_working_2-way'!D609)</f>
        <v/>
      </c>
      <c r="G601" s="22" t="str">
        <f>IF(OR($A601="",$B601=""),"",'MPTO_working_2-way'!E609)</f>
        <v/>
      </c>
      <c r="H601" s="17" t="str">
        <f>IF(OR($A601="",$B601=""),"",'OddsRatio_working_2-way'!M609)</f>
        <v/>
      </c>
      <c r="I601" s="17" t="str">
        <f>IF(OR($A601="",$B601=""),"",'OddsRatio_working_2-way'!N609)</f>
        <v/>
      </c>
      <c r="J601" s="17" t="str">
        <f>IF('Log_working_2-way'!$D609="","",A601^('Log_working_2-way'!$D609))</f>
        <v/>
      </c>
      <c r="K601" s="22" t="str">
        <f>IF('Log_working_2-way'!$D609="","",B601^('Log_working_2-way'!$D609))</f>
        <v/>
      </c>
    </row>
    <row r="602" spans="3:11" x14ac:dyDescent="0.2">
      <c r="C602" s="20" t="str">
        <f t="shared" si="97"/>
        <v/>
      </c>
      <c r="D602" s="17" t="str">
        <f>IF(OR($A602="",$B602=""),"",A602*'MPTO_working_2-way'!$G610)</f>
        <v/>
      </c>
      <c r="E602" s="22" t="str">
        <f>IF(OR($A602="",$B602=""),"",B602*'MPTO_working_2-way'!$G610)</f>
        <v/>
      </c>
      <c r="F602" s="17" t="str">
        <f>IF(OR($A602="",$B602=""),"",'MPTO_working_2-way'!D610)</f>
        <v/>
      </c>
      <c r="G602" s="22" t="str">
        <f>IF(OR($A602="",$B602=""),"",'MPTO_working_2-way'!E610)</f>
        <v/>
      </c>
      <c r="H602" s="17" t="str">
        <f>IF(OR($A602="",$B602=""),"",'OddsRatio_working_2-way'!M610)</f>
        <v/>
      </c>
      <c r="I602" s="17" t="str">
        <f>IF(OR($A602="",$B602=""),"",'OddsRatio_working_2-way'!N610)</f>
        <v/>
      </c>
      <c r="J602" s="17" t="str">
        <f>IF('Log_working_2-way'!$D610="","",A602^('Log_working_2-way'!$D610))</f>
        <v/>
      </c>
      <c r="K602" s="22" t="str">
        <f>IF('Log_working_2-way'!$D610="","",B602^('Log_working_2-way'!$D610))</f>
        <v/>
      </c>
    </row>
    <row r="603" spans="3:11" x14ac:dyDescent="0.2">
      <c r="C603" s="20" t="str">
        <f t="shared" si="97"/>
        <v/>
      </c>
      <c r="D603" s="17" t="str">
        <f>IF(OR($A603="",$B603=""),"",A603*'MPTO_working_2-way'!$G611)</f>
        <v/>
      </c>
      <c r="E603" s="22" t="str">
        <f>IF(OR($A603="",$B603=""),"",B603*'MPTO_working_2-way'!$G611)</f>
        <v/>
      </c>
      <c r="F603" s="17" t="str">
        <f>IF(OR($A603="",$B603=""),"",'MPTO_working_2-way'!D611)</f>
        <v/>
      </c>
      <c r="G603" s="22" t="str">
        <f>IF(OR($A603="",$B603=""),"",'MPTO_working_2-way'!E611)</f>
        <v/>
      </c>
      <c r="H603" s="17" t="str">
        <f>IF(OR($A603="",$B603=""),"",'OddsRatio_working_2-way'!M611)</f>
        <v/>
      </c>
      <c r="I603" s="17" t="str">
        <f>IF(OR($A603="",$B603=""),"",'OddsRatio_working_2-way'!N611)</f>
        <v/>
      </c>
      <c r="J603" s="17" t="str">
        <f>IF('Log_working_2-way'!$D611="","",A603^('Log_working_2-way'!$D611))</f>
        <v/>
      </c>
      <c r="K603" s="22" t="str">
        <f>IF('Log_working_2-way'!$D611="","",B603^('Log_working_2-way'!$D611))</f>
        <v/>
      </c>
    </row>
    <row r="604" spans="3:11" x14ac:dyDescent="0.2">
      <c r="C604" s="20" t="str">
        <f t="shared" si="97"/>
        <v/>
      </c>
      <c r="D604" s="17" t="str">
        <f>IF(OR($A604="",$B604=""),"",A604*'MPTO_working_2-way'!$G612)</f>
        <v/>
      </c>
      <c r="E604" s="22" t="str">
        <f>IF(OR($A604="",$B604=""),"",B604*'MPTO_working_2-way'!$G612)</f>
        <v/>
      </c>
      <c r="F604" s="17" t="str">
        <f>IF(OR($A604="",$B604=""),"",'MPTO_working_2-way'!D612)</f>
        <v/>
      </c>
      <c r="G604" s="22" t="str">
        <f>IF(OR($A604="",$B604=""),"",'MPTO_working_2-way'!E612)</f>
        <v/>
      </c>
      <c r="H604" s="17" t="str">
        <f>IF(OR($A604="",$B604=""),"",'OddsRatio_working_2-way'!M612)</f>
        <v/>
      </c>
      <c r="I604" s="17" t="str">
        <f>IF(OR($A604="",$B604=""),"",'OddsRatio_working_2-way'!N612)</f>
        <v/>
      </c>
      <c r="J604" s="17" t="str">
        <f>IF('Log_working_2-way'!$D612="","",A604^('Log_working_2-way'!$D612))</f>
        <v/>
      </c>
      <c r="K604" s="22" t="str">
        <f>IF('Log_working_2-way'!$D612="","",B604^('Log_working_2-way'!$D612))</f>
        <v/>
      </c>
    </row>
    <row r="605" spans="3:11" x14ac:dyDescent="0.2">
      <c r="C605" s="20" t="str">
        <f t="shared" si="97"/>
        <v/>
      </c>
      <c r="D605" s="17" t="str">
        <f>IF(OR($A605="",$B605=""),"",A605*'MPTO_working_2-way'!$G613)</f>
        <v/>
      </c>
      <c r="E605" s="22" t="str">
        <f>IF(OR($A605="",$B605=""),"",B605*'MPTO_working_2-way'!$G613)</f>
        <v/>
      </c>
      <c r="F605" s="17" t="str">
        <f>IF(OR($A605="",$B605=""),"",'MPTO_working_2-way'!D613)</f>
        <v/>
      </c>
      <c r="G605" s="22" t="str">
        <f>IF(OR($A605="",$B605=""),"",'MPTO_working_2-way'!E613)</f>
        <v/>
      </c>
      <c r="H605" s="17" t="str">
        <f>IF(OR($A605="",$B605=""),"",'OddsRatio_working_2-way'!M613)</f>
        <v/>
      </c>
      <c r="I605" s="17" t="str">
        <f>IF(OR($A605="",$B605=""),"",'OddsRatio_working_2-way'!N613)</f>
        <v/>
      </c>
      <c r="J605" s="17" t="str">
        <f>IF('Log_working_2-way'!$D613="","",A605^('Log_working_2-way'!$D613))</f>
        <v/>
      </c>
      <c r="K605" s="22" t="str">
        <f>IF('Log_working_2-way'!$D613="","",B605^('Log_working_2-way'!$D613))</f>
        <v/>
      </c>
    </row>
    <row r="606" spans="3:11" x14ac:dyDescent="0.2">
      <c r="C606" s="20" t="str">
        <f t="shared" si="97"/>
        <v/>
      </c>
      <c r="D606" s="17" t="str">
        <f>IF(OR($A606="",$B606=""),"",A606*'MPTO_working_2-way'!$G614)</f>
        <v/>
      </c>
      <c r="E606" s="22" t="str">
        <f>IF(OR($A606="",$B606=""),"",B606*'MPTO_working_2-way'!$G614)</f>
        <v/>
      </c>
      <c r="F606" s="17" t="str">
        <f>IF(OR($A606="",$B606=""),"",'MPTO_working_2-way'!D614)</f>
        <v/>
      </c>
      <c r="G606" s="22" t="str">
        <f>IF(OR($A606="",$B606=""),"",'MPTO_working_2-way'!E614)</f>
        <v/>
      </c>
      <c r="H606" s="17" t="str">
        <f>IF(OR($A606="",$B606=""),"",'OddsRatio_working_2-way'!M614)</f>
        <v/>
      </c>
      <c r="I606" s="17" t="str">
        <f>IF(OR($A606="",$B606=""),"",'OddsRatio_working_2-way'!N614)</f>
        <v/>
      </c>
      <c r="J606" s="17" t="str">
        <f>IF('Log_working_2-way'!$D614="","",A606^('Log_working_2-way'!$D614))</f>
        <v/>
      </c>
      <c r="K606" s="22" t="str">
        <f>IF('Log_working_2-way'!$D614="","",B606^('Log_working_2-way'!$D614))</f>
        <v/>
      </c>
    </row>
    <row r="607" spans="3:11" x14ac:dyDescent="0.2">
      <c r="C607" s="20" t="str">
        <f t="shared" si="97"/>
        <v/>
      </c>
      <c r="D607" s="17" t="str">
        <f>IF(OR($A607="",$B607=""),"",A607*'MPTO_working_2-way'!$G615)</f>
        <v/>
      </c>
      <c r="E607" s="22" t="str">
        <f>IF(OR($A607="",$B607=""),"",B607*'MPTO_working_2-way'!$G615)</f>
        <v/>
      </c>
      <c r="F607" s="17" t="str">
        <f>IF(OR($A607="",$B607=""),"",'MPTO_working_2-way'!D615)</f>
        <v/>
      </c>
      <c r="G607" s="22" t="str">
        <f>IF(OR($A607="",$B607=""),"",'MPTO_working_2-way'!E615)</f>
        <v/>
      </c>
      <c r="H607" s="17" t="str">
        <f>IF(OR($A607="",$B607=""),"",'OddsRatio_working_2-way'!M615)</f>
        <v/>
      </c>
      <c r="I607" s="17" t="str">
        <f>IF(OR($A607="",$B607=""),"",'OddsRatio_working_2-way'!N615)</f>
        <v/>
      </c>
      <c r="J607" s="17" t="str">
        <f>IF('Log_working_2-way'!$D615="","",A607^('Log_working_2-way'!$D615))</f>
        <v/>
      </c>
      <c r="K607" s="22" t="str">
        <f>IF('Log_working_2-way'!$D615="","",B607^('Log_working_2-way'!$D615))</f>
        <v/>
      </c>
    </row>
    <row r="608" spans="3:11" x14ac:dyDescent="0.2">
      <c r="C608" s="20" t="str">
        <f t="shared" si="97"/>
        <v/>
      </c>
      <c r="D608" s="17" t="str">
        <f>IF(OR($A608="",$B608=""),"",A608*'MPTO_working_2-way'!$G616)</f>
        <v/>
      </c>
      <c r="E608" s="22" t="str">
        <f>IF(OR($A608="",$B608=""),"",B608*'MPTO_working_2-way'!$G616)</f>
        <v/>
      </c>
      <c r="F608" s="17" t="str">
        <f>IF(OR($A608="",$B608=""),"",'MPTO_working_2-way'!D616)</f>
        <v/>
      </c>
      <c r="G608" s="22" t="str">
        <f>IF(OR($A608="",$B608=""),"",'MPTO_working_2-way'!E616)</f>
        <v/>
      </c>
      <c r="H608" s="17" t="str">
        <f>IF(OR($A608="",$B608=""),"",'OddsRatio_working_2-way'!M616)</f>
        <v/>
      </c>
      <c r="I608" s="17" t="str">
        <f>IF(OR($A608="",$B608=""),"",'OddsRatio_working_2-way'!N616)</f>
        <v/>
      </c>
      <c r="J608" s="17" t="str">
        <f>IF('Log_working_2-way'!$D616="","",A608^('Log_working_2-way'!$D616))</f>
        <v/>
      </c>
      <c r="K608" s="22" t="str">
        <f>IF('Log_working_2-way'!$D616="","",B608^('Log_working_2-way'!$D616))</f>
        <v/>
      </c>
    </row>
    <row r="609" spans="3:11" x14ac:dyDescent="0.2">
      <c r="C609" s="20" t="str">
        <f t="shared" si="97"/>
        <v/>
      </c>
      <c r="D609" s="17" t="str">
        <f>IF(OR($A609="",$B609=""),"",A609*'MPTO_working_2-way'!$G617)</f>
        <v/>
      </c>
      <c r="E609" s="22" t="str">
        <f>IF(OR($A609="",$B609=""),"",B609*'MPTO_working_2-way'!$G617)</f>
        <v/>
      </c>
      <c r="F609" s="17" t="str">
        <f>IF(OR($A609="",$B609=""),"",'MPTO_working_2-way'!D617)</f>
        <v/>
      </c>
      <c r="G609" s="22" t="str">
        <f>IF(OR($A609="",$B609=""),"",'MPTO_working_2-way'!E617)</f>
        <v/>
      </c>
      <c r="H609" s="17" t="str">
        <f>IF(OR($A609="",$B609=""),"",'OddsRatio_working_2-way'!M617)</f>
        <v/>
      </c>
      <c r="I609" s="17" t="str">
        <f>IF(OR($A609="",$B609=""),"",'OddsRatio_working_2-way'!N617)</f>
        <v/>
      </c>
      <c r="J609" s="17" t="str">
        <f>IF('Log_working_2-way'!$D617="","",A609^('Log_working_2-way'!$D617))</f>
        <v/>
      </c>
      <c r="K609" s="22" t="str">
        <f>IF('Log_working_2-way'!$D617="","",B609^('Log_working_2-way'!$D617))</f>
        <v/>
      </c>
    </row>
    <row r="610" spans="3:11" x14ac:dyDescent="0.2">
      <c r="C610" s="20" t="str">
        <f t="shared" si="97"/>
        <v/>
      </c>
      <c r="D610" s="17" t="str">
        <f>IF(OR($A610="",$B610=""),"",A610*'MPTO_working_2-way'!$G618)</f>
        <v/>
      </c>
      <c r="E610" s="22" t="str">
        <f>IF(OR($A610="",$B610=""),"",B610*'MPTO_working_2-way'!$G618)</f>
        <v/>
      </c>
      <c r="F610" s="17" t="str">
        <f>IF(OR($A610="",$B610=""),"",'MPTO_working_2-way'!D618)</f>
        <v/>
      </c>
      <c r="G610" s="22" t="str">
        <f>IF(OR($A610="",$B610=""),"",'MPTO_working_2-way'!E618)</f>
        <v/>
      </c>
      <c r="H610" s="17" t="str">
        <f>IF(OR($A610="",$B610=""),"",'OddsRatio_working_2-way'!M618)</f>
        <v/>
      </c>
      <c r="I610" s="17" t="str">
        <f>IF(OR($A610="",$B610=""),"",'OddsRatio_working_2-way'!N618)</f>
        <v/>
      </c>
      <c r="J610" s="17" t="str">
        <f>IF('Log_working_2-way'!$D618="","",A610^('Log_working_2-way'!$D618))</f>
        <v/>
      </c>
      <c r="K610" s="22" t="str">
        <f>IF('Log_working_2-way'!$D618="","",B610^('Log_working_2-way'!$D618))</f>
        <v/>
      </c>
    </row>
    <row r="611" spans="3:11" x14ac:dyDescent="0.2">
      <c r="C611" s="20" t="str">
        <f t="shared" si="97"/>
        <v/>
      </c>
      <c r="D611" s="17" t="str">
        <f>IF(OR($A611="",$B611=""),"",A611*'MPTO_working_2-way'!$G619)</f>
        <v/>
      </c>
      <c r="E611" s="22" t="str">
        <f>IF(OR($A611="",$B611=""),"",B611*'MPTO_working_2-way'!$G619)</f>
        <v/>
      </c>
      <c r="F611" s="17" t="str">
        <f>IF(OR($A611="",$B611=""),"",'MPTO_working_2-way'!D619)</f>
        <v/>
      </c>
      <c r="G611" s="22" t="str">
        <f>IF(OR($A611="",$B611=""),"",'MPTO_working_2-way'!E619)</f>
        <v/>
      </c>
      <c r="H611" s="17" t="str">
        <f>IF(OR($A611="",$B611=""),"",'OddsRatio_working_2-way'!M619)</f>
        <v/>
      </c>
      <c r="I611" s="17" t="str">
        <f>IF(OR($A611="",$B611=""),"",'OddsRatio_working_2-way'!N619)</f>
        <v/>
      </c>
      <c r="J611" s="17" t="str">
        <f>IF('Log_working_2-way'!$D619="","",A611^('Log_working_2-way'!$D619))</f>
        <v/>
      </c>
      <c r="K611" s="22" t="str">
        <f>IF('Log_working_2-way'!$D619="","",B611^('Log_working_2-way'!$D619))</f>
        <v/>
      </c>
    </row>
    <row r="612" spans="3:11" x14ac:dyDescent="0.2">
      <c r="C612" s="20" t="str">
        <f t="shared" si="97"/>
        <v/>
      </c>
      <c r="D612" s="17" t="str">
        <f>IF(OR($A612="",$B612=""),"",A612*'MPTO_working_2-way'!$G620)</f>
        <v/>
      </c>
      <c r="E612" s="22" t="str">
        <f>IF(OR($A612="",$B612=""),"",B612*'MPTO_working_2-way'!$G620)</f>
        <v/>
      </c>
      <c r="F612" s="17" t="str">
        <f>IF(OR($A612="",$B612=""),"",'MPTO_working_2-way'!D620)</f>
        <v/>
      </c>
      <c r="G612" s="22" t="str">
        <f>IF(OR($A612="",$B612=""),"",'MPTO_working_2-way'!E620)</f>
        <v/>
      </c>
      <c r="H612" s="17" t="str">
        <f>IF(OR($A612="",$B612=""),"",'OddsRatio_working_2-way'!M620)</f>
        <v/>
      </c>
      <c r="I612" s="17" t="str">
        <f>IF(OR($A612="",$B612=""),"",'OddsRatio_working_2-way'!N620)</f>
        <v/>
      </c>
      <c r="J612" s="17" t="str">
        <f>IF('Log_working_2-way'!$D620="","",A612^('Log_working_2-way'!$D620))</f>
        <v/>
      </c>
      <c r="K612" s="22" t="str">
        <f>IF('Log_working_2-way'!$D620="","",B612^('Log_working_2-way'!$D620))</f>
        <v/>
      </c>
    </row>
    <row r="613" spans="3:11" x14ac:dyDescent="0.2">
      <c r="C613" s="20" t="str">
        <f t="shared" si="97"/>
        <v/>
      </c>
      <c r="D613" s="17" t="str">
        <f>IF(OR($A613="",$B613=""),"",A613*'MPTO_working_2-way'!$G621)</f>
        <v/>
      </c>
      <c r="E613" s="22" t="str">
        <f>IF(OR($A613="",$B613=""),"",B613*'MPTO_working_2-way'!$G621)</f>
        <v/>
      </c>
      <c r="F613" s="17" t="str">
        <f>IF(OR($A613="",$B613=""),"",'MPTO_working_2-way'!D621)</f>
        <v/>
      </c>
      <c r="G613" s="22" t="str">
        <f>IF(OR($A613="",$B613=""),"",'MPTO_working_2-way'!E621)</f>
        <v/>
      </c>
      <c r="H613" s="17" t="str">
        <f>IF(OR($A613="",$B613=""),"",'OddsRatio_working_2-way'!M621)</f>
        <v/>
      </c>
      <c r="I613" s="17" t="str">
        <f>IF(OR($A613="",$B613=""),"",'OddsRatio_working_2-way'!N621)</f>
        <v/>
      </c>
      <c r="J613" s="17" t="str">
        <f>IF('Log_working_2-way'!$D621="","",A613^('Log_working_2-way'!$D621))</f>
        <v/>
      </c>
      <c r="K613" s="22" t="str">
        <f>IF('Log_working_2-way'!$D621="","",B613^('Log_working_2-way'!$D621))</f>
        <v/>
      </c>
    </row>
    <row r="614" spans="3:11" x14ac:dyDescent="0.2">
      <c r="C614" s="20" t="str">
        <f t="shared" si="97"/>
        <v/>
      </c>
      <c r="D614" s="17" t="str">
        <f>IF(OR($A614="",$B614=""),"",A614*'MPTO_working_2-way'!$G622)</f>
        <v/>
      </c>
      <c r="E614" s="22" t="str">
        <f>IF(OR($A614="",$B614=""),"",B614*'MPTO_working_2-way'!$G622)</f>
        <v/>
      </c>
      <c r="F614" s="17" t="str">
        <f>IF(OR($A614="",$B614=""),"",'MPTO_working_2-way'!D622)</f>
        <v/>
      </c>
      <c r="G614" s="22" t="str">
        <f>IF(OR($A614="",$B614=""),"",'MPTO_working_2-way'!E622)</f>
        <v/>
      </c>
      <c r="H614" s="17" t="str">
        <f>IF(OR($A614="",$B614=""),"",'OddsRatio_working_2-way'!M622)</f>
        <v/>
      </c>
      <c r="I614" s="17" t="str">
        <f>IF(OR($A614="",$B614=""),"",'OddsRatio_working_2-way'!N622)</f>
        <v/>
      </c>
      <c r="J614" s="17" t="str">
        <f>IF('Log_working_2-way'!$D622="","",A614^('Log_working_2-way'!$D622))</f>
        <v/>
      </c>
      <c r="K614" s="22" t="str">
        <f>IF('Log_working_2-way'!$D622="","",B614^('Log_working_2-way'!$D622))</f>
        <v/>
      </c>
    </row>
    <row r="615" spans="3:11" x14ac:dyDescent="0.2">
      <c r="C615" s="20" t="str">
        <f t="shared" si="97"/>
        <v/>
      </c>
      <c r="D615" s="17" t="str">
        <f>IF(OR($A615="",$B615=""),"",A615*'MPTO_working_2-way'!$G623)</f>
        <v/>
      </c>
      <c r="E615" s="22" t="str">
        <f>IF(OR($A615="",$B615=""),"",B615*'MPTO_working_2-way'!$G623)</f>
        <v/>
      </c>
      <c r="F615" s="17" t="str">
        <f>IF(OR($A615="",$B615=""),"",'MPTO_working_2-way'!D623)</f>
        <v/>
      </c>
      <c r="G615" s="22" t="str">
        <f>IF(OR($A615="",$B615=""),"",'MPTO_working_2-way'!E623)</f>
        <v/>
      </c>
      <c r="H615" s="17" t="str">
        <f>IF(OR($A615="",$B615=""),"",'OddsRatio_working_2-way'!M623)</f>
        <v/>
      </c>
      <c r="I615" s="17" t="str">
        <f>IF(OR($A615="",$B615=""),"",'OddsRatio_working_2-way'!N623)</f>
        <v/>
      </c>
      <c r="J615" s="17" t="str">
        <f>IF('Log_working_2-way'!$D623="","",A615^('Log_working_2-way'!$D623))</f>
        <v/>
      </c>
      <c r="K615" s="22" t="str">
        <f>IF('Log_working_2-way'!$D623="","",B615^('Log_working_2-way'!$D623))</f>
        <v/>
      </c>
    </row>
    <row r="616" spans="3:11" x14ac:dyDescent="0.2">
      <c r="C616" s="20" t="str">
        <f t="shared" si="97"/>
        <v/>
      </c>
      <c r="D616" s="17" t="str">
        <f>IF(OR($A616="",$B616=""),"",A616*'MPTO_working_2-way'!$G624)</f>
        <v/>
      </c>
      <c r="E616" s="22" t="str">
        <f>IF(OR($A616="",$B616=""),"",B616*'MPTO_working_2-way'!$G624)</f>
        <v/>
      </c>
      <c r="F616" s="17" t="str">
        <f>IF(OR($A616="",$B616=""),"",'MPTO_working_2-way'!D624)</f>
        <v/>
      </c>
      <c r="G616" s="22" t="str">
        <f>IF(OR($A616="",$B616=""),"",'MPTO_working_2-way'!E624)</f>
        <v/>
      </c>
      <c r="H616" s="17" t="str">
        <f>IF(OR($A616="",$B616=""),"",'OddsRatio_working_2-way'!M624)</f>
        <v/>
      </c>
      <c r="I616" s="17" t="str">
        <f>IF(OR($A616="",$B616=""),"",'OddsRatio_working_2-way'!N624)</f>
        <v/>
      </c>
      <c r="J616" s="17" t="str">
        <f>IF('Log_working_2-way'!$D624="","",A616^('Log_working_2-way'!$D624))</f>
        <v/>
      </c>
      <c r="K616" s="22" t="str">
        <f>IF('Log_working_2-way'!$D624="","",B616^('Log_working_2-way'!$D624))</f>
        <v/>
      </c>
    </row>
    <row r="617" spans="3:11" x14ac:dyDescent="0.2">
      <c r="C617" s="20" t="str">
        <f t="shared" si="97"/>
        <v/>
      </c>
      <c r="D617" s="17" t="str">
        <f>IF(OR($A617="",$B617=""),"",A617*'MPTO_working_2-way'!$G625)</f>
        <v/>
      </c>
      <c r="E617" s="22" t="str">
        <f>IF(OR($A617="",$B617=""),"",B617*'MPTO_working_2-way'!$G625)</f>
        <v/>
      </c>
      <c r="F617" s="17" t="str">
        <f>IF(OR($A617="",$B617=""),"",'MPTO_working_2-way'!D625)</f>
        <v/>
      </c>
      <c r="G617" s="22" t="str">
        <f>IF(OR($A617="",$B617=""),"",'MPTO_working_2-way'!E625)</f>
        <v/>
      </c>
      <c r="H617" s="17" t="str">
        <f>IF(OR($A617="",$B617=""),"",'OddsRatio_working_2-way'!M625)</f>
        <v/>
      </c>
      <c r="I617" s="17" t="str">
        <f>IF(OR($A617="",$B617=""),"",'OddsRatio_working_2-way'!N625)</f>
        <v/>
      </c>
      <c r="J617" s="17" t="str">
        <f>IF('Log_working_2-way'!$D625="","",A617^('Log_working_2-way'!$D625))</f>
        <v/>
      </c>
      <c r="K617" s="22" t="str">
        <f>IF('Log_working_2-way'!$D625="","",B617^('Log_working_2-way'!$D625))</f>
        <v/>
      </c>
    </row>
    <row r="618" spans="3:11" x14ac:dyDescent="0.2">
      <c r="C618" s="20" t="str">
        <f t="shared" si="97"/>
        <v/>
      </c>
      <c r="D618" s="17" t="str">
        <f>IF(OR($A618="",$B618=""),"",A618*'MPTO_working_2-way'!$G626)</f>
        <v/>
      </c>
      <c r="E618" s="22" t="str">
        <f>IF(OR($A618="",$B618=""),"",B618*'MPTO_working_2-way'!$G626)</f>
        <v/>
      </c>
      <c r="F618" s="17" t="str">
        <f>IF(OR($A618="",$B618=""),"",'MPTO_working_2-way'!D626)</f>
        <v/>
      </c>
      <c r="G618" s="22" t="str">
        <f>IF(OR($A618="",$B618=""),"",'MPTO_working_2-way'!E626)</f>
        <v/>
      </c>
      <c r="H618" s="17" t="str">
        <f>IF(OR($A618="",$B618=""),"",'OddsRatio_working_2-way'!M626)</f>
        <v/>
      </c>
      <c r="I618" s="17" t="str">
        <f>IF(OR($A618="",$B618=""),"",'OddsRatio_working_2-way'!N626)</f>
        <v/>
      </c>
      <c r="J618" s="17" t="str">
        <f>IF('Log_working_2-way'!$D626="","",A618^('Log_working_2-way'!$D626))</f>
        <v/>
      </c>
      <c r="K618" s="22" t="str">
        <f>IF('Log_working_2-way'!$D626="","",B618^('Log_working_2-way'!$D626))</f>
        <v/>
      </c>
    </row>
    <row r="619" spans="3:11" x14ac:dyDescent="0.2">
      <c r="C619" s="20" t="str">
        <f t="shared" si="97"/>
        <v/>
      </c>
      <c r="D619" s="17" t="str">
        <f>IF(OR($A619="",$B619=""),"",A619*'MPTO_working_2-way'!$G627)</f>
        <v/>
      </c>
      <c r="E619" s="22" t="str">
        <f>IF(OR($A619="",$B619=""),"",B619*'MPTO_working_2-way'!$G627)</f>
        <v/>
      </c>
      <c r="F619" s="17" t="str">
        <f>IF(OR($A619="",$B619=""),"",'MPTO_working_2-way'!D627)</f>
        <v/>
      </c>
      <c r="G619" s="22" t="str">
        <f>IF(OR($A619="",$B619=""),"",'MPTO_working_2-way'!E627)</f>
        <v/>
      </c>
      <c r="H619" s="17" t="str">
        <f>IF(OR($A619="",$B619=""),"",'OddsRatio_working_2-way'!M627)</f>
        <v/>
      </c>
      <c r="I619" s="17" t="str">
        <f>IF(OR($A619="",$B619=""),"",'OddsRatio_working_2-way'!N627)</f>
        <v/>
      </c>
      <c r="J619" s="17" t="str">
        <f>IF('Log_working_2-way'!$D627="","",A619^('Log_working_2-way'!$D627))</f>
        <v/>
      </c>
      <c r="K619" s="22" t="str">
        <f>IF('Log_working_2-way'!$D627="","",B619^('Log_working_2-way'!$D627))</f>
        <v/>
      </c>
    </row>
    <row r="620" spans="3:11" x14ac:dyDescent="0.2">
      <c r="C620" s="20" t="str">
        <f t="shared" si="97"/>
        <v/>
      </c>
      <c r="D620" s="17" t="str">
        <f>IF(OR($A620="",$B620=""),"",A620*'MPTO_working_2-way'!$G628)</f>
        <v/>
      </c>
      <c r="E620" s="22" t="str">
        <f>IF(OR($A620="",$B620=""),"",B620*'MPTO_working_2-way'!$G628)</f>
        <v/>
      </c>
      <c r="F620" s="17" t="str">
        <f>IF(OR($A620="",$B620=""),"",'MPTO_working_2-way'!D628)</f>
        <v/>
      </c>
      <c r="G620" s="22" t="str">
        <f>IF(OR($A620="",$B620=""),"",'MPTO_working_2-way'!E628)</f>
        <v/>
      </c>
      <c r="H620" s="17" t="str">
        <f>IF(OR($A620="",$B620=""),"",'OddsRatio_working_2-way'!M628)</f>
        <v/>
      </c>
      <c r="I620" s="17" t="str">
        <f>IF(OR($A620="",$B620=""),"",'OddsRatio_working_2-way'!N628)</f>
        <v/>
      </c>
      <c r="J620" s="17" t="str">
        <f>IF('Log_working_2-way'!$D628="","",A620^('Log_working_2-way'!$D628))</f>
        <v/>
      </c>
      <c r="K620" s="22" t="str">
        <f>IF('Log_working_2-way'!$D628="","",B620^('Log_working_2-way'!$D628))</f>
        <v/>
      </c>
    </row>
    <row r="621" spans="3:11" x14ac:dyDescent="0.2">
      <c r="C621" s="20" t="str">
        <f t="shared" si="97"/>
        <v/>
      </c>
      <c r="D621" s="17" t="str">
        <f>IF(OR($A621="",$B621=""),"",A621*'MPTO_working_2-way'!$G629)</f>
        <v/>
      </c>
      <c r="E621" s="22" t="str">
        <f>IF(OR($A621="",$B621=""),"",B621*'MPTO_working_2-way'!$G629)</f>
        <v/>
      </c>
      <c r="F621" s="17" t="str">
        <f>IF(OR($A621="",$B621=""),"",'MPTO_working_2-way'!D629)</f>
        <v/>
      </c>
      <c r="G621" s="22" t="str">
        <f>IF(OR($A621="",$B621=""),"",'MPTO_working_2-way'!E629)</f>
        <v/>
      </c>
      <c r="H621" s="17" t="str">
        <f>IF(OR($A621="",$B621=""),"",'OddsRatio_working_2-way'!M629)</f>
        <v/>
      </c>
      <c r="I621" s="17" t="str">
        <f>IF(OR($A621="",$B621=""),"",'OddsRatio_working_2-way'!N629)</f>
        <v/>
      </c>
      <c r="J621" s="17" t="str">
        <f>IF('Log_working_2-way'!$D629="","",A621^('Log_working_2-way'!$D629))</f>
        <v/>
      </c>
      <c r="K621" s="22" t="str">
        <f>IF('Log_working_2-way'!$D629="","",B621^('Log_working_2-way'!$D629))</f>
        <v/>
      </c>
    </row>
    <row r="622" spans="3:11" x14ac:dyDescent="0.2">
      <c r="C622" s="20" t="str">
        <f t="shared" si="97"/>
        <v/>
      </c>
      <c r="D622" s="17" t="str">
        <f>IF(OR($A622="",$B622=""),"",A622*'MPTO_working_2-way'!$G630)</f>
        <v/>
      </c>
      <c r="E622" s="22" t="str">
        <f>IF(OR($A622="",$B622=""),"",B622*'MPTO_working_2-way'!$G630)</f>
        <v/>
      </c>
      <c r="F622" s="17" t="str">
        <f>IF(OR($A622="",$B622=""),"",'MPTO_working_2-way'!D630)</f>
        <v/>
      </c>
      <c r="G622" s="22" t="str">
        <f>IF(OR($A622="",$B622=""),"",'MPTO_working_2-way'!E630)</f>
        <v/>
      </c>
      <c r="H622" s="17" t="str">
        <f>IF(OR($A622="",$B622=""),"",'OddsRatio_working_2-way'!M630)</f>
        <v/>
      </c>
      <c r="I622" s="17" t="str">
        <f>IF(OR($A622="",$B622=""),"",'OddsRatio_working_2-way'!N630)</f>
        <v/>
      </c>
      <c r="J622" s="17" t="str">
        <f>IF('Log_working_2-way'!$D630="","",A622^('Log_working_2-way'!$D630))</f>
        <v/>
      </c>
      <c r="K622" s="22" t="str">
        <f>IF('Log_working_2-way'!$D630="","",B622^('Log_working_2-way'!$D630))</f>
        <v/>
      </c>
    </row>
    <row r="623" spans="3:11" x14ac:dyDescent="0.2">
      <c r="C623" s="20" t="str">
        <f t="shared" si="97"/>
        <v/>
      </c>
      <c r="D623" s="17" t="str">
        <f>IF(OR($A623="",$B623=""),"",A623*'MPTO_working_2-way'!$G631)</f>
        <v/>
      </c>
      <c r="E623" s="22" t="str">
        <f>IF(OR($A623="",$B623=""),"",B623*'MPTO_working_2-way'!$G631)</f>
        <v/>
      </c>
      <c r="F623" s="17" t="str">
        <f>IF(OR($A623="",$B623=""),"",'MPTO_working_2-way'!D631)</f>
        <v/>
      </c>
      <c r="G623" s="22" t="str">
        <f>IF(OR($A623="",$B623=""),"",'MPTO_working_2-way'!E631)</f>
        <v/>
      </c>
      <c r="H623" s="17" t="str">
        <f>IF(OR($A623="",$B623=""),"",'OddsRatio_working_2-way'!M631)</f>
        <v/>
      </c>
      <c r="I623" s="17" t="str">
        <f>IF(OR($A623="",$B623=""),"",'OddsRatio_working_2-way'!N631)</f>
        <v/>
      </c>
      <c r="J623" s="17" t="str">
        <f>IF('Log_working_2-way'!$D631="","",A623^('Log_working_2-way'!$D631))</f>
        <v/>
      </c>
      <c r="K623" s="22" t="str">
        <f>IF('Log_working_2-way'!$D631="","",B623^('Log_working_2-way'!$D631))</f>
        <v/>
      </c>
    </row>
    <row r="624" spans="3:11" x14ac:dyDescent="0.2">
      <c r="C624" s="20" t="str">
        <f t="shared" si="97"/>
        <v/>
      </c>
      <c r="D624" s="17" t="str">
        <f>IF(OR($A624="",$B624=""),"",A624*'MPTO_working_2-way'!$G632)</f>
        <v/>
      </c>
      <c r="E624" s="22" t="str">
        <f>IF(OR($A624="",$B624=""),"",B624*'MPTO_working_2-way'!$G632)</f>
        <v/>
      </c>
      <c r="F624" s="17" t="str">
        <f>IF(OR($A624="",$B624=""),"",'MPTO_working_2-way'!D632)</f>
        <v/>
      </c>
      <c r="G624" s="22" t="str">
        <f>IF(OR($A624="",$B624=""),"",'MPTO_working_2-way'!E632)</f>
        <v/>
      </c>
      <c r="H624" s="17" t="str">
        <f>IF(OR($A624="",$B624=""),"",'OddsRatio_working_2-way'!M632)</f>
        <v/>
      </c>
      <c r="I624" s="17" t="str">
        <f>IF(OR($A624="",$B624=""),"",'OddsRatio_working_2-way'!N632)</f>
        <v/>
      </c>
      <c r="J624" s="17" t="str">
        <f>IF('Log_working_2-way'!$D632="","",A624^('Log_working_2-way'!$D632))</f>
        <v/>
      </c>
      <c r="K624" s="22" t="str">
        <f>IF('Log_working_2-way'!$D632="","",B624^('Log_working_2-way'!$D632))</f>
        <v/>
      </c>
    </row>
    <row r="625" spans="3:11" x14ac:dyDescent="0.2">
      <c r="C625" s="20" t="str">
        <f t="shared" si="97"/>
        <v/>
      </c>
      <c r="D625" s="17" t="str">
        <f>IF(OR($A625="",$B625=""),"",A625*'MPTO_working_2-way'!$G633)</f>
        <v/>
      </c>
      <c r="E625" s="22" t="str">
        <f>IF(OR($A625="",$B625=""),"",B625*'MPTO_working_2-way'!$G633)</f>
        <v/>
      </c>
      <c r="F625" s="17" t="str">
        <f>IF(OR($A625="",$B625=""),"",'MPTO_working_2-way'!D633)</f>
        <v/>
      </c>
      <c r="G625" s="22" t="str">
        <f>IF(OR($A625="",$B625=""),"",'MPTO_working_2-way'!E633)</f>
        <v/>
      </c>
      <c r="H625" s="17" t="str">
        <f>IF(OR($A625="",$B625=""),"",'OddsRatio_working_2-way'!M633)</f>
        <v/>
      </c>
      <c r="I625" s="17" t="str">
        <f>IF(OR($A625="",$B625=""),"",'OddsRatio_working_2-way'!N633)</f>
        <v/>
      </c>
      <c r="J625" s="17" t="str">
        <f>IF('Log_working_2-way'!$D633="","",A625^('Log_working_2-way'!$D633))</f>
        <v/>
      </c>
      <c r="K625" s="22" t="str">
        <f>IF('Log_working_2-way'!$D633="","",B625^('Log_working_2-way'!$D633))</f>
        <v/>
      </c>
    </row>
    <row r="626" spans="3:11" x14ac:dyDescent="0.2">
      <c r="C626" s="20" t="str">
        <f t="shared" si="97"/>
        <v/>
      </c>
      <c r="D626" s="17" t="str">
        <f>IF(OR($A626="",$B626=""),"",A626*'MPTO_working_2-way'!$G634)</f>
        <v/>
      </c>
      <c r="E626" s="22" t="str">
        <f>IF(OR($A626="",$B626=""),"",B626*'MPTO_working_2-way'!$G634)</f>
        <v/>
      </c>
      <c r="F626" s="17" t="str">
        <f>IF(OR($A626="",$B626=""),"",'MPTO_working_2-way'!D634)</f>
        <v/>
      </c>
      <c r="G626" s="22" t="str">
        <f>IF(OR($A626="",$B626=""),"",'MPTO_working_2-way'!E634)</f>
        <v/>
      </c>
      <c r="H626" s="17" t="str">
        <f>IF(OR($A626="",$B626=""),"",'OddsRatio_working_2-way'!M634)</f>
        <v/>
      </c>
      <c r="I626" s="17" t="str">
        <f>IF(OR($A626="",$B626=""),"",'OddsRatio_working_2-way'!N634)</f>
        <v/>
      </c>
      <c r="J626" s="17" t="str">
        <f>IF('Log_working_2-way'!$D634="","",A626^('Log_working_2-way'!$D634))</f>
        <v/>
      </c>
      <c r="K626" s="22" t="str">
        <f>IF('Log_working_2-way'!$D634="","",B626^('Log_working_2-way'!$D634))</f>
        <v/>
      </c>
    </row>
    <row r="627" spans="3:11" x14ac:dyDescent="0.2">
      <c r="C627" s="20" t="str">
        <f t="shared" si="97"/>
        <v/>
      </c>
      <c r="D627" s="17" t="str">
        <f>IF(OR($A627="",$B627=""),"",A627*'MPTO_working_2-way'!$G635)</f>
        <v/>
      </c>
      <c r="E627" s="22" t="str">
        <f>IF(OR($A627="",$B627=""),"",B627*'MPTO_working_2-way'!$G635)</f>
        <v/>
      </c>
      <c r="F627" s="17" t="str">
        <f>IF(OR($A627="",$B627=""),"",'MPTO_working_2-way'!D635)</f>
        <v/>
      </c>
      <c r="G627" s="22" t="str">
        <f>IF(OR($A627="",$B627=""),"",'MPTO_working_2-way'!E635)</f>
        <v/>
      </c>
      <c r="H627" s="17" t="str">
        <f>IF(OR($A627="",$B627=""),"",'OddsRatio_working_2-way'!M635)</f>
        <v/>
      </c>
      <c r="I627" s="17" t="str">
        <f>IF(OR($A627="",$B627=""),"",'OddsRatio_working_2-way'!N635)</f>
        <v/>
      </c>
      <c r="J627" s="17" t="str">
        <f>IF('Log_working_2-way'!$D635="","",A627^('Log_working_2-way'!$D635))</f>
        <v/>
      </c>
      <c r="K627" s="22" t="str">
        <f>IF('Log_working_2-way'!$D635="","",B627^('Log_working_2-way'!$D635))</f>
        <v/>
      </c>
    </row>
    <row r="628" spans="3:11" x14ac:dyDescent="0.2">
      <c r="C628" s="20" t="str">
        <f t="shared" si="97"/>
        <v/>
      </c>
      <c r="D628" s="17" t="str">
        <f>IF(OR($A628="",$B628=""),"",A628*'MPTO_working_2-way'!$G636)</f>
        <v/>
      </c>
      <c r="E628" s="22" t="str">
        <f>IF(OR($A628="",$B628=""),"",B628*'MPTO_working_2-way'!$G636)</f>
        <v/>
      </c>
      <c r="F628" s="17" t="str">
        <f>IF(OR($A628="",$B628=""),"",'MPTO_working_2-way'!D636)</f>
        <v/>
      </c>
      <c r="G628" s="22" t="str">
        <f>IF(OR($A628="",$B628=""),"",'MPTO_working_2-way'!E636)</f>
        <v/>
      </c>
      <c r="H628" s="17" t="str">
        <f>IF(OR($A628="",$B628=""),"",'OddsRatio_working_2-way'!M636)</f>
        <v/>
      </c>
      <c r="I628" s="17" t="str">
        <f>IF(OR($A628="",$B628=""),"",'OddsRatio_working_2-way'!N636)</f>
        <v/>
      </c>
      <c r="J628" s="17" t="str">
        <f>IF('Log_working_2-way'!$D636="","",A628^('Log_working_2-way'!$D636))</f>
        <v/>
      </c>
      <c r="K628" s="22" t="str">
        <f>IF('Log_working_2-way'!$D636="","",B628^('Log_working_2-way'!$D636))</f>
        <v/>
      </c>
    </row>
    <row r="629" spans="3:11" x14ac:dyDescent="0.2">
      <c r="C629" s="20" t="str">
        <f t="shared" si="97"/>
        <v/>
      </c>
      <c r="D629" s="17" t="str">
        <f>IF(OR($A629="",$B629=""),"",A629*'MPTO_working_2-way'!$G637)</f>
        <v/>
      </c>
      <c r="E629" s="22" t="str">
        <f>IF(OR($A629="",$B629=""),"",B629*'MPTO_working_2-way'!$G637)</f>
        <v/>
      </c>
      <c r="F629" s="17" t="str">
        <f>IF(OR($A629="",$B629=""),"",'MPTO_working_2-way'!D637)</f>
        <v/>
      </c>
      <c r="G629" s="22" t="str">
        <f>IF(OR($A629="",$B629=""),"",'MPTO_working_2-way'!E637)</f>
        <v/>
      </c>
      <c r="H629" s="17" t="str">
        <f>IF(OR($A629="",$B629=""),"",'OddsRatio_working_2-way'!M637)</f>
        <v/>
      </c>
      <c r="I629" s="17" t="str">
        <f>IF(OR($A629="",$B629=""),"",'OddsRatio_working_2-way'!N637)</f>
        <v/>
      </c>
      <c r="J629" s="17" t="str">
        <f>IF('Log_working_2-way'!$D637="","",A629^('Log_working_2-way'!$D637))</f>
        <v/>
      </c>
      <c r="K629" s="22" t="str">
        <f>IF('Log_working_2-way'!$D637="","",B629^('Log_working_2-way'!$D637))</f>
        <v/>
      </c>
    </row>
    <row r="630" spans="3:11" x14ac:dyDescent="0.2">
      <c r="C630" s="20" t="str">
        <f t="shared" si="97"/>
        <v/>
      </c>
      <c r="D630" s="17" t="str">
        <f>IF(OR($A630="",$B630=""),"",A630*'MPTO_working_2-way'!$G638)</f>
        <v/>
      </c>
      <c r="E630" s="22" t="str">
        <f>IF(OR($A630="",$B630=""),"",B630*'MPTO_working_2-way'!$G638)</f>
        <v/>
      </c>
      <c r="F630" s="17" t="str">
        <f>IF(OR($A630="",$B630=""),"",'MPTO_working_2-way'!D638)</f>
        <v/>
      </c>
      <c r="G630" s="22" t="str">
        <f>IF(OR($A630="",$B630=""),"",'MPTO_working_2-way'!E638)</f>
        <v/>
      </c>
      <c r="H630" s="17" t="str">
        <f>IF(OR($A630="",$B630=""),"",'OddsRatio_working_2-way'!M638)</f>
        <v/>
      </c>
      <c r="I630" s="17" t="str">
        <f>IF(OR($A630="",$B630=""),"",'OddsRatio_working_2-way'!N638)</f>
        <v/>
      </c>
      <c r="J630" s="17" t="str">
        <f>IF('Log_working_2-way'!$D638="","",A630^('Log_working_2-way'!$D638))</f>
        <v/>
      </c>
      <c r="K630" s="22" t="str">
        <f>IF('Log_working_2-way'!$D638="","",B630^('Log_working_2-way'!$D638))</f>
        <v/>
      </c>
    </row>
    <row r="631" spans="3:11" x14ac:dyDescent="0.2">
      <c r="C631" s="20" t="str">
        <f t="shared" si="97"/>
        <v/>
      </c>
      <c r="D631" s="17" t="str">
        <f>IF(OR($A631="",$B631=""),"",A631*'MPTO_working_2-way'!$G639)</f>
        <v/>
      </c>
      <c r="E631" s="22" t="str">
        <f>IF(OR($A631="",$B631=""),"",B631*'MPTO_working_2-way'!$G639)</f>
        <v/>
      </c>
      <c r="F631" s="17" t="str">
        <f>IF(OR($A631="",$B631=""),"",'MPTO_working_2-way'!D639)</f>
        <v/>
      </c>
      <c r="G631" s="22" t="str">
        <f>IF(OR($A631="",$B631=""),"",'MPTO_working_2-way'!E639)</f>
        <v/>
      </c>
      <c r="H631" s="17" t="str">
        <f>IF(OR($A631="",$B631=""),"",'OddsRatio_working_2-way'!M639)</f>
        <v/>
      </c>
      <c r="I631" s="17" t="str">
        <f>IF(OR($A631="",$B631=""),"",'OddsRatio_working_2-way'!N639)</f>
        <v/>
      </c>
      <c r="J631" s="17" t="str">
        <f>IF('Log_working_2-way'!$D639="","",A631^('Log_working_2-way'!$D639))</f>
        <v/>
      </c>
      <c r="K631" s="22" t="str">
        <f>IF('Log_working_2-way'!$D639="","",B631^('Log_working_2-way'!$D639))</f>
        <v/>
      </c>
    </row>
    <row r="632" spans="3:11" x14ac:dyDescent="0.2">
      <c r="C632" s="20" t="str">
        <f t="shared" si="97"/>
        <v/>
      </c>
      <c r="D632" s="17" t="str">
        <f>IF(OR($A632="",$B632=""),"",A632*'MPTO_working_2-way'!$G640)</f>
        <v/>
      </c>
      <c r="E632" s="22" t="str">
        <f>IF(OR($A632="",$B632=""),"",B632*'MPTO_working_2-way'!$G640)</f>
        <v/>
      </c>
      <c r="F632" s="17" t="str">
        <f>IF(OR($A632="",$B632=""),"",'MPTO_working_2-way'!D640)</f>
        <v/>
      </c>
      <c r="G632" s="22" t="str">
        <f>IF(OR($A632="",$B632=""),"",'MPTO_working_2-way'!E640)</f>
        <v/>
      </c>
      <c r="H632" s="17" t="str">
        <f>IF(OR($A632="",$B632=""),"",'OddsRatio_working_2-way'!M640)</f>
        <v/>
      </c>
      <c r="I632" s="17" t="str">
        <f>IF(OR($A632="",$B632=""),"",'OddsRatio_working_2-way'!N640)</f>
        <v/>
      </c>
      <c r="J632" s="17" t="str">
        <f>IF('Log_working_2-way'!$D640="","",A632^('Log_working_2-way'!$D640))</f>
        <v/>
      </c>
      <c r="K632" s="22" t="str">
        <f>IF('Log_working_2-way'!$D640="","",B632^('Log_working_2-way'!$D640))</f>
        <v/>
      </c>
    </row>
    <row r="633" spans="3:11" x14ac:dyDescent="0.2">
      <c r="C633" s="20" t="str">
        <f t="shared" si="97"/>
        <v/>
      </c>
      <c r="D633" s="17" t="str">
        <f>IF(OR($A633="",$B633=""),"",A633*'MPTO_working_2-way'!$G641)</f>
        <v/>
      </c>
      <c r="E633" s="22" t="str">
        <f>IF(OR($A633="",$B633=""),"",B633*'MPTO_working_2-way'!$G641)</f>
        <v/>
      </c>
      <c r="F633" s="17" t="str">
        <f>IF(OR($A633="",$B633=""),"",'MPTO_working_2-way'!D641)</f>
        <v/>
      </c>
      <c r="G633" s="22" t="str">
        <f>IF(OR($A633="",$B633=""),"",'MPTO_working_2-way'!E641)</f>
        <v/>
      </c>
      <c r="H633" s="17" t="str">
        <f>IF(OR($A633="",$B633=""),"",'OddsRatio_working_2-way'!M641)</f>
        <v/>
      </c>
      <c r="I633" s="17" t="str">
        <f>IF(OR($A633="",$B633=""),"",'OddsRatio_working_2-way'!N641)</f>
        <v/>
      </c>
      <c r="J633" s="17" t="str">
        <f>IF('Log_working_2-way'!$D641="","",A633^('Log_working_2-way'!$D641))</f>
        <v/>
      </c>
      <c r="K633" s="22" t="str">
        <f>IF('Log_working_2-way'!$D641="","",B633^('Log_working_2-way'!$D641))</f>
        <v/>
      </c>
    </row>
    <row r="634" spans="3:11" x14ac:dyDescent="0.2">
      <c r="C634" s="20" t="str">
        <f t="shared" ref="C634:C697" si="98">IF(OR($A634="",$B634=""),"",(1/A634)+(1/B634)-1)</f>
        <v/>
      </c>
      <c r="D634" s="17" t="str">
        <f>IF(OR($A634="",$B634=""),"",A634*'MPTO_working_2-way'!$G642)</f>
        <v/>
      </c>
      <c r="E634" s="22" t="str">
        <f>IF(OR($A634="",$B634=""),"",B634*'MPTO_working_2-way'!$G642)</f>
        <v/>
      </c>
      <c r="F634" s="17" t="str">
        <f>IF(OR($A634="",$B634=""),"",'MPTO_working_2-way'!D642)</f>
        <v/>
      </c>
      <c r="G634" s="22" t="str">
        <f>IF(OR($A634="",$B634=""),"",'MPTO_working_2-way'!E642)</f>
        <v/>
      </c>
      <c r="H634" s="17" t="str">
        <f>IF(OR($A634="",$B634=""),"",'OddsRatio_working_2-way'!M642)</f>
        <v/>
      </c>
      <c r="I634" s="17" t="str">
        <f>IF(OR($A634="",$B634=""),"",'OddsRatio_working_2-way'!N642)</f>
        <v/>
      </c>
      <c r="J634" s="17" t="str">
        <f>IF('Log_working_2-way'!$D642="","",A634^('Log_working_2-way'!$D642))</f>
        <v/>
      </c>
      <c r="K634" s="22" t="str">
        <f>IF('Log_working_2-way'!$D642="","",B634^('Log_working_2-way'!$D642))</f>
        <v/>
      </c>
    </row>
    <row r="635" spans="3:11" x14ac:dyDescent="0.2">
      <c r="C635" s="20" t="str">
        <f t="shared" si="98"/>
        <v/>
      </c>
      <c r="D635" s="17" t="str">
        <f>IF(OR($A635="",$B635=""),"",A635*'MPTO_working_2-way'!$G643)</f>
        <v/>
      </c>
      <c r="E635" s="22" t="str">
        <f>IF(OR($A635="",$B635=""),"",B635*'MPTO_working_2-way'!$G643)</f>
        <v/>
      </c>
      <c r="F635" s="17" t="str">
        <f>IF(OR($A635="",$B635=""),"",'MPTO_working_2-way'!D643)</f>
        <v/>
      </c>
      <c r="G635" s="22" t="str">
        <f>IF(OR($A635="",$B635=""),"",'MPTO_working_2-way'!E643)</f>
        <v/>
      </c>
      <c r="H635" s="17" t="str">
        <f>IF(OR($A635="",$B635=""),"",'OddsRatio_working_2-way'!M643)</f>
        <v/>
      </c>
      <c r="I635" s="17" t="str">
        <f>IF(OR($A635="",$B635=""),"",'OddsRatio_working_2-way'!N643)</f>
        <v/>
      </c>
      <c r="J635" s="17" t="str">
        <f>IF('Log_working_2-way'!$D643="","",A635^('Log_working_2-way'!$D643))</f>
        <v/>
      </c>
      <c r="K635" s="22" t="str">
        <f>IF('Log_working_2-way'!$D643="","",B635^('Log_working_2-way'!$D643))</f>
        <v/>
      </c>
    </row>
    <row r="636" spans="3:11" x14ac:dyDescent="0.2">
      <c r="C636" s="20" t="str">
        <f t="shared" si="98"/>
        <v/>
      </c>
      <c r="D636" s="17" t="str">
        <f>IF(OR($A636="",$B636=""),"",A636*'MPTO_working_2-way'!$G644)</f>
        <v/>
      </c>
      <c r="E636" s="22" t="str">
        <f>IF(OR($A636="",$B636=""),"",B636*'MPTO_working_2-way'!$G644)</f>
        <v/>
      </c>
      <c r="F636" s="17" t="str">
        <f>IF(OR($A636="",$B636=""),"",'MPTO_working_2-way'!D644)</f>
        <v/>
      </c>
      <c r="G636" s="22" t="str">
        <f>IF(OR($A636="",$B636=""),"",'MPTO_working_2-way'!E644)</f>
        <v/>
      </c>
      <c r="H636" s="17" t="str">
        <f>IF(OR($A636="",$B636=""),"",'OddsRatio_working_2-way'!M644)</f>
        <v/>
      </c>
      <c r="I636" s="17" t="str">
        <f>IF(OR($A636="",$B636=""),"",'OddsRatio_working_2-way'!N644)</f>
        <v/>
      </c>
      <c r="J636" s="17" t="str">
        <f>IF('Log_working_2-way'!$D644="","",A636^('Log_working_2-way'!$D644))</f>
        <v/>
      </c>
      <c r="K636" s="22" t="str">
        <f>IF('Log_working_2-way'!$D644="","",B636^('Log_working_2-way'!$D644))</f>
        <v/>
      </c>
    </row>
    <row r="637" spans="3:11" x14ac:dyDescent="0.2">
      <c r="C637" s="20" t="str">
        <f t="shared" si="98"/>
        <v/>
      </c>
      <c r="D637" s="17" t="str">
        <f>IF(OR($A637="",$B637=""),"",A637*'MPTO_working_2-way'!$G645)</f>
        <v/>
      </c>
      <c r="E637" s="22" t="str">
        <f>IF(OR($A637="",$B637=""),"",B637*'MPTO_working_2-way'!$G645)</f>
        <v/>
      </c>
      <c r="F637" s="17" t="str">
        <f>IF(OR($A637="",$B637=""),"",'MPTO_working_2-way'!D645)</f>
        <v/>
      </c>
      <c r="G637" s="22" t="str">
        <f>IF(OR($A637="",$B637=""),"",'MPTO_working_2-way'!E645)</f>
        <v/>
      </c>
      <c r="H637" s="17" t="str">
        <f>IF(OR($A637="",$B637=""),"",'OddsRatio_working_2-way'!M645)</f>
        <v/>
      </c>
      <c r="I637" s="17" t="str">
        <f>IF(OR($A637="",$B637=""),"",'OddsRatio_working_2-way'!N645)</f>
        <v/>
      </c>
      <c r="J637" s="17" t="str">
        <f>IF('Log_working_2-way'!$D645="","",A637^('Log_working_2-way'!$D645))</f>
        <v/>
      </c>
      <c r="K637" s="22" t="str">
        <f>IF('Log_working_2-way'!$D645="","",B637^('Log_working_2-way'!$D645))</f>
        <v/>
      </c>
    </row>
    <row r="638" spans="3:11" x14ac:dyDescent="0.2">
      <c r="C638" s="20" t="str">
        <f t="shared" si="98"/>
        <v/>
      </c>
      <c r="D638" s="17" t="str">
        <f>IF(OR($A638="",$B638=""),"",A638*'MPTO_working_2-way'!$G646)</f>
        <v/>
      </c>
      <c r="E638" s="22" t="str">
        <f>IF(OR($A638="",$B638=""),"",B638*'MPTO_working_2-way'!$G646)</f>
        <v/>
      </c>
      <c r="F638" s="17" t="str">
        <f>IF(OR($A638="",$B638=""),"",'MPTO_working_2-way'!D646)</f>
        <v/>
      </c>
      <c r="G638" s="22" t="str">
        <f>IF(OR($A638="",$B638=""),"",'MPTO_working_2-way'!E646)</f>
        <v/>
      </c>
      <c r="H638" s="17" t="str">
        <f>IF(OR($A638="",$B638=""),"",'OddsRatio_working_2-way'!M646)</f>
        <v/>
      </c>
      <c r="I638" s="17" t="str">
        <f>IF(OR($A638="",$B638=""),"",'OddsRatio_working_2-way'!N646)</f>
        <v/>
      </c>
      <c r="J638" s="17" t="str">
        <f>IF('Log_working_2-way'!$D646="","",A638^('Log_working_2-way'!$D646))</f>
        <v/>
      </c>
      <c r="K638" s="22" t="str">
        <f>IF('Log_working_2-way'!$D646="","",B638^('Log_working_2-way'!$D646))</f>
        <v/>
      </c>
    </row>
    <row r="639" spans="3:11" x14ac:dyDescent="0.2">
      <c r="C639" s="20" t="str">
        <f t="shared" si="98"/>
        <v/>
      </c>
      <c r="D639" s="17" t="str">
        <f>IF(OR($A639="",$B639=""),"",A639*'MPTO_working_2-way'!$G647)</f>
        <v/>
      </c>
      <c r="E639" s="22" t="str">
        <f>IF(OR($A639="",$B639=""),"",B639*'MPTO_working_2-way'!$G647)</f>
        <v/>
      </c>
      <c r="F639" s="17" t="str">
        <f>IF(OR($A639="",$B639=""),"",'MPTO_working_2-way'!D647)</f>
        <v/>
      </c>
      <c r="G639" s="22" t="str">
        <f>IF(OR($A639="",$B639=""),"",'MPTO_working_2-way'!E647)</f>
        <v/>
      </c>
      <c r="H639" s="17" t="str">
        <f>IF(OR($A639="",$B639=""),"",'OddsRatio_working_2-way'!M647)</f>
        <v/>
      </c>
      <c r="I639" s="17" t="str">
        <f>IF(OR($A639="",$B639=""),"",'OddsRatio_working_2-way'!N647)</f>
        <v/>
      </c>
      <c r="J639" s="17" t="str">
        <f>IF('Log_working_2-way'!$D647="","",A639^('Log_working_2-way'!$D647))</f>
        <v/>
      </c>
      <c r="K639" s="22" t="str">
        <f>IF('Log_working_2-way'!$D647="","",B639^('Log_working_2-way'!$D647))</f>
        <v/>
      </c>
    </row>
    <row r="640" spans="3:11" x14ac:dyDescent="0.2">
      <c r="C640" s="20" t="str">
        <f t="shared" si="98"/>
        <v/>
      </c>
      <c r="D640" s="17" t="str">
        <f>IF(OR($A640="",$B640=""),"",A640*'MPTO_working_2-way'!$G648)</f>
        <v/>
      </c>
      <c r="E640" s="22" t="str">
        <f>IF(OR($A640="",$B640=""),"",B640*'MPTO_working_2-way'!$G648)</f>
        <v/>
      </c>
      <c r="F640" s="17" t="str">
        <f>IF(OR($A640="",$B640=""),"",'MPTO_working_2-way'!D648)</f>
        <v/>
      </c>
      <c r="G640" s="22" t="str">
        <f>IF(OR($A640="",$B640=""),"",'MPTO_working_2-way'!E648)</f>
        <v/>
      </c>
      <c r="H640" s="17" t="str">
        <f>IF(OR($A640="",$B640=""),"",'OddsRatio_working_2-way'!M648)</f>
        <v/>
      </c>
      <c r="I640" s="17" t="str">
        <f>IF(OR($A640="",$B640=""),"",'OddsRatio_working_2-way'!N648)</f>
        <v/>
      </c>
      <c r="J640" s="17" t="str">
        <f>IF('Log_working_2-way'!$D648="","",A640^('Log_working_2-way'!$D648))</f>
        <v/>
      </c>
      <c r="K640" s="22" t="str">
        <f>IF('Log_working_2-way'!$D648="","",B640^('Log_working_2-way'!$D648))</f>
        <v/>
      </c>
    </row>
    <row r="641" spans="3:11" x14ac:dyDescent="0.2">
      <c r="C641" s="20" t="str">
        <f t="shared" si="98"/>
        <v/>
      </c>
      <c r="D641" s="17" t="str">
        <f>IF(OR($A641="",$B641=""),"",A641*'MPTO_working_2-way'!$G649)</f>
        <v/>
      </c>
      <c r="E641" s="22" t="str">
        <f>IF(OR($A641="",$B641=""),"",B641*'MPTO_working_2-way'!$G649)</f>
        <v/>
      </c>
      <c r="F641" s="17" t="str">
        <f>IF(OR($A641="",$B641=""),"",'MPTO_working_2-way'!D649)</f>
        <v/>
      </c>
      <c r="G641" s="22" t="str">
        <f>IF(OR($A641="",$B641=""),"",'MPTO_working_2-way'!E649)</f>
        <v/>
      </c>
      <c r="H641" s="17" t="str">
        <f>IF(OR($A641="",$B641=""),"",'OddsRatio_working_2-way'!M649)</f>
        <v/>
      </c>
      <c r="I641" s="17" t="str">
        <f>IF(OR($A641="",$B641=""),"",'OddsRatio_working_2-way'!N649)</f>
        <v/>
      </c>
      <c r="J641" s="17" t="str">
        <f>IF('Log_working_2-way'!$D649="","",A641^('Log_working_2-way'!$D649))</f>
        <v/>
      </c>
      <c r="K641" s="22" t="str">
        <f>IF('Log_working_2-way'!$D649="","",B641^('Log_working_2-way'!$D649))</f>
        <v/>
      </c>
    </row>
    <row r="642" spans="3:11" x14ac:dyDescent="0.2">
      <c r="C642" s="20" t="str">
        <f t="shared" si="98"/>
        <v/>
      </c>
      <c r="D642" s="17" t="str">
        <f>IF(OR($A642="",$B642=""),"",A642*'MPTO_working_2-way'!$G650)</f>
        <v/>
      </c>
      <c r="E642" s="22" t="str">
        <f>IF(OR($A642="",$B642=""),"",B642*'MPTO_working_2-way'!$G650)</f>
        <v/>
      </c>
      <c r="F642" s="17" t="str">
        <f>IF(OR($A642="",$B642=""),"",'MPTO_working_2-way'!D650)</f>
        <v/>
      </c>
      <c r="G642" s="22" t="str">
        <f>IF(OR($A642="",$B642=""),"",'MPTO_working_2-way'!E650)</f>
        <v/>
      </c>
      <c r="H642" s="17" t="str">
        <f>IF(OR($A642="",$B642=""),"",'OddsRatio_working_2-way'!M650)</f>
        <v/>
      </c>
      <c r="I642" s="17" t="str">
        <f>IF(OR($A642="",$B642=""),"",'OddsRatio_working_2-way'!N650)</f>
        <v/>
      </c>
      <c r="J642" s="17" t="str">
        <f>IF('Log_working_2-way'!$D650="","",A642^('Log_working_2-way'!$D650))</f>
        <v/>
      </c>
      <c r="K642" s="22" t="str">
        <f>IF('Log_working_2-way'!$D650="","",B642^('Log_working_2-way'!$D650))</f>
        <v/>
      </c>
    </row>
    <row r="643" spans="3:11" x14ac:dyDescent="0.2">
      <c r="C643" s="20" t="str">
        <f t="shared" si="98"/>
        <v/>
      </c>
      <c r="D643" s="17" t="str">
        <f>IF(OR($A643="",$B643=""),"",A643*'MPTO_working_2-way'!$G651)</f>
        <v/>
      </c>
      <c r="E643" s="22" t="str">
        <f>IF(OR($A643="",$B643=""),"",B643*'MPTO_working_2-way'!$G651)</f>
        <v/>
      </c>
      <c r="F643" s="17" t="str">
        <f>IF(OR($A643="",$B643=""),"",'MPTO_working_2-way'!D651)</f>
        <v/>
      </c>
      <c r="G643" s="22" t="str">
        <f>IF(OR($A643="",$B643=""),"",'MPTO_working_2-way'!E651)</f>
        <v/>
      </c>
      <c r="H643" s="17" t="str">
        <f>IF(OR($A643="",$B643=""),"",'OddsRatio_working_2-way'!M651)</f>
        <v/>
      </c>
      <c r="I643" s="17" t="str">
        <f>IF(OR($A643="",$B643=""),"",'OddsRatio_working_2-way'!N651)</f>
        <v/>
      </c>
      <c r="J643" s="17" t="str">
        <f>IF('Log_working_2-way'!$D651="","",A643^('Log_working_2-way'!$D651))</f>
        <v/>
      </c>
      <c r="K643" s="22" t="str">
        <f>IF('Log_working_2-way'!$D651="","",B643^('Log_working_2-way'!$D651))</f>
        <v/>
      </c>
    </row>
    <row r="644" spans="3:11" x14ac:dyDescent="0.2">
      <c r="C644" s="20" t="str">
        <f t="shared" si="98"/>
        <v/>
      </c>
      <c r="D644" s="17" t="str">
        <f>IF(OR($A644="",$B644=""),"",A644*'MPTO_working_2-way'!$G652)</f>
        <v/>
      </c>
      <c r="E644" s="22" t="str">
        <f>IF(OR($A644="",$B644=""),"",B644*'MPTO_working_2-way'!$G652)</f>
        <v/>
      </c>
      <c r="F644" s="17" t="str">
        <f>IF(OR($A644="",$B644=""),"",'MPTO_working_2-way'!D652)</f>
        <v/>
      </c>
      <c r="G644" s="22" t="str">
        <f>IF(OR($A644="",$B644=""),"",'MPTO_working_2-way'!E652)</f>
        <v/>
      </c>
      <c r="H644" s="17" t="str">
        <f>IF(OR($A644="",$B644=""),"",'OddsRatio_working_2-way'!M652)</f>
        <v/>
      </c>
      <c r="I644" s="17" t="str">
        <f>IF(OR($A644="",$B644=""),"",'OddsRatio_working_2-way'!N652)</f>
        <v/>
      </c>
      <c r="J644" s="17" t="str">
        <f>IF('Log_working_2-way'!$D652="","",A644^('Log_working_2-way'!$D652))</f>
        <v/>
      </c>
      <c r="K644" s="22" t="str">
        <f>IF('Log_working_2-way'!$D652="","",B644^('Log_working_2-way'!$D652))</f>
        <v/>
      </c>
    </row>
    <row r="645" spans="3:11" x14ac:dyDescent="0.2">
      <c r="C645" s="20" t="str">
        <f t="shared" si="98"/>
        <v/>
      </c>
      <c r="D645" s="17" t="str">
        <f>IF(OR($A645="",$B645=""),"",A645*'MPTO_working_2-way'!$G653)</f>
        <v/>
      </c>
      <c r="E645" s="22" t="str">
        <f>IF(OR($A645="",$B645=""),"",B645*'MPTO_working_2-way'!$G653)</f>
        <v/>
      </c>
      <c r="F645" s="17" t="str">
        <f>IF(OR($A645="",$B645=""),"",'MPTO_working_2-way'!D653)</f>
        <v/>
      </c>
      <c r="G645" s="22" t="str">
        <f>IF(OR($A645="",$B645=""),"",'MPTO_working_2-way'!E653)</f>
        <v/>
      </c>
      <c r="H645" s="17" t="str">
        <f>IF(OR($A645="",$B645=""),"",'OddsRatio_working_2-way'!M653)</f>
        <v/>
      </c>
      <c r="I645" s="17" t="str">
        <f>IF(OR($A645="",$B645=""),"",'OddsRatio_working_2-way'!N653)</f>
        <v/>
      </c>
      <c r="J645" s="17" t="str">
        <f>IF('Log_working_2-way'!$D653="","",A645^('Log_working_2-way'!$D653))</f>
        <v/>
      </c>
      <c r="K645" s="22" t="str">
        <f>IF('Log_working_2-way'!$D653="","",B645^('Log_working_2-way'!$D653))</f>
        <v/>
      </c>
    </row>
    <row r="646" spans="3:11" x14ac:dyDescent="0.2">
      <c r="C646" s="20" t="str">
        <f t="shared" si="98"/>
        <v/>
      </c>
      <c r="D646" s="17" t="str">
        <f>IF(OR($A646="",$B646=""),"",A646*'MPTO_working_2-way'!$G654)</f>
        <v/>
      </c>
      <c r="E646" s="22" t="str">
        <f>IF(OR($A646="",$B646=""),"",B646*'MPTO_working_2-way'!$G654)</f>
        <v/>
      </c>
      <c r="F646" s="17" t="str">
        <f>IF(OR($A646="",$B646=""),"",'MPTO_working_2-way'!D654)</f>
        <v/>
      </c>
      <c r="G646" s="22" t="str">
        <f>IF(OR($A646="",$B646=""),"",'MPTO_working_2-way'!E654)</f>
        <v/>
      </c>
      <c r="H646" s="17" t="str">
        <f>IF(OR($A646="",$B646=""),"",'OddsRatio_working_2-way'!M654)</f>
        <v/>
      </c>
      <c r="I646" s="17" t="str">
        <f>IF(OR($A646="",$B646=""),"",'OddsRatio_working_2-way'!N654)</f>
        <v/>
      </c>
      <c r="J646" s="17" t="str">
        <f>IF('Log_working_2-way'!$D654="","",A646^('Log_working_2-way'!$D654))</f>
        <v/>
      </c>
      <c r="K646" s="22" t="str">
        <f>IF('Log_working_2-way'!$D654="","",B646^('Log_working_2-way'!$D654))</f>
        <v/>
      </c>
    </row>
    <row r="647" spans="3:11" x14ac:dyDescent="0.2">
      <c r="C647" s="20" t="str">
        <f t="shared" si="98"/>
        <v/>
      </c>
      <c r="D647" s="17" t="str">
        <f>IF(OR($A647="",$B647=""),"",A647*'MPTO_working_2-way'!$G655)</f>
        <v/>
      </c>
      <c r="E647" s="22" t="str">
        <f>IF(OR($A647="",$B647=""),"",B647*'MPTO_working_2-way'!$G655)</f>
        <v/>
      </c>
      <c r="F647" s="17" t="str">
        <f>IF(OR($A647="",$B647=""),"",'MPTO_working_2-way'!D655)</f>
        <v/>
      </c>
      <c r="G647" s="22" t="str">
        <f>IF(OR($A647="",$B647=""),"",'MPTO_working_2-way'!E655)</f>
        <v/>
      </c>
      <c r="H647" s="17" t="str">
        <f>IF(OR($A647="",$B647=""),"",'OddsRatio_working_2-way'!M655)</f>
        <v/>
      </c>
      <c r="I647" s="17" t="str">
        <f>IF(OR($A647="",$B647=""),"",'OddsRatio_working_2-way'!N655)</f>
        <v/>
      </c>
      <c r="J647" s="17" t="str">
        <f>IF('Log_working_2-way'!$D655="","",A647^('Log_working_2-way'!$D655))</f>
        <v/>
      </c>
      <c r="K647" s="22" t="str">
        <f>IF('Log_working_2-way'!$D655="","",B647^('Log_working_2-way'!$D655))</f>
        <v/>
      </c>
    </row>
    <row r="648" spans="3:11" x14ac:dyDescent="0.2">
      <c r="C648" s="20" t="str">
        <f t="shared" si="98"/>
        <v/>
      </c>
      <c r="D648" s="17" t="str">
        <f>IF(OR($A648="",$B648=""),"",A648*'MPTO_working_2-way'!$G656)</f>
        <v/>
      </c>
      <c r="E648" s="22" t="str">
        <f>IF(OR($A648="",$B648=""),"",B648*'MPTO_working_2-way'!$G656)</f>
        <v/>
      </c>
      <c r="F648" s="17" t="str">
        <f>IF(OR($A648="",$B648=""),"",'MPTO_working_2-way'!D656)</f>
        <v/>
      </c>
      <c r="G648" s="22" t="str">
        <f>IF(OR($A648="",$B648=""),"",'MPTO_working_2-way'!E656)</f>
        <v/>
      </c>
      <c r="H648" s="17" t="str">
        <f>IF(OR($A648="",$B648=""),"",'OddsRatio_working_2-way'!M656)</f>
        <v/>
      </c>
      <c r="I648" s="17" t="str">
        <f>IF(OR($A648="",$B648=""),"",'OddsRatio_working_2-way'!N656)</f>
        <v/>
      </c>
      <c r="J648" s="17" t="str">
        <f>IF('Log_working_2-way'!$D656="","",A648^('Log_working_2-way'!$D656))</f>
        <v/>
      </c>
      <c r="K648" s="22" t="str">
        <f>IF('Log_working_2-way'!$D656="","",B648^('Log_working_2-way'!$D656))</f>
        <v/>
      </c>
    </row>
    <row r="649" spans="3:11" x14ac:dyDescent="0.2">
      <c r="C649" s="20" t="str">
        <f t="shared" si="98"/>
        <v/>
      </c>
      <c r="D649" s="17" t="str">
        <f>IF(OR($A649="",$B649=""),"",A649*'MPTO_working_2-way'!$G657)</f>
        <v/>
      </c>
      <c r="E649" s="22" t="str">
        <f>IF(OR($A649="",$B649=""),"",B649*'MPTO_working_2-way'!$G657)</f>
        <v/>
      </c>
      <c r="F649" s="17" t="str">
        <f>IF(OR($A649="",$B649=""),"",'MPTO_working_2-way'!D657)</f>
        <v/>
      </c>
      <c r="G649" s="22" t="str">
        <f>IF(OR($A649="",$B649=""),"",'MPTO_working_2-way'!E657)</f>
        <v/>
      </c>
      <c r="H649" s="17" t="str">
        <f>IF(OR($A649="",$B649=""),"",'OddsRatio_working_2-way'!M657)</f>
        <v/>
      </c>
      <c r="I649" s="17" t="str">
        <f>IF(OR($A649="",$B649=""),"",'OddsRatio_working_2-way'!N657)</f>
        <v/>
      </c>
      <c r="J649" s="17" t="str">
        <f>IF('Log_working_2-way'!$D657="","",A649^('Log_working_2-way'!$D657))</f>
        <v/>
      </c>
      <c r="K649" s="22" t="str">
        <f>IF('Log_working_2-way'!$D657="","",B649^('Log_working_2-way'!$D657))</f>
        <v/>
      </c>
    </row>
    <row r="650" spans="3:11" x14ac:dyDescent="0.2">
      <c r="C650" s="20" t="str">
        <f t="shared" si="98"/>
        <v/>
      </c>
      <c r="D650" s="17" t="str">
        <f>IF(OR($A650="",$B650=""),"",A650*'MPTO_working_2-way'!$G658)</f>
        <v/>
      </c>
      <c r="E650" s="22" t="str">
        <f>IF(OR($A650="",$B650=""),"",B650*'MPTO_working_2-way'!$G658)</f>
        <v/>
      </c>
      <c r="F650" s="17" t="str">
        <f>IF(OR($A650="",$B650=""),"",'MPTO_working_2-way'!D658)</f>
        <v/>
      </c>
      <c r="G650" s="22" t="str">
        <f>IF(OR($A650="",$B650=""),"",'MPTO_working_2-way'!E658)</f>
        <v/>
      </c>
      <c r="H650" s="17" t="str">
        <f>IF(OR($A650="",$B650=""),"",'OddsRatio_working_2-way'!M658)</f>
        <v/>
      </c>
      <c r="I650" s="17" t="str">
        <f>IF(OR($A650="",$B650=""),"",'OddsRatio_working_2-way'!N658)</f>
        <v/>
      </c>
      <c r="J650" s="17" t="str">
        <f>IF('Log_working_2-way'!$D658="","",A650^('Log_working_2-way'!$D658))</f>
        <v/>
      </c>
      <c r="K650" s="22" t="str">
        <f>IF('Log_working_2-way'!$D658="","",B650^('Log_working_2-way'!$D658))</f>
        <v/>
      </c>
    </row>
    <row r="651" spans="3:11" x14ac:dyDescent="0.2">
      <c r="C651" s="20" t="str">
        <f t="shared" si="98"/>
        <v/>
      </c>
      <c r="D651" s="17" t="str">
        <f>IF(OR($A651="",$B651=""),"",A651*'MPTO_working_2-way'!$G659)</f>
        <v/>
      </c>
      <c r="E651" s="22" t="str">
        <f>IF(OR($A651="",$B651=""),"",B651*'MPTO_working_2-way'!$G659)</f>
        <v/>
      </c>
      <c r="F651" s="17" t="str">
        <f>IF(OR($A651="",$B651=""),"",'MPTO_working_2-way'!D659)</f>
        <v/>
      </c>
      <c r="G651" s="22" t="str">
        <f>IF(OR($A651="",$B651=""),"",'MPTO_working_2-way'!E659)</f>
        <v/>
      </c>
      <c r="H651" s="17" t="str">
        <f>IF(OR($A651="",$B651=""),"",'OddsRatio_working_2-way'!M659)</f>
        <v/>
      </c>
      <c r="I651" s="17" t="str">
        <f>IF(OR($A651="",$B651=""),"",'OddsRatio_working_2-way'!N659)</f>
        <v/>
      </c>
      <c r="J651" s="17" t="str">
        <f>IF('Log_working_2-way'!$D659="","",A651^('Log_working_2-way'!$D659))</f>
        <v/>
      </c>
      <c r="K651" s="22" t="str">
        <f>IF('Log_working_2-way'!$D659="","",B651^('Log_working_2-way'!$D659))</f>
        <v/>
      </c>
    </row>
    <row r="652" spans="3:11" x14ac:dyDescent="0.2">
      <c r="C652" s="20" t="str">
        <f t="shared" si="98"/>
        <v/>
      </c>
      <c r="D652" s="17" t="str">
        <f>IF(OR($A652="",$B652=""),"",A652*'MPTO_working_2-way'!$G660)</f>
        <v/>
      </c>
      <c r="E652" s="22" t="str">
        <f>IF(OR($A652="",$B652=""),"",B652*'MPTO_working_2-way'!$G660)</f>
        <v/>
      </c>
      <c r="F652" s="17" t="str">
        <f>IF(OR($A652="",$B652=""),"",'MPTO_working_2-way'!D660)</f>
        <v/>
      </c>
      <c r="G652" s="22" t="str">
        <f>IF(OR($A652="",$B652=""),"",'MPTO_working_2-way'!E660)</f>
        <v/>
      </c>
      <c r="H652" s="17" t="str">
        <f>IF(OR($A652="",$B652=""),"",'OddsRatio_working_2-way'!M660)</f>
        <v/>
      </c>
      <c r="I652" s="17" t="str">
        <f>IF(OR($A652="",$B652=""),"",'OddsRatio_working_2-way'!N660)</f>
        <v/>
      </c>
      <c r="J652" s="17" t="str">
        <f>IF('Log_working_2-way'!$D660="","",A652^('Log_working_2-way'!$D660))</f>
        <v/>
      </c>
      <c r="K652" s="22" t="str">
        <f>IF('Log_working_2-way'!$D660="","",B652^('Log_working_2-way'!$D660))</f>
        <v/>
      </c>
    </row>
    <row r="653" spans="3:11" x14ac:dyDescent="0.2">
      <c r="C653" s="20" t="str">
        <f t="shared" si="98"/>
        <v/>
      </c>
      <c r="D653" s="17" t="str">
        <f>IF(OR($A653="",$B653=""),"",A653*'MPTO_working_2-way'!$G661)</f>
        <v/>
      </c>
      <c r="E653" s="22" t="str">
        <f>IF(OR($A653="",$B653=""),"",B653*'MPTO_working_2-way'!$G661)</f>
        <v/>
      </c>
      <c r="F653" s="17" t="str">
        <f>IF(OR($A653="",$B653=""),"",'MPTO_working_2-way'!D661)</f>
        <v/>
      </c>
      <c r="G653" s="22" t="str">
        <f>IF(OR($A653="",$B653=""),"",'MPTO_working_2-way'!E661)</f>
        <v/>
      </c>
      <c r="H653" s="17" t="str">
        <f>IF(OR($A653="",$B653=""),"",'OddsRatio_working_2-way'!M661)</f>
        <v/>
      </c>
      <c r="I653" s="17" t="str">
        <f>IF(OR($A653="",$B653=""),"",'OddsRatio_working_2-way'!N661)</f>
        <v/>
      </c>
      <c r="J653" s="17" t="str">
        <f>IF('Log_working_2-way'!$D661="","",A653^('Log_working_2-way'!$D661))</f>
        <v/>
      </c>
      <c r="K653" s="22" t="str">
        <f>IF('Log_working_2-way'!$D661="","",B653^('Log_working_2-way'!$D661))</f>
        <v/>
      </c>
    </row>
    <row r="654" spans="3:11" x14ac:dyDescent="0.2">
      <c r="C654" s="20" t="str">
        <f t="shared" si="98"/>
        <v/>
      </c>
      <c r="D654" s="17" t="str">
        <f>IF(OR($A654="",$B654=""),"",A654*'MPTO_working_2-way'!$G662)</f>
        <v/>
      </c>
      <c r="E654" s="22" t="str">
        <f>IF(OR($A654="",$B654=""),"",B654*'MPTO_working_2-way'!$G662)</f>
        <v/>
      </c>
      <c r="F654" s="17" t="str">
        <f>IF(OR($A654="",$B654=""),"",'MPTO_working_2-way'!D662)</f>
        <v/>
      </c>
      <c r="G654" s="22" t="str">
        <f>IF(OR($A654="",$B654=""),"",'MPTO_working_2-way'!E662)</f>
        <v/>
      </c>
      <c r="H654" s="17" t="str">
        <f>IF(OR($A654="",$B654=""),"",'OddsRatio_working_2-way'!M662)</f>
        <v/>
      </c>
      <c r="I654" s="17" t="str">
        <f>IF(OR($A654="",$B654=""),"",'OddsRatio_working_2-way'!N662)</f>
        <v/>
      </c>
      <c r="J654" s="17" t="str">
        <f>IF('Log_working_2-way'!$D662="","",A654^('Log_working_2-way'!$D662))</f>
        <v/>
      </c>
      <c r="K654" s="22" t="str">
        <f>IF('Log_working_2-way'!$D662="","",B654^('Log_working_2-way'!$D662))</f>
        <v/>
      </c>
    </row>
    <row r="655" spans="3:11" x14ac:dyDescent="0.2">
      <c r="C655" s="20" t="str">
        <f t="shared" si="98"/>
        <v/>
      </c>
      <c r="D655" s="17" t="str">
        <f>IF(OR($A655="",$B655=""),"",A655*'MPTO_working_2-way'!$G663)</f>
        <v/>
      </c>
      <c r="E655" s="22" t="str">
        <f>IF(OR($A655="",$B655=""),"",B655*'MPTO_working_2-way'!$G663)</f>
        <v/>
      </c>
      <c r="F655" s="17" t="str">
        <f>IF(OR($A655="",$B655=""),"",'MPTO_working_2-way'!D663)</f>
        <v/>
      </c>
      <c r="G655" s="22" t="str">
        <f>IF(OR($A655="",$B655=""),"",'MPTO_working_2-way'!E663)</f>
        <v/>
      </c>
      <c r="H655" s="17" t="str">
        <f>IF(OR($A655="",$B655=""),"",'OddsRatio_working_2-way'!M663)</f>
        <v/>
      </c>
      <c r="I655" s="17" t="str">
        <f>IF(OR($A655="",$B655=""),"",'OddsRatio_working_2-way'!N663)</f>
        <v/>
      </c>
      <c r="J655" s="17" t="str">
        <f>IF('Log_working_2-way'!$D663="","",A655^('Log_working_2-way'!$D663))</f>
        <v/>
      </c>
      <c r="K655" s="22" t="str">
        <f>IF('Log_working_2-way'!$D663="","",B655^('Log_working_2-way'!$D663))</f>
        <v/>
      </c>
    </row>
    <row r="656" spans="3:11" x14ac:dyDescent="0.2">
      <c r="C656" s="20" t="str">
        <f t="shared" si="98"/>
        <v/>
      </c>
      <c r="D656" s="17" t="str">
        <f>IF(OR($A656="",$B656=""),"",A656*'MPTO_working_2-way'!$G664)</f>
        <v/>
      </c>
      <c r="E656" s="22" t="str">
        <f>IF(OR($A656="",$B656=""),"",B656*'MPTO_working_2-way'!$G664)</f>
        <v/>
      </c>
      <c r="F656" s="17" t="str">
        <f>IF(OR($A656="",$B656=""),"",'MPTO_working_2-way'!D664)</f>
        <v/>
      </c>
      <c r="G656" s="22" t="str">
        <f>IF(OR($A656="",$B656=""),"",'MPTO_working_2-way'!E664)</f>
        <v/>
      </c>
      <c r="H656" s="17" t="str">
        <f>IF(OR($A656="",$B656=""),"",'OddsRatio_working_2-way'!M664)</f>
        <v/>
      </c>
      <c r="I656" s="17" t="str">
        <f>IF(OR($A656="",$B656=""),"",'OddsRatio_working_2-way'!N664)</f>
        <v/>
      </c>
      <c r="J656" s="17" t="str">
        <f>IF('Log_working_2-way'!$D664="","",A656^('Log_working_2-way'!$D664))</f>
        <v/>
      </c>
      <c r="K656" s="22" t="str">
        <f>IF('Log_working_2-way'!$D664="","",B656^('Log_working_2-way'!$D664))</f>
        <v/>
      </c>
    </row>
    <row r="657" spans="3:11" x14ac:dyDescent="0.2">
      <c r="C657" s="20" t="str">
        <f t="shared" si="98"/>
        <v/>
      </c>
      <c r="D657" s="17" t="str">
        <f>IF(OR($A657="",$B657=""),"",A657*'MPTO_working_2-way'!$G665)</f>
        <v/>
      </c>
      <c r="E657" s="22" t="str">
        <f>IF(OR($A657="",$B657=""),"",B657*'MPTO_working_2-way'!$G665)</f>
        <v/>
      </c>
      <c r="F657" s="17" t="str">
        <f>IF(OR($A657="",$B657=""),"",'MPTO_working_2-way'!D665)</f>
        <v/>
      </c>
      <c r="G657" s="22" t="str">
        <f>IF(OR($A657="",$B657=""),"",'MPTO_working_2-way'!E665)</f>
        <v/>
      </c>
      <c r="H657" s="17" t="str">
        <f>IF(OR($A657="",$B657=""),"",'OddsRatio_working_2-way'!M665)</f>
        <v/>
      </c>
      <c r="I657" s="17" t="str">
        <f>IF(OR($A657="",$B657=""),"",'OddsRatio_working_2-way'!N665)</f>
        <v/>
      </c>
      <c r="J657" s="17" t="str">
        <f>IF('Log_working_2-way'!$D665="","",A657^('Log_working_2-way'!$D665))</f>
        <v/>
      </c>
      <c r="K657" s="22" t="str">
        <f>IF('Log_working_2-way'!$D665="","",B657^('Log_working_2-way'!$D665))</f>
        <v/>
      </c>
    </row>
    <row r="658" spans="3:11" x14ac:dyDescent="0.2">
      <c r="C658" s="20" t="str">
        <f t="shared" si="98"/>
        <v/>
      </c>
      <c r="D658" s="17" t="str">
        <f>IF(OR($A658="",$B658=""),"",A658*'MPTO_working_2-way'!$G666)</f>
        <v/>
      </c>
      <c r="E658" s="22" t="str">
        <f>IF(OR($A658="",$B658=""),"",B658*'MPTO_working_2-way'!$G666)</f>
        <v/>
      </c>
      <c r="F658" s="17" t="str">
        <f>IF(OR($A658="",$B658=""),"",'MPTO_working_2-way'!D666)</f>
        <v/>
      </c>
      <c r="G658" s="22" t="str">
        <f>IF(OR($A658="",$B658=""),"",'MPTO_working_2-way'!E666)</f>
        <v/>
      </c>
      <c r="H658" s="17" t="str">
        <f>IF(OR($A658="",$B658=""),"",'OddsRatio_working_2-way'!M666)</f>
        <v/>
      </c>
      <c r="I658" s="17" t="str">
        <f>IF(OR($A658="",$B658=""),"",'OddsRatio_working_2-way'!N666)</f>
        <v/>
      </c>
      <c r="J658" s="17" t="str">
        <f>IF('Log_working_2-way'!$D666="","",A658^('Log_working_2-way'!$D666))</f>
        <v/>
      </c>
      <c r="K658" s="22" t="str">
        <f>IF('Log_working_2-way'!$D666="","",B658^('Log_working_2-way'!$D666))</f>
        <v/>
      </c>
    </row>
    <row r="659" spans="3:11" x14ac:dyDescent="0.2">
      <c r="C659" s="20" t="str">
        <f t="shared" si="98"/>
        <v/>
      </c>
      <c r="D659" s="17" t="str">
        <f>IF(OR($A659="",$B659=""),"",A659*'MPTO_working_2-way'!$G667)</f>
        <v/>
      </c>
      <c r="E659" s="22" t="str">
        <f>IF(OR($A659="",$B659=""),"",B659*'MPTO_working_2-way'!$G667)</f>
        <v/>
      </c>
      <c r="F659" s="17" t="str">
        <f>IF(OR($A659="",$B659=""),"",'MPTO_working_2-way'!D667)</f>
        <v/>
      </c>
      <c r="G659" s="22" t="str">
        <f>IF(OR($A659="",$B659=""),"",'MPTO_working_2-way'!E667)</f>
        <v/>
      </c>
      <c r="H659" s="17" t="str">
        <f>IF(OR($A659="",$B659=""),"",'OddsRatio_working_2-way'!M667)</f>
        <v/>
      </c>
      <c r="I659" s="17" t="str">
        <f>IF(OR($A659="",$B659=""),"",'OddsRatio_working_2-way'!N667)</f>
        <v/>
      </c>
      <c r="J659" s="17" t="str">
        <f>IF('Log_working_2-way'!$D667="","",A659^('Log_working_2-way'!$D667))</f>
        <v/>
      </c>
      <c r="K659" s="22" t="str">
        <f>IF('Log_working_2-way'!$D667="","",B659^('Log_working_2-way'!$D667))</f>
        <v/>
      </c>
    </row>
    <row r="660" spans="3:11" x14ac:dyDescent="0.2">
      <c r="C660" s="20" t="str">
        <f t="shared" si="98"/>
        <v/>
      </c>
      <c r="D660" s="17" t="str">
        <f>IF(OR($A660="",$B660=""),"",A660*'MPTO_working_2-way'!$G668)</f>
        <v/>
      </c>
      <c r="E660" s="22" t="str">
        <f>IF(OR($A660="",$B660=""),"",B660*'MPTO_working_2-way'!$G668)</f>
        <v/>
      </c>
      <c r="F660" s="17" t="str">
        <f>IF(OR($A660="",$B660=""),"",'MPTO_working_2-way'!D668)</f>
        <v/>
      </c>
      <c r="G660" s="22" t="str">
        <f>IF(OR($A660="",$B660=""),"",'MPTO_working_2-way'!E668)</f>
        <v/>
      </c>
      <c r="H660" s="17" t="str">
        <f>IF(OR($A660="",$B660=""),"",'OddsRatio_working_2-way'!M668)</f>
        <v/>
      </c>
      <c r="I660" s="17" t="str">
        <f>IF(OR($A660="",$B660=""),"",'OddsRatio_working_2-way'!N668)</f>
        <v/>
      </c>
      <c r="J660" s="17" t="str">
        <f>IF('Log_working_2-way'!$D668="","",A660^('Log_working_2-way'!$D668))</f>
        <v/>
      </c>
      <c r="K660" s="22" t="str">
        <f>IF('Log_working_2-way'!$D668="","",B660^('Log_working_2-way'!$D668))</f>
        <v/>
      </c>
    </row>
    <row r="661" spans="3:11" x14ac:dyDescent="0.2">
      <c r="C661" s="20" t="str">
        <f t="shared" si="98"/>
        <v/>
      </c>
      <c r="D661" s="17" t="str">
        <f>IF(OR($A661="",$B661=""),"",A661*'MPTO_working_2-way'!$G669)</f>
        <v/>
      </c>
      <c r="E661" s="22" t="str">
        <f>IF(OR($A661="",$B661=""),"",B661*'MPTO_working_2-way'!$G669)</f>
        <v/>
      </c>
      <c r="F661" s="17" t="str">
        <f>IF(OR($A661="",$B661=""),"",'MPTO_working_2-way'!D669)</f>
        <v/>
      </c>
      <c r="G661" s="22" t="str">
        <f>IF(OR($A661="",$B661=""),"",'MPTO_working_2-way'!E669)</f>
        <v/>
      </c>
      <c r="H661" s="17" t="str">
        <f>IF(OR($A661="",$B661=""),"",'OddsRatio_working_2-way'!M669)</f>
        <v/>
      </c>
      <c r="I661" s="17" t="str">
        <f>IF(OR($A661="",$B661=""),"",'OddsRatio_working_2-way'!N669)</f>
        <v/>
      </c>
      <c r="J661" s="17" t="str">
        <f>IF('Log_working_2-way'!$D669="","",A661^('Log_working_2-way'!$D669))</f>
        <v/>
      </c>
      <c r="K661" s="22" t="str">
        <f>IF('Log_working_2-way'!$D669="","",B661^('Log_working_2-way'!$D669))</f>
        <v/>
      </c>
    </row>
    <row r="662" spans="3:11" x14ac:dyDescent="0.2">
      <c r="C662" s="20" t="str">
        <f t="shared" si="98"/>
        <v/>
      </c>
      <c r="D662" s="17" t="str">
        <f>IF(OR($A662="",$B662=""),"",A662*'MPTO_working_2-way'!$G670)</f>
        <v/>
      </c>
      <c r="E662" s="22" t="str">
        <f>IF(OR($A662="",$B662=""),"",B662*'MPTO_working_2-way'!$G670)</f>
        <v/>
      </c>
      <c r="F662" s="17" t="str">
        <f>IF(OR($A662="",$B662=""),"",'MPTO_working_2-way'!D670)</f>
        <v/>
      </c>
      <c r="G662" s="22" t="str">
        <f>IF(OR($A662="",$B662=""),"",'MPTO_working_2-way'!E670)</f>
        <v/>
      </c>
      <c r="H662" s="17" t="str">
        <f>IF(OR($A662="",$B662=""),"",'OddsRatio_working_2-way'!M670)</f>
        <v/>
      </c>
      <c r="I662" s="17" t="str">
        <f>IF(OR($A662="",$B662=""),"",'OddsRatio_working_2-way'!N670)</f>
        <v/>
      </c>
      <c r="J662" s="17" t="str">
        <f>IF('Log_working_2-way'!$D670="","",A662^('Log_working_2-way'!$D670))</f>
        <v/>
      </c>
      <c r="K662" s="22" t="str">
        <f>IF('Log_working_2-way'!$D670="","",B662^('Log_working_2-way'!$D670))</f>
        <v/>
      </c>
    </row>
    <row r="663" spans="3:11" x14ac:dyDescent="0.2">
      <c r="C663" s="20" t="str">
        <f t="shared" si="98"/>
        <v/>
      </c>
      <c r="D663" s="17" t="str">
        <f>IF(OR($A663="",$B663=""),"",A663*'MPTO_working_2-way'!$G671)</f>
        <v/>
      </c>
      <c r="E663" s="22" t="str">
        <f>IF(OR($A663="",$B663=""),"",B663*'MPTO_working_2-way'!$G671)</f>
        <v/>
      </c>
      <c r="F663" s="17" t="str">
        <f>IF(OR($A663="",$B663=""),"",'MPTO_working_2-way'!D671)</f>
        <v/>
      </c>
      <c r="G663" s="22" t="str">
        <f>IF(OR($A663="",$B663=""),"",'MPTO_working_2-way'!E671)</f>
        <v/>
      </c>
      <c r="H663" s="17" t="str">
        <f>IF(OR($A663="",$B663=""),"",'OddsRatio_working_2-way'!M671)</f>
        <v/>
      </c>
      <c r="I663" s="17" t="str">
        <f>IF(OR($A663="",$B663=""),"",'OddsRatio_working_2-way'!N671)</f>
        <v/>
      </c>
      <c r="J663" s="17" t="str">
        <f>IF('Log_working_2-way'!$D671="","",A663^('Log_working_2-way'!$D671))</f>
        <v/>
      </c>
      <c r="K663" s="22" t="str">
        <f>IF('Log_working_2-way'!$D671="","",B663^('Log_working_2-way'!$D671))</f>
        <v/>
      </c>
    </row>
    <row r="664" spans="3:11" x14ac:dyDescent="0.2">
      <c r="C664" s="20" t="str">
        <f t="shared" si="98"/>
        <v/>
      </c>
      <c r="D664" s="17" t="str">
        <f>IF(OR($A664="",$B664=""),"",A664*'MPTO_working_2-way'!$G672)</f>
        <v/>
      </c>
      <c r="E664" s="22" t="str">
        <f>IF(OR($A664="",$B664=""),"",B664*'MPTO_working_2-way'!$G672)</f>
        <v/>
      </c>
      <c r="F664" s="17" t="str">
        <f>IF(OR($A664="",$B664=""),"",'MPTO_working_2-way'!D672)</f>
        <v/>
      </c>
      <c r="G664" s="22" t="str">
        <f>IF(OR($A664="",$B664=""),"",'MPTO_working_2-way'!E672)</f>
        <v/>
      </c>
      <c r="H664" s="17" t="str">
        <f>IF(OR($A664="",$B664=""),"",'OddsRatio_working_2-way'!M672)</f>
        <v/>
      </c>
      <c r="I664" s="17" t="str">
        <f>IF(OR($A664="",$B664=""),"",'OddsRatio_working_2-way'!N672)</f>
        <v/>
      </c>
      <c r="J664" s="17" t="str">
        <f>IF('Log_working_2-way'!$D672="","",A664^('Log_working_2-way'!$D672))</f>
        <v/>
      </c>
      <c r="K664" s="22" t="str">
        <f>IF('Log_working_2-way'!$D672="","",B664^('Log_working_2-way'!$D672))</f>
        <v/>
      </c>
    </row>
    <row r="665" spans="3:11" x14ac:dyDescent="0.2">
      <c r="C665" s="20" t="str">
        <f t="shared" si="98"/>
        <v/>
      </c>
      <c r="D665" s="17" t="str">
        <f>IF(OR($A665="",$B665=""),"",A665*'MPTO_working_2-way'!$G673)</f>
        <v/>
      </c>
      <c r="E665" s="22" t="str">
        <f>IF(OR($A665="",$B665=""),"",B665*'MPTO_working_2-way'!$G673)</f>
        <v/>
      </c>
      <c r="F665" s="17" t="str">
        <f>IF(OR($A665="",$B665=""),"",'MPTO_working_2-way'!D673)</f>
        <v/>
      </c>
      <c r="G665" s="22" t="str">
        <f>IF(OR($A665="",$B665=""),"",'MPTO_working_2-way'!E673)</f>
        <v/>
      </c>
      <c r="H665" s="17" t="str">
        <f>IF(OR($A665="",$B665=""),"",'OddsRatio_working_2-way'!M673)</f>
        <v/>
      </c>
      <c r="I665" s="17" t="str">
        <f>IF(OR($A665="",$B665=""),"",'OddsRatio_working_2-way'!N673)</f>
        <v/>
      </c>
      <c r="J665" s="17" t="str">
        <f>IF('Log_working_2-way'!$D673="","",A665^('Log_working_2-way'!$D673))</f>
        <v/>
      </c>
      <c r="K665" s="22" t="str">
        <f>IF('Log_working_2-way'!$D673="","",B665^('Log_working_2-way'!$D673))</f>
        <v/>
      </c>
    </row>
    <row r="666" spans="3:11" x14ac:dyDescent="0.2">
      <c r="C666" s="20" t="str">
        <f t="shared" si="98"/>
        <v/>
      </c>
      <c r="D666" s="17" t="str">
        <f>IF(OR($A666="",$B666=""),"",A666*'MPTO_working_2-way'!$G674)</f>
        <v/>
      </c>
      <c r="E666" s="22" t="str">
        <f>IF(OR($A666="",$B666=""),"",B666*'MPTO_working_2-way'!$G674)</f>
        <v/>
      </c>
      <c r="F666" s="17" t="str">
        <f>IF(OR($A666="",$B666=""),"",'MPTO_working_2-way'!D674)</f>
        <v/>
      </c>
      <c r="G666" s="22" t="str">
        <f>IF(OR($A666="",$B666=""),"",'MPTO_working_2-way'!E674)</f>
        <v/>
      </c>
      <c r="H666" s="17" t="str">
        <f>IF(OR($A666="",$B666=""),"",'OddsRatio_working_2-way'!M674)</f>
        <v/>
      </c>
      <c r="I666" s="17" t="str">
        <f>IF(OR($A666="",$B666=""),"",'OddsRatio_working_2-way'!N674)</f>
        <v/>
      </c>
      <c r="J666" s="17" t="str">
        <f>IF('Log_working_2-way'!$D674="","",A666^('Log_working_2-way'!$D674))</f>
        <v/>
      </c>
      <c r="K666" s="22" t="str">
        <f>IF('Log_working_2-way'!$D674="","",B666^('Log_working_2-way'!$D674))</f>
        <v/>
      </c>
    </row>
    <row r="667" spans="3:11" x14ac:dyDescent="0.2">
      <c r="C667" s="20" t="str">
        <f t="shared" si="98"/>
        <v/>
      </c>
      <c r="D667" s="17" t="str">
        <f>IF(OR($A667="",$B667=""),"",A667*'MPTO_working_2-way'!$G675)</f>
        <v/>
      </c>
      <c r="E667" s="22" t="str">
        <f>IF(OR($A667="",$B667=""),"",B667*'MPTO_working_2-way'!$G675)</f>
        <v/>
      </c>
      <c r="F667" s="17" t="str">
        <f>IF(OR($A667="",$B667=""),"",'MPTO_working_2-way'!D675)</f>
        <v/>
      </c>
      <c r="G667" s="22" t="str">
        <f>IF(OR($A667="",$B667=""),"",'MPTO_working_2-way'!E675)</f>
        <v/>
      </c>
      <c r="H667" s="17" t="str">
        <f>IF(OR($A667="",$B667=""),"",'OddsRatio_working_2-way'!M675)</f>
        <v/>
      </c>
      <c r="I667" s="17" t="str">
        <f>IF(OR($A667="",$B667=""),"",'OddsRatio_working_2-way'!N675)</f>
        <v/>
      </c>
      <c r="J667" s="17" t="str">
        <f>IF('Log_working_2-way'!$D675="","",A667^('Log_working_2-way'!$D675))</f>
        <v/>
      </c>
      <c r="K667" s="22" t="str">
        <f>IF('Log_working_2-way'!$D675="","",B667^('Log_working_2-way'!$D675))</f>
        <v/>
      </c>
    </row>
    <row r="668" spans="3:11" x14ac:dyDescent="0.2">
      <c r="C668" s="20" t="str">
        <f t="shared" si="98"/>
        <v/>
      </c>
      <c r="D668" s="17" t="str">
        <f>IF(OR($A668="",$B668=""),"",A668*'MPTO_working_2-way'!$G676)</f>
        <v/>
      </c>
      <c r="E668" s="22" t="str">
        <f>IF(OR($A668="",$B668=""),"",B668*'MPTO_working_2-way'!$G676)</f>
        <v/>
      </c>
      <c r="F668" s="17" t="str">
        <f>IF(OR($A668="",$B668=""),"",'MPTO_working_2-way'!D676)</f>
        <v/>
      </c>
      <c r="G668" s="22" t="str">
        <f>IF(OR($A668="",$B668=""),"",'MPTO_working_2-way'!E676)</f>
        <v/>
      </c>
      <c r="H668" s="17" t="str">
        <f>IF(OR($A668="",$B668=""),"",'OddsRatio_working_2-way'!M676)</f>
        <v/>
      </c>
      <c r="I668" s="17" t="str">
        <f>IF(OR($A668="",$B668=""),"",'OddsRatio_working_2-way'!N676)</f>
        <v/>
      </c>
      <c r="J668" s="17" t="str">
        <f>IF('Log_working_2-way'!$D676="","",A668^('Log_working_2-way'!$D676))</f>
        <v/>
      </c>
      <c r="K668" s="22" t="str">
        <f>IF('Log_working_2-way'!$D676="","",B668^('Log_working_2-way'!$D676))</f>
        <v/>
      </c>
    </row>
    <row r="669" spans="3:11" x14ac:dyDescent="0.2">
      <c r="C669" s="20" t="str">
        <f t="shared" si="98"/>
        <v/>
      </c>
      <c r="D669" s="17" t="str">
        <f>IF(OR($A669="",$B669=""),"",A669*'MPTO_working_2-way'!$G677)</f>
        <v/>
      </c>
      <c r="E669" s="22" t="str">
        <f>IF(OR($A669="",$B669=""),"",B669*'MPTO_working_2-way'!$G677)</f>
        <v/>
      </c>
      <c r="F669" s="17" t="str">
        <f>IF(OR($A669="",$B669=""),"",'MPTO_working_2-way'!D677)</f>
        <v/>
      </c>
      <c r="G669" s="22" t="str">
        <f>IF(OR($A669="",$B669=""),"",'MPTO_working_2-way'!E677)</f>
        <v/>
      </c>
      <c r="H669" s="17" t="str">
        <f>IF(OR($A669="",$B669=""),"",'OddsRatio_working_2-way'!M677)</f>
        <v/>
      </c>
      <c r="I669" s="17" t="str">
        <f>IF(OR($A669="",$B669=""),"",'OddsRatio_working_2-way'!N677)</f>
        <v/>
      </c>
      <c r="J669" s="17" t="str">
        <f>IF('Log_working_2-way'!$D677="","",A669^('Log_working_2-way'!$D677))</f>
        <v/>
      </c>
      <c r="K669" s="22" t="str">
        <f>IF('Log_working_2-way'!$D677="","",B669^('Log_working_2-way'!$D677))</f>
        <v/>
      </c>
    </row>
    <row r="670" spans="3:11" x14ac:dyDescent="0.2">
      <c r="C670" s="20" t="str">
        <f t="shared" si="98"/>
        <v/>
      </c>
      <c r="D670" s="17" t="str">
        <f>IF(OR($A670="",$B670=""),"",A670*'MPTO_working_2-way'!$G678)</f>
        <v/>
      </c>
      <c r="E670" s="22" t="str">
        <f>IF(OR($A670="",$B670=""),"",B670*'MPTO_working_2-way'!$G678)</f>
        <v/>
      </c>
      <c r="F670" s="17" t="str">
        <f>IF(OR($A670="",$B670=""),"",'MPTO_working_2-way'!D678)</f>
        <v/>
      </c>
      <c r="G670" s="22" t="str">
        <f>IF(OR($A670="",$B670=""),"",'MPTO_working_2-way'!E678)</f>
        <v/>
      </c>
      <c r="H670" s="17" t="str">
        <f>IF(OR($A670="",$B670=""),"",'OddsRatio_working_2-way'!M678)</f>
        <v/>
      </c>
      <c r="I670" s="17" t="str">
        <f>IF(OR($A670="",$B670=""),"",'OddsRatio_working_2-way'!N678)</f>
        <v/>
      </c>
      <c r="J670" s="17" t="str">
        <f>IF('Log_working_2-way'!$D678="","",A670^('Log_working_2-way'!$D678))</f>
        <v/>
      </c>
      <c r="K670" s="22" t="str">
        <f>IF('Log_working_2-way'!$D678="","",B670^('Log_working_2-way'!$D678))</f>
        <v/>
      </c>
    </row>
    <row r="671" spans="3:11" x14ac:dyDescent="0.2">
      <c r="C671" s="20" t="str">
        <f t="shared" si="98"/>
        <v/>
      </c>
      <c r="D671" s="17" t="str">
        <f>IF(OR($A671="",$B671=""),"",A671*'MPTO_working_2-way'!$G679)</f>
        <v/>
      </c>
      <c r="E671" s="22" t="str">
        <f>IF(OR($A671="",$B671=""),"",B671*'MPTO_working_2-way'!$G679)</f>
        <v/>
      </c>
      <c r="F671" s="17" t="str">
        <f>IF(OR($A671="",$B671=""),"",'MPTO_working_2-way'!D679)</f>
        <v/>
      </c>
      <c r="G671" s="22" t="str">
        <f>IF(OR($A671="",$B671=""),"",'MPTO_working_2-way'!E679)</f>
        <v/>
      </c>
      <c r="H671" s="17" t="str">
        <f>IF(OR($A671="",$B671=""),"",'OddsRatio_working_2-way'!M679)</f>
        <v/>
      </c>
      <c r="I671" s="17" t="str">
        <f>IF(OR($A671="",$B671=""),"",'OddsRatio_working_2-way'!N679)</f>
        <v/>
      </c>
      <c r="J671" s="17" t="str">
        <f>IF('Log_working_2-way'!$D679="","",A671^('Log_working_2-way'!$D679))</f>
        <v/>
      </c>
      <c r="K671" s="22" t="str">
        <f>IF('Log_working_2-way'!$D679="","",B671^('Log_working_2-way'!$D679))</f>
        <v/>
      </c>
    </row>
    <row r="672" spans="3:11" x14ac:dyDescent="0.2">
      <c r="C672" s="20" t="str">
        <f t="shared" si="98"/>
        <v/>
      </c>
      <c r="D672" s="17" t="str">
        <f>IF(OR($A672="",$B672=""),"",A672*'MPTO_working_2-way'!$G680)</f>
        <v/>
      </c>
      <c r="E672" s="22" t="str">
        <f>IF(OR($A672="",$B672=""),"",B672*'MPTO_working_2-way'!$G680)</f>
        <v/>
      </c>
      <c r="F672" s="17" t="str">
        <f>IF(OR($A672="",$B672=""),"",'MPTO_working_2-way'!D680)</f>
        <v/>
      </c>
      <c r="G672" s="22" t="str">
        <f>IF(OR($A672="",$B672=""),"",'MPTO_working_2-way'!E680)</f>
        <v/>
      </c>
      <c r="H672" s="17" t="str">
        <f>IF(OR($A672="",$B672=""),"",'OddsRatio_working_2-way'!M680)</f>
        <v/>
      </c>
      <c r="I672" s="17" t="str">
        <f>IF(OR($A672="",$B672=""),"",'OddsRatio_working_2-way'!N680)</f>
        <v/>
      </c>
      <c r="J672" s="17" t="str">
        <f>IF('Log_working_2-way'!$D680="","",A672^('Log_working_2-way'!$D680))</f>
        <v/>
      </c>
      <c r="K672" s="22" t="str">
        <f>IF('Log_working_2-way'!$D680="","",B672^('Log_working_2-way'!$D680))</f>
        <v/>
      </c>
    </row>
    <row r="673" spans="3:11" x14ac:dyDescent="0.2">
      <c r="C673" s="20" t="str">
        <f t="shared" si="98"/>
        <v/>
      </c>
      <c r="D673" s="17" t="str">
        <f>IF(OR($A673="",$B673=""),"",A673*'MPTO_working_2-way'!$G681)</f>
        <v/>
      </c>
      <c r="E673" s="22" t="str">
        <f>IF(OR($A673="",$B673=""),"",B673*'MPTO_working_2-way'!$G681)</f>
        <v/>
      </c>
      <c r="F673" s="17" t="str">
        <f>IF(OR($A673="",$B673=""),"",'MPTO_working_2-way'!D681)</f>
        <v/>
      </c>
      <c r="G673" s="22" t="str">
        <f>IF(OR($A673="",$B673=""),"",'MPTO_working_2-way'!E681)</f>
        <v/>
      </c>
      <c r="H673" s="17" t="str">
        <f>IF(OR($A673="",$B673=""),"",'OddsRatio_working_2-way'!M681)</f>
        <v/>
      </c>
      <c r="I673" s="17" t="str">
        <f>IF(OR($A673="",$B673=""),"",'OddsRatio_working_2-way'!N681)</f>
        <v/>
      </c>
      <c r="J673" s="17" t="str">
        <f>IF('Log_working_2-way'!$D681="","",A673^('Log_working_2-way'!$D681))</f>
        <v/>
      </c>
      <c r="K673" s="22" t="str">
        <f>IF('Log_working_2-way'!$D681="","",B673^('Log_working_2-way'!$D681))</f>
        <v/>
      </c>
    </row>
    <row r="674" spans="3:11" x14ac:dyDescent="0.2">
      <c r="C674" s="20" t="str">
        <f t="shared" si="98"/>
        <v/>
      </c>
      <c r="D674" s="17" t="str">
        <f>IF(OR($A674="",$B674=""),"",A674*'MPTO_working_2-way'!$G682)</f>
        <v/>
      </c>
      <c r="E674" s="22" t="str">
        <f>IF(OR($A674="",$B674=""),"",B674*'MPTO_working_2-way'!$G682)</f>
        <v/>
      </c>
      <c r="F674" s="17" t="str">
        <f>IF(OR($A674="",$B674=""),"",'MPTO_working_2-way'!D682)</f>
        <v/>
      </c>
      <c r="G674" s="22" t="str">
        <f>IF(OR($A674="",$B674=""),"",'MPTO_working_2-way'!E682)</f>
        <v/>
      </c>
      <c r="H674" s="17" t="str">
        <f>IF(OR($A674="",$B674=""),"",'OddsRatio_working_2-way'!M682)</f>
        <v/>
      </c>
      <c r="I674" s="17" t="str">
        <f>IF(OR($A674="",$B674=""),"",'OddsRatio_working_2-way'!N682)</f>
        <v/>
      </c>
      <c r="J674" s="17" t="str">
        <f>IF('Log_working_2-way'!$D682="","",A674^('Log_working_2-way'!$D682))</f>
        <v/>
      </c>
      <c r="K674" s="22" t="str">
        <f>IF('Log_working_2-way'!$D682="","",B674^('Log_working_2-way'!$D682))</f>
        <v/>
      </c>
    </row>
    <row r="675" spans="3:11" x14ac:dyDescent="0.2">
      <c r="C675" s="20" t="str">
        <f t="shared" si="98"/>
        <v/>
      </c>
      <c r="D675" s="17" t="str">
        <f>IF(OR($A675="",$B675=""),"",A675*'MPTO_working_2-way'!$G683)</f>
        <v/>
      </c>
      <c r="E675" s="22" t="str">
        <f>IF(OR($A675="",$B675=""),"",B675*'MPTO_working_2-way'!$G683)</f>
        <v/>
      </c>
      <c r="F675" s="17" t="str">
        <f>IF(OR($A675="",$B675=""),"",'MPTO_working_2-way'!D683)</f>
        <v/>
      </c>
      <c r="G675" s="22" t="str">
        <f>IF(OR($A675="",$B675=""),"",'MPTO_working_2-way'!E683)</f>
        <v/>
      </c>
      <c r="H675" s="17" t="str">
        <f>IF(OR($A675="",$B675=""),"",'OddsRatio_working_2-way'!M683)</f>
        <v/>
      </c>
      <c r="I675" s="17" t="str">
        <f>IF(OR($A675="",$B675=""),"",'OddsRatio_working_2-way'!N683)</f>
        <v/>
      </c>
      <c r="J675" s="17" t="str">
        <f>IF('Log_working_2-way'!$D683="","",A675^('Log_working_2-way'!$D683))</f>
        <v/>
      </c>
      <c r="K675" s="22" t="str">
        <f>IF('Log_working_2-way'!$D683="","",B675^('Log_working_2-way'!$D683))</f>
        <v/>
      </c>
    </row>
    <row r="676" spans="3:11" x14ac:dyDescent="0.2">
      <c r="C676" s="20" t="str">
        <f t="shared" si="98"/>
        <v/>
      </c>
      <c r="D676" s="17" t="str">
        <f>IF(OR($A676="",$B676=""),"",A676*'MPTO_working_2-way'!$G684)</f>
        <v/>
      </c>
      <c r="E676" s="22" t="str">
        <f>IF(OR($A676="",$B676=""),"",B676*'MPTO_working_2-way'!$G684)</f>
        <v/>
      </c>
      <c r="F676" s="17" t="str">
        <f>IF(OR($A676="",$B676=""),"",'MPTO_working_2-way'!D684)</f>
        <v/>
      </c>
      <c r="G676" s="22" t="str">
        <f>IF(OR($A676="",$B676=""),"",'MPTO_working_2-way'!E684)</f>
        <v/>
      </c>
      <c r="H676" s="17" t="str">
        <f>IF(OR($A676="",$B676=""),"",'OddsRatio_working_2-way'!M684)</f>
        <v/>
      </c>
      <c r="I676" s="17" t="str">
        <f>IF(OR($A676="",$B676=""),"",'OddsRatio_working_2-way'!N684)</f>
        <v/>
      </c>
      <c r="J676" s="17" t="str">
        <f>IF('Log_working_2-way'!$D684="","",A676^('Log_working_2-way'!$D684))</f>
        <v/>
      </c>
      <c r="K676" s="22" t="str">
        <f>IF('Log_working_2-way'!$D684="","",B676^('Log_working_2-way'!$D684))</f>
        <v/>
      </c>
    </row>
    <row r="677" spans="3:11" x14ac:dyDescent="0.2">
      <c r="C677" s="20" t="str">
        <f t="shared" si="98"/>
        <v/>
      </c>
      <c r="D677" s="17" t="str">
        <f>IF(OR($A677="",$B677=""),"",A677*'MPTO_working_2-way'!$G685)</f>
        <v/>
      </c>
      <c r="E677" s="22" t="str">
        <f>IF(OR($A677="",$B677=""),"",B677*'MPTO_working_2-way'!$G685)</f>
        <v/>
      </c>
      <c r="F677" s="17" t="str">
        <f>IF(OR($A677="",$B677=""),"",'MPTO_working_2-way'!D685)</f>
        <v/>
      </c>
      <c r="G677" s="22" t="str">
        <f>IF(OR($A677="",$B677=""),"",'MPTO_working_2-way'!E685)</f>
        <v/>
      </c>
      <c r="H677" s="17" t="str">
        <f>IF(OR($A677="",$B677=""),"",'OddsRatio_working_2-way'!M685)</f>
        <v/>
      </c>
      <c r="I677" s="17" t="str">
        <f>IF(OR($A677="",$B677=""),"",'OddsRatio_working_2-way'!N685)</f>
        <v/>
      </c>
      <c r="J677" s="17" t="str">
        <f>IF('Log_working_2-way'!$D685="","",A677^('Log_working_2-way'!$D685))</f>
        <v/>
      </c>
      <c r="K677" s="22" t="str">
        <f>IF('Log_working_2-way'!$D685="","",B677^('Log_working_2-way'!$D685))</f>
        <v/>
      </c>
    </row>
    <row r="678" spans="3:11" x14ac:dyDescent="0.2">
      <c r="C678" s="20" t="str">
        <f t="shared" si="98"/>
        <v/>
      </c>
      <c r="D678" s="17" t="str">
        <f>IF(OR($A678="",$B678=""),"",A678*'MPTO_working_2-way'!$G686)</f>
        <v/>
      </c>
      <c r="E678" s="22" t="str">
        <f>IF(OR($A678="",$B678=""),"",B678*'MPTO_working_2-way'!$G686)</f>
        <v/>
      </c>
      <c r="F678" s="17" t="str">
        <f>IF(OR($A678="",$B678=""),"",'MPTO_working_2-way'!D686)</f>
        <v/>
      </c>
      <c r="G678" s="22" t="str">
        <f>IF(OR($A678="",$B678=""),"",'MPTO_working_2-way'!E686)</f>
        <v/>
      </c>
      <c r="H678" s="17" t="str">
        <f>IF(OR($A678="",$B678=""),"",'OddsRatio_working_2-way'!M686)</f>
        <v/>
      </c>
      <c r="I678" s="17" t="str">
        <f>IF(OR($A678="",$B678=""),"",'OddsRatio_working_2-way'!N686)</f>
        <v/>
      </c>
      <c r="J678" s="17" t="str">
        <f>IF('Log_working_2-way'!$D686="","",A678^('Log_working_2-way'!$D686))</f>
        <v/>
      </c>
      <c r="K678" s="22" t="str">
        <f>IF('Log_working_2-way'!$D686="","",B678^('Log_working_2-way'!$D686))</f>
        <v/>
      </c>
    </row>
    <row r="679" spans="3:11" x14ac:dyDescent="0.2">
      <c r="C679" s="20" t="str">
        <f t="shared" si="98"/>
        <v/>
      </c>
      <c r="D679" s="17" t="str">
        <f>IF(OR($A679="",$B679=""),"",A679*'MPTO_working_2-way'!$G687)</f>
        <v/>
      </c>
      <c r="E679" s="22" t="str">
        <f>IF(OR($A679="",$B679=""),"",B679*'MPTO_working_2-way'!$G687)</f>
        <v/>
      </c>
      <c r="F679" s="17" t="str">
        <f>IF(OR($A679="",$B679=""),"",'MPTO_working_2-way'!D687)</f>
        <v/>
      </c>
      <c r="G679" s="22" t="str">
        <f>IF(OR($A679="",$B679=""),"",'MPTO_working_2-way'!E687)</f>
        <v/>
      </c>
      <c r="H679" s="17" t="str">
        <f>IF(OR($A679="",$B679=""),"",'OddsRatio_working_2-way'!M687)</f>
        <v/>
      </c>
      <c r="I679" s="17" t="str">
        <f>IF(OR($A679="",$B679=""),"",'OddsRatio_working_2-way'!N687)</f>
        <v/>
      </c>
      <c r="J679" s="17" t="str">
        <f>IF('Log_working_2-way'!$D687="","",A679^('Log_working_2-way'!$D687))</f>
        <v/>
      </c>
      <c r="K679" s="22" t="str">
        <f>IF('Log_working_2-way'!$D687="","",B679^('Log_working_2-way'!$D687))</f>
        <v/>
      </c>
    </row>
    <row r="680" spans="3:11" x14ac:dyDescent="0.2">
      <c r="C680" s="20" t="str">
        <f t="shared" si="98"/>
        <v/>
      </c>
      <c r="D680" s="17" t="str">
        <f>IF(OR($A680="",$B680=""),"",A680*'MPTO_working_2-way'!$G688)</f>
        <v/>
      </c>
      <c r="E680" s="22" t="str">
        <f>IF(OR($A680="",$B680=""),"",B680*'MPTO_working_2-way'!$G688)</f>
        <v/>
      </c>
      <c r="F680" s="17" t="str">
        <f>IF(OR($A680="",$B680=""),"",'MPTO_working_2-way'!D688)</f>
        <v/>
      </c>
      <c r="G680" s="22" t="str">
        <f>IF(OR($A680="",$B680=""),"",'MPTO_working_2-way'!E688)</f>
        <v/>
      </c>
      <c r="H680" s="17" t="str">
        <f>IF(OR($A680="",$B680=""),"",'OddsRatio_working_2-way'!M688)</f>
        <v/>
      </c>
      <c r="I680" s="17" t="str">
        <f>IF(OR($A680="",$B680=""),"",'OddsRatio_working_2-way'!N688)</f>
        <v/>
      </c>
      <c r="J680" s="17" t="str">
        <f>IF('Log_working_2-way'!$D688="","",A680^('Log_working_2-way'!$D688))</f>
        <v/>
      </c>
      <c r="K680" s="22" t="str">
        <f>IF('Log_working_2-way'!$D688="","",B680^('Log_working_2-way'!$D688))</f>
        <v/>
      </c>
    </row>
    <row r="681" spans="3:11" x14ac:dyDescent="0.2">
      <c r="C681" s="20" t="str">
        <f t="shared" si="98"/>
        <v/>
      </c>
      <c r="D681" s="17" t="str">
        <f>IF(OR($A681="",$B681=""),"",A681*'MPTO_working_2-way'!$G689)</f>
        <v/>
      </c>
      <c r="E681" s="22" t="str">
        <f>IF(OR($A681="",$B681=""),"",B681*'MPTO_working_2-way'!$G689)</f>
        <v/>
      </c>
      <c r="F681" s="17" t="str">
        <f>IF(OR($A681="",$B681=""),"",'MPTO_working_2-way'!D689)</f>
        <v/>
      </c>
      <c r="G681" s="22" t="str">
        <f>IF(OR($A681="",$B681=""),"",'MPTO_working_2-way'!E689)</f>
        <v/>
      </c>
      <c r="H681" s="17" t="str">
        <f>IF(OR($A681="",$B681=""),"",'OddsRatio_working_2-way'!M689)</f>
        <v/>
      </c>
      <c r="I681" s="17" t="str">
        <f>IF(OR($A681="",$B681=""),"",'OddsRatio_working_2-way'!N689)</f>
        <v/>
      </c>
      <c r="J681" s="17" t="str">
        <f>IF('Log_working_2-way'!$D689="","",A681^('Log_working_2-way'!$D689))</f>
        <v/>
      </c>
      <c r="K681" s="22" t="str">
        <f>IF('Log_working_2-way'!$D689="","",B681^('Log_working_2-way'!$D689))</f>
        <v/>
      </c>
    </row>
    <row r="682" spans="3:11" x14ac:dyDescent="0.2">
      <c r="C682" s="20" t="str">
        <f t="shared" si="98"/>
        <v/>
      </c>
      <c r="D682" s="17" t="str">
        <f>IF(OR($A682="",$B682=""),"",A682*'MPTO_working_2-way'!$G690)</f>
        <v/>
      </c>
      <c r="E682" s="22" t="str">
        <f>IF(OR($A682="",$B682=""),"",B682*'MPTO_working_2-way'!$G690)</f>
        <v/>
      </c>
      <c r="F682" s="17" t="str">
        <f>IF(OR($A682="",$B682=""),"",'MPTO_working_2-way'!D690)</f>
        <v/>
      </c>
      <c r="G682" s="22" t="str">
        <f>IF(OR($A682="",$B682=""),"",'MPTO_working_2-way'!E690)</f>
        <v/>
      </c>
      <c r="H682" s="17" t="str">
        <f>IF(OR($A682="",$B682=""),"",'OddsRatio_working_2-way'!M690)</f>
        <v/>
      </c>
      <c r="I682" s="17" t="str">
        <f>IF(OR($A682="",$B682=""),"",'OddsRatio_working_2-way'!N690)</f>
        <v/>
      </c>
      <c r="J682" s="17" t="str">
        <f>IF('Log_working_2-way'!$D690="","",A682^('Log_working_2-way'!$D690))</f>
        <v/>
      </c>
      <c r="K682" s="22" t="str">
        <f>IF('Log_working_2-way'!$D690="","",B682^('Log_working_2-way'!$D690))</f>
        <v/>
      </c>
    </row>
    <row r="683" spans="3:11" x14ac:dyDescent="0.2">
      <c r="C683" s="20" t="str">
        <f t="shared" si="98"/>
        <v/>
      </c>
      <c r="D683" s="17" t="str">
        <f>IF(OR($A683="",$B683=""),"",A683*'MPTO_working_2-way'!$G691)</f>
        <v/>
      </c>
      <c r="E683" s="22" t="str">
        <f>IF(OR($A683="",$B683=""),"",B683*'MPTO_working_2-way'!$G691)</f>
        <v/>
      </c>
      <c r="F683" s="17" t="str">
        <f>IF(OR($A683="",$B683=""),"",'MPTO_working_2-way'!D691)</f>
        <v/>
      </c>
      <c r="G683" s="22" t="str">
        <f>IF(OR($A683="",$B683=""),"",'MPTO_working_2-way'!E691)</f>
        <v/>
      </c>
      <c r="H683" s="17" t="str">
        <f>IF(OR($A683="",$B683=""),"",'OddsRatio_working_2-way'!M691)</f>
        <v/>
      </c>
      <c r="I683" s="17" t="str">
        <f>IF(OR($A683="",$B683=""),"",'OddsRatio_working_2-way'!N691)</f>
        <v/>
      </c>
      <c r="J683" s="17" t="str">
        <f>IF('Log_working_2-way'!$D691="","",A683^('Log_working_2-way'!$D691))</f>
        <v/>
      </c>
      <c r="K683" s="22" t="str">
        <f>IF('Log_working_2-way'!$D691="","",B683^('Log_working_2-way'!$D691))</f>
        <v/>
      </c>
    </row>
    <row r="684" spans="3:11" x14ac:dyDescent="0.2">
      <c r="C684" s="20" t="str">
        <f t="shared" si="98"/>
        <v/>
      </c>
      <c r="D684" s="17" t="str">
        <f>IF(OR($A684="",$B684=""),"",A684*'MPTO_working_2-way'!$G692)</f>
        <v/>
      </c>
      <c r="E684" s="22" t="str">
        <f>IF(OR($A684="",$B684=""),"",B684*'MPTO_working_2-way'!$G692)</f>
        <v/>
      </c>
      <c r="F684" s="17" t="str">
        <f>IF(OR($A684="",$B684=""),"",'MPTO_working_2-way'!D692)</f>
        <v/>
      </c>
      <c r="G684" s="22" t="str">
        <f>IF(OR($A684="",$B684=""),"",'MPTO_working_2-way'!E692)</f>
        <v/>
      </c>
      <c r="H684" s="17" t="str">
        <f>IF(OR($A684="",$B684=""),"",'OddsRatio_working_2-way'!M692)</f>
        <v/>
      </c>
      <c r="I684" s="17" t="str">
        <f>IF(OR($A684="",$B684=""),"",'OddsRatio_working_2-way'!N692)</f>
        <v/>
      </c>
      <c r="J684" s="17" t="str">
        <f>IF('Log_working_2-way'!$D692="","",A684^('Log_working_2-way'!$D692))</f>
        <v/>
      </c>
      <c r="K684" s="22" t="str">
        <f>IF('Log_working_2-way'!$D692="","",B684^('Log_working_2-way'!$D692))</f>
        <v/>
      </c>
    </row>
    <row r="685" spans="3:11" x14ac:dyDescent="0.2">
      <c r="C685" s="20" t="str">
        <f t="shared" si="98"/>
        <v/>
      </c>
      <c r="D685" s="17" t="str">
        <f>IF(OR($A685="",$B685=""),"",A685*'MPTO_working_2-way'!$G693)</f>
        <v/>
      </c>
      <c r="E685" s="22" t="str">
        <f>IF(OR($A685="",$B685=""),"",B685*'MPTO_working_2-way'!$G693)</f>
        <v/>
      </c>
      <c r="F685" s="17" t="str">
        <f>IF(OR($A685="",$B685=""),"",'MPTO_working_2-way'!D693)</f>
        <v/>
      </c>
      <c r="G685" s="22" t="str">
        <f>IF(OR($A685="",$B685=""),"",'MPTO_working_2-way'!E693)</f>
        <v/>
      </c>
      <c r="H685" s="17" t="str">
        <f>IF(OR($A685="",$B685=""),"",'OddsRatio_working_2-way'!M693)</f>
        <v/>
      </c>
      <c r="I685" s="17" t="str">
        <f>IF(OR($A685="",$B685=""),"",'OddsRatio_working_2-way'!N693)</f>
        <v/>
      </c>
      <c r="J685" s="17" t="str">
        <f>IF('Log_working_2-way'!$D693="","",A685^('Log_working_2-way'!$D693))</f>
        <v/>
      </c>
      <c r="K685" s="22" t="str">
        <f>IF('Log_working_2-way'!$D693="","",B685^('Log_working_2-way'!$D693))</f>
        <v/>
      </c>
    </row>
    <row r="686" spans="3:11" x14ac:dyDescent="0.2">
      <c r="C686" s="20" t="str">
        <f t="shared" si="98"/>
        <v/>
      </c>
      <c r="D686" s="17" t="str">
        <f>IF(OR($A686="",$B686=""),"",A686*'MPTO_working_2-way'!$G694)</f>
        <v/>
      </c>
      <c r="E686" s="22" t="str">
        <f>IF(OR($A686="",$B686=""),"",B686*'MPTO_working_2-way'!$G694)</f>
        <v/>
      </c>
      <c r="F686" s="17" t="str">
        <f>IF(OR($A686="",$B686=""),"",'MPTO_working_2-way'!D694)</f>
        <v/>
      </c>
      <c r="G686" s="22" t="str">
        <f>IF(OR($A686="",$B686=""),"",'MPTO_working_2-way'!E694)</f>
        <v/>
      </c>
      <c r="H686" s="17" t="str">
        <f>IF(OR($A686="",$B686=""),"",'OddsRatio_working_2-way'!M694)</f>
        <v/>
      </c>
      <c r="I686" s="17" t="str">
        <f>IF(OR($A686="",$B686=""),"",'OddsRatio_working_2-way'!N694)</f>
        <v/>
      </c>
      <c r="J686" s="17" t="str">
        <f>IF('Log_working_2-way'!$D694="","",A686^('Log_working_2-way'!$D694))</f>
        <v/>
      </c>
      <c r="K686" s="22" t="str">
        <f>IF('Log_working_2-way'!$D694="","",B686^('Log_working_2-way'!$D694))</f>
        <v/>
      </c>
    </row>
    <row r="687" spans="3:11" x14ac:dyDescent="0.2">
      <c r="C687" s="20" t="str">
        <f t="shared" si="98"/>
        <v/>
      </c>
      <c r="D687" s="17" t="str">
        <f>IF(OR($A687="",$B687=""),"",A687*'MPTO_working_2-way'!$G695)</f>
        <v/>
      </c>
      <c r="E687" s="22" t="str">
        <f>IF(OR($A687="",$B687=""),"",B687*'MPTO_working_2-way'!$G695)</f>
        <v/>
      </c>
      <c r="F687" s="17" t="str">
        <f>IF(OR($A687="",$B687=""),"",'MPTO_working_2-way'!D695)</f>
        <v/>
      </c>
      <c r="G687" s="22" t="str">
        <f>IF(OR($A687="",$B687=""),"",'MPTO_working_2-way'!E695)</f>
        <v/>
      </c>
      <c r="H687" s="17" t="str">
        <f>IF(OR($A687="",$B687=""),"",'OddsRatio_working_2-way'!M695)</f>
        <v/>
      </c>
      <c r="I687" s="17" t="str">
        <f>IF(OR($A687="",$B687=""),"",'OddsRatio_working_2-way'!N695)</f>
        <v/>
      </c>
      <c r="J687" s="17" t="str">
        <f>IF('Log_working_2-way'!$D695="","",A687^('Log_working_2-way'!$D695))</f>
        <v/>
      </c>
      <c r="K687" s="22" t="str">
        <f>IF('Log_working_2-way'!$D695="","",B687^('Log_working_2-way'!$D695))</f>
        <v/>
      </c>
    </row>
    <row r="688" spans="3:11" x14ac:dyDescent="0.2">
      <c r="C688" s="20" t="str">
        <f t="shared" si="98"/>
        <v/>
      </c>
      <c r="D688" s="17" t="str">
        <f>IF(OR($A688="",$B688=""),"",A688*'MPTO_working_2-way'!$G696)</f>
        <v/>
      </c>
      <c r="E688" s="22" t="str">
        <f>IF(OR($A688="",$B688=""),"",B688*'MPTO_working_2-way'!$G696)</f>
        <v/>
      </c>
      <c r="F688" s="17" t="str">
        <f>IF(OR($A688="",$B688=""),"",'MPTO_working_2-way'!D696)</f>
        <v/>
      </c>
      <c r="G688" s="22" t="str">
        <f>IF(OR($A688="",$B688=""),"",'MPTO_working_2-way'!E696)</f>
        <v/>
      </c>
      <c r="H688" s="17" t="str">
        <f>IF(OR($A688="",$B688=""),"",'OddsRatio_working_2-way'!M696)</f>
        <v/>
      </c>
      <c r="I688" s="17" t="str">
        <f>IF(OR($A688="",$B688=""),"",'OddsRatio_working_2-way'!N696)</f>
        <v/>
      </c>
      <c r="J688" s="17" t="str">
        <f>IF('Log_working_2-way'!$D696="","",A688^('Log_working_2-way'!$D696))</f>
        <v/>
      </c>
      <c r="K688" s="22" t="str">
        <f>IF('Log_working_2-way'!$D696="","",B688^('Log_working_2-way'!$D696))</f>
        <v/>
      </c>
    </row>
    <row r="689" spans="3:11" x14ac:dyDescent="0.2">
      <c r="C689" s="20" t="str">
        <f t="shared" si="98"/>
        <v/>
      </c>
      <c r="D689" s="17" t="str">
        <f>IF(OR($A689="",$B689=""),"",A689*'MPTO_working_2-way'!$G697)</f>
        <v/>
      </c>
      <c r="E689" s="22" t="str">
        <f>IF(OR($A689="",$B689=""),"",B689*'MPTO_working_2-way'!$G697)</f>
        <v/>
      </c>
      <c r="F689" s="17" t="str">
        <f>IF(OR($A689="",$B689=""),"",'MPTO_working_2-way'!D697)</f>
        <v/>
      </c>
      <c r="G689" s="22" t="str">
        <f>IF(OR($A689="",$B689=""),"",'MPTO_working_2-way'!E697)</f>
        <v/>
      </c>
      <c r="H689" s="17" t="str">
        <f>IF(OR($A689="",$B689=""),"",'OddsRatio_working_2-way'!M697)</f>
        <v/>
      </c>
      <c r="I689" s="17" t="str">
        <f>IF(OR($A689="",$B689=""),"",'OddsRatio_working_2-way'!N697)</f>
        <v/>
      </c>
      <c r="J689" s="17" t="str">
        <f>IF('Log_working_2-way'!$D697="","",A689^('Log_working_2-way'!$D697))</f>
        <v/>
      </c>
      <c r="K689" s="22" t="str">
        <f>IF('Log_working_2-way'!$D697="","",B689^('Log_working_2-way'!$D697))</f>
        <v/>
      </c>
    </row>
    <row r="690" spans="3:11" x14ac:dyDescent="0.2">
      <c r="C690" s="20" t="str">
        <f t="shared" si="98"/>
        <v/>
      </c>
      <c r="D690" s="17" t="str">
        <f>IF(OR($A690="",$B690=""),"",A690*'MPTO_working_2-way'!$G698)</f>
        <v/>
      </c>
      <c r="E690" s="22" t="str">
        <f>IF(OR($A690="",$B690=""),"",B690*'MPTO_working_2-way'!$G698)</f>
        <v/>
      </c>
      <c r="F690" s="17" t="str">
        <f>IF(OR($A690="",$B690=""),"",'MPTO_working_2-way'!D698)</f>
        <v/>
      </c>
      <c r="G690" s="22" t="str">
        <f>IF(OR($A690="",$B690=""),"",'MPTO_working_2-way'!E698)</f>
        <v/>
      </c>
      <c r="H690" s="17" t="str">
        <f>IF(OR($A690="",$B690=""),"",'OddsRatio_working_2-way'!M698)</f>
        <v/>
      </c>
      <c r="I690" s="17" t="str">
        <f>IF(OR($A690="",$B690=""),"",'OddsRatio_working_2-way'!N698)</f>
        <v/>
      </c>
      <c r="J690" s="17" t="str">
        <f>IF('Log_working_2-way'!$D698="","",A690^('Log_working_2-way'!$D698))</f>
        <v/>
      </c>
      <c r="K690" s="22" t="str">
        <f>IF('Log_working_2-way'!$D698="","",B690^('Log_working_2-way'!$D698))</f>
        <v/>
      </c>
    </row>
    <row r="691" spans="3:11" x14ac:dyDescent="0.2">
      <c r="C691" s="20" t="str">
        <f t="shared" si="98"/>
        <v/>
      </c>
      <c r="D691" s="17" t="str">
        <f>IF(OR($A691="",$B691=""),"",A691*'MPTO_working_2-way'!$G699)</f>
        <v/>
      </c>
      <c r="E691" s="22" t="str">
        <f>IF(OR($A691="",$B691=""),"",B691*'MPTO_working_2-way'!$G699)</f>
        <v/>
      </c>
      <c r="F691" s="17" t="str">
        <f>IF(OR($A691="",$B691=""),"",'MPTO_working_2-way'!D699)</f>
        <v/>
      </c>
      <c r="G691" s="22" t="str">
        <f>IF(OR($A691="",$B691=""),"",'MPTO_working_2-way'!E699)</f>
        <v/>
      </c>
      <c r="H691" s="17" t="str">
        <f>IF(OR($A691="",$B691=""),"",'OddsRatio_working_2-way'!M699)</f>
        <v/>
      </c>
      <c r="I691" s="17" t="str">
        <f>IF(OR($A691="",$B691=""),"",'OddsRatio_working_2-way'!N699)</f>
        <v/>
      </c>
      <c r="J691" s="17" t="str">
        <f>IF('Log_working_2-way'!$D699="","",A691^('Log_working_2-way'!$D699))</f>
        <v/>
      </c>
      <c r="K691" s="22" t="str">
        <f>IF('Log_working_2-way'!$D699="","",B691^('Log_working_2-way'!$D699))</f>
        <v/>
      </c>
    </row>
    <row r="692" spans="3:11" x14ac:dyDescent="0.2">
      <c r="C692" s="20" t="str">
        <f t="shared" si="98"/>
        <v/>
      </c>
      <c r="D692" s="17" t="str">
        <f>IF(OR($A692="",$B692=""),"",A692*'MPTO_working_2-way'!$G700)</f>
        <v/>
      </c>
      <c r="E692" s="22" t="str">
        <f>IF(OR($A692="",$B692=""),"",B692*'MPTO_working_2-way'!$G700)</f>
        <v/>
      </c>
      <c r="F692" s="17" t="str">
        <f>IF(OR($A692="",$B692=""),"",'MPTO_working_2-way'!D700)</f>
        <v/>
      </c>
      <c r="G692" s="22" t="str">
        <f>IF(OR($A692="",$B692=""),"",'MPTO_working_2-way'!E700)</f>
        <v/>
      </c>
      <c r="H692" s="17" t="str">
        <f>IF(OR($A692="",$B692=""),"",'OddsRatio_working_2-way'!M700)</f>
        <v/>
      </c>
      <c r="I692" s="17" t="str">
        <f>IF(OR($A692="",$B692=""),"",'OddsRatio_working_2-way'!N700)</f>
        <v/>
      </c>
      <c r="J692" s="17" t="str">
        <f>IF('Log_working_2-way'!$D700="","",A692^('Log_working_2-way'!$D700))</f>
        <v/>
      </c>
      <c r="K692" s="22" t="str">
        <f>IF('Log_working_2-way'!$D700="","",B692^('Log_working_2-way'!$D700))</f>
        <v/>
      </c>
    </row>
    <row r="693" spans="3:11" x14ac:dyDescent="0.2">
      <c r="C693" s="20" t="str">
        <f t="shared" si="98"/>
        <v/>
      </c>
      <c r="D693" s="17" t="str">
        <f>IF(OR($A693="",$B693=""),"",A693*'MPTO_working_2-way'!$G701)</f>
        <v/>
      </c>
      <c r="E693" s="22" t="str">
        <f>IF(OR($A693="",$B693=""),"",B693*'MPTO_working_2-way'!$G701)</f>
        <v/>
      </c>
      <c r="F693" s="17" t="str">
        <f>IF(OR($A693="",$B693=""),"",'MPTO_working_2-way'!D701)</f>
        <v/>
      </c>
      <c r="G693" s="22" t="str">
        <f>IF(OR($A693="",$B693=""),"",'MPTO_working_2-way'!E701)</f>
        <v/>
      </c>
      <c r="H693" s="17" t="str">
        <f>IF(OR($A693="",$B693=""),"",'OddsRatio_working_2-way'!M701)</f>
        <v/>
      </c>
      <c r="I693" s="17" t="str">
        <f>IF(OR($A693="",$B693=""),"",'OddsRatio_working_2-way'!N701)</f>
        <v/>
      </c>
      <c r="J693" s="17" t="str">
        <f>IF('Log_working_2-way'!$D701="","",A693^('Log_working_2-way'!$D701))</f>
        <v/>
      </c>
      <c r="K693" s="22" t="str">
        <f>IF('Log_working_2-way'!$D701="","",B693^('Log_working_2-way'!$D701))</f>
        <v/>
      </c>
    </row>
    <row r="694" spans="3:11" x14ac:dyDescent="0.2">
      <c r="C694" s="20" t="str">
        <f t="shared" si="98"/>
        <v/>
      </c>
      <c r="D694" s="17" t="str">
        <f>IF(OR($A694="",$B694=""),"",A694*'MPTO_working_2-way'!$G702)</f>
        <v/>
      </c>
      <c r="E694" s="22" t="str">
        <f>IF(OR($A694="",$B694=""),"",B694*'MPTO_working_2-way'!$G702)</f>
        <v/>
      </c>
      <c r="F694" s="17" t="str">
        <f>IF(OR($A694="",$B694=""),"",'MPTO_working_2-way'!D702)</f>
        <v/>
      </c>
      <c r="G694" s="22" t="str">
        <f>IF(OR($A694="",$B694=""),"",'MPTO_working_2-way'!E702)</f>
        <v/>
      </c>
      <c r="H694" s="17" t="str">
        <f>IF(OR($A694="",$B694=""),"",'OddsRatio_working_2-way'!M702)</f>
        <v/>
      </c>
      <c r="I694" s="17" t="str">
        <f>IF(OR($A694="",$B694=""),"",'OddsRatio_working_2-way'!N702)</f>
        <v/>
      </c>
      <c r="J694" s="17" t="str">
        <f>IF('Log_working_2-way'!$D702="","",A694^('Log_working_2-way'!$D702))</f>
        <v/>
      </c>
      <c r="K694" s="22" t="str">
        <f>IF('Log_working_2-way'!$D702="","",B694^('Log_working_2-way'!$D702))</f>
        <v/>
      </c>
    </row>
    <row r="695" spans="3:11" x14ac:dyDescent="0.2">
      <c r="C695" s="20" t="str">
        <f t="shared" si="98"/>
        <v/>
      </c>
      <c r="D695" s="17" t="str">
        <f>IF(OR($A695="",$B695=""),"",A695*'MPTO_working_2-way'!$G703)</f>
        <v/>
      </c>
      <c r="E695" s="22" t="str">
        <f>IF(OR($A695="",$B695=""),"",B695*'MPTO_working_2-way'!$G703)</f>
        <v/>
      </c>
      <c r="F695" s="17" t="str">
        <f>IF(OR($A695="",$B695=""),"",'MPTO_working_2-way'!D703)</f>
        <v/>
      </c>
      <c r="G695" s="22" t="str">
        <f>IF(OR($A695="",$B695=""),"",'MPTO_working_2-way'!E703)</f>
        <v/>
      </c>
      <c r="H695" s="17" t="str">
        <f>IF(OR($A695="",$B695=""),"",'OddsRatio_working_2-way'!M703)</f>
        <v/>
      </c>
      <c r="I695" s="17" t="str">
        <f>IF(OR($A695="",$B695=""),"",'OddsRatio_working_2-way'!N703)</f>
        <v/>
      </c>
      <c r="J695" s="17" t="str">
        <f>IF('Log_working_2-way'!$D703="","",A695^('Log_working_2-way'!$D703))</f>
        <v/>
      </c>
      <c r="K695" s="22" t="str">
        <f>IF('Log_working_2-way'!$D703="","",B695^('Log_working_2-way'!$D703))</f>
        <v/>
      </c>
    </row>
    <row r="696" spans="3:11" x14ac:dyDescent="0.2">
      <c r="C696" s="20" t="str">
        <f t="shared" si="98"/>
        <v/>
      </c>
      <c r="D696" s="17" t="str">
        <f>IF(OR($A696="",$B696=""),"",A696*'MPTO_working_2-way'!$G704)</f>
        <v/>
      </c>
      <c r="E696" s="22" t="str">
        <f>IF(OR($A696="",$B696=""),"",B696*'MPTO_working_2-way'!$G704)</f>
        <v/>
      </c>
      <c r="F696" s="17" t="str">
        <f>IF(OR($A696="",$B696=""),"",'MPTO_working_2-way'!D704)</f>
        <v/>
      </c>
      <c r="G696" s="22" t="str">
        <f>IF(OR($A696="",$B696=""),"",'MPTO_working_2-way'!E704)</f>
        <v/>
      </c>
      <c r="H696" s="17" t="str">
        <f>IF(OR($A696="",$B696=""),"",'OddsRatio_working_2-way'!M704)</f>
        <v/>
      </c>
      <c r="I696" s="17" t="str">
        <f>IF(OR($A696="",$B696=""),"",'OddsRatio_working_2-way'!N704)</f>
        <v/>
      </c>
      <c r="J696" s="17" t="str">
        <f>IF('Log_working_2-way'!$D704="","",A696^('Log_working_2-way'!$D704))</f>
        <v/>
      </c>
      <c r="K696" s="22" t="str">
        <f>IF('Log_working_2-way'!$D704="","",B696^('Log_working_2-way'!$D704))</f>
        <v/>
      </c>
    </row>
    <row r="697" spans="3:11" x14ac:dyDescent="0.2">
      <c r="C697" s="20" t="str">
        <f t="shared" si="98"/>
        <v/>
      </c>
      <c r="D697" s="17" t="str">
        <f>IF(OR($A697="",$B697=""),"",A697*'MPTO_working_2-way'!$G705)</f>
        <v/>
      </c>
      <c r="E697" s="22" t="str">
        <f>IF(OR($A697="",$B697=""),"",B697*'MPTO_working_2-way'!$G705)</f>
        <v/>
      </c>
      <c r="F697" s="17" t="str">
        <f>IF(OR($A697="",$B697=""),"",'MPTO_working_2-way'!D705)</f>
        <v/>
      </c>
      <c r="G697" s="22" t="str">
        <f>IF(OR($A697="",$B697=""),"",'MPTO_working_2-way'!E705)</f>
        <v/>
      </c>
      <c r="H697" s="17" t="str">
        <f>IF(OR($A697="",$B697=""),"",'OddsRatio_working_2-way'!M705)</f>
        <v/>
      </c>
      <c r="I697" s="17" t="str">
        <f>IF(OR($A697="",$B697=""),"",'OddsRatio_working_2-way'!N705)</f>
        <v/>
      </c>
      <c r="J697" s="17" t="str">
        <f>IF('Log_working_2-way'!$D705="","",A697^('Log_working_2-way'!$D705))</f>
        <v/>
      </c>
      <c r="K697" s="22" t="str">
        <f>IF('Log_working_2-way'!$D705="","",B697^('Log_working_2-way'!$D705))</f>
        <v/>
      </c>
    </row>
    <row r="698" spans="3:11" x14ac:dyDescent="0.2">
      <c r="C698" s="20" t="str">
        <f t="shared" ref="C698:C761" si="99">IF(OR($A698="",$B698=""),"",(1/A698)+(1/B698)-1)</f>
        <v/>
      </c>
      <c r="D698" s="17" t="str">
        <f>IF(OR($A698="",$B698=""),"",A698*'MPTO_working_2-way'!$G706)</f>
        <v/>
      </c>
      <c r="E698" s="22" t="str">
        <f>IF(OR($A698="",$B698=""),"",B698*'MPTO_working_2-way'!$G706)</f>
        <v/>
      </c>
      <c r="F698" s="17" t="str">
        <f>IF(OR($A698="",$B698=""),"",'MPTO_working_2-way'!D706)</f>
        <v/>
      </c>
      <c r="G698" s="22" t="str">
        <f>IF(OR($A698="",$B698=""),"",'MPTO_working_2-way'!E706)</f>
        <v/>
      </c>
      <c r="H698" s="17" t="str">
        <f>IF(OR($A698="",$B698=""),"",'OddsRatio_working_2-way'!M706)</f>
        <v/>
      </c>
      <c r="I698" s="17" t="str">
        <f>IF(OR($A698="",$B698=""),"",'OddsRatio_working_2-way'!N706)</f>
        <v/>
      </c>
      <c r="J698" s="17" t="str">
        <f>IF('Log_working_2-way'!$D706="","",A698^('Log_working_2-way'!$D706))</f>
        <v/>
      </c>
      <c r="K698" s="22" t="str">
        <f>IF('Log_working_2-way'!$D706="","",B698^('Log_working_2-way'!$D706))</f>
        <v/>
      </c>
    </row>
    <row r="699" spans="3:11" x14ac:dyDescent="0.2">
      <c r="C699" s="20" t="str">
        <f t="shared" si="99"/>
        <v/>
      </c>
      <c r="D699" s="17" t="str">
        <f>IF(OR($A699="",$B699=""),"",A699*'MPTO_working_2-way'!$G707)</f>
        <v/>
      </c>
      <c r="E699" s="22" t="str">
        <f>IF(OR($A699="",$B699=""),"",B699*'MPTO_working_2-way'!$G707)</f>
        <v/>
      </c>
      <c r="F699" s="17" t="str">
        <f>IF(OR($A699="",$B699=""),"",'MPTO_working_2-way'!D707)</f>
        <v/>
      </c>
      <c r="G699" s="22" t="str">
        <f>IF(OR($A699="",$B699=""),"",'MPTO_working_2-way'!E707)</f>
        <v/>
      </c>
      <c r="H699" s="17" t="str">
        <f>IF(OR($A699="",$B699=""),"",'OddsRatio_working_2-way'!M707)</f>
        <v/>
      </c>
      <c r="I699" s="17" t="str">
        <f>IF(OR($A699="",$B699=""),"",'OddsRatio_working_2-way'!N707)</f>
        <v/>
      </c>
      <c r="J699" s="17" t="str">
        <f>IF('Log_working_2-way'!$D707="","",A699^('Log_working_2-way'!$D707))</f>
        <v/>
      </c>
      <c r="K699" s="22" t="str">
        <f>IF('Log_working_2-way'!$D707="","",B699^('Log_working_2-way'!$D707))</f>
        <v/>
      </c>
    </row>
    <row r="700" spans="3:11" x14ac:dyDescent="0.2">
      <c r="C700" s="20" t="str">
        <f t="shared" si="99"/>
        <v/>
      </c>
      <c r="D700" s="17" t="str">
        <f>IF(OR($A700="",$B700=""),"",A700*'MPTO_working_2-way'!$G708)</f>
        <v/>
      </c>
      <c r="E700" s="22" t="str">
        <f>IF(OR($A700="",$B700=""),"",B700*'MPTO_working_2-way'!$G708)</f>
        <v/>
      </c>
      <c r="F700" s="17" t="str">
        <f>IF(OR($A700="",$B700=""),"",'MPTO_working_2-way'!D708)</f>
        <v/>
      </c>
      <c r="G700" s="22" t="str">
        <f>IF(OR($A700="",$B700=""),"",'MPTO_working_2-way'!E708)</f>
        <v/>
      </c>
      <c r="H700" s="17" t="str">
        <f>IF(OR($A700="",$B700=""),"",'OddsRatio_working_2-way'!M708)</f>
        <v/>
      </c>
      <c r="I700" s="17" t="str">
        <f>IF(OR($A700="",$B700=""),"",'OddsRatio_working_2-way'!N708)</f>
        <v/>
      </c>
      <c r="J700" s="17" t="str">
        <f>IF('Log_working_2-way'!$D708="","",A700^('Log_working_2-way'!$D708))</f>
        <v/>
      </c>
      <c r="K700" s="22" t="str">
        <f>IF('Log_working_2-way'!$D708="","",B700^('Log_working_2-way'!$D708))</f>
        <v/>
      </c>
    </row>
    <row r="701" spans="3:11" x14ac:dyDescent="0.2">
      <c r="C701" s="20" t="str">
        <f t="shared" si="99"/>
        <v/>
      </c>
      <c r="D701" s="17" t="str">
        <f>IF(OR($A701="",$B701=""),"",A701*'MPTO_working_2-way'!$G709)</f>
        <v/>
      </c>
      <c r="E701" s="22" t="str">
        <f>IF(OR($A701="",$B701=""),"",B701*'MPTO_working_2-way'!$G709)</f>
        <v/>
      </c>
      <c r="F701" s="17" t="str">
        <f>IF(OR($A701="",$B701=""),"",'MPTO_working_2-way'!D709)</f>
        <v/>
      </c>
      <c r="G701" s="22" t="str">
        <f>IF(OR($A701="",$B701=""),"",'MPTO_working_2-way'!E709)</f>
        <v/>
      </c>
      <c r="H701" s="17" t="str">
        <f>IF(OR($A701="",$B701=""),"",'OddsRatio_working_2-way'!M709)</f>
        <v/>
      </c>
      <c r="I701" s="17" t="str">
        <f>IF(OR($A701="",$B701=""),"",'OddsRatio_working_2-way'!N709)</f>
        <v/>
      </c>
      <c r="J701" s="17" t="str">
        <f>IF('Log_working_2-way'!$D709="","",A701^('Log_working_2-way'!$D709))</f>
        <v/>
      </c>
      <c r="K701" s="22" t="str">
        <f>IF('Log_working_2-way'!$D709="","",B701^('Log_working_2-way'!$D709))</f>
        <v/>
      </c>
    </row>
    <row r="702" spans="3:11" x14ac:dyDescent="0.2">
      <c r="C702" s="20" t="str">
        <f t="shared" si="99"/>
        <v/>
      </c>
      <c r="D702" s="17" t="str">
        <f>IF(OR($A702="",$B702=""),"",A702*'MPTO_working_2-way'!$G710)</f>
        <v/>
      </c>
      <c r="E702" s="22" t="str">
        <f>IF(OR($A702="",$B702=""),"",B702*'MPTO_working_2-way'!$G710)</f>
        <v/>
      </c>
      <c r="F702" s="17" t="str">
        <f>IF(OR($A702="",$B702=""),"",'MPTO_working_2-way'!D710)</f>
        <v/>
      </c>
      <c r="G702" s="22" t="str">
        <f>IF(OR($A702="",$B702=""),"",'MPTO_working_2-way'!E710)</f>
        <v/>
      </c>
      <c r="H702" s="17" t="str">
        <f>IF(OR($A702="",$B702=""),"",'OddsRatio_working_2-way'!M710)</f>
        <v/>
      </c>
      <c r="I702" s="17" t="str">
        <f>IF(OR($A702="",$B702=""),"",'OddsRatio_working_2-way'!N710)</f>
        <v/>
      </c>
      <c r="J702" s="17" t="str">
        <f>IF('Log_working_2-way'!$D710="","",A702^('Log_working_2-way'!$D710))</f>
        <v/>
      </c>
      <c r="K702" s="22" t="str">
        <f>IF('Log_working_2-way'!$D710="","",B702^('Log_working_2-way'!$D710))</f>
        <v/>
      </c>
    </row>
    <row r="703" spans="3:11" x14ac:dyDescent="0.2">
      <c r="C703" s="20" t="str">
        <f t="shared" si="99"/>
        <v/>
      </c>
      <c r="D703" s="17" t="str">
        <f>IF(OR($A703="",$B703=""),"",A703*'MPTO_working_2-way'!$G711)</f>
        <v/>
      </c>
      <c r="E703" s="22" t="str">
        <f>IF(OR($A703="",$B703=""),"",B703*'MPTO_working_2-way'!$G711)</f>
        <v/>
      </c>
      <c r="F703" s="17" t="str">
        <f>IF(OR($A703="",$B703=""),"",'MPTO_working_2-way'!D711)</f>
        <v/>
      </c>
      <c r="G703" s="22" t="str">
        <f>IF(OR($A703="",$B703=""),"",'MPTO_working_2-way'!E711)</f>
        <v/>
      </c>
      <c r="H703" s="17" t="str">
        <f>IF(OR($A703="",$B703=""),"",'OddsRatio_working_2-way'!M711)</f>
        <v/>
      </c>
      <c r="I703" s="17" t="str">
        <f>IF(OR($A703="",$B703=""),"",'OddsRatio_working_2-way'!N711)</f>
        <v/>
      </c>
      <c r="J703" s="17" t="str">
        <f>IF('Log_working_2-way'!$D711="","",A703^('Log_working_2-way'!$D711))</f>
        <v/>
      </c>
      <c r="K703" s="22" t="str">
        <f>IF('Log_working_2-way'!$D711="","",B703^('Log_working_2-way'!$D711))</f>
        <v/>
      </c>
    </row>
    <row r="704" spans="3:11" x14ac:dyDescent="0.2">
      <c r="C704" s="20" t="str">
        <f t="shared" si="99"/>
        <v/>
      </c>
      <c r="D704" s="17" t="str">
        <f>IF(OR($A704="",$B704=""),"",A704*'MPTO_working_2-way'!$G712)</f>
        <v/>
      </c>
      <c r="E704" s="22" t="str">
        <f>IF(OR($A704="",$B704=""),"",B704*'MPTO_working_2-way'!$G712)</f>
        <v/>
      </c>
      <c r="F704" s="17" t="str">
        <f>IF(OR($A704="",$B704=""),"",'MPTO_working_2-way'!D712)</f>
        <v/>
      </c>
      <c r="G704" s="22" t="str">
        <f>IF(OR($A704="",$B704=""),"",'MPTO_working_2-way'!E712)</f>
        <v/>
      </c>
      <c r="H704" s="17" t="str">
        <f>IF(OR($A704="",$B704=""),"",'OddsRatio_working_2-way'!M712)</f>
        <v/>
      </c>
      <c r="I704" s="17" t="str">
        <f>IF(OR($A704="",$B704=""),"",'OddsRatio_working_2-way'!N712)</f>
        <v/>
      </c>
      <c r="J704" s="17" t="str">
        <f>IF('Log_working_2-way'!$D712="","",A704^('Log_working_2-way'!$D712))</f>
        <v/>
      </c>
      <c r="K704" s="22" t="str">
        <f>IF('Log_working_2-way'!$D712="","",B704^('Log_working_2-way'!$D712))</f>
        <v/>
      </c>
    </row>
    <row r="705" spans="3:11" x14ac:dyDescent="0.2">
      <c r="C705" s="20" t="str">
        <f t="shared" si="99"/>
        <v/>
      </c>
      <c r="D705" s="17" t="str">
        <f>IF(OR($A705="",$B705=""),"",A705*'MPTO_working_2-way'!$G713)</f>
        <v/>
      </c>
      <c r="E705" s="22" t="str">
        <f>IF(OR($A705="",$B705=""),"",B705*'MPTO_working_2-way'!$G713)</f>
        <v/>
      </c>
      <c r="F705" s="17" t="str">
        <f>IF(OR($A705="",$B705=""),"",'MPTO_working_2-way'!D713)</f>
        <v/>
      </c>
      <c r="G705" s="22" t="str">
        <f>IF(OR($A705="",$B705=""),"",'MPTO_working_2-way'!E713)</f>
        <v/>
      </c>
      <c r="H705" s="17" t="str">
        <f>IF(OR($A705="",$B705=""),"",'OddsRatio_working_2-way'!M713)</f>
        <v/>
      </c>
      <c r="I705" s="17" t="str">
        <f>IF(OR($A705="",$B705=""),"",'OddsRatio_working_2-way'!N713)</f>
        <v/>
      </c>
      <c r="J705" s="17" t="str">
        <f>IF('Log_working_2-way'!$D713="","",A705^('Log_working_2-way'!$D713))</f>
        <v/>
      </c>
      <c r="K705" s="22" t="str">
        <f>IF('Log_working_2-way'!$D713="","",B705^('Log_working_2-way'!$D713))</f>
        <v/>
      </c>
    </row>
    <row r="706" spans="3:11" x14ac:dyDescent="0.2">
      <c r="C706" s="20" t="str">
        <f t="shared" si="99"/>
        <v/>
      </c>
      <c r="D706" s="17" t="str">
        <f>IF(OR($A706="",$B706=""),"",A706*'MPTO_working_2-way'!$G714)</f>
        <v/>
      </c>
      <c r="E706" s="22" t="str">
        <f>IF(OR($A706="",$B706=""),"",B706*'MPTO_working_2-way'!$G714)</f>
        <v/>
      </c>
      <c r="F706" s="17" t="str">
        <f>IF(OR($A706="",$B706=""),"",'MPTO_working_2-way'!D714)</f>
        <v/>
      </c>
      <c r="G706" s="22" t="str">
        <f>IF(OR($A706="",$B706=""),"",'MPTO_working_2-way'!E714)</f>
        <v/>
      </c>
      <c r="H706" s="17" t="str">
        <f>IF(OR($A706="",$B706=""),"",'OddsRatio_working_2-way'!M714)</f>
        <v/>
      </c>
      <c r="I706" s="17" t="str">
        <f>IF(OR($A706="",$B706=""),"",'OddsRatio_working_2-way'!N714)</f>
        <v/>
      </c>
      <c r="J706" s="17" t="str">
        <f>IF('Log_working_2-way'!$D714="","",A706^('Log_working_2-way'!$D714))</f>
        <v/>
      </c>
      <c r="K706" s="22" t="str">
        <f>IF('Log_working_2-way'!$D714="","",B706^('Log_working_2-way'!$D714))</f>
        <v/>
      </c>
    </row>
    <row r="707" spans="3:11" x14ac:dyDescent="0.2">
      <c r="C707" s="20" t="str">
        <f t="shared" si="99"/>
        <v/>
      </c>
      <c r="D707" s="17" t="str">
        <f>IF(OR($A707="",$B707=""),"",A707*'MPTO_working_2-way'!$G715)</f>
        <v/>
      </c>
      <c r="E707" s="22" t="str">
        <f>IF(OR($A707="",$B707=""),"",B707*'MPTO_working_2-way'!$G715)</f>
        <v/>
      </c>
      <c r="F707" s="17" t="str">
        <f>IF(OR($A707="",$B707=""),"",'MPTO_working_2-way'!D715)</f>
        <v/>
      </c>
      <c r="G707" s="22" t="str">
        <f>IF(OR($A707="",$B707=""),"",'MPTO_working_2-way'!E715)</f>
        <v/>
      </c>
      <c r="H707" s="17" t="str">
        <f>IF(OR($A707="",$B707=""),"",'OddsRatio_working_2-way'!M715)</f>
        <v/>
      </c>
      <c r="I707" s="17" t="str">
        <f>IF(OR($A707="",$B707=""),"",'OddsRatio_working_2-way'!N715)</f>
        <v/>
      </c>
      <c r="J707" s="17" t="str">
        <f>IF('Log_working_2-way'!$D715="","",A707^('Log_working_2-way'!$D715))</f>
        <v/>
      </c>
      <c r="K707" s="22" t="str">
        <f>IF('Log_working_2-way'!$D715="","",B707^('Log_working_2-way'!$D715))</f>
        <v/>
      </c>
    </row>
    <row r="708" spans="3:11" x14ac:dyDescent="0.2">
      <c r="C708" s="20" t="str">
        <f t="shared" si="99"/>
        <v/>
      </c>
      <c r="D708" s="17" t="str">
        <f>IF(OR($A708="",$B708=""),"",A708*'MPTO_working_2-way'!$G716)</f>
        <v/>
      </c>
      <c r="E708" s="22" t="str">
        <f>IF(OR($A708="",$B708=""),"",B708*'MPTO_working_2-way'!$G716)</f>
        <v/>
      </c>
      <c r="F708" s="17" t="str">
        <f>IF(OR($A708="",$B708=""),"",'MPTO_working_2-way'!D716)</f>
        <v/>
      </c>
      <c r="G708" s="22" t="str">
        <f>IF(OR($A708="",$B708=""),"",'MPTO_working_2-way'!E716)</f>
        <v/>
      </c>
      <c r="H708" s="17" t="str">
        <f>IF(OR($A708="",$B708=""),"",'OddsRatio_working_2-way'!M716)</f>
        <v/>
      </c>
      <c r="I708" s="17" t="str">
        <f>IF(OR($A708="",$B708=""),"",'OddsRatio_working_2-way'!N716)</f>
        <v/>
      </c>
      <c r="J708" s="17" t="str">
        <f>IF('Log_working_2-way'!$D716="","",A708^('Log_working_2-way'!$D716))</f>
        <v/>
      </c>
      <c r="K708" s="22" t="str">
        <f>IF('Log_working_2-way'!$D716="","",B708^('Log_working_2-way'!$D716))</f>
        <v/>
      </c>
    </row>
    <row r="709" spans="3:11" x14ac:dyDescent="0.2">
      <c r="C709" s="20" t="str">
        <f t="shared" si="99"/>
        <v/>
      </c>
      <c r="D709" s="17" t="str">
        <f>IF(OR($A709="",$B709=""),"",A709*'MPTO_working_2-way'!$G717)</f>
        <v/>
      </c>
      <c r="E709" s="22" t="str">
        <f>IF(OR($A709="",$B709=""),"",B709*'MPTO_working_2-way'!$G717)</f>
        <v/>
      </c>
      <c r="F709" s="17" t="str">
        <f>IF(OR($A709="",$B709=""),"",'MPTO_working_2-way'!D717)</f>
        <v/>
      </c>
      <c r="G709" s="22" t="str">
        <f>IF(OR($A709="",$B709=""),"",'MPTO_working_2-way'!E717)</f>
        <v/>
      </c>
      <c r="H709" s="17" t="str">
        <f>IF(OR($A709="",$B709=""),"",'OddsRatio_working_2-way'!M717)</f>
        <v/>
      </c>
      <c r="I709" s="17" t="str">
        <f>IF(OR($A709="",$B709=""),"",'OddsRatio_working_2-way'!N717)</f>
        <v/>
      </c>
      <c r="J709" s="17" t="str">
        <f>IF('Log_working_2-way'!$D717="","",A709^('Log_working_2-way'!$D717))</f>
        <v/>
      </c>
      <c r="K709" s="22" t="str">
        <f>IF('Log_working_2-way'!$D717="","",B709^('Log_working_2-way'!$D717))</f>
        <v/>
      </c>
    </row>
    <row r="710" spans="3:11" x14ac:dyDescent="0.2">
      <c r="C710" s="20" t="str">
        <f t="shared" si="99"/>
        <v/>
      </c>
      <c r="D710" s="17" t="str">
        <f>IF(OR($A710="",$B710=""),"",A710*'MPTO_working_2-way'!$G718)</f>
        <v/>
      </c>
      <c r="E710" s="22" t="str">
        <f>IF(OR($A710="",$B710=""),"",B710*'MPTO_working_2-way'!$G718)</f>
        <v/>
      </c>
      <c r="F710" s="17" t="str">
        <f>IF(OR($A710="",$B710=""),"",'MPTO_working_2-way'!D718)</f>
        <v/>
      </c>
      <c r="G710" s="22" t="str">
        <f>IF(OR($A710="",$B710=""),"",'MPTO_working_2-way'!E718)</f>
        <v/>
      </c>
      <c r="H710" s="17" t="str">
        <f>IF(OR($A710="",$B710=""),"",'OddsRatio_working_2-way'!M718)</f>
        <v/>
      </c>
      <c r="I710" s="17" t="str">
        <f>IF(OR($A710="",$B710=""),"",'OddsRatio_working_2-way'!N718)</f>
        <v/>
      </c>
      <c r="J710" s="17" t="str">
        <f>IF('Log_working_2-way'!$D718="","",A710^('Log_working_2-way'!$D718))</f>
        <v/>
      </c>
      <c r="K710" s="22" t="str">
        <f>IF('Log_working_2-way'!$D718="","",B710^('Log_working_2-way'!$D718))</f>
        <v/>
      </c>
    </row>
    <row r="711" spans="3:11" x14ac:dyDescent="0.2">
      <c r="C711" s="20" t="str">
        <f t="shared" si="99"/>
        <v/>
      </c>
      <c r="D711" s="17" t="str">
        <f>IF(OR($A711="",$B711=""),"",A711*'MPTO_working_2-way'!$G719)</f>
        <v/>
      </c>
      <c r="E711" s="22" t="str">
        <f>IF(OR($A711="",$B711=""),"",B711*'MPTO_working_2-way'!$G719)</f>
        <v/>
      </c>
      <c r="F711" s="17" t="str">
        <f>IF(OR($A711="",$B711=""),"",'MPTO_working_2-way'!D719)</f>
        <v/>
      </c>
      <c r="G711" s="22" t="str">
        <f>IF(OR($A711="",$B711=""),"",'MPTO_working_2-way'!E719)</f>
        <v/>
      </c>
      <c r="H711" s="17" t="str">
        <f>IF(OR($A711="",$B711=""),"",'OddsRatio_working_2-way'!M719)</f>
        <v/>
      </c>
      <c r="I711" s="17" t="str">
        <f>IF(OR($A711="",$B711=""),"",'OddsRatio_working_2-way'!N719)</f>
        <v/>
      </c>
      <c r="J711" s="17" t="str">
        <f>IF('Log_working_2-way'!$D719="","",A711^('Log_working_2-way'!$D719))</f>
        <v/>
      </c>
      <c r="K711" s="22" t="str">
        <f>IF('Log_working_2-way'!$D719="","",B711^('Log_working_2-way'!$D719))</f>
        <v/>
      </c>
    </row>
    <row r="712" spans="3:11" x14ac:dyDescent="0.2">
      <c r="C712" s="20" t="str">
        <f t="shared" si="99"/>
        <v/>
      </c>
      <c r="D712" s="17" t="str">
        <f>IF(OR($A712="",$B712=""),"",A712*'MPTO_working_2-way'!$G720)</f>
        <v/>
      </c>
      <c r="E712" s="22" t="str">
        <f>IF(OR($A712="",$B712=""),"",B712*'MPTO_working_2-way'!$G720)</f>
        <v/>
      </c>
      <c r="F712" s="17" t="str">
        <f>IF(OR($A712="",$B712=""),"",'MPTO_working_2-way'!D720)</f>
        <v/>
      </c>
      <c r="G712" s="22" t="str">
        <f>IF(OR($A712="",$B712=""),"",'MPTO_working_2-way'!E720)</f>
        <v/>
      </c>
      <c r="H712" s="17" t="str">
        <f>IF(OR($A712="",$B712=""),"",'OddsRatio_working_2-way'!M720)</f>
        <v/>
      </c>
      <c r="I712" s="17" t="str">
        <f>IF(OR($A712="",$B712=""),"",'OddsRatio_working_2-way'!N720)</f>
        <v/>
      </c>
      <c r="J712" s="17" t="str">
        <f>IF('Log_working_2-way'!$D720="","",A712^('Log_working_2-way'!$D720))</f>
        <v/>
      </c>
      <c r="K712" s="22" t="str">
        <f>IF('Log_working_2-way'!$D720="","",B712^('Log_working_2-way'!$D720))</f>
        <v/>
      </c>
    </row>
    <row r="713" spans="3:11" x14ac:dyDescent="0.2">
      <c r="C713" s="20" t="str">
        <f t="shared" si="99"/>
        <v/>
      </c>
      <c r="D713" s="17" t="str">
        <f>IF(OR($A713="",$B713=""),"",A713*'MPTO_working_2-way'!$G721)</f>
        <v/>
      </c>
      <c r="E713" s="22" t="str">
        <f>IF(OR($A713="",$B713=""),"",B713*'MPTO_working_2-way'!$G721)</f>
        <v/>
      </c>
      <c r="F713" s="17" t="str">
        <f>IF(OR($A713="",$B713=""),"",'MPTO_working_2-way'!D721)</f>
        <v/>
      </c>
      <c r="G713" s="22" t="str">
        <f>IF(OR($A713="",$B713=""),"",'MPTO_working_2-way'!E721)</f>
        <v/>
      </c>
      <c r="H713" s="17" t="str">
        <f>IF(OR($A713="",$B713=""),"",'OddsRatio_working_2-way'!M721)</f>
        <v/>
      </c>
      <c r="I713" s="17" t="str">
        <f>IF(OR($A713="",$B713=""),"",'OddsRatio_working_2-way'!N721)</f>
        <v/>
      </c>
      <c r="J713" s="17" t="str">
        <f>IF('Log_working_2-way'!$D721="","",A713^('Log_working_2-way'!$D721))</f>
        <v/>
      </c>
      <c r="K713" s="22" t="str">
        <f>IF('Log_working_2-way'!$D721="","",B713^('Log_working_2-way'!$D721))</f>
        <v/>
      </c>
    </row>
    <row r="714" spans="3:11" x14ac:dyDescent="0.2">
      <c r="C714" s="20" t="str">
        <f t="shared" si="99"/>
        <v/>
      </c>
      <c r="D714" s="17" t="str">
        <f>IF(OR($A714="",$B714=""),"",A714*'MPTO_working_2-way'!$G722)</f>
        <v/>
      </c>
      <c r="E714" s="22" t="str">
        <f>IF(OR($A714="",$B714=""),"",B714*'MPTO_working_2-way'!$G722)</f>
        <v/>
      </c>
      <c r="F714" s="17" t="str">
        <f>IF(OR($A714="",$B714=""),"",'MPTO_working_2-way'!D722)</f>
        <v/>
      </c>
      <c r="G714" s="22" t="str">
        <f>IF(OR($A714="",$B714=""),"",'MPTO_working_2-way'!E722)</f>
        <v/>
      </c>
      <c r="H714" s="17" t="str">
        <f>IF(OR($A714="",$B714=""),"",'OddsRatio_working_2-way'!M722)</f>
        <v/>
      </c>
      <c r="I714" s="17" t="str">
        <f>IF(OR($A714="",$B714=""),"",'OddsRatio_working_2-way'!N722)</f>
        <v/>
      </c>
      <c r="J714" s="17" t="str">
        <f>IF('Log_working_2-way'!$D722="","",A714^('Log_working_2-way'!$D722))</f>
        <v/>
      </c>
      <c r="K714" s="22" t="str">
        <f>IF('Log_working_2-way'!$D722="","",B714^('Log_working_2-way'!$D722))</f>
        <v/>
      </c>
    </row>
    <row r="715" spans="3:11" x14ac:dyDescent="0.2">
      <c r="C715" s="20" t="str">
        <f t="shared" si="99"/>
        <v/>
      </c>
      <c r="D715" s="17" t="str">
        <f>IF(OR($A715="",$B715=""),"",A715*'MPTO_working_2-way'!$G723)</f>
        <v/>
      </c>
      <c r="E715" s="22" t="str">
        <f>IF(OR($A715="",$B715=""),"",B715*'MPTO_working_2-way'!$G723)</f>
        <v/>
      </c>
      <c r="F715" s="17" t="str">
        <f>IF(OR($A715="",$B715=""),"",'MPTO_working_2-way'!D723)</f>
        <v/>
      </c>
      <c r="G715" s="22" t="str">
        <f>IF(OR($A715="",$B715=""),"",'MPTO_working_2-way'!E723)</f>
        <v/>
      </c>
      <c r="H715" s="17" t="str">
        <f>IF(OR($A715="",$B715=""),"",'OddsRatio_working_2-way'!M723)</f>
        <v/>
      </c>
      <c r="I715" s="17" t="str">
        <f>IF(OR($A715="",$B715=""),"",'OddsRatio_working_2-way'!N723)</f>
        <v/>
      </c>
      <c r="J715" s="17" t="str">
        <f>IF('Log_working_2-way'!$D723="","",A715^('Log_working_2-way'!$D723))</f>
        <v/>
      </c>
      <c r="K715" s="22" t="str">
        <f>IF('Log_working_2-way'!$D723="","",B715^('Log_working_2-way'!$D723))</f>
        <v/>
      </c>
    </row>
    <row r="716" spans="3:11" x14ac:dyDescent="0.2">
      <c r="C716" s="20" t="str">
        <f t="shared" si="99"/>
        <v/>
      </c>
      <c r="D716" s="17" t="str">
        <f>IF(OR($A716="",$B716=""),"",A716*'MPTO_working_2-way'!$G724)</f>
        <v/>
      </c>
      <c r="E716" s="22" t="str">
        <f>IF(OR($A716="",$B716=""),"",B716*'MPTO_working_2-way'!$G724)</f>
        <v/>
      </c>
      <c r="F716" s="17" t="str">
        <f>IF(OR($A716="",$B716=""),"",'MPTO_working_2-way'!D724)</f>
        <v/>
      </c>
      <c r="G716" s="22" t="str">
        <f>IF(OR($A716="",$B716=""),"",'MPTO_working_2-way'!E724)</f>
        <v/>
      </c>
      <c r="H716" s="17" t="str">
        <f>IF(OR($A716="",$B716=""),"",'OddsRatio_working_2-way'!M724)</f>
        <v/>
      </c>
      <c r="I716" s="17" t="str">
        <f>IF(OR($A716="",$B716=""),"",'OddsRatio_working_2-way'!N724)</f>
        <v/>
      </c>
      <c r="J716" s="17" t="str">
        <f>IF('Log_working_2-way'!$D724="","",A716^('Log_working_2-way'!$D724))</f>
        <v/>
      </c>
      <c r="K716" s="22" t="str">
        <f>IF('Log_working_2-way'!$D724="","",B716^('Log_working_2-way'!$D724))</f>
        <v/>
      </c>
    </row>
    <row r="717" spans="3:11" x14ac:dyDescent="0.2">
      <c r="C717" s="20" t="str">
        <f t="shared" si="99"/>
        <v/>
      </c>
      <c r="D717" s="17" t="str">
        <f>IF(OR($A717="",$B717=""),"",A717*'MPTO_working_2-way'!$G725)</f>
        <v/>
      </c>
      <c r="E717" s="22" t="str">
        <f>IF(OR($A717="",$B717=""),"",B717*'MPTO_working_2-way'!$G725)</f>
        <v/>
      </c>
      <c r="F717" s="17" t="str">
        <f>IF(OR($A717="",$B717=""),"",'MPTO_working_2-way'!D725)</f>
        <v/>
      </c>
      <c r="G717" s="22" t="str">
        <f>IF(OR($A717="",$B717=""),"",'MPTO_working_2-way'!E725)</f>
        <v/>
      </c>
      <c r="H717" s="17" t="str">
        <f>IF(OR($A717="",$B717=""),"",'OddsRatio_working_2-way'!M725)</f>
        <v/>
      </c>
      <c r="I717" s="17" t="str">
        <f>IF(OR($A717="",$B717=""),"",'OddsRatio_working_2-way'!N725)</f>
        <v/>
      </c>
      <c r="J717" s="17" t="str">
        <f>IF('Log_working_2-way'!$D725="","",A717^('Log_working_2-way'!$D725))</f>
        <v/>
      </c>
      <c r="K717" s="22" t="str">
        <f>IF('Log_working_2-way'!$D725="","",B717^('Log_working_2-way'!$D725))</f>
        <v/>
      </c>
    </row>
    <row r="718" spans="3:11" x14ac:dyDescent="0.2">
      <c r="C718" s="20" t="str">
        <f t="shared" si="99"/>
        <v/>
      </c>
      <c r="D718" s="17" t="str">
        <f>IF(OR($A718="",$B718=""),"",A718*'MPTO_working_2-way'!$G726)</f>
        <v/>
      </c>
      <c r="E718" s="22" t="str">
        <f>IF(OR($A718="",$B718=""),"",B718*'MPTO_working_2-way'!$G726)</f>
        <v/>
      </c>
      <c r="F718" s="17" t="str">
        <f>IF(OR($A718="",$B718=""),"",'MPTO_working_2-way'!D726)</f>
        <v/>
      </c>
      <c r="G718" s="22" t="str">
        <f>IF(OR($A718="",$B718=""),"",'MPTO_working_2-way'!E726)</f>
        <v/>
      </c>
      <c r="H718" s="17" t="str">
        <f>IF(OR($A718="",$B718=""),"",'OddsRatio_working_2-way'!M726)</f>
        <v/>
      </c>
      <c r="I718" s="17" t="str">
        <f>IF(OR($A718="",$B718=""),"",'OddsRatio_working_2-way'!N726)</f>
        <v/>
      </c>
      <c r="J718" s="17" t="str">
        <f>IF('Log_working_2-way'!$D726="","",A718^('Log_working_2-way'!$D726))</f>
        <v/>
      </c>
      <c r="K718" s="22" t="str">
        <f>IF('Log_working_2-way'!$D726="","",B718^('Log_working_2-way'!$D726))</f>
        <v/>
      </c>
    </row>
    <row r="719" spans="3:11" x14ac:dyDescent="0.2">
      <c r="C719" s="20" t="str">
        <f t="shared" si="99"/>
        <v/>
      </c>
      <c r="D719" s="17" t="str">
        <f>IF(OR($A719="",$B719=""),"",A719*'MPTO_working_2-way'!$G727)</f>
        <v/>
      </c>
      <c r="E719" s="22" t="str">
        <f>IF(OR($A719="",$B719=""),"",B719*'MPTO_working_2-way'!$G727)</f>
        <v/>
      </c>
      <c r="F719" s="17" t="str">
        <f>IF(OR($A719="",$B719=""),"",'MPTO_working_2-way'!D727)</f>
        <v/>
      </c>
      <c r="G719" s="22" t="str">
        <f>IF(OR($A719="",$B719=""),"",'MPTO_working_2-way'!E727)</f>
        <v/>
      </c>
      <c r="H719" s="17" t="str">
        <f>IF(OR($A719="",$B719=""),"",'OddsRatio_working_2-way'!M727)</f>
        <v/>
      </c>
      <c r="I719" s="17" t="str">
        <f>IF(OR($A719="",$B719=""),"",'OddsRatio_working_2-way'!N727)</f>
        <v/>
      </c>
      <c r="J719" s="17" t="str">
        <f>IF('Log_working_2-way'!$D727="","",A719^('Log_working_2-way'!$D727))</f>
        <v/>
      </c>
      <c r="K719" s="22" t="str">
        <f>IF('Log_working_2-way'!$D727="","",B719^('Log_working_2-way'!$D727))</f>
        <v/>
      </c>
    </row>
    <row r="720" spans="3:11" x14ac:dyDescent="0.2">
      <c r="C720" s="20" t="str">
        <f t="shared" si="99"/>
        <v/>
      </c>
      <c r="D720" s="17" t="str">
        <f>IF(OR($A720="",$B720=""),"",A720*'MPTO_working_2-way'!$G728)</f>
        <v/>
      </c>
      <c r="E720" s="22" t="str">
        <f>IF(OR($A720="",$B720=""),"",B720*'MPTO_working_2-way'!$G728)</f>
        <v/>
      </c>
      <c r="F720" s="17" t="str">
        <f>IF(OR($A720="",$B720=""),"",'MPTO_working_2-way'!D728)</f>
        <v/>
      </c>
      <c r="G720" s="22" t="str">
        <f>IF(OR($A720="",$B720=""),"",'MPTO_working_2-way'!E728)</f>
        <v/>
      </c>
      <c r="H720" s="17" t="str">
        <f>IF(OR($A720="",$B720=""),"",'OddsRatio_working_2-way'!M728)</f>
        <v/>
      </c>
      <c r="I720" s="17" t="str">
        <f>IF(OR($A720="",$B720=""),"",'OddsRatio_working_2-way'!N728)</f>
        <v/>
      </c>
      <c r="J720" s="17" t="str">
        <f>IF('Log_working_2-way'!$D728="","",A720^('Log_working_2-way'!$D728))</f>
        <v/>
      </c>
      <c r="K720" s="22" t="str">
        <f>IF('Log_working_2-way'!$D728="","",B720^('Log_working_2-way'!$D728))</f>
        <v/>
      </c>
    </row>
    <row r="721" spans="3:11" x14ac:dyDescent="0.2">
      <c r="C721" s="20" t="str">
        <f t="shared" si="99"/>
        <v/>
      </c>
      <c r="D721" s="17" t="str">
        <f>IF(OR($A721="",$B721=""),"",A721*'MPTO_working_2-way'!$G729)</f>
        <v/>
      </c>
      <c r="E721" s="22" t="str">
        <f>IF(OR($A721="",$B721=""),"",B721*'MPTO_working_2-way'!$G729)</f>
        <v/>
      </c>
      <c r="F721" s="17" t="str">
        <f>IF(OR($A721="",$B721=""),"",'MPTO_working_2-way'!D729)</f>
        <v/>
      </c>
      <c r="G721" s="22" t="str">
        <f>IF(OR($A721="",$B721=""),"",'MPTO_working_2-way'!E729)</f>
        <v/>
      </c>
      <c r="H721" s="17" t="str">
        <f>IF(OR($A721="",$B721=""),"",'OddsRatio_working_2-way'!M729)</f>
        <v/>
      </c>
      <c r="I721" s="17" t="str">
        <f>IF(OR($A721="",$B721=""),"",'OddsRatio_working_2-way'!N729)</f>
        <v/>
      </c>
      <c r="J721" s="17" t="str">
        <f>IF('Log_working_2-way'!$D729="","",A721^('Log_working_2-way'!$D729))</f>
        <v/>
      </c>
      <c r="K721" s="22" t="str">
        <f>IF('Log_working_2-way'!$D729="","",B721^('Log_working_2-way'!$D729))</f>
        <v/>
      </c>
    </row>
    <row r="722" spans="3:11" x14ac:dyDescent="0.2">
      <c r="C722" s="20" t="str">
        <f t="shared" si="99"/>
        <v/>
      </c>
      <c r="D722" s="17" t="str">
        <f>IF(OR($A722="",$B722=""),"",A722*'MPTO_working_2-way'!$G730)</f>
        <v/>
      </c>
      <c r="E722" s="22" t="str">
        <f>IF(OR($A722="",$B722=""),"",B722*'MPTO_working_2-way'!$G730)</f>
        <v/>
      </c>
      <c r="F722" s="17" t="str">
        <f>IF(OR($A722="",$B722=""),"",'MPTO_working_2-way'!D730)</f>
        <v/>
      </c>
      <c r="G722" s="22" t="str">
        <f>IF(OR($A722="",$B722=""),"",'MPTO_working_2-way'!E730)</f>
        <v/>
      </c>
      <c r="H722" s="17" t="str">
        <f>IF(OR($A722="",$B722=""),"",'OddsRatio_working_2-way'!M730)</f>
        <v/>
      </c>
      <c r="I722" s="17" t="str">
        <f>IF(OR($A722="",$B722=""),"",'OddsRatio_working_2-way'!N730)</f>
        <v/>
      </c>
      <c r="J722" s="17" t="str">
        <f>IF('Log_working_2-way'!$D730="","",A722^('Log_working_2-way'!$D730))</f>
        <v/>
      </c>
      <c r="K722" s="22" t="str">
        <f>IF('Log_working_2-way'!$D730="","",B722^('Log_working_2-way'!$D730))</f>
        <v/>
      </c>
    </row>
    <row r="723" spans="3:11" x14ac:dyDescent="0.2">
      <c r="C723" s="20" t="str">
        <f t="shared" si="99"/>
        <v/>
      </c>
      <c r="D723" s="17" t="str">
        <f>IF(OR($A723="",$B723=""),"",A723*'MPTO_working_2-way'!$G731)</f>
        <v/>
      </c>
      <c r="E723" s="22" t="str">
        <f>IF(OR($A723="",$B723=""),"",B723*'MPTO_working_2-way'!$G731)</f>
        <v/>
      </c>
      <c r="F723" s="17" t="str">
        <f>IF(OR($A723="",$B723=""),"",'MPTO_working_2-way'!D731)</f>
        <v/>
      </c>
      <c r="G723" s="22" t="str">
        <f>IF(OR($A723="",$B723=""),"",'MPTO_working_2-way'!E731)</f>
        <v/>
      </c>
      <c r="H723" s="17" t="str">
        <f>IF(OR($A723="",$B723=""),"",'OddsRatio_working_2-way'!M731)</f>
        <v/>
      </c>
      <c r="I723" s="17" t="str">
        <f>IF(OR($A723="",$B723=""),"",'OddsRatio_working_2-way'!N731)</f>
        <v/>
      </c>
      <c r="J723" s="17" t="str">
        <f>IF('Log_working_2-way'!$D731="","",A723^('Log_working_2-way'!$D731))</f>
        <v/>
      </c>
      <c r="K723" s="22" t="str">
        <f>IF('Log_working_2-way'!$D731="","",B723^('Log_working_2-way'!$D731))</f>
        <v/>
      </c>
    </row>
    <row r="724" spans="3:11" x14ac:dyDescent="0.2">
      <c r="C724" s="20" t="str">
        <f t="shared" si="99"/>
        <v/>
      </c>
      <c r="D724" s="17" t="str">
        <f>IF(OR($A724="",$B724=""),"",A724*'MPTO_working_2-way'!$G732)</f>
        <v/>
      </c>
      <c r="E724" s="22" t="str">
        <f>IF(OR($A724="",$B724=""),"",B724*'MPTO_working_2-way'!$G732)</f>
        <v/>
      </c>
      <c r="F724" s="17" t="str">
        <f>IF(OR($A724="",$B724=""),"",'MPTO_working_2-way'!D732)</f>
        <v/>
      </c>
      <c r="G724" s="22" t="str">
        <f>IF(OR($A724="",$B724=""),"",'MPTO_working_2-way'!E732)</f>
        <v/>
      </c>
      <c r="H724" s="17" t="str">
        <f>IF(OR($A724="",$B724=""),"",'OddsRatio_working_2-way'!M732)</f>
        <v/>
      </c>
      <c r="I724" s="17" t="str">
        <f>IF(OR($A724="",$B724=""),"",'OddsRatio_working_2-way'!N732)</f>
        <v/>
      </c>
      <c r="J724" s="17" t="str">
        <f>IF('Log_working_2-way'!$D732="","",A724^('Log_working_2-way'!$D732))</f>
        <v/>
      </c>
      <c r="K724" s="22" t="str">
        <f>IF('Log_working_2-way'!$D732="","",B724^('Log_working_2-way'!$D732))</f>
        <v/>
      </c>
    </row>
    <row r="725" spans="3:11" x14ac:dyDescent="0.2">
      <c r="C725" s="20" t="str">
        <f t="shared" si="99"/>
        <v/>
      </c>
      <c r="D725" s="17" t="str">
        <f>IF(OR($A725="",$B725=""),"",A725*'MPTO_working_2-way'!$G733)</f>
        <v/>
      </c>
      <c r="E725" s="22" t="str">
        <f>IF(OR($A725="",$B725=""),"",B725*'MPTO_working_2-way'!$G733)</f>
        <v/>
      </c>
      <c r="F725" s="17" t="str">
        <f>IF(OR($A725="",$B725=""),"",'MPTO_working_2-way'!D733)</f>
        <v/>
      </c>
      <c r="G725" s="22" t="str">
        <f>IF(OR($A725="",$B725=""),"",'MPTO_working_2-way'!E733)</f>
        <v/>
      </c>
      <c r="H725" s="17" t="str">
        <f>IF(OR($A725="",$B725=""),"",'OddsRatio_working_2-way'!M733)</f>
        <v/>
      </c>
      <c r="I725" s="17" t="str">
        <f>IF(OR($A725="",$B725=""),"",'OddsRatio_working_2-way'!N733)</f>
        <v/>
      </c>
      <c r="J725" s="17" t="str">
        <f>IF('Log_working_2-way'!$D733="","",A725^('Log_working_2-way'!$D733))</f>
        <v/>
      </c>
      <c r="K725" s="22" t="str">
        <f>IF('Log_working_2-way'!$D733="","",B725^('Log_working_2-way'!$D733))</f>
        <v/>
      </c>
    </row>
    <row r="726" spans="3:11" x14ac:dyDescent="0.2">
      <c r="C726" s="20" t="str">
        <f t="shared" si="99"/>
        <v/>
      </c>
      <c r="D726" s="17" t="str">
        <f>IF(OR($A726="",$B726=""),"",A726*'MPTO_working_2-way'!$G734)</f>
        <v/>
      </c>
      <c r="E726" s="22" t="str">
        <f>IF(OR($A726="",$B726=""),"",B726*'MPTO_working_2-way'!$G734)</f>
        <v/>
      </c>
      <c r="F726" s="17" t="str">
        <f>IF(OR($A726="",$B726=""),"",'MPTO_working_2-way'!D734)</f>
        <v/>
      </c>
      <c r="G726" s="22" t="str">
        <f>IF(OR($A726="",$B726=""),"",'MPTO_working_2-way'!E734)</f>
        <v/>
      </c>
      <c r="H726" s="17" t="str">
        <f>IF(OR($A726="",$B726=""),"",'OddsRatio_working_2-way'!M734)</f>
        <v/>
      </c>
      <c r="I726" s="17" t="str">
        <f>IF(OR($A726="",$B726=""),"",'OddsRatio_working_2-way'!N734)</f>
        <v/>
      </c>
      <c r="J726" s="17" t="str">
        <f>IF('Log_working_2-way'!$D734="","",A726^('Log_working_2-way'!$D734))</f>
        <v/>
      </c>
      <c r="K726" s="22" t="str">
        <f>IF('Log_working_2-way'!$D734="","",B726^('Log_working_2-way'!$D734))</f>
        <v/>
      </c>
    </row>
    <row r="727" spans="3:11" x14ac:dyDescent="0.2">
      <c r="C727" s="20" t="str">
        <f t="shared" si="99"/>
        <v/>
      </c>
      <c r="D727" s="17" t="str">
        <f>IF(OR($A727="",$B727=""),"",A727*'MPTO_working_2-way'!$G735)</f>
        <v/>
      </c>
      <c r="E727" s="22" t="str">
        <f>IF(OR($A727="",$B727=""),"",B727*'MPTO_working_2-way'!$G735)</f>
        <v/>
      </c>
      <c r="F727" s="17" t="str">
        <f>IF(OR($A727="",$B727=""),"",'MPTO_working_2-way'!D735)</f>
        <v/>
      </c>
      <c r="G727" s="22" t="str">
        <f>IF(OR($A727="",$B727=""),"",'MPTO_working_2-way'!E735)</f>
        <v/>
      </c>
      <c r="H727" s="17" t="str">
        <f>IF(OR($A727="",$B727=""),"",'OddsRatio_working_2-way'!M735)</f>
        <v/>
      </c>
      <c r="I727" s="17" t="str">
        <f>IF(OR($A727="",$B727=""),"",'OddsRatio_working_2-way'!N735)</f>
        <v/>
      </c>
      <c r="J727" s="17" t="str">
        <f>IF('Log_working_2-way'!$D735="","",A727^('Log_working_2-way'!$D735))</f>
        <v/>
      </c>
      <c r="K727" s="22" t="str">
        <f>IF('Log_working_2-way'!$D735="","",B727^('Log_working_2-way'!$D735))</f>
        <v/>
      </c>
    </row>
    <row r="728" spans="3:11" x14ac:dyDescent="0.2">
      <c r="C728" s="20" t="str">
        <f t="shared" si="99"/>
        <v/>
      </c>
      <c r="D728" s="17" t="str">
        <f>IF(OR($A728="",$B728=""),"",A728*'MPTO_working_2-way'!$G736)</f>
        <v/>
      </c>
      <c r="E728" s="22" t="str">
        <f>IF(OR($A728="",$B728=""),"",B728*'MPTO_working_2-way'!$G736)</f>
        <v/>
      </c>
      <c r="F728" s="17" t="str">
        <f>IF(OR($A728="",$B728=""),"",'MPTO_working_2-way'!D736)</f>
        <v/>
      </c>
      <c r="G728" s="22" t="str">
        <f>IF(OR($A728="",$B728=""),"",'MPTO_working_2-way'!E736)</f>
        <v/>
      </c>
      <c r="H728" s="17" t="str">
        <f>IF(OR($A728="",$B728=""),"",'OddsRatio_working_2-way'!M736)</f>
        <v/>
      </c>
      <c r="I728" s="17" t="str">
        <f>IF(OR($A728="",$B728=""),"",'OddsRatio_working_2-way'!N736)</f>
        <v/>
      </c>
      <c r="J728" s="17" t="str">
        <f>IF('Log_working_2-way'!$D736="","",A728^('Log_working_2-way'!$D736))</f>
        <v/>
      </c>
      <c r="K728" s="22" t="str">
        <f>IF('Log_working_2-way'!$D736="","",B728^('Log_working_2-way'!$D736))</f>
        <v/>
      </c>
    </row>
    <row r="729" spans="3:11" x14ac:dyDescent="0.2">
      <c r="C729" s="20" t="str">
        <f t="shared" si="99"/>
        <v/>
      </c>
      <c r="D729" s="17" t="str">
        <f>IF(OR($A729="",$B729=""),"",A729*'MPTO_working_2-way'!$G737)</f>
        <v/>
      </c>
      <c r="E729" s="22" t="str">
        <f>IF(OR($A729="",$B729=""),"",B729*'MPTO_working_2-way'!$G737)</f>
        <v/>
      </c>
      <c r="F729" s="17" t="str">
        <f>IF(OR($A729="",$B729=""),"",'MPTO_working_2-way'!D737)</f>
        <v/>
      </c>
      <c r="G729" s="22" t="str">
        <f>IF(OR($A729="",$B729=""),"",'MPTO_working_2-way'!E737)</f>
        <v/>
      </c>
      <c r="H729" s="17" t="str">
        <f>IF(OR($A729="",$B729=""),"",'OddsRatio_working_2-way'!M737)</f>
        <v/>
      </c>
      <c r="I729" s="17" t="str">
        <f>IF(OR($A729="",$B729=""),"",'OddsRatio_working_2-way'!N737)</f>
        <v/>
      </c>
      <c r="J729" s="17" t="str">
        <f>IF('Log_working_2-way'!$D737="","",A729^('Log_working_2-way'!$D737))</f>
        <v/>
      </c>
      <c r="K729" s="22" t="str">
        <f>IF('Log_working_2-way'!$D737="","",B729^('Log_working_2-way'!$D737))</f>
        <v/>
      </c>
    </row>
    <row r="730" spans="3:11" x14ac:dyDescent="0.2">
      <c r="C730" s="20" t="str">
        <f t="shared" si="99"/>
        <v/>
      </c>
      <c r="D730" s="17" t="str">
        <f>IF(OR($A730="",$B730=""),"",A730*'MPTO_working_2-way'!$G738)</f>
        <v/>
      </c>
      <c r="E730" s="22" t="str">
        <f>IF(OR($A730="",$B730=""),"",B730*'MPTO_working_2-way'!$G738)</f>
        <v/>
      </c>
      <c r="F730" s="17" t="str">
        <f>IF(OR($A730="",$B730=""),"",'MPTO_working_2-way'!D738)</f>
        <v/>
      </c>
      <c r="G730" s="22" t="str">
        <f>IF(OR($A730="",$B730=""),"",'MPTO_working_2-way'!E738)</f>
        <v/>
      </c>
      <c r="H730" s="17" t="str">
        <f>IF(OR($A730="",$B730=""),"",'OddsRatio_working_2-way'!M738)</f>
        <v/>
      </c>
      <c r="I730" s="17" t="str">
        <f>IF(OR($A730="",$B730=""),"",'OddsRatio_working_2-way'!N738)</f>
        <v/>
      </c>
      <c r="J730" s="17" t="str">
        <f>IF('Log_working_2-way'!$D738="","",A730^('Log_working_2-way'!$D738))</f>
        <v/>
      </c>
      <c r="K730" s="22" t="str">
        <f>IF('Log_working_2-way'!$D738="","",B730^('Log_working_2-way'!$D738))</f>
        <v/>
      </c>
    </row>
    <row r="731" spans="3:11" x14ac:dyDescent="0.2">
      <c r="C731" s="20" t="str">
        <f t="shared" si="99"/>
        <v/>
      </c>
      <c r="D731" s="17" t="str">
        <f>IF(OR($A731="",$B731=""),"",A731*'MPTO_working_2-way'!$G739)</f>
        <v/>
      </c>
      <c r="E731" s="22" t="str">
        <f>IF(OR($A731="",$B731=""),"",B731*'MPTO_working_2-way'!$G739)</f>
        <v/>
      </c>
      <c r="F731" s="17" t="str">
        <f>IF(OR($A731="",$B731=""),"",'MPTO_working_2-way'!D739)</f>
        <v/>
      </c>
      <c r="G731" s="22" t="str">
        <f>IF(OR($A731="",$B731=""),"",'MPTO_working_2-way'!E739)</f>
        <v/>
      </c>
      <c r="H731" s="17" t="str">
        <f>IF(OR($A731="",$B731=""),"",'OddsRatio_working_2-way'!M739)</f>
        <v/>
      </c>
      <c r="I731" s="17" t="str">
        <f>IF(OR($A731="",$B731=""),"",'OddsRatio_working_2-way'!N739)</f>
        <v/>
      </c>
      <c r="J731" s="17" t="str">
        <f>IF('Log_working_2-way'!$D739="","",A731^('Log_working_2-way'!$D739))</f>
        <v/>
      </c>
      <c r="K731" s="22" t="str">
        <f>IF('Log_working_2-way'!$D739="","",B731^('Log_working_2-way'!$D739))</f>
        <v/>
      </c>
    </row>
    <row r="732" spans="3:11" x14ac:dyDescent="0.2">
      <c r="C732" s="20" t="str">
        <f t="shared" si="99"/>
        <v/>
      </c>
      <c r="D732" s="17" t="str">
        <f>IF(OR($A732="",$B732=""),"",A732*'MPTO_working_2-way'!$G740)</f>
        <v/>
      </c>
      <c r="E732" s="22" t="str">
        <f>IF(OR($A732="",$B732=""),"",B732*'MPTO_working_2-way'!$G740)</f>
        <v/>
      </c>
      <c r="F732" s="17" t="str">
        <f>IF(OR($A732="",$B732=""),"",'MPTO_working_2-way'!D740)</f>
        <v/>
      </c>
      <c r="G732" s="22" t="str">
        <f>IF(OR($A732="",$B732=""),"",'MPTO_working_2-way'!E740)</f>
        <v/>
      </c>
      <c r="H732" s="17" t="str">
        <f>IF(OR($A732="",$B732=""),"",'OddsRatio_working_2-way'!M740)</f>
        <v/>
      </c>
      <c r="I732" s="17" t="str">
        <f>IF(OR($A732="",$B732=""),"",'OddsRatio_working_2-way'!N740)</f>
        <v/>
      </c>
      <c r="J732" s="17" t="str">
        <f>IF('Log_working_2-way'!$D740="","",A732^('Log_working_2-way'!$D740))</f>
        <v/>
      </c>
      <c r="K732" s="22" t="str">
        <f>IF('Log_working_2-way'!$D740="","",B732^('Log_working_2-way'!$D740))</f>
        <v/>
      </c>
    </row>
    <row r="733" spans="3:11" x14ac:dyDescent="0.2">
      <c r="C733" s="20" t="str">
        <f t="shared" si="99"/>
        <v/>
      </c>
      <c r="D733" s="17" t="str">
        <f>IF(OR($A733="",$B733=""),"",A733*'MPTO_working_2-way'!$G741)</f>
        <v/>
      </c>
      <c r="E733" s="22" t="str">
        <f>IF(OR($A733="",$B733=""),"",B733*'MPTO_working_2-way'!$G741)</f>
        <v/>
      </c>
      <c r="F733" s="17" t="str">
        <f>IF(OR($A733="",$B733=""),"",'MPTO_working_2-way'!D741)</f>
        <v/>
      </c>
      <c r="G733" s="22" t="str">
        <f>IF(OR($A733="",$B733=""),"",'MPTO_working_2-way'!E741)</f>
        <v/>
      </c>
      <c r="H733" s="17" t="str">
        <f>IF(OR($A733="",$B733=""),"",'OddsRatio_working_2-way'!M741)</f>
        <v/>
      </c>
      <c r="I733" s="17" t="str">
        <f>IF(OR($A733="",$B733=""),"",'OddsRatio_working_2-way'!N741)</f>
        <v/>
      </c>
      <c r="J733" s="17" t="str">
        <f>IF('Log_working_2-way'!$D741="","",A733^('Log_working_2-way'!$D741))</f>
        <v/>
      </c>
      <c r="K733" s="22" t="str">
        <f>IF('Log_working_2-way'!$D741="","",B733^('Log_working_2-way'!$D741))</f>
        <v/>
      </c>
    </row>
    <row r="734" spans="3:11" x14ac:dyDescent="0.2">
      <c r="C734" s="20" t="str">
        <f t="shared" si="99"/>
        <v/>
      </c>
      <c r="D734" s="17" t="str">
        <f>IF(OR($A734="",$B734=""),"",A734*'MPTO_working_2-way'!$G742)</f>
        <v/>
      </c>
      <c r="E734" s="22" t="str">
        <f>IF(OR($A734="",$B734=""),"",B734*'MPTO_working_2-way'!$G742)</f>
        <v/>
      </c>
      <c r="F734" s="17" t="str">
        <f>IF(OR($A734="",$B734=""),"",'MPTO_working_2-way'!D742)</f>
        <v/>
      </c>
      <c r="G734" s="22" t="str">
        <f>IF(OR($A734="",$B734=""),"",'MPTO_working_2-way'!E742)</f>
        <v/>
      </c>
      <c r="H734" s="17" t="str">
        <f>IF(OR($A734="",$B734=""),"",'OddsRatio_working_2-way'!M742)</f>
        <v/>
      </c>
      <c r="I734" s="17" t="str">
        <f>IF(OR($A734="",$B734=""),"",'OddsRatio_working_2-way'!N742)</f>
        <v/>
      </c>
      <c r="J734" s="17" t="str">
        <f>IF('Log_working_2-way'!$D742="","",A734^('Log_working_2-way'!$D742))</f>
        <v/>
      </c>
      <c r="K734" s="22" t="str">
        <f>IF('Log_working_2-way'!$D742="","",B734^('Log_working_2-way'!$D742))</f>
        <v/>
      </c>
    </row>
    <row r="735" spans="3:11" x14ac:dyDescent="0.2">
      <c r="C735" s="20" t="str">
        <f t="shared" si="99"/>
        <v/>
      </c>
      <c r="D735" s="17" t="str">
        <f>IF(OR($A735="",$B735=""),"",A735*'MPTO_working_2-way'!$G743)</f>
        <v/>
      </c>
      <c r="E735" s="22" t="str">
        <f>IF(OR($A735="",$B735=""),"",B735*'MPTO_working_2-way'!$G743)</f>
        <v/>
      </c>
      <c r="F735" s="17" t="str">
        <f>IF(OR($A735="",$B735=""),"",'MPTO_working_2-way'!D743)</f>
        <v/>
      </c>
      <c r="G735" s="22" t="str">
        <f>IF(OR($A735="",$B735=""),"",'MPTO_working_2-way'!E743)</f>
        <v/>
      </c>
      <c r="H735" s="17" t="str">
        <f>IF(OR($A735="",$B735=""),"",'OddsRatio_working_2-way'!M743)</f>
        <v/>
      </c>
      <c r="I735" s="17" t="str">
        <f>IF(OR($A735="",$B735=""),"",'OddsRatio_working_2-way'!N743)</f>
        <v/>
      </c>
      <c r="J735" s="17" t="str">
        <f>IF('Log_working_2-way'!$D743="","",A735^('Log_working_2-way'!$D743))</f>
        <v/>
      </c>
      <c r="K735" s="22" t="str">
        <f>IF('Log_working_2-way'!$D743="","",B735^('Log_working_2-way'!$D743))</f>
        <v/>
      </c>
    </row>
    <row r="736" spans="3:11" x14ac:dyDescent="0.2">
      <c r="C736" s="20" t="str">
        <f t="shared" si="99"/>
        <v/>
      </c>
      <c r="D736" s="17" t="str">
        <f>IF(OR($A736="",$B736=""),"",A736*'MPTO_working_2-way'!$G744)</f>
        <v/>
      </c>
      <c r="E736" s="22" t="str">
        <f>IF(OR($A736="",$B736=""),"",B736*'MPTO_working_2-way'!$G744)</f>
        <v/>
      </c>
      <c r="F736" s="17" t="str">
        <f>IF(OR($A736="",$B736=""),"",'MPTO_working_2-way'!D744)</f>
        <v/>
      </c>
      <c r="G736" s="22" t="str">
        <f>IF(OR($A736="",$B736=""),"",'MPTO_working_2-way'!E744)</f>
        <v/>
      </c>
      <c r="H736" s="17" t="str">
        <f>IF(OR($A736="",$B736=""),"",'OddsRatio_working_2-way'!M744)</f>
        <v/>
      </c>
      <c r="I736" s="17" t="str">
        <f>IF(OR($A736="",$B736=""),"",'OddsRatio_working_2-way'!N744)</f>
        <v/>
      </c>
      <c r="J736" s="17" t="str">
        <f>IF('Log_working_2-way'!$D744="","",A736^('Log_working_2-way'!$D744))</f>
        <v/>
      </c>
      <c r="K736" s="22" t="str">
        <f>IF('Log_working_2-way'!$D744="","",B736^('Log_working_2-way'!$D744))</f>
        <v/>
      </c>
    </row>
    <row r="737" spans="3:11" x14ac:dyDescent="0.2">
      <c r="C737" s="20" t="str">
        <f t="shared" si="99"/>
        <v/>
      </c>
      <c r="D737" s="17" t="str">
        <f>IF(OR($A737="",$B737=""),"",A737*'MPTO_working_2-way'!$G745)</f>
        <v/>
      </c>
      <c r="E737" s="22" t="str">
        <f>IF(OR($A737="",$B737=""),"",B737*'MPTO_working_2-way'!$G745)</f>
        <v/>
      </c>
      <c r="F737" s="17" t="str">
        <f>IF(OR($A737="",$B737=""),"",'MPTO_working_2-way'!D745)</f>
        <v/>
      </c>
      <c r="G737" s="22" t="str">
        <f>IF(OR($A737="",$B737=""),"",'MPTO_working_2-way'!E745)</f>
        <v/>
      </c>
      <c r="H737" s="17" t="str">
        <f>IF(OR($A737="",$B737=""),"",'OddsRatio_working_2-way'!M745)</f>
        <v/>
      </c>
      <c r="I737" s="17" t="str">
        <f>IF(OR($A737="",$B737=""),"",'OddsRatio_working_2-way'!N745)</f>
        <v/>
      </c>
      <c r="J737" s="17" t="str">
        <f>IF('Log_working_2-way'!$D745="","",A737^('Log_working_2-way'!$D745))</f>
        <v/>
      </c>
      <c r="K737" s="22" t="str">
        <f>IF('Log_working_2-way'!$D745="","",B737^('Log_working_2-way'!$D745))</f>
        <v/>
      </c>
    </row>
    <row r="738" spans="3:11" x14ac:dyDescent="0.2">
      <c r="C738" s="20" t="str">
        <f t="shared" si="99"/>
        <v/>
      </c>
      <c r="D738" s="17" t="str">
        <f>IF(OR($A738="",$B738=""),"",A738*'MPTO_working_2-way'!$G746)</f>
        <v/>
      </c>
      <c r="E738" s="22" t="str">
        <f>IF(OR($A738="",$B738=""),"",B738*'MPTO_working_2-way'!$G746)</f>
        <v/>
      </c>
      <c r="F738" s="17" t="str">
        <f>IF(OR($A738="",$B738=""),"",'MPTO_working_2-way'!D746)</f>
        <v/>
      </c>
      <c r="G738" s="22" t="str">
        <f>IF(OR($A738="",$B738=""),"",'MPTO_working_2-way'!E746)</f>
        <v/>
      </c>
      <c r="H738" s="17" t="str">
        <f>IF(OR($A738="",$B738=""),"",'OddsRatio_working_2-way'!M746)</f>
        <v/>
      </c>
      <c r="I738" s="17" t="str">
        <f>IF(OR($A738="",$B738=""),"",'OddsRatio_working_2-way'!N746)</f>
        <v/>
      </c>
      <c r="J738" s="17" t="str">
        <f>IF('Log_working_2-way'!$D746="","",A738^('Log_working_2-way'!$D746))</f>
        <v/>
      </c>
      <c r="K738" s="22" t="str">
        <f>IF('Log_working_2-way'!$D746="","",B738^('Log_working_2-way'!$D746))</f>
        <v/>
      </c>
    </row>
    <row r="739" spans="3:11" x14ac:dyDescent="0.2">
      <c r="C739" s="20" t="str">
        <f t="shared" si="99"/>
        <v/>
      </c>
      <c r="D739" s="17" t="str">
        <f>IF(OR($A739="",$B739=""),"",A739*'MPTO_working_2-way'!$G747)</f>
        <v/>
      </c>
      <c r="E739" s="22" t="str">
        <f>IF(OR($A739="",$B739=""),"",B739*'MPTO_working_2-way'!$G747)</f>
        <v/>
      </c>
      <c r="F739" s="17" t="str">
        <f>IF(OR($A739="",$B739=""),"",'MPTO_working_2-way'!D747)</f>
        <v/>
      </c>
      <c r="G739" s="22" t="str">
        <f>IF(OR($A739="",$B739=""),"",'MPTO_working_2-way'!E747)</f>
        <v/>
      </c>
      <c r="H739" s="17" t="str">
        <f>IF(OR($A739="",$B739=""),"",'OddsRatio_working_2-way'!M747)</f>
        <v/>
      </c>
      <c r="I739" s="17" t="str">
        <f>IF(OR($A739="",$B739=""),"",'OddsRatio_working_2-way'!N747)</f>
        <v/>
      </c>
      <c r="J739" s="17" t="str">
        <f>IF('Log_working_2-way'!$D747="","",A739^('Log_working_2-way'!$D747))</f>
        <v/>
      </c>
      <c r="K739" s="22" t="str">
        <f>IF('Log_working_2-way'!$D747="","",B739^('Log_working_2-way'!$D747))</f>
        <v/>
      </c>
    </row>
    <row r="740" spans="3:11" x14ac:dyDescent="0.2">
      <c r="C740" s="20" t="str">
        <f t="shared" si="99"/>
        <v/>
      </c>
      <c r="D740" s="17" t="str">
        <f>IF(OR($A740="",$B740=""),"",A740*'MPTO_working_2-way'!$G748)</f>
        <v/>
      </c>
      <c r="E740" s="22" t="str">
        <f>IF(OR($A740="",$B740=""),"",B740*'MPTO_working_2-way'!$G748)</f>
        <v/>
      </c>
      <c r="F740" s="17" t="str">
        <f>IF(OR($A740="",$B740=""),"",'MPTO_working_2-way'!D748)</f>
        <v/>
      </c>
      <c r="G740" s="22" t="str">
        <f>IF(OR($A740="",$B740=""),"",'MPTO_working_2-way'!E748)</f>
        <v/>
      </c>
      <c r="H740" s="17" t="str">
        <f>IF(OR($A740="",$B740=""),"",'OddsRatio_working_2-way'!M748)</f>
        <v/>
      </c>
      <c r="I740" s="17" t="str">
        <f>IF(OR($A740="",$B740=""),"",'OddsRatio_working_2-way'!N748)</f>
        <v/>
      </c>
      <c r="J740" s="17" t="str">
        <f>IF('Log_working_2-way'!$D748="","",A740^('Log_working_2-way'!$D748))</f>
        <v/>
      </c>
      <c r="K740" s="22" t="str">
        <f>IF('Log_working_2-way'!$D748="","",B740^('Log_working_2-way'!$D748))</f>
        <v/>
      </c>
    </row>
    <row r="741" spans="3:11" x14ac:dyDescent="0.2">
      <c r="C741" s="20" t="str">
        <f t="shared" si="99"/>
        <v/>
      </c>
      <c r="D741" s="17" t="str">
        <f>IF(OR($A741="",$B741=""),"",A741*'MPTO_working_2-way'!$G749)</f>
        <v/>
      </c>
      <c r="E741" s="22" t="str">
        <f>IF(OR($A741="",$B741=""),"",B741*'MPTO_working_2-way'!$G749)</f>
        <v/>
      </c>
      <c r="F741" s="17" t="str">
        <f>IF(OR($A741="",$B741=""),"",'MPTO_working_2-way'!D749)</f>
        <v/>
      </c>
      <c r="G741" s="22" t="str">
        <f>IF(OR($A741="",$B741=""),"",'MPTO_working_2-way'!E749)</f>
        <v/>
      </c>
      <c r="H741" s="17" t="str">
        <f>IF(OR($A741="",$B741=""),"",'OddsRatio_working_2-way'!M749)</f>
        <v/>
      </c>
      <c r="I741" s="17" t="str">
        <f>IF(OR($A741="",$B741=""),"",'OddsRatio_working_2-way'!N749)</f>
        <v/>
      </c>
      <c r="J741" s="17" t="str">
        <f>IF('Log_working_2-way'!$D749="","",A741^('Log_working_2-way'!$D749))</f>
        <v/>
      </c>
      <c r="K741" s="22" t="str">
        <f>IF('Log_working_2-way'!$D749="","",B741^('Log_working_2-way'!$D749))</f>
        <v/>
      </c>
    </row>
    <row r="742" spans="3:11" x14ac:dyDescent="0.2">
      <c r="C742" s="20" t="str">
        <f t="shared" si="99"/>
        <v/>
      </c>
      <c r="D742" s="17" t="str">
        <f>IF(OR($A742="",$B742=""),"",A742*'MPTO_working_2-way'!$G750)</f>
        <v/>
      </c>
      <c r="E742" s="22" t="str">
        <f>IF(OR($A742="",$B742=""),"",B742*'MPTO_working_2-way'!$G750)</f>
        <v/>
      </c>
      <c r="F742" s="17" t="str">
        <f>IF(OR($A742="",$B742=""),"",'MPTO_working_2-way'!D750)</f>
        <v/>
      </c>
      <c r="G742" s="22" t="str">
        <f>IF(OR($A742="",$B742=""),"",'MPTO_working_2-way'!E750)</f>
        <v/>
      </c>
      <c r="H742" s="17" t="str">
        <f>IF(OR($A742="",$B742=""),"",'OddsRatio_working_2-way'!M750)</f>
        <v/>
      </c>
      <c r="I742" s="17" t="str">
        <f>IF(OR($A742="",$B742=""),"",'OddsRatio_working_2-way'!N750)</f>
        <v/>
      </c>
      <c r="J742" s="17" t="str">
        <f>IF('Log_working_2-way'!$D750="","",A742^('Log_working_2-way'!$D750))</f>
        <v/>
      </c>
      <c r="K742" s="22" t="str">
        <f>IF('Log_working_2-way'!$D750="","",B742^('Log_working_2-way'!$D750))</f>
        <v/>
      </c>
    </row>
    <row r="743" spans="3:11" x14ac:dyDescent="0.2">
      <c r="C743" s="20" t="str">
        <f t="shared" si="99"/>
        <v/>
      </c>
      <c r="D743" s="17" t="str">
        <f>IF(OR($A743="",$B743=""),"",A743*'MPTO_working_2-way'!$G751)</f>
        <v/>
      </c>
      <c r="E743" s="22" t="str">
        <f>IF(OR($A743="",$B743=""),"",B743*'MPTO_working_2-way'!$G751)</f>
        <v/>
      </c>
      <c r="F743" s="17" t="str">
        <f>IF(OR($A743="",$B743=""),"",'MPTO_working_2-way'!D751)</f>
        <v/>
      </c>
      <c r="G743" s="22" t="str">
        <f>IF(OR($A743="",$B743=""),"",'MPTO_working_2-way'!E751)</f>
        <v/>
      </c>
      <c r="H743" s="17" t="str">
        <f>IF(OR($A743="",$B743=""),"",'OddsRatio_working_2-way'!M751)</f>
        <v/>
      </c>
      <c r="I743" s="17" t="str">
        <f>IF(OR($A743="",$B743=""),"",'OddsRatio_working_2-way'!N751)</f>
        <v/>
      </c>
      <c r="J743" s="17" t="str">
        <f>IF('Log_working_2-way'!$D751="","",A743^('Log_working_2-way'!$D751))</f>
        <v/>
      </c>
      <c r="K743" s="22" t="str">
        <f>IF('Log_working_2-way'!$D751="","",B743^('Log_working_2-way'!$D751))</f>
        <v/>
      </c>
    </row>
    <row r="744" spans="3:11" x14ac:dyDescent="0.2">
      <c r="C744" s="20" t="str">
        <f t="shared" si="99"/>
        <v/>
      </c>
      <c r="D744" s="17" t="str">
        <f>IF(OR($A744="",$B744=""),"",A744*'MPTO_working_2-way'!$G752)</f>
        <v/>
      </c>
      <c r="E744" s="22" t="str">
        <f>IF(OR($A744="",$B744=""),"",B744*'MPTO_working_2-way'!$G752)</f>
        <v/>
      </c>
      <c r="F744" s="17" t="str">
        <f>IF(OR($A744="",$B744=""),"",'MPTO_working_2-way'!D752)</f>
        <v/>
      </c>
      <c r="G744" s="22" t="str">
        <f>IF(OR($A744="",$B744=""),"",'MPTO_working_2-way'!E752)</f>
        <v/>
      </c>
      <c r="H744" s="17" t="str">
        <f>IF(OR($A744="",$B744=""),"",'OddsRatio_working_2-way'!M752)</f>
        <v/>
      </c>
      <c r="I744" s="17" t="str">
        <f>IF(OR($A744="",$B744=""),"",'OddsRatio_working_2-way'!N752)</f>
        <v/>
      </c>
      <c r="J744" s="17" t="str">
        <f>IF('Log_working_2-way'!$D752="","",A744^('Log_working_2-way'!$D752))</f>
        <v/>
      </c>
      <c r="K744" s="22" t="str">
        <f>IF('Log_working_2-way'!$D752="","",B744^('Log_working_2-way'!$D752))</f>
        <v/>
      </c>
    </row>
    <row r="745" spans="3:11" x14ac:dyDescent="0.2">
      <c r="C745" s="20" t="str">
        <f t="shared" si="99"/>
        <v/>
      </c>
      <c r="D745" s="17" t="str">
        <f>IF(OR($A745="",$B745=""),"",A745*'MPTO_working_2-way'!$G753)</f>
        <v/>
      </c>
      <c r="E745" s="22" t="str">
        <f>IF(OR($A745="",$B745=""),"",B745*'MPTO_working_2-way'!$G753)</f>
        <v/>
      </c>
      <c r="F745" s="17" t="str">
        <f>IF(OR($A745="",$B745=""),"",'MPTO_working_2-way'!D753)</f>
        <v/>
      </c>
      <c r="G745" s="22" t="str">
        <f>IF(OR($A745="",$B745=""),"",'MPTO_working_2-way'!E753)</f>
        <v/>
      </c>
      <c r="H745" s="17" t="str">
        <f>IF(OR($A745="",$B745=""),"",'OddsRatio_working_2-way'!M753)</f>
        <v/>
      </c>
      <c r="I745" s="17" t="str">
        <f>IF(OR($A745="",$B745=""),"",'OddsRatio_working_2-way'!N753)</f>
        <v/>
      </c>
      <c r="J745" s="17" t="str">
        <f>IF('Log_working_2-way'!$D753="","",A745^('Log_working_2-way'!$D753))</f>
        <v/>
      </c>
      <c r="K745" s="22" t="str">
        <f>IF('Log_working_2-way'!$D753="","",B745^('Log_working_2-way'!$D753))</f>
        <v/>
      </c>
    </row>
    <row r="746" spans="3:11" x14ac:dyDescent="0.2">
      <c r="C746" s="20" t="str">
        <f t="shared" si="99"/>
        <v/>
      </c>
      <c r="D746" s="17" t="str">
        <f>IF(OR($A746="",$B746=""),"",A746*'MPTO_working_2-way'!$G754)</f>
        <v/>
      </c>
      <c r="E746" s="22" t="str">
        <f>IF(OR($A746="",$B746=""),"",B746*'MPTO_working_2-way'!$G754)</f>
        <v/>
      </c>
      <c r="F746" s="17" t="str">
        <f>IF(OR($A746="",$B746=""),"",'MPTO_working_2-way'!D754)</f>
        <v/>
      </c>
      <c r="G746" s="22" t="str">
        <f>IF(OR($A746="",$B746=""),"",'MPTO_working_2-way'!E754)</f>
        <v/>
      </c>
      <c r="H746" s="17" t="str">
        <f>IF(OR($A746="",$B746=""),"",'OddsRatio_working_2-way'!M754)</f>
        <v/>
      </c>
      <c r="I746" s="17" t="str">
        <f>IF(OR($A746="",$B746=""),"",'OddsRatio_working_2-way'!N754)</f>
        <v/>
      </c>
      <c r="J746" s="17" t="str">
        <f>IF('Log_working_2-way'!$D754="","",A746^('Log_working_2-way'!$D754))</f>
        <v/>
      </c>
      <c r="K746" s="22" t="str">
        <f>IF('Log_working_2-way'!$D754="","",B746^('Log_working_2-way'!$D754))</f>
        <v/>
      </c>
    </row>
    <row r="747" spans="3:11" x14ac:dyDescent="0.2">
      <c r="C747" s="20" t="str">
        <f t="shared" si="99"/>
        <v/>
      </c>
      <c r="D747" s="17" t="str">
        <f>IF(OR($A747="",$B747=""),"",A747*'MPTO_working_2-way'!$G755)</f>
        <v/>
      </c>
      <c r="E747" s="22" t="str">
        <f>IF(OR($A747="",$B747=""),"",B747*'MPTO_working_2-way'!$G755)</f>
        <v/>
      </c>
      <c r="F747" s="17" t="str">
        <f>IF(OR($A747="",$B747=""),"",'MPTO_working_2-way'!D755)</f>
        <v/>
      </c>
      <c r="G747" s="22" t="str">
        <f>IF(OR($A747="",$B747=""),"",'MPTO_working_2-way'!E755)</f>
        <v/>
      </c>
      <c r="H747" s="17" t="str">
        <f>IF(OR($A747="",$B747=""),"",'OddsRatio_working_2-way'!M755)</f>
        <v/>
      </c>
      <c r="I747" s="17" t="str">
        <f>IF(OR($A747="",$B747=""),"",'OddsRatio_working_2-way'!N755)</f>
        <v/>
      </c>
      <c r="J747" s="17" t="str">
        <f>IF('Log_working_2-way'!$D755="","",A747^('Log_working_2-way'!$D755))</f>
        <v/>
      </c>
      <c r="K747" s="22" t="str">
        <f>IF('Log_working_2-way'!$D755="","",B747^('Log_working_2-way'!$D755))</f>
        <v/>
      </c>
    </row>
    <row r="748" spans="3:11" x14ac:dyDescent="0.2">
      <c r="C748" s="20" t="str">
        <f t="shared" si="99"/>
        <v/>
      </c>
      <c r="D748" s="17" t="str">
        <f>IF(OR($A748="",$B748=""),"",A748*'MPTO_working_2-way'!$G756)</f>
        <v/>
      </c>
      <c r="E748" s="22" t="str">
        <f>IF(OR($A748="",$B748=""),"",B748*'MPTO_working_2-way'!$G756)</f>
        <v/>
      </c>
      <c r="F748" s="17" t="str">
        <f>IF(OR($A748="",$B748=""),"",'MPTO_working_2-way'!D756)</f>
        <v/>
      </c>
      <c r="G748" s="22" t="str">
        <f>IF(OR($A748="",$B748=""),"",'MPTO_working_2-way'!E756)</f>
        <v/>
      </c>
      <c r="H748" s="17" t="str">
        <f>IF(OR($A748="",$B748=""),"",'OddsRatio_working_2-way'!M756)</f>
        <v/>
      </c>
      <c r="I748" s="17" t="str">
        <f>IF(OR($A748="",$B748=""),"",'OddsRatio_working_2-way'!N756)</f>
        <v/>
      </c>
      <c r="J748" s="17" t="str">
        <f>IF('Log_working_2-way'!$D756="","",A748^('Log_working_2-way'!$D756))</f>
        <v/>
      </c>
      <c r="K748" s="22" t="str">
        <f>IF('Log_working_2-way'!$D756="","",B748^('Log_working_2-way'!$D756))</f>
        <v/>
      </c>
    </row>
    <row r="749" spans="3:11" x14ac:dyDescent="0.2">
      <c r="C749" s="20" t="str">
        <f t="shared" si="99"/>
        <v/>
      </c>
      <c r="D749" s="17" t="str">
        <f>IF(OR($A749="",$B749=""),"",A749*'MPTO_working_2-way'!$G757)</f>
        <v/>
      </c>
      <c r="E749" s="22" t="str">
        <f>IF(OR($A749="",$B749=""),"",B749*'MPTO_working_2-way'!$G757)</f>
        <v/>
      </c>
      <c r="F749" s="17" t="str">
        <f>IF(OR($A749="",$B749=""),"",'MPTO_working_2-way'!D757)</f>
        <v/>
      </c>
      <c r="G749" s="22" t="str">
        <f>IF(OR($A749="",$B749=""),"",'MPTO_working_2-way'!E757)</f>
        <v/>
      </c>
      <c r="H749" s="17" t="str">
        <f>IF(OR($A749="",$B749=""),"",'OddsRatio_working_2-way'!M757)</f>
        <v/>
      </c>
      <c r="I749" s="17" t="str">
        <f>IF(OR($A749="",$B749=""),"",'OddsRatio_working_2-way'!N757)</f>
        <v/>
      </c>
      <c r="J749" s="17" t="str">
        <f>IF('Log_working_2-way'!$D757="","",A749^('Log_working_2-way'!$D757))</f>
        <v/>
      </c>
      <c r="K749" s="22" t="str">
        <f>IF('Log_working_2-way'!$D757="","",B749^('Log_working_2-way'!$D757))</f>
        <v/>
      </c>
    </row>
    <row r="750" spans="3:11" x14ac:dyDescent="0.2">
      <c r="C750" s="20" t="str">
        <f t="shared" si="99"/>
        <v/>
      </c>
      <c r="D750" s="17" t="str">
        <f>IF(OR($A750="",$B750=""),"",A750*'MPTO_working_2-way'!$G758)</f>
        <v/>
      </c>
      <c r="E750" s="22" t="str">
        <f>IF(OR($A750="",$B750=""),"",B750*'MPTO_working_2-way'!$G758)</f>
        <v/>
      </c>
      <c r="F750" s="17" t="str">
        <f>IF(OR($A750="",$B750=""),"",'MPTO_working_2-way'!D758)</f>
        <v/>
      </c>
      <c r="G750" s="22" t="str">
        <f>IF(OR($A750="",$B750=""),"",'MPTO_working_2-way'!E758)</f>
        <v/>
      </c>
      <c r="H750" s="17" t="str">
        <f>IF(OR($A750="",$B750=""),"",'OddsRatio_working_2-way'!M758)</f>
        <v/>
      </c>
      <c r="I750" s="17" t="str">
        <f>IF(OR($A750="",$B750=""),"",'OddsRatio_working_2-way'!N758)</f>
        <v/>
      </c>
      <c r="J750" s="17" t="str">
        <f>IF('Log_working_2-way'!$D758="","",A750^('Log_working_2-way'!$D758))</f>
        <v/>
      </c>
      <c r="K750" s="22" t="str">
        <f>IF('Log_working_2-way'!$D758="","",B750^('Log_working_2-way'!$D758))</f>
        <v/>
      </c>
    </row>
    <row r="751" spans="3:11" x14ac:dyDescent="0.2">
      <c r="C751" s="20" t="str">
        <f t="shared" si="99"/>
        <v/>
      </c>
      <c r="D751" s="17" t="str">
        <f>IF(OR($A751="",$B751=""),"",A751*'MPTO_working_2-way'!$G759)</f>
        <v/>
      </c>
      <c r="E751" s="22" t="str">
        <f>IF(OR($A751="",$B751=""),"",B751*'MPTO_working_2-way'!$G759)</f>
        <v/>
      </c>
      <c r="F751" s="17" t="str">
        <f>IF(OR($A751="",$B751=""),"",'MPTO_working_2-way'!D759)</f>
        <v/>
      </c>
      <c r="G751" s="22" t="str">
        <f>IF(OR($A751="",$B751=""),"",'MPTO_working_2-way'!E759)</f>
        <v/>
      </c>
      <c r="H751" s="17" t="str">
        <f>IF(OR($A751="",$B751=""),"",'OddsRatio_working_2-way'!M759)</f>
        <v/>
      </c>
      <c r="I751" s="17" t="str">
        <f>IF(OR($A751="",$B751=""),"",'OddsRatio_working_2-way'!N759)</f>
        <v/>
      </c>
      <c r="J751" s="17" t="str">
        <f>IF('Log_working_2-way'!$D759="","",A751^('Log_working_2-way'!$D759))</f>
        <v/>
      </c>
      <c r="K751" s="22" t="str">
        <f>IF('Log_working_2-way'!$D759="","",B751^('Log_working_2-way'!$D759))</f>
        <v/>
      </c>
    </row>
    <row r="752" spans="3:11" x14ac:dyDescent="0.2">
      <c r="C752" s="20" t="str">
        <f t="shared" si="99"/>
        <v/>
      </c>
      <c r="D752" s="17" t="str">
        <f>IF(OR($A752="",$B752=""),"",A752*'MPTO_working_2-way'!$G760)</f>
        <v/>
      </c>
      <c r="E752" s="22" t="str">
        <f>IF(OR($A752="",$B752=""),"",B752*'MPTO_working_2-way'!$G760)</f>
        <v/>
      </c>
      <c r="F752" s="17" t="str">
        <f>IF(OR($A752="",$B752=""),"",'MPTO_working_2-way'!D760)</f>
        <v/>
      </c>
      <c r="G752" s="22" t="str">
        <f>IF(OR($A752="",$B752=""),"",'MPTO_working_2-way'!E760)</f>
        <v/>
      </c>
      <c r="H752" s="17" t="str">
        <f>IF(OR($A752="",$B752=""),"",'OddsRatio_working_2-way'!M760)</f>
        <v/>
      </c>
      <c r="I752" s="17" t="str">
        <f>IF(OR($A752="",$B752=""),"",'OddsRatio_working_2-way'!N760)</f>
        <v/>
      </c>
      <c r="J752" s="17" t="str">
        <f>IF('Log_working_2-way'!$D760="","",A752^('Log_working_2-way'!$D760))</f>
        <v/>
      </c>
      <c r="K752" s="22" t="str">
        <f>IF('Log_working_2-way'!$D760="","",B752^('Log_working_2-way'!$D760))</f>
        <v/>
      </c>
    </row>
    <row r="753" spans="3:11" x14ac:dyDescent="0.2">
      <c r="C753" s="20" t="str">
        <f t="shared" si="99"/>
        <v/>
      </c>
      <c r="D753" s="17" t="str">
        <f>IF(OR($A753="",$B753=""),"",A753*'MPTO_working_2-way'!$G761)</f>
        <v/>
      </c>
      <c r="E753" s="22" t="str">
        <f>IF(OR($A753="",$B753=""),"",B753*'MPTO_working_2-way'!$G761)</f>
        <v/>
      </c>
      <c r="F753" s="17" t="str">
        <f>IF(OR($A753="",$B753=""),"",'MPTO_working_2-way'!D761)</f>
        <v/>
      </c>
      <c r="G753" s="22" t="str">
        <f>IF(OR($A753="",$B753=""),"",'MPTO_working_2-way'!E761)</f>
        <v/>
      </c>
      <c r="H753" s="17" t="str">
        <f>IF(OR($A753="",$B753=""),"",'OddsRatio_working_2-way'!M761)</f>
        <v/>
      </c>
      <c r="I753" s="17" t="str">
        <f>IF(OR($A753="",$B753=""),"",'OddsRatio_working_2-way'!N761)</f>
        <v/>
      </c>
      <c r="J753" s="17" t="str">
        <f>IF('Log_working_2-way'!$D761="","",A753^('Log_working_2-way'!$D761))</f>
        <v/>
      </c>
      <c r="K753" s="22" t="str">
        <f>IF('Log_working_2-way'!$D761="","",B753^('Log_working_2-way'!$D761))</f>
        <v/>
      </c>
    </row>
    <row r="754" spans="3:11" x14ac:dyDescent="0.2">
      <c r="C754" s="20" t="str">
        <f t="shared" si="99"/>
        <v/>
      </c>
      <c r="D754" s="17" t="str">
        <f>IF(OR($A754="",$B754=""),"",A754*'MPTO_working_2-way'!$G762)</f>
        <v/>
      </c>
      <c r="E754" s="22" t="str">
        <f>IF(OR($A754="",$B754=""),"",B754*'MPTO_working_2-way'!$G762)</f>
        <v/>
      </c>
      <c r="F754" s="17" t="str">
        <f>IF(OR($A754="",$B754=""),"",'MPTO_working_2-way'!D762)</f>
        <v/>
      </c>
      <c r="G754" s="22" t="str">
        <f>IF(OR($A754="",$B754=""),"",'MPTO_working_2-way'!E762)</f>
        <v/>
      </c>
      <c r="H754" s="17" t="str">
        <f>IF(OR($A754="",$B754=""),"",'OddsRatio_working_2-way'!M762)</f>
        <v/>
      </c>
      <c r="I754" s="17" t="str">
        <f>IF(OR($A754="",$B754=""),"",'OddsRatio_working_2-way'!N762)</f>
        <v/>
      </c>
      <c r="J754" s="17" t="str">
        <f>IF('Log_working_2-way'!$D762="","",A754^('Log_working_2-way'!$D762))</f>
        <v/>
      </c>
      <c r="K754" s="22" t="str">
        <f>IF('Log_working_2-way'!$D762="","",B754^('Log_working_2-way'!$D762))</f>
        <v/>
      </c>
    </row>
    <row r="755" spans="3:11" x14ac:dyDescent="0.2">
      <c r="C755" s="20" t="str">
        <f t="shared" si="99"/>
        <v/>
      </c>
      <c r="D755" s="17" t="str">
        <f>IF(OR($A755="",$B755=""),"",A755*'MPTO_working_2-way'!$G763)</f>
        <v/>
      </c>
      <c r="E755" s="22" t="str">
        <f>IF(OR($A755="",$B755=""),"",B755*'MPTO_working_2-way'!$G763)</f>
        <v/>
      </c>
      <c r="F755" s="17" t="str">
        <f>IF(OR($A755="",$B755=""),"",'MPTO_working_2-way'!D763)</f>
        <v/>
      </c>
      <c r="G755" s="22" t="str">
        <f>IF(OR($A755="",$B755=""),"",'MPTO_working_2-way'!E763)</f>
        <v/>
      </c>
      <c r="H755" s="17" t="str">
        <f>IF(OR($A755="",$B755=""),"",'OddsRatio_working_2-way'!M763)</f>
        <v/>
      </c>
      <c r="I755" s="17" t="str">
        <f>IF(OR($A755="",$B755=""),"",'OddsRatio_working_2-way'!N763)</f>
        <v/>
      </c>
      <c r="J755" s="17" t="str">
        <f>IF('Log_working_2-way'!$D763="","",A755^('Log_working_2-way'!$D763))</f>
        <v/>
      </c>
      <c r="K755" s="22" t="str">
        <f>IF('Log_working_2-way'!$D763="","",B755^('Log_working_2-way'!$D763))</f>
        <v/>
      </c>
    </row>
    <row r="756" spans="3:11" x14ac:dyDescent="0.2">
      <c r="C756" s="20" t="str">
        <f t="shared" si="99"/>
        <v/>
      </c>
      <c r="D756" s="17" t="str">
        <f>IF(OR($A756="",$B756=""),"",A756*'MPTO_working_2-way'!$G764)</f>
        <v/>
      </c>
      <c r="E756" s="22" t="str">
        <f>IF(OR($A756="",$B756=""),"",B756*'MPTO_working_2-way'!$G764)</f>
        <v/>
      </c>
      <c r="F756" s="17" t="str">
        <f>IF(OR($A756="",$B756=""),"",'MPTO_working_2-way'!D764)</f>
        <v/>
      </c>
      <c r="G756" s="22" t="str">
        <f>IF(OR($A756="",$B756=""),"",'MPTO_working_2-way'!E764)</f>
        <v/>
      </c>
      <c r="H756" s="17" t="str">
        <f>IF(OR($A756="",$B756=""),"",'OddsRatio_working_2-way'!M764)</f>
        <v/>
      </c>
      <c r="I756" s="17" t="str">
        <f>IF(OR($A756="",$B756=""),"",'OddsRatio_working_2-way'!N764)</f>
        <v/>
      </c>
      <c r="J756" s="17" t="str">
        <f>IF('Log_working_2-way'!$D764="","",A756^('Log_working_2-way'!$D764))</f>
        <v/>
      </c>
      <c r="K756" s="22" t="str">
        <f>IF('Log_working_2-way'!$D764="","",B756^('Log_working_2-way'!$D764))</f>
        <v/>
      </c>
    </row>
    <row r="757" spans="3:11" x14ac:dyDescent="0.2">
      <c r="C757" s="20" t="str">
        <f t="shared" si="99"/>
        <v/>
      </c>
      <c r="D757" s="17" t="str">
        <f>IF(OR($A757="",$B757=""),"",A757*'MPTO_working_2-way'!$G765)</f>
        <v/>
      </c>
      <c r="E757" s="22" t="str">
        <f>IF(OR($A757="",$B757=""),"",B757*'MPTO_working_2-way'!$G765)</f>
        <v/>
      </c>
      <c r="F757" s="17" t="str">
        <f>IF(OR($A757="",$B757=""),"",'MPTO_working_2-way'!D765)</f>
        <v/>
      </c>
      <c r="G757" s="22" t="str">
        <f>IF(OR($A757="",$B757=""),"",'MPTO_working_2-way'!E765)</f>
        <v/>
      </c>
      <c r="H757" s="17" t="str">
        <f>IF(OR($A757="",$B757=""),"",'OddsRatio_working_2-way'!M765)</f>
        <v/>
      </c>
      <c r="I757" s="17" t="str">
        <f>IF(OR($A757="",$B757=""),"",'OddsRatio_working_2-way'!N765)</f>
        <v/>
      </c>
      <c r="J757" s="17" t="str">
        <f>IF('Log_working_2-way'!$D765="","",A757^('Log_working_2-way'!$D765))</f>
        <v/>
      </c>
      <c r="K757" s="22" t="str">
        <f>IF('Log_working_2-way'!$D765="","",B757^('Log_working_2-way'!$D765))</f>
        <v/>
      </c>
    </row>
    <row r="758" spans="3:11" x14ac:dyDescent="0.2">
      <c r="C758" s="20" t="str">
        <f t="shared" si="99"/>
        <v/>
      </c>
      <c r="D758" s="17" t="str">
        <f>IF(OR($A758="",$B758=""),"",A758*'MPTO_working_2-way'!$G766)</f>
        <v/>
      </c>
      <c r="E758" s="22" t="str">
        <f>IF(OR($A758="",$B758=""),"",B758*'MPTO_working_2-way'!$G766)</f>
        <v/>
      </c>
      <c r="F758" s="17" t="str">
        <f>IF(OR($A758="",$B758=""),"",'MPTO_working_2-way'!D766)</f>
        <v/>
      </c>
      <c r="G758" s="22" t="str">
        <f>IF(OR($A758="",$B758=""),"",'MPTO_working_2-way'!E766)</f>
        <v/>
      </c>
      <c r="H758" s="17" t="str">
        <f>IF(OR($A758="",$B758=""),"",'OddsRatio_working_2-way'!M766)</f>
        <v/>
      </c>
      <c r="I758" s="17" t="str">
        <f>IF(OR($A758="",$B758=""),"",'OddsRatio_working_2-way'!N766)</f>
        <v/>
      </c>
      <c r="J758" s="17" t="str">
        <f>IF('Log_working_2-way'!$D766="","",A758^('Log_working_2-way'!$D766))</f>
        <v/>
      </c>
      <c r="K758" s="22" t="str">
        <f>IF('Log_working_2-way'!$D766="","",B758^('Log_working_2-way'!$D766))</f>
        <v/>
      </c>
    </row>
    <row r="759" spans="3:11" x14ac:dyDescent="0.2">
      <c r="C759" s="20" t="str">
        <f t="shared" si="99"/>
        <v/>
      </c>
      <c r="D759" s="17" t="str">
        <f>IF(OR($A759="",$B759=""),"",A759*'MPTO_working_2-way'!$G767)</f>
        <v/>
      </c>
      <c r="E759" s="22" t="str">
        <f>IF(OR($A759="",$B759=""),"",B759*'MPTO_working_2-way'!$G767)</f>
        <v/>
      </c>
      <c r="F759" s="17" t="str">
        <f>IF(OR($A759="",$B759=""),"",'MPTO_working_2-way'!D767)</f>
        <v/>
      </c>
      <c r="G759" s="22" t="str">
        <f>IF(OR($A759="",$B759=""),"",'MPTO_working_2-way'!E767)</f>
        <v/>
      </c>
      <c r="H759" s="17" t="str">
        <f>IF(OR($A759="",$B759=""),"",'OddsRatio_working_2-way'!M767)</f>
        <v/>
      </c>
      <c r="I759" s="17" t="str">
        <f>IF(OR($A759="",$B759=""),"",'OddsRatio_working_2-way'!N767)</f>
        <v/>
      </c>
      <c r="J759" s="17" t="str">
        <f>IF('Log_working_2-way'!$D767="","",A759^('Log_working_2-way'!$D767))</f>
        <v/>
      </c>
      <c r="K759" s="22" t="str">
        <f>IF('Log_working_2-way'!$D767="","",B759^('Log_working_2-way'!$D767))</f>
        <v/>
      </c>
    </row>
    <row r="760" spans="3:11" x14ac:dyDescent="0.2">
      <c r="C760" s="20" t="str">
        <f t="shared" si="99"/>
        <v/>
      </c>
      <c r="D760" s="17" t="str">
        <f>IF(OR($A760="",$B760=""),"",A760*'MPTO_working_2-way'!$G768)</f>
        <v/>
      </c>
      <c r="E760" s="22" t="str">
        <f>IF(OR($A760="",$B760=""),"",B760*'MPTO_working_2-way'!$G768)</f>
        <v/>
      </c>
      <c r="F760" s="17" t="str">
        <f>IF(OR($A760="",$B760=""),"",'MPTO_working_2-way'!D768)</f>
        <v/>
      </c>
      <c r="G760" s="22" t="str">
        <f>IF(OR($A760="",$B760=""),"",'MPTO_working_2-way'!E768)</f>
        <v/>
      </c>
      <c r="H760" s="17" t="str">
        <f>IF(OR($A760="",$B760=""),"",'OddsRatio_working_2-way'!M768)</f>
        <v/>
      </c>
      <c r="I760" s="17" t="str">
        <f>IF(OR($A760="",$B760=""),"",'OddsRatio_working_2-way'!N768)</f>
        <v/>
      </c>
      <c r="J760" s="17" t="str">
        <f>IF('Log_working_2-way'!$D768="","",A760^('Log_working_2-way'!$D768))</f>
        <v/>
      </c>
      <c r="K760" s="22" t="str">
        <f>IF('Log_working_2-way'!$D768="","",B760^('Log_working_2-way'!$D768))</f>
        <v/>
      </c>
    </row>
    <row r="761" spans="3:11" x14ac:dyDescent="0.2">
      <c r="C761" s="20" t="str">
        <f t="shared" si="99"/>
        <v/>
      </c>
      <c r="D761" s="17" t="str">
        <f>IF(OR($A761="",$B761=""),"",A761*'MPTO_working_2-way'!$G769)</f>
        <v/>
      </c>
      <c r="E761" s="22" t="str">
        <f>IF(OR($A761="",$B761=""),"",B761*'MPTO_working_2-way'!$G769)</f>
        <v/>
      </c>
      <c r="F761" s="17" t="str">
        <f>IF(OR($A761="",$B761=""),"",'MPTO_working_2-way'!D769)</f>
        <v/>
      </c>
      <c r="G761" s="22" t="str">
        <f>IF(OR($A761="",$B761=""),"",'MPTO_working_2-way'!E769)</f>
        <v/>
      </c>
      <c r="H761" s="17" t="str">
        <f>IF(OR($A761="",$B761=""),"",'OddsRatio_working_2-way'!M769)</f>
        <v/>
      </c>
      <c r="I761" s="17" t="str">
        <f>IF(OR($A761="",$B761=""),"",'OddsRatio_working_2-way'!N769)</f>
        <v/>
      </c>
      <c r="J761" s="17" t="str">
        <f>IF('Log_working_2-way'!$D769="","",A761^('Log_working_2-way'!$D769))</f>
        <v/>
      </c>
      <c r="K761" s="22" t="str">
        <f>IF('Log_working_2-way'!$D769="","",B761^('Log_working_2-way'!$D769))</f>
        <v/>
      </c>
    </row>
    <row r="762" spans="3:11" x14ac:dyDescent="0.2">
      <c r="C762" s="20" t="str">
        <f t="shared" ref="C762:C825" si="100">IF(OR($A762="",$B762=""),"",(1/A762)+(1/B762)-1)</f>
        <v/>
      </c>
      <c r="D762" s="17" t="str">
        <f>IF(OR($A762="",$B762=""),"",A762*'MPTO_working_2-way'!$G770)</f>
        <v/>
      </c>
      <c r="E762" s="22" t="str">
        <f>IF(OR($A762="",$B762=""),"",B762*'MPTO_working_2-way'!$G770)</f>
        <v/>
      </c>
      <c r="F762" s="17" t="str">
        <f>IF(OR($A762="",$B762=""),"",'MPTO_working_2-way'!D770)</f>
        <v/>
      </c>
      <c r="G762" s="22" t="str">
        <f>IF(OR($A762="",$B762=""),"",'MPTO_working_2-way'!E770)</f>
        <v/>
      </c>
      <c r="H762" s="17" t="str">
        <f>IF(OR($A762="",$B762=""),"",'OddsRatio_working_2-way'!M770)</f>
        <v/>
      </c>
      <c r="I762" s="17" t="str">
        <f>IF(OR($A762="",$B762=""),"",'OddsRatio_working_2-way'!N770)</f>
        <v/>
      </c>
      <c r="J762" s="17" t="str">
        <f>IF('Log_working_2-way'!$D770="","",A762^('Log_working_2-way'!$D770))</f>
        <v/>
      </c>
      <c r="K762" s="22" t="str">
        <f>IF('Log_working_2-way'!$D770="","",B762^('Log_working_2-way'!$D770))</f>
        <v/>
      </c>
    </row>
    <row r="763" spans="3:11" x14ac:dyDescent="0.2">
      <c r="C763" s="20" t="str">
        <f t="shared" si="100"/>
        <v/>
      </c>
      <c r="D763" s="17" t="str">
        <f>IF(OR($A763="",$B763=""),"",A763*'MPTO_working_2-way'!$G771)</f>
        <v/>
      </c>
      <c r="E763" s="22" t="str">
        <f>IF(OR($A763="",$B763=""),"",B763*'MPTO_working_2-way'!$G771)</f>
        <v/>
      </c>
      <c r="F763" s="17" t="str">
        <f>IF(OR($A763="",$B763=""),"",'MPTO_working_2-way'!D771)</f>
        <v/>
      </c>
      <c r="G763" s="22" t="str">
        <f>IF(OR($A763="",$B763=""),"",'MPTO_working_2-way'!E771)</f>
        <v/>
      </c>
      <c r="H763" s="17" t="str">
        <f>IF(OR($A763="",$B763=""),"",'OddsRatio_working_2-way'!M771)</f>
        <v/>
      </c>
      <c r="I763" s="17" t="str">
        <f>IF(OR($A763="",$B763=""),"",'OddsRatio_working_2-way'!N771)</f>
        <v/>
      </c>
      <c r="J763" s="17" t="str">
        <f>IF('Log_working_2-way'!$D771="","",A763^('Log_working_2-way'!$D771))</f>
        <v/>
      </c>
      <c r="K763" s="22" t="str">
        <f>IF('Log_working_2-way'!$D771="","",B763^('Log_working_2-way'!$D771))</f>
        <v/>
      </c>
    </row>
    <row r="764" spans="3:11" x14ac:dyDescent="0.2">
      <c r="C764" s="20" t="str">
        <f t="shared" si="100"/>
        <v/>
      </c>
      <c r="D764" s="17" t="str">
        <f>IF(OR($A764="",$B764=""),"",A764*'MPTO_working_2-way'!$G772)</f>
        <v/>
      </c>
      <c r="E764" s="22" t="str">
        <f>IF(OR($A764="",$B764=""),"",B764*'MPTO_working_2-way'!$G772)</f>
        <v/>
      </c>
      <c r="F764" s="17" t="str">
        <f>IF(OR($A764="",$B764=""),"",'MPTO_working_2-way'!D772)</f>
        <v/>
      </c>
      <c r="G764" s="22" t="str">
        <f>IF(OR($A764="",$B764=""),"",'MPTO_working_2-way'!E772)</f>
        <v/>
      </c>
      <c r="H764" s="17" t="str">
        <f>IF(OR($A764="",$B764=""),"",'OddsRatio_working_2-way'!M772)</f>
        <v/>
      </c>
      <c r="I764" s="17" t="str">
        <f>IF(OR($A764="",$B764=""),"",'OddsRatio_working_2-way'!N772)</f>
        <v/>
      </c>
      <c r="J764" s="17" t="str">
        <f>IF('Log_working_2-way'!$D772="","",A764^('Log_working_2-way'!$D772))</f>
        <v/>
      </c>
      <c r="K764" s="22" t="str">
        <f>IF('Log_working_2-way'!$D772="","",B764^('Log_working_2-way'!$D772))</f>
        <v/>
      </c>
    </row>
    <row r="765" spans="3:11" x14ac:dyDescent="0.2">
      <c r="C765" s="20" t="str">
        <f t="shared" si="100"/>
        <v/>
      </c>
      <c r="D765" s="17" t="str">
        <f>IF(OR($A765="",$B765=""),"",A765*'MPTO_working_2-way'!$G773)</f>
        <v/>
      </c>
      <c r="E765" s="22" t="str">
        <f>IF(OR($A765="",$B765=""),"",B765*'MPTO_working_2-way'!$G773)</f>
        <v/>
      </c>
      <c r="F765" s="17" t="str">
        <f>IF(OR($A765="",$B765=""),"",'MPTO_working_2-way'!D773)</f>
        <v/>
      </c>
      <c r="G765" s="22" t="str">
        <f>IF(OR($A765="",$B765=""),"",'MPTO_working_2-way'!E773)</f>
        <v/>
      </c>
      <c r="H765" s="17" t="str">
        <f>IF(OR($A765="",$B765=""),"",'OddsRatio_working_2-way'!M773)</f>
        <v/>
      </c>
      <c r="I765" s="17" t="str">
        <f>IF(OR($A765="",$B765=""),"",'OddsRatio_working_2-way'!N773)</f>
        <v/>
      </c>
      <c r="J765" s="17" t="str">
        <f>IF('Log_working_2-way'!$D773="","",A765^('Log_working_2-way'!$D773))</f>
        <v/>
      </c>
      <c r="K765" s="22" t="str">
        <f>IF('Log_working_2-way'!$D773="","",B765^('Log_working_2-way'!$D773))</f>
        <v/>
      </c>
    </row>
    <row r="766" spans="3:11" x14ac:dyDescent="0.2">
      <c r="C766" s="20" t="str">
        <f t="shared" si="100"/>
        <v/>
      </c>
      <c r="D766" s="17" t="str">
        <f>IF(OR($A766="",$B766=""),"",A766*'MPTO_working_2-way'!$G774)</f>
        <v/>
      </c>
      <c r="E766" s="22" t="str">
        <f>IF(OR($A766="",$B766=""),"",B766*'MPTO_working_2-way'!$G774)</f>
        <v/>
      </c>
      <c r="F766" s="17" t="str">
        <f>IF(OR($A766="",$B766=""),"",'MPTO_working_2-way'!D774)</f>
        <v/>
      </c>
      <c r="G766" s="22" t="str">
        <f>IF(OR($A766="",$B766=""),"",'MPTO_working_2-way'!E774)</f>
        <v/>
      </c>
      <c r="H766" s="17" t="str">
        <f>IF(OR($A766="",$B766=""),"",'OddsRatio_working_2-way'!M774)</f>
        <v/>
      </c>
      <c r="I766" s="17" t="str">
        <f>IF(OR($A766="",$B766=""),"",'OddsRatio_working_2-way'!N774)</f>
        <v/>
      </c>
      <c r="J766" s="17" t="str">
        <f>IF('Log_working_2-way'!$D774="","",A766^('Log_working_2-way'!$D774))</f>
        <v/>
      </c>
      <c r="K766" s="22" t="str">
        <f>IF('Log_working_2-way'!$D774="","",B766^('Log_working_2-way'!$D774))</f>
        <v/>
      </c>
    </row>
    <row r="767" spans="3:11" x14ac:dyDescent="0.2">
      <c r="C767" s="20" t="str">
        <f t="shared" si="100"/>
        <v/>
      </c>
      <c r="D767" s="17" t="str">
        <f>IF(OR($A767="",$B767=""),"",A767*'MPTO_working_2-way'!$G775)</f>
        <v/>
      </c>
      <c r="E767" s="22" t="str">
        <f>IF(OR($A767="",$B767=""),"",B767*'MPTO_working_2-way'!$G775)</f>
        <v/>
      </c>
      <c r="F767" s="17" t="str">
        <f>IF(OR($A767="",$B767=""),"",'MPTO_working_2-way'!D775)</f>
        <v/>
      </c>
      <c r="G767" s="22" t="str">
        <f>IF(OR($A767="",$B767=""),"",'MPTO_working_2-way'!E775)</f>
        <v/>
      </c>
      <c r="H767" s="17" t="str">
        <f>IF(OR($A767="",$B767=""),"",'OddsRatio_working_2-way'!M775)</f>
        <v/>
      </c>
      <c r="I767" s="17" t="str">
        <f>IF(OR($A767="",$B767=""),"",'OddsRatio_working_2-way'!N775)</f>
        <v/>
      </c>
      <c r="J767" s="17" t="str">
        <f>IF('Log_working_2-way'!$D775="","",A767^('Log_working_2-way'!$D775))</f>
        <v/>
      </c>
      <c r="K767" s="22" t="str">
        <f>IF('Log_working_2-way'!$D775="","",B767^('Log_working_2-way'!$D775))</f>
        <v/>
      </c>
    </row>
    <row r="768" spans="3:11" x14ac:dyDescent="0.2">
      <c r="C768" s="20" t="str">
        <f t="shared" si="100"/>
        <v/>
      </c>
      <c r="D768" s="17" t="str">
        <f>IF(OR($A768="",$B768=""),"",A768*'MPTO_working_2-way'!$G776)</f>
        <v/>
      </c>
      <c r="E768" s="22" t="str">
        <f>IF(OR($A768="",$B768=""),"",B768*'MPTO_working_2-way'!$G776)</f>
        <v/>
      </c>
      <c r="F768" s="17" t="str">
        <f>IF(OR($A768="",$B768=""),"",'MPTO_working_2-way'!D776)</f>
        <v/>
      </c>
      <c r="G768" s="22" t="str">
        <f>IF(OR($A768="",$B768=""),"",'MPTO_working_2-way'!E776)</f>
        <v/>
      </c>
      <c r="H768" s="17" t="str">
        <f>IF(OR($A768="",$B768=""),"",'OddsRatio_working_2-way'!M776)</f>
        <v/>
      </c>
      <c r="I768" s="17" t="str">
        <f>IF(OR($A768="",$B768=""),"",'OddsRatio_working_2-way'!N776)</f>
        <v/>
      </c>
      <c r="J768" s="17" t="str">
        <f>IF('Log_working_2-way'!$D776="","",A768^('Log_working_2-way'!$D776))</f>
        <v/>
      </c>
      <c r="K768" s="22" t="str">
        <f>IF('Log_working_2-way'!$D776="","",B768^('Log_working_2-way'!$D776))</f>
        <v/>
      </c>
    </row>
    <row r="769" spans="3:11" x14ac:dyDescent="0.2">
      <c r="C769" s="20" t="str">
        <f t="shared" si="100"/>
        <v/>
      </c>
      <c r="D769" s="17" t="str">
        <f>IF(OR($A769="",$B769=""),"",A769*'MPTO_working_2-way'!$G777)</f>
        <v/>
      </c>
      <c r="E769" s="22" t="str">
        <f>IF(OR($A769="",$B769=""),"",B769*'MPTO_working_2-way'!$G777)</f>
        <v/>
      </c>
      <c r="F769" s="17" t="str">
        <f>IF(OR($A769="",$B769=""),"",'MPTO_working_2-way'!D777)</f>
        <v/>
      </c>
      <c r="G769" s="22" t="str">
        <f>IF(OR($A769="",$B769=""),"",'MPTO_working_2-way'!E777)</f>
        <v/>
      </c>
      <c r="H769" s="17" t="str">
        <f>IF(OR($A769="",$B769=""),"",'OddsRatio_working_2-way'!M777)</f>
        <v/>
      </c>
      <c r="I769" s="17" t="str">
        <f>IF(OR($A769="",$B769=""),"",'OddsRatio_working_2-way'!N777)</f>
        <v/>
      </c>
      <c r="J769" s="17" t="str">
        <f>IF('Log_working_2-way'!$D777="","",A769^('Log_working_2-way'!$D777))</f>
        <v/>
      </c>
      <c r="K769" s="22" t="str">
        <f>IF('Log_working_2-way'!$D777="","",B769^('Log_working_2-way'!$D777))</f>
        <v/>
      </c>
    </row>
    <row r="770" spans="3:11" x14ac:dyDescent="0.2">
      <c r="C770" s="20" t="str">
        <f t="shared" si="100"/>
        <v/>
      </c>
      <c r="D770" s="17" t="str">
        <f>IF(OR($A770="",$B770=""),"",A770*'MPTO_working_2-way'!$G778)</f>
        <v/>
      </c>
      <c r="E770" s="22" t="str">
        <f>IF(OR($A770="",$B770=""),"",B770*'MPTO_working_2-way'!$G778)</f>
        <v/>
      </c>
      <c r="F770" s="17" t="str">
        <f>IF(OR($A770="",$B770=""),"",'MPTO_working_2-way'!D778)</f>
        <v/>
      </c>
      <c r="G770" s="22" t="str">
        <f>IF(OR($A770="",$B770=""),"",'MPTO_working_2-way'!E778)</f>
        <v/>
      </c>
      <c r="H770" s="17" t="str">
        <f>IF(OR($A770="",$B770=""),"",'OddsRatio_working_2-way'!M778)</f>
        <v/>
      </c>
      <c r="I770" s="17" t="str">
        <f>IF(OR($A770="",$B770=""),"",'OddsRatio_working_2-way'!N778)</f>
        <v/>
      </c>
      <c r="J770" s="17" t="str">
        <f>IF('Log_working_2-way'!$D778="","",A770^('Log_working_2-way'!$D778))</f>
        <v/>
      </c>
      <c r="K770" s="22" t="str">
        <f>IF('Log_working_2-way'!$D778="","",B770^('Log_working_2-way'!$D778))</f>
        <v/>
      </c>
    </row>
    <row r="771" spans="3:11" x14ac:dyDescent="0.2">
      <c r="C771" s="20" t="str">
        <f t="shared" si="100"/>
        <v/>
      </c>
      <c r="D771" s="17" t="str">
        <f>IF(OR($A771="",$B771=""),"",A771*'MPTO_working_2-way'!$G779)</f>
        <v/>
      </c>
      <c r="E771" s="22" t="str">
        <f>IF(OR($A771="",$B771=""),"",B771*'MPTO_working_2-way'!$G779)</f>
        <v/>
      </c>
      <c r="F771" s="17" t="str">
        <f>IF(OR($A771="",$B771=""),"",'MPTO_working_2-way'!D779)</f>
        <v/>
      </c>
      <c r="G771" s="22" t="str">
        <f>IF(OR($A771="",$B771=""),"",'MPTO_working_2-way'!E779)</f>
        <v/>
      </c>
      <c r="H771" s="17" t="str">
        <f>IF(OR($A771="",$B771=""),"",'OddsRatio_working_2-way'!M779)</f>
        <v/>
      </c>
      <c r="I771" s="17" t="str">
        <f>IF(OR($A771="",$B771=""),"",'OddsRatio_working_2-way'!N779)</f>
        <v/>
      </c>
      <c r="J771" s="17" t="str">
        <f>IF('Log_working_2-way'!$D779="","",A771^('Log_working_2-way'!$D779))</f>
        <v/>
      </c>
      <c r="K771" s="22" t="str">
        <f>IF('Log_working_2-way'!$D779="","",B771^('Log_working_2-way'!$D779))</f>
        <v/>
      </c>
    </row>
    <row r="772" spans="3:11" x14ac:dyDescent="0.2">
      <c r="C772" s="20" t="str">
        <f t="shared" si="100"/>
        <v/>
      </c>
      <c r="D772" s="17" t="str">
        <f>IF(OR($A772="",$B772=""),"",A772*'MPTO_working_2-way'!$G780)</f>
        <v/>
      </c>
      <c r="E772" s="22" t="str">
        <f>IF(OR($A772="",$B772=""),"",B772*'MPTO_working_2-way'!$G780)</f>
        <v/>
      </c>
      <c r="F772" s="17" t="str">
        <f>IF(OR($A772="",$B772=""),"",'MPTO_working_2-way'!D780)</f>
        <v/>
      </c>
      <c r="G772" s="22" t="str">
        <f>IF(OR($A772="",$B772=""),"",'MPTO_working_2-way'!E780)</f>
        <v/>
      </c>
      <c r="H772" s="17" t="str">
        <f>IF(OR($A772="",$B772=""),"",'OddsRatio_working_2-way'!M780)</f>
        <v/>
      </c>
      <c r="I772" s="17" t="str">
        <f>IF(OR($A772="",$B772=""),"",'OddsRatio_working_2-way'!N780)</f>
        <v/>
      </c>
      <c r="J772" s="17" t="str">
        <f>IF('Log_working_2-way'!$D780="","",A772^('Log_working_2-way'!$D780))</f>
        <v/>
      </c>
      <c r="K772" s="22" t="str">
        <f>IF('Log_working_2-way'!$D780="","",B772^('Log_working_2-way'!$D780))</f>
        <v/>
      </c>
    </row>
    <row r="773" spans="3:11" x14ac:dyDescent="0.2">
      <c r="C773" s="20" t="str">
        <f t="shared" si="100"/>
        <v/>
      </c>
      <c r="D773" s="17" t="str">
        <f>IF(OR($A773="",$B773=""),"",A773*'MPTO_working_2-way'!$G781)</f>
        <v/>
      </c>
      <c r="E773" s="22" t="str">
        <f>IF(OR($A773="",$B773=""),"",B773*'MPTO_working_2-way'!$G781)</f>
        <v/>
      </c>
      <c r="F773" s="17" t="str">
        <f>IF(OR($A773="",$B773=""),"",'MPTO_working_2-way'!D781)</f>
        <v/>
      </c>
      <c r="G773" s="22" t="str">
        <f>IF(OR($A773="",$B773=""),"",'MPTO_working_2-way'!E781)</f>
        <v/>
      </c>
      <c r="H773" s="17" t="str">
        <f>IF(OR($A773="",$B773=""),"",'OddsRatio_working_2-way'!M781)</f>
        <v/>
      </c>
      <c r="I773" s="17" t="str">
        <f>IF(OR($A773="",$B773=""),"",'OddsRatio_working_2-way'!N781)</f>
        <v/>
      </c>
      <c r="J773" s="17" t="str">
        <f>IF('Log_working_2-way'!$D781="","",A773^('Log_working_2-way'!$D781))</f>
        <v/>
      </c>
      <c r="K773" s="22" t="str">
        <f>IF('Log_working_2-way'!$D781="","",B773^('Log_working_2-way'!$D781))</f>
        <v/>
      </c>
    </row>
    <row r="774" spans="3:11" x14ac:dyDescent="0.2">
      <c r="C774" s="20" t="str">
        <f t="shared" si="100"/>
        <v/>
      </c>
      <c r="D774" s="17" t="str">
        <f>IF(OR($A774="",$B774=""),"",A774*'MPTO_working_2-way'!$G782)</f>
        <v/>
      </c>
      <c r="E774" s="22" t="str">
        <f>IF(OR($A774="",$B774=""),"",B774*'MPTO_working_2-way'!$G782)</f>
        <v/>
      </c>
      <c r="F774" s="17" t="str">
        <f>IF(OR($A774="",$B774=""),"",'MPTO_working_2-way'!D782)</f>
        <v/>
      </c>
      <c r="G774" s="22" t="str">
        <f>IF(OR($A774="",$B774=""),"",'MPTO_working_2-way'!E782)</f>
        <v/>
      </c>
      <c r="H774" s="17" t="str">
        <f>IF(OR($A774="",$B774=""),"",'OddsRatio_working_2-way'!M782)</f>
        <v/>
      </c>
      <c r="I774" s="17" t="str">
        <f>IF(OR($A774="",$B774=""),"",'OddsRatio_working_2-way'!N782)</f>
        <v/>
      </c>
      <c r="J774" s="17" t="str">
        <f>IF('Log_working_2-way'!$D782="","",A774^('Log_working_2-way'!$D782))</f>
        <v/>
      </c>
      <c r="K774" s="22" t="str">
        <f>IF('Log_working_2-way'!$D782="","",B774^('Log_working_2-way'!$D782))</f>
        <v/>
      </c>
    </row>
    <row r="775" spans="3:11" x14ac:dyDescent="0.2">
      <c r="C775" s="20" t="str">
        <f t="shared" si="100"/>
        <v/>
      </c>
      <c r="D775" s="17" t="str">
        <f>IF(OR($A775="",$B775=""),"",A775*'MPTO_working_2-way'!$G783)</f>
        <v/>
      </c>
      <c r="E775" s="22" t="str">
        <f>IF(OR($A775="",$B775=""),"",B775*'MPTO_working_2-way'!$G783)</f>
        <v/>
      </c>
      <c r="F775" s="17" t="str">
        <f>IF(OR($A775="",$B775=""),"",'MPTO_working_2-way'!D783)</f>
        <v/>
      </c>
      <c r="G775" s="22" t="str">
        <f>IF(OR($A775="",$B775=""),"",'MPTO_working_2-way'!E783)</f>
        <v/>
      </c>
      <c r="H775" s="17" t="str">
        <f>IF(OR($A775="",$B775=""),"",'OddsRatio_working_2-way'!M783)</f>
        <v/>
      </c>
      <c r="I775" s="17" t="str">
        <f>IF(OR($A775="",$B775=""),"",'OddsRatio_working_2-way'!N783)</f>
        <v/>
      </c>
      <c r="J775" s="17" t="str">
        <f>IF('Log_working_2-way'!$D783="","",A775^('Log_working_2-way'!$D783))</f>
        <v/>
      </c>
      <c r="K775" s="22" t="str">
        <f>IF('Log_working_2-way'!$D783="","",B775^('Log_working_2-way'!$D783))</f>
        <v/>
      </c>
    </row>
    <row r="776" spans="3:11" x14ac:dyDescent="0.2">
      <c r="C776" s="20" t="str">
        <f t="shared" si="100"/>
        <v/>
      </c>
      <c r="D776" s="17" t="str">
        <f>IF(OR($A776="",$B776=""),"",A776*'MPTO_working_2-way'!$G784)</f>
        <v/>
      </c>
      <c r="E776" s="22" t="str">
        <f>IF(OR($A776="",$B776=""),"",B776*'MPTO_working_2-way'!$G784)</f>
        <v/>
      </c>
      <c r="F776" s="17" t="str">
        <f>IF(OR($A776="",$B776=""),"",'MPTO_working_2-way'!D784)</f>
        <v/>
      </c>
      <c r="G776" s="22" t="str">
        <f>IF(OR($A776="",$B776=""),"",'MPTO_working_2-way'!E784)</f>
        <v/>
      </c>
      <c r="H776" s="17" t="str">
        <f>IF(OR($A776="",$B776=""),"",'OddsRatio_working_2-way'!M784)</f>
        <v/>
      </c>
      <c r="I776" s="17" t="str">
        <f>IF(OR($A776="",$B776=""),"",'OddsRatio_working_2-way'!N784)</f>
        <v/>
      </c>
      <c r="J776" s="17" t="str">
        <f>IF('Log_working_2-way'!$D784="","",A776^('Log_working_2-way'!$D784))</f>
        <v/>
      </c>
      <c r="K776" s="22" t="str">
        <f>IF('Log_working_2-way'!$D784="","",B776^('Log_working_2-way'!$D784))</f>
        <v/>
      </c>
    </row>
    <row r="777" spans="3:11" x14ac:dyDescent="0.2">
      <c r="C777" s="20" t="str">
        <f t="shared" si="100"/>
        <v/>
      </c>
      <c r="D777" s="17" t="str">
        <f>IF(OR($A777="",$B777=""),"",A777*'MPTO_working_2-way'!$G785)</f>
        <v/>
      </c>
      <c r="E777" s="22" t="str">
        <f>IF(OR($A777="",$B777=""),"",B777*'MPTO_working_2-way'!$G785)</f>
        <v/>
      </c>
      <c r="F777" s="17" t="str">
        <f>IF(OR($A777="",$B777=""),"",'MPTO_working_2-way'!D785)</f>
        <v/>
      </c>
      <c r="G777" s="22" t="str">
        <f>IF(OR($A777="",$B777=""),"",'MPTO_working_2-way'!E785)</f>
        <v/>
      </c>
      <c r="H777" s="17" t="str">
        <f>IF(OR($A777="",$B777=""),"",'OddsRatio_working_2-way'!M785)</f>
        <v/>
      </c>
      <c r="I777" s="17" t="str">
        <f>IF(OR($A777="",$B777=""),"",'OddsRatio_working_2-way'!N785)</f>
        <v/>
      </c>
      <c r="J777" s="17" t="str">
        <f>IF('Log_working_2-way'!$D785="","",A777^('Log_working_2-way'!$D785))</f>
        <v/>
      </c>
      <c r="K777" s="22" t="str">
        <f>IF('Log_working_2-way'!$D785="","",B777^('Log_working_2-way'!$D785))</f>
        <v/>
      </c>
    </row>
    <row r="778" spans="3:11" x14ac:dyDescent="0.2">
      <c r="C778" s="20" t="str">
        <f t="shared" si="100"/>
        <v/>
      </c>
      <c r="D778" s="17" t="str">
        <f>IF(OR($A778="",$B778=""),"",A778*'MPTO_working_2-way'!$G786)</f>
        <v/>
      </c>
      <c r="E778" s="22" t="str">
        <f>IF(OR($A778="",$B778=""),"",B778*'MPTO_working_2-way'!$G786)</f>
        <v/>
      </c>
      <c r="F778" s="17" t="str">
        <f>IF(OR($A778="",$B778=""),"",'MPTO_working_2-way'!D786)</f>
        <v/>
      </c>
      <c r="G778" s="22" t="str">
        <f>IF(OR($A778="",$B778=""),"",'MPTO_working_2-way'!E786)</f>
        <v/>
      </c>
      <c r="H778" s="17" t="str">
        <f>IF(OR($A778="",$B778=""),"",'OddsRatio_working_2-way'!M786)</f>
        <v/>
      </c>
      <c r="I778" s="17" t="str">
        <f>IF(OR($A778="",$B778=""),"",'OddsRatio_working_2-way'!N786)</f>
        <v/>
      </c>
      <c r="J778" s="17" t="str">
        <f>IF('Log_working_2-way'!$D786="","",A778^('Log_working_2-way'!$D786))</f>
        <v/>
      </c>
      <c r="K778" s="22" t="str">
        <f>IF('Log_working_2-way'!$D786="","",B778^('Log_working_2-way'!$D786))</f>
        <v/>
      </c>
    </row>
    <row r="779" spans="3:11" x14ac:dyDescent="0.2">
      <c r="C779" s="20" t="str">
        <f t="shared" si="100"/>
        <v/>
      </c>
      <c r="D779" s="17" t="str">
        <f>IF(OR($A779="",$B779=""),"",A779*'MPTO_working_2-way'!$G787)</f>
        <v/>
      </c>
      <c r="E779" s="22" t="str">
        <f>IF(OR($A779="",$B779=""),"",B779*'MPTO_working_2-way'!$G787)</f>
        <v/>
      </c>
      <c r="F779" s="17" t="str">
        <f>IF(OR($A779="",$B779=""),"",'MPTO_working_2-way'!D787)</f>
        <v/>
      </c>
      <c r="G779" s="22" t="str">
        <f>IF(OR($A779="",$B779=""),"",'MPTO_working_2-way'!E787)</f>
        <v/>
      </c>
      <c r="H779" s="17" t="str">
        <f>IF(OR($A779="",$B779=""),"",'OddsRatio_working_2-way'!M787)</f>
        <v/>
      </c>
      <c r="I779" s="17" t="str">
        <f>IF(OR($A779="",$B779=""),"",'OddsRatio_working_2-way'!N787)</f>
        <v/>
      </c>
      <c r="J779" s="17" t="str">
        <f>IF('Log_working_2-way'!$D787="","",A779^('Log_working_2-way'!$D787))</f>
        <v/>
      </c>
      <c r="K779" s="22" t="str">
        <f>IF('Log_working_2-way'!$D787="","",B779^('Log_working_2-way'!$D787))</f>
        <v/>
      </c>
    </row>
    <row r="780" spans="3:11" x14ac:dyDescent="0.2">
      <c r="C780" s="20" t="str">
        <f t="shared" si="100"/>
        <v/>
      </c>
      <c r="D780" s="17" t="str">
        <f>IF(OR($A780="",$B780=""),"",A780*'MPTO_working_2-way'!$G788)</f>
        <v/>
      </c>
      <c r="E780" s="22" t="str">
        <f>IF(OR($A780="",$B780=""),"",B780*'MPTO_working_2-way'!$G788)</f>
        <v/>
      </c>
      <c r="F780" s="17" t="str">
        <f>IF(OR($A780="",$B780=""),"",'MPTO_working_2-way'!D788)</f>
        <v/>
      </c>
      <c r="G780" s="22" t="str">
        <f>IF(OR($A780="",$B780=""),"",'MPTO_working_2-way'!E788)</f>
        <v/>
      </c>
      <c r="H780" s="17" t="str">
        <f>IF(OR($A780="",$B780=""),"",'OddsRatio_working_2-way'!M788)</f>
        <v/>
      </c>
      <c r="I780" s="17" t="str">
        <f>IF(OR($A780="",$B780=""),"",'OddsRatio_working_2-way'!N788)</f>
        <v/>
      </c>
      <c r="J780" s="17" t="str">
        <f>IF('Log_working_2-way'!$D788="","",A780^('Log_working_2-way'!$D788))</f>
        <v/>
      </c>
      <c r="K780" s="22" t="str">
        <f>IF('Log_working_2-way'!$D788="","",B780^('Log_working_2-way'!$D788))</f>
        <v/>
      </c>
    </row>
    <row r="781" spans="3:11" x14ac:dyDescent="0.2">
      <c r="C781" s="20" t="str">
        <f t="shared" si="100"/>
        <v/>
      </c>
      <c r="D781" s="17" t="str">
        <f>IF(OR($A781="",$B781=""),"",A781*'MPTO_working_2-way'!$G789)</f>
        <v/>
      </c>
      <c r="E781" s="22" t="str">
        <f>IF(OR($A781="",$B781=""),"",B781*'MPTO_working_2-way'!$G789)</f>
        <v/>
      </c>
      <c r="F781" s="17" t="str">
        <f>IF(OR($A781="",$B781=""),"",'MPTO_working_2-way'!D789)</f>
        <v/>
      </c>
      <c r="G781" s="22" t="str">
        <f>IF(OR($A781="",$B781=""),"",'MPTO_working_2-way'!E789)</f>
        <v/>
      </c>
      <c r="H781" s="17" t="str">
        <f>IF(OR($A781="",$B781=""),"",'OddsRatio_working_2-way'!M789)</f>
        <v/>
      </c>
      <c r="I781" s="17" t="str">
        <f>IF(OR($A781="",$B781=""),"",'OddsRatio_working_2-way'!N789)</f>
        <v/>
      </c>
      <c r="J781" s="17" t="str">
        <f>IF('Log_working_2-way'!$D789="","",A781^('Log_working_2-way'!$D789))</f>
        <v/>
      </c>
      <c r="K781" s="22" t="str">
        <f>IF('Log_working_2-way'!$D789="","",B781^('Log_working_2-way'!$D789))</f>
        <v/>
      </c>
    </row>
    <row r="782" spans="3:11" x14ac:dyDescent="0.2">
      <c r="C782" s="20" t="str">
        <f t="shared" si="100"/>
        <v/>
      </c>
      <c r="D782" s="17" t="str">
        <f>IF(OR($A782="",$B782=""),"",A782*'MPTO_working_2-way'!$G790)</f>
        <v/>
      </c>
      <c r="E782" s="22" t="str">
        <f>IF(OR($A782="",$B782=""),"",B782*'MPTO_working_2-way'!$G790)</f>
        <v/>
      </c>
      <c r="F782" s="17" t="str">
        <f>IF(OR($A782="",$B782=""),"",'MPTO_working_2-way'!D790)</f>
        <v/>
      </c>
      <c r="G782" s="22" t="str">
        <f>IF(OR($A782="",$B782=""),"",'MPTO_working_2-way'!E790)</f>
        <v/>
      </c>
      <c r="H782" s="17" t="str">
        <f>IF(OR($A782="",$B782=""),"",'OddsRatio_working_2-way'!M790)</f>
        <v/>
      </c>
      <c r="I782" s="17" t="str">
        <f>IF(OR($A782="",$B782=""),"",'OddsRatio_working_2-way'!N790)</f>
        <v/>
      </c>
      <c r="J782" s="17" t="str">
        <f>IF('Log_working_2-way'!$D790="","",A782^('Log_working_2-way'!$D790))</f>
        <v/>
      </c>
      <c r="K782" s="22" t="str">
        <f>IF('Log_working_2-way'!$D790="","",B782^('Log_working_2-way'!$D790))</f>
        <v/>
      </c>
    </row>
    <row r="783" spans="3:11" x14ac:dyDescent="0.2">
      <c r="C783" s="20" t="str">
        <f t="shared" si="100"/>
        <v/>
      </c>
      <c r="D783" s="17" t="str">
        <f>IF(OR($A783="",$B783=""),"",A783*'MPTO_working_2-way'!$G791)</f>
        <v/>
      </c>
      <c r="E783" s="22" t="str">
        <f>IF(OR($A783="",$B783=""),"",B783*'MPTO_working_2-way'!$G791)</f>
        <v/>
      </c>
      <c r="F783" s="17" t="str">
        <f>IF(OR($A783="",$B783=""),"",'MPTO_working_2-way'!D791)</f>
        <v/>
      </c>
      <c r="G783" s="22" t="str">
        <f>IF(OR($A783="",$B783=""),"",'MPTO_working_2-way'!E791)</f>
        <v/>
      </c>
      <c r="H783" s="17" t="str">
        <f>IF(OR($A783="",$B783=""),"",'OddsRatio_working_2-way'!M791)</f>
        <v/>
      </c>
      <c r="I783" s="17" t="str">
        <f>IF(OR($A783="",$B783=""),"",'OddsRatio_working_2-way'!N791)</f>
        <v/>
      </c>
      <c r="J783" s="17" t="str">
        <f>IF('Log_working_2-way'!$D791="","",A783^('Log_working_2-way'!$D791))</f>
        <v/>
      </c>
      <c r="K783" s="22" t="str">
        <f>IF('Log_working_2-way'!$D791="","",B783^('Log_working_2-way'!$D791))</f>
        <v/>
      </c>
    </row>
    <row r="784" spans="3:11" x14ac:dyDescent="0.2">
      <c r="C784" s="20" t="str">
        <f t="shared" si="100"/>
        <v/>
      </c>
      <c r="D784" s="17" t="str">
        <f>IF(OR($A784="",$B784=""),"",A784*'MPTO_working_2-way'!$G792)</f>
        <v/>
      </c>
      <c r="E784" s="22" t="str">
        <f>IF(OR($A784="",$B784=""),"",B784*'MPTO_working_2-way'!$G792)</f>
        <v/>
      </c>
      <c r="F784" s="17" t="str">
        <f>IF(OR($A784="",$B784=""),"",'MPTO_working_2-way'!D792)</f>
        <v/>
      </c>
      <c r="G784" s="22" t="str">
        <f>IF(OR($A784="",$B784=""),"",'MPTO_working_2-way'!E792)</f>
        <v/>
      </c>
      <c r="H784" s="17" t="str">
        <f>IF(OR($A784="",$B784=""),"",'OddsRatio_working_2-way'!M792)</f>
        <v/>
      </c>
      <c r="I784" s="17" t="str">
        <f>IF(OR($A784="",$B784=""),"",'OddsRatio_working_2-way'!N792)</f>
        <v/>
      </c>
      <c r="J784" s="17" t="str">
        <f>IF('Log_working_2-way'!$D792="","",A784^('Log_working_2-way'!$D792))</f>
        <v/>
      </c>
      <c r="K784" s="22" t="str">
        <f>IF('Log_working_2-way'!$D792="","",B784^('Log_working_2-way'!$D792))</f>
        <v/>
      </c>
    </row>
    <row r="785" spans="3:11" x14ac:dyDescent="0.2">
      <c r="C785" s="20" t="str">
        <f t="shared" si="100"/>
        <v/>
      </c>
      <c r="D785" s="17" t="str">
        <f>IF(OR($A785="",$B785=""),"",A785*'MPTO_working_2-way'!$G793)</f>
        <v/>
      </c>
      <c r="E785" s="22" t="str">
        <f>IF(OR($A785="",$B785=""),"",B785*'MPTO_working_2-way'!$G793)</f>
        <v/>
      </c>
      <c r="F785" s="17" t="str">
        <f>IF(OR($A785="",$B785=""),"",'MPTO_working_2-way'!D793)</f>
        <v/>
      </c>
      <c r="G785" s="22" t="str">
        <f>IF(OR($A785="",$B785=""),"",'MPTO_working_2-way'!E793)</f>
        <v/>
      </c>
      <c r="H785" s="17" t="str">
        <f>IF(OR($A785="",$B785=""),"",'OddsRatio_working_2-way'!M793)</f>
        <v/>
      </c>
      <c r="I785" s="17" t="str">
        <f>IF(OR($A785="",$B785=""),"",'OddsRatio_working_2-way'!N793)</f>
        <v/>
      </c>
      <c r="J785" s="17" t="str">
        <f>IF('Log_working_2-way'!$D793="","",A785^('Log_working_2-way'!$D793))</f>
        <v/>
      </c>
      <c r="K785" s="22" t="str">
        <f>IF('Log_working_2-way'!$D793="","",B785^('Log_working_2-way'!$D793))</f>
        <v/>
      </c>
    </row>
    <row r="786" spans="3:11" x14ac:dyDescent="0.2">
      <c r="C786" s="20" t="str">
        <f t="shared" si="100"/>
        <v/>
      </c>
      <c r="D786" s="17" t="str">
        <f>IF(OR($A786="",$B786=""),"",A786*'MPTO_working_2-way'!$G794)</f>
        <v/>
      </c>
      <c r="E786" s="22" t="str">
        <f>IF(OR($A786="",$B786=""),"",B786*'MPTO_working_2-way'!$G794)</f>
        <v/>
      </c>
      <c r="F786" s="17" t="str">
        <f>IF(OR($A786="",$B786=""),"",'MPTO_working_2-way'!D794)</f>
        <v/>
      </c>
      <c r="G786" s="22" t="str">
        <f>IF(OR($A786="",$B786=""),"",'MPTO_working_2-way'!E794)</f>
        <v/>
      </c>
      <c r="H786" s="17" t="str">
        <f>IF(OR($A786="",$B786=""),"",'OddsRatio_working_2-way'!M794)</f>
        <v/>
      </c>
      <c r="I786" s="17" t="str">
        <f>IF(OR($A786="",$B786=""),"",'OddsRatio_working_2-way'!N794)</f>
        <v/>
      </c>
      <c r="J786" s="17" t="str">
        <f>IF('Log_working_2-way'!$D794="","",A786^('Log_working_2-way'!$D794))</f>
        <v/>
      </c>
      <c r="K786" s="22" t="str">
        <f>IF('Log_working_2-way'!$D794="","",B786^('Log_working_2-way'!$D794))</f>
        <v/>
      </c>
    </row>
    <row r="787" spans="3:11" x14ac:dyDescent="0.2">
      <c r="C787" s="20" t="str">
        <f t="shared" si="100"/>
        <v/>
      </c>
      <c r="D787" s="17" t="str">
        <f>IF(OR($A787="",$B787=""),"",A787*'MPTO_working_2-way'!$G795)</f>
        <v/>
      </c>
      <c r="E787" s="22" t="str">
        <f>IF(OR($A787="",$B787=""),"",B787*'MPTO_working_2-way'!$G795)</f>
        <v/>
      </c>
      <c r="F787" s="17" t="str">
        <f>IF(OR($A787="",$B787=""),"",'MPTO_working_2-way'!D795)</f>
        <v/>
      </c>
      <c r="G787" s="22" t="str">
        <f>IF(OR($A787="",$B787=""),"",'MPTO_working_2-way'!E795)</f>
        <v/>
      </c>
      <c r="H787" s="17" t="str">
        <f>IF(OR($A787="",$B787=""),"",'OddsRatio_working_2-way'!M795)</f>
        <v/>
      </c>
      <c r="I787" s="17" t="str">
        <f>IF(OR($A787="",$B787=""),"",'OddsRatio_working_2-way'!N795)</f>
        <v/>
      </c>
      <c r="J787" s="17" t="str">
        <f>IF('Log_working_2-way'!$D795="","",A787^('Log_working_2-way'!$D795))</f>
        <v/>
      </c>
      <c r="K787" s="22" t="str">
        <f>IF('Log_working_2-way'!$D795="","",B787^('Log_working_2-way'!$D795))</f>
        <v/>
      </c>
    </row>
    <row r="788" spans="3:11" x14ac:dyDescent="0.2">
      <c r="C788" s="20" t="str">
        <f t="shared" si="100"/>
        <v/>
      </c>
      <c r="D788" s="17" t="str">
        <f>IF(OR($A788="",$B788=""),"",A788*'MPTO_working_2-way'!$G796)</f>
        <v/>
      </c>
      <c r="E788" s="22" t="str">
        <f>IF(OR($A788="",$B788=""),"",B788*'MPTO_working_2-way'!$G796)</f>
        <v/>
      </c>
      <c r="F788" s="17" t="str">
        <f>IF(OR($A788="",$B788=""),"",'MPTO_working_2-way'!D796)</f>
        <v/>
      </c>
      <c r="G788" s="22" t="str">
        <f>IF(OR($A788="",$B788=""),"",'MPTO_working_2-way'!E796)</f>
        <v/>
      </c>
      <c r="H788" s="17" t="str">
        <f>IF(OR($A788="",$B788=""),"",'OddsRatio_working_2-way'!M796)</f>
        <v/>
      </c>
      <c r="I788" s="17" t="str">
        <f>IF(OR($A788="",$B788=""),"",'OddsRatio_working_2-way'!N796)</f>
        <v/>
      </c>
      <c r="J788" s="17" t="str">
        <f>IF('Log_working_2-way'!$D796="","",A788^('Log_working_2-way'!$D796))</f>
        <v/>
      </c>
      <c r="K788" s="22" t="str">
        <f>IF('Log_working_2-way'!$D796="","",B788^('Log_working_2-way'!$D796))</f>
        <v/>
      </c>
    </row>
    <row r="789" spans="3:11" x14ac:dyDescent="0.2">
      <c r="C789" s="20" t="str">
        <f t="shared" si="100"/>
        <v/>
      </c>
      <c r="D789" s="17" t="str">
        <f>IF(OR($A789="",$B789=""),"",A789*'MPTO_working_2-way'!$G797)</f>
        <v/>
      </c>
      <c r="E789" s="22" t="str">
        <f>IF(OR($A789="",$B789=""),"",B789*'MPTO_working_2-way'!$G797)</f>
        <v/>
      </c>
      <c r="F789" s="17" t="str">
        <f>IF(OR($A789="",$B789=""),"",'MPTO_working_2-way'!D797)</f>
        <v/>
      </c>
      <c r="G789" s="22" t="str">
        <f>IF(OR($A789="",$B789=""),"",'MPTO_working_2-way'!E797)</f>
        <v/>
      </c>
      <c r="H789" s="17" t="str">
        <f>IF(OR($A789="",$B789=""),"",'OddsRatio_working_2-way'!M797)</f>
        <v/>
      </c>
      <c r="I789" s="17" t="str">
        <f>IF(OR($A789="",$B789=""),"",'OddsRatio_working_2-way'!N797)</f>
        <v/>
      </c>
      <c r="J789" s="17" t="str">
        <f>IF('Log_working_2-way'!$D797="","",A789^('Log_working_2-way'!$D797))</f>
        <v/>
      </c>
      <c r="K789" s="22" t="str">
        <f>IF('Log_working_2-way'!$D797="","",B789^('Log_working_2-way'!$D797))</f>
        <v/>
      </c>
    </row>
    <row r="790" spans="3:11" x14ac:dyDescent="0.2">
      <c r="C790" s="20" t="str">
        <f t="shared" si="100"/>
        <v/>
      </c>
      <c r="D790" s="17" t="str">
        <f>IF(OR($A790="",$B790=""),"",A790*'MPTO_working_2-way'!$G798)</f>
        <v/>
      </c>
      <c r="E790" s="22" t="str">
        <f>IF(OR($A790="",$B790=""),"",B790*'MPTO_working_2-way'!$G798)</f>
        <v/>
      </c>
      <c r="F790" s="17" t="str">
        <f>IF(OR($A790="",$B790=""),"",'MPTO_working_2-way'!D798)</f>
        <v/>
      </c>
      <c r="G790" s="22" t="str">
        <f>IF(OR($A790="",$B790=""),"",'MPTO_working_2-way'!E798)</f>
        <v/>
      </c>
      <c r="H790" s="17" t="str">
        <f>IF(OR($A790="",$B790=""),"",'OddsRatio_working_2-way'!M798)</f>
        <v/>
      </c>
      <c r="I790" s="17" t="str">
        <f>IF(OR($A790="",$B790=""),"",'OddsRatio_working_2-way'!N798)</f>
        <v/>
      </c>
      <c r="J790" s="17" t="str">
        <f>IF('Log_working_2-way'!$D798="","",A790^('Log_working_2-way'!$D798))</f>
        <v/>
      </c>
      <c r="K790" s="22" t="str">
        <f>IF('Log_working_2-way'!$D798="","",B790^('Log_working_2-way'!$D798))</f>
        <v/>
      </c>
    </row>
    <row r="791" spans="3:11" x14ac:dyDescent="0.2">
      <c r="C791" s="20" t="str">
        <f t="shared" si="100"/>
        <v/>
      </c>
      <c r="D791" s="17" t="str">
        <f>IF(OR($A791="",$B791=""),"",A791*'MPTO_working_2-way'!$G799)</f>
        <v/>
      </c>
      <c r="E791" s="22" t="str">
        <f>IF(OR($A791="",$B791=""),"",B791*'MPTO_working_2-way'!$G799)</f>
        <v/>
      </c>
      <c r="F791" s="17" t="str">
        <f>IF(OR($A791="",$B791=""),"",'MPTO_working_2-way'!D799)</f>
        <v/>
      </c>
      <c r="G791" s="22" t="str">
        <f>IF(OR($A791="",$B791=""),"",'MPTO_working_2-way'!E799)</f>
        <v/>
      </c>
      <c r="H791" s="17" t="str">
        <f>IF(OR($A791="",$B791=""),"",'OddsRatio_working_2-way'!M799)</f>
        <v/>
      </c>
      <c r="I791" s="17" t="str">
        <f>IF(OR($A791="",$B791=""),"",'OddsRatio_working_2-way'!N799)</f>
        <v/>
      </c>
      <c r="J791" s="17" t="str">
        <f>IF('Log_working_2-way'!$D799="","",A791^('Log_working_2-way'!$D799))</f>
        <v/>
      </c>
      <c r="K791" s="22" t="str">
        <f>IF('Log_working_2-way'!$D799="","",B791^('Log_working_2-way'!$D799))</f>
        <v/>
      </c>
    </row>
    <row r="792" spans="3:11" x14ac:dyDescent="0.2">
      <c r="C792" s="20" t="str">
        <f t="shared" si="100"/>
        <v/>
      </c>
      <c r="D792" s="17" t="str">
        <f>IF(OR($A792="",$B792=""),"",A792*'MPTO_working_2-way'!$G800)</f>
        <v/>
      </c>
      <c r="E792" s="22" t="str">
        <f>IF(OR($A792="",$B792=""),"",B792*'MPTO_working_2-way'!$G800)</f>
        <v/>
      </c>
      <c r="F792" s="17" t="str">
        <f>IF(OR($A792="",$B792=""),"",'MPTO_working_2-way'!D800)</f>
        <v/>
      </c>
      <c r="G792" s="22" t="str">
        <f>IF(OR($A792="",$B792=""),"",'MPTO_working_2-way'!E800)</f>
        <v/>
      </c>
      <c r="H792" s="17" t="str">
        <f>IF(OR($A792="",$B792=""),"",'OddsRatio_working_2-way'!M800)</f>
        <v/>
      </c>
      <c r="I792" s="17" t="str">
        <f>IF(OR($A792="",$B792=""),"",'OddsRatio_working_2-way'!N800)</f>
        <v/>
      </c>
      <c r="J792" s="17" t="str">
        <f>IF('Log_working_2-way'!$D800="","",A792^('Log_working_2-way'!$D800))</f>
        <v/>
      </c>
      <c r="K792" s="22" t="str">
        <f>IF('Log_working_2-way'!$D800="","",B792^('Log_working_2-way'!$D800))</f>
        <v/>
      </c>
    </row>
    <row r="793" spans="3:11" x14ac:dyDescent="0.2">
      <c r="C793" s="20" t="str">
        <f t="shared" si="100"/>
        <v/>
      </c>
      <c r="D793" s="17" t="str">
        <f>IF(OR($A793="",$B793=""),"",A793*'MPTO_working_2-way'!$G801)</f>
        <v/>
      </c>
      <c r="E793" s="22" t="str">
        <f>IF(OR($A793="",$B793=""),"",B793*'MPTO_working_2-way'!$G801)</f>
        <v/>
      </c>
      <c r="F793" s="17" t="str">
        <f>IF(OR($A793="",$B793=""),"",'MPTO_working_2-way'!D801)</f>
        <v/>
      </c>
      <c r="G793" s="22" t="str">
        <f>IF(OR($A793="",$B793=""),"",'MPTO_working_2-way'!E801)</f>
        <v/>
      </c>
      <c r="H793" s="17" t="str">
        <f>IF(OR($A793="",$B793=""),"",'OddsRatio_working_2-way'!M801)</f>
        <v/>
      </c>
      <c r="I793" s="17" t="str">
        <f>IF(OR($A793="",$B793=""),"",'OddsRatio_working_2-way'!N801)</f>
        <v/>
      </c>
      <c r="J793" s="17" t="str">
        <f>IF('Log_working_2-way'!$D801="","",A793^('Log_working_2-way'!$D801))</f>
        <v/>
      </c>
      <c r="K793" s="22" t="str">
        <f>IF('Log_working_2-way'!$D801="","",B793^('Log_working_2-way'!$D801))</f>
        <v/>
      </c>
    </row>
    <row r="794" spans="3:11" x14ac:dyDescent="0.2">
      <c r="C794" s="20" t="str">
        <f t="shared" si="100"/>
        <v/>
      </c>
      <c r="D794" s="17" t="str">
        <f>IF(OR($A794="",$B794=""),"",A794*'MPTO_working_2-way'!$G802)</f>
        <v/>
      </c>
      <c r="E794" s="22" t="str">
        <f>IF(OR($A794="",$B794=""),"",B794*'MPTO_working_2-way'!$G802)</f>
        <v/>
      </c>
      <c r="F794" s="17" t="str">
        <f>IF(OR($A794="",$B794=""),"",'MPTO_working_2-way'!D802)</f>
        <v/>
      </c>
      <c r="G794" s="22" t="str">
        <f>IF(OR($A794="",$B794=""),"",'MPTO_working_2-way'!E802)</f>
        <v/>
      </c>
      <c r="H794" s="17" t="str">
        <f>IF(OR($A794="",$B794=""),"",'OddsRatio_working_2-way'!M802)</f>
        <v/>
      </c>
      <c r="I794" s="17" t="str">
        <f>IF(OR($A794="",$B794=""),"",'OddsRatio_working_2-way'!N802)</f>
        <v/>
      </c>
      <c r="J794" s="17" t="str">
        <f>IF('Log_working_2-way'!$D802="","",A794^('Log_working_2-way'!$D802))</f>
        <v/>
      </c>
      <c r="K794" s="22" t="str">
        <f>IF('Log_working_2-way'!$D802="","",B794^('Log_working_2-way'!$D802))</f>
        <v/>
      </c>
    </row>
    <row r="795" spans="3:11" x14ac:dyDescent="0.2">
      <c r="C795" s="20" t="str">
        <f t="shared" si="100"/>
        <v/>
      </c>
      <c r="D795" s="17" t="str">
        <f>IF(OR($A795="",$B795=""),"",A795*'MPTO_working_2-way'!$G803)</f>
        <v/>
      </c>
      <c r="E795" s="22" t="str">
        <f>IF(OR($A795="",$B795=""),"",B795*'MPTO_working_2-way'!$G803)</f>
        <v/>
      </c>
      <c r="F795" s="17" t="str">
        <f>IF(OR($A795="",$B795=""),"",'MPTO_working_2-way'!D803)</f>
        <v/>
      </c>
      <c r="G795" s="22" t="str">
        <f>IF(OR($A795="",$B795=""),"",'MPTO_working_2-way'!E803)</f>
        <v/>
      </c>
      <c r="H795" s="17" t="str">
        <f>IF(OR($A795="",$B795=""),"",'OddsRatio_working_2-way'!M803)</f>
        <v/>
      </c>
      <c r="I795" s="17" t="str">
        <f>IF(OR($A795="",$B795=""),"",'OddsRatio_working_2-way'!N803)</f>
        <v/>
      </c>
      <c r="J795" s="17" t="str">
        <f>IF('Log_working_2-way'!$D803="","",A795^('Log_working_2-way'!$D803))</f>
        <v/>
      </c>
      <c r="K795" s="22" t="str">
        <f>IF('Log_working_2-way'!$D803="","",B795^('Log_working_2-way'!$D803))</f>
        <v/>
      </c>
    </row>
    <row r="796" spans="3:11" x14ac:dyDescent="0.2">
      <c r="C796" s="20" t="str">
        <f t="shared" si="100"/>
        <v/>
      </c>
      <c r="D796" s="17" t="str">
        <f>IF(OR($A796="",$B796=""),"",A796*'MPTO_working_2-way'!$G804)</f>
        <v/>
      </c>
      <c r="E796" s="22" t="str">
        <f>IF(OR($A796="",$B796=""),"",B796*'MPTO_working_2-way'!$G804)</f>
        <v/>
      </c>
      <c r="F796" s="17" t="str">
        <f>IF(OR($A796="",$B796=""),"",'MPTO_working_2-way'!D804)</f>
        <v/>
      </c>
      <c r="G796" s="22" t="str">
        <f>IF(OR($A796="",$B796=""),"",'MPTO_working_2-way'!E804)</f>
        <v/>
      </c>
      <c r="H796" s="17" t="str">
        <f>IF(OR($A796="",$B796=""),"",'OddsRatio_working_2-way'!M804)</f>
        <v/>
      </c>
      <c r="I796" s="17" t="str">
        <f>IF(OR($A796="",$B796=""),"",'OddsRatio_working_2-way'!N804)</f>
        <v/>
      </c>
      <c r="J796" s="17" t="str">
        <f>IF('Log_working_2-way'!$D804="","",A796^('Log_working_2-way'!$D804))</f>
        <v/>
      </c>
      <c r="K796" s="22" t="str">
        <f>IF('Log_working_2-way'!$D804="","",B796^('Log_working_2-way'!$D804))</f>
        <v/>
      </c>
    </row>
    <row r="797" spans="3:11" x14ac:dyDescent="0.2">
      <c r="C797" s="20" t="str">
        <f t="shared" si="100"/>
        <v/>
      </c>
      <c r="D797" s="17" t="str">
        <f>IF(OR($A797="",$B797=""),"",A797*'MPTO_working_2-way'!$G805)</f>
        <v/>
      </c>
      <c r="E797" s="22" t="str">
        <f>IF(OR($A797="",$B797=""),"",B797*'MPTO_working_2-way'!$G805)</f>
        <v/>
      </c>
      <c r="F797" s="17" t="str">
        <f>IF(OR($A797="",$B797=""),"",'MPTO_working_2-way'!D805)</f>
        <v/>
      </c>
      <c r="G797" s="22" t="str">
        <f>IF(OR($A797="",$B797=""),"",'MPTO_working_2-way'!E805)</f>
        <v/>
      </c>
      <c r="H797" s="17" t="str">
        <f>IF(OR($A797="",$B797=""),"",'OddsRatio_working_2-way'!M805)</f>
        <v/>
      </c>
      <c r="I797" s="17" t="str">
        <f>IF(OR($A797="",$B797=""),"",'OddsRatio_working_2-way'!N805)</f>
        <v/>
      </c>
      <c r="J797" s="17" t="str">
        <f>IF('Log_working_2-way'!$D805="","",A797^('Log_working_2-way'!$D805))</f>
        <v/>
      </c>
      <c r="K797" s="22" t="str">
        <f>IF('Log_working_2-way'!$D805="","",B797^('Log_working_2-way'!$D805))</f>
        <v/>
      </c>
    </row>
    <row r="798" spans="3:11" x14ac:dyDescent="0.2">
      <c r="C798" s="20" t="str">
        <f t="shared" si="100"/>
        <v/>
      </c>
      <c r="D798" s="17" t="str">
        <f>IF(OR($A798="",$B798=""),"",A798*'MPTO_working_2-way'!$G806)</f>
        <v/>
      </c>
      <c r="E798" s="22" t="str">
        <f>IF(OR($A798="",$B798=""),"",B798*'MPTO_working_2-way'!$G806)</f>
        <v/>
      </c>
      <c r="F798" s="17" t="str">
        <f>IF(OR($A798="",$B798=""),"",'MPTO_working_2-way'!D806)</f>
        <v/>
      </c>
      <c r="G798" s="22" t="str">
        <f>IF(OR($A798="",$B798=""),"",'MPTO_working_2-way'!E806)</f>
        <v/>
      </c>
      <c r="H798" s="17" t="str">
        <f>IF(OR($A798="",$B798=""),"",'OddsRatio_working_2-way'!M806)</f>
        <v/>
      </c>
      <c r="I798" s="17" t="str">
        <f>IF(OR($A798="",$B798=""),"",'OddsRatio_working_2-way'!N806)</f>
        <v/>
      </c>
      <c r="J798" s="17" t="str">
        <f>IF('Log_working_2-way'!$D806="","",A798^('Log_working_2-way'!$D806))</f>
        <v/>
      </c>
      <c r="K798" s="22" t="str">
        <f>IF('Log_working_2-way'!$D806="","",B798^('Log_working_2-way'!$D806))</f>
        <v/>
      </c>
    </row>
    <row r="799" spans="3:11" x14ac:dyDescent="0.2">
      <c r="C799" s="20" t="str">
        <f t="shared" si="100"/>
        <v/>
      </c>
      <c r="D799" s="17" t="str">
        <f>IF(OR($A799="",$B799=""),"",A799*'MPTO_working_2-way'!$G807)</f>
        <v/>
      </c>
      <c r="E799" s="22" t="str">
        <f>IF(OR($A799="",$B799=""),"",B799*'MPTO_working_2-way'!$G807)</f>
        <v/>
      </c>
      <c r="F799" s="17" t="str">
        <f>IF(OR($A799="",$B799=""),"",'MPTO_working_2-way'!D807)</f>
        <v/>
      </c>
      <c r="G799" s="22" t="str">
        <f>IF(OR($A799="",$B799=""),"",'MPTO_working_2-way'!E807)</f>
        <v/>
      </c>
      <c r="H799" s="17" t="str">
        <f>IF(OR($A799="",$B799=""),"",'OddsRatio_working_2-way'!M807)</f>
        <v/>
      </c>
      <c r="I799" s="17" t="str">
        <f>IF(OR($A799="",$B799=""),"",'OddsRatio_working_2-way'!N807)</f>
        <v/>
      </c>
      <c r="J799" s="17" t="str">
        <f>IF('Log_working_2-way'!$D807="","",A799^('Log_working_2-way'!$D807))</f>
        <v/>
      </c>
      <c r="K799" s="22" t="str">
        <f>IF('Log_working_2-way'!$D807="","",B799^('Log_working_2-way'!$D807))</f>
        <v/>
      </c>
    </row>
    <row r="800" spans="3:11" x14ac:dyDescent="0.2">
      <c r="C800" s="20" t="str">
        <f t="shared" si="100"/>
        <v/>
      </c>
      <c r="D800" s="17" t="str">
        <f>IF(OR($A800="",$B800=""),"",A800*'MPTO_working_2-way'!$G808)</f>
        <v/>
      </c>
      <c r="E800" s="22" t="str">
        <f>IF(OR($A800="",$B800=""),"",B800*'MPTO_working_2-way'!$G808)</f>
        <v/>
      </c>
      <c r="F800" s="17" t="str">
        <f>IF(OR($A800="",$B800=""),"",'MPTO_working_2-way'!D808)</f>
        <v/>
      </c>
      <c r="G800" s="22" t="str">
        <f>IF(OR($A800="",$B800=""),"",'MPTO_working_2-way'!E808)</f>
        <v/>
      </c>
      <c r="H800" s="17" t="str">
        <f>IF(OR($A800="",$B800=""),"",'OddsRatio_working_2-way'!M808)</f>
        <v/>
      </c>
      <c r="I800" s="17" t="str">
        <f>IF(OR($A800="",$B800=""),"",'OddsRatio_working_2-way'!N808)</f>
        <v/>
      </c>
      <c r="J800" s="17" t="str">
        <f>IF('Log_working_2-way'!$D808="","",A800^('Log_working_2-way'!$D808))</f>
        <v/>
      </c>
      <c r="K800" s="22" t="str">
        <f>IF('Log_working_2-way'!$D808="","",B800^('Log_working_2-way'!$D808))</f>
        <v/>
      </c>
    </row>
    <row r="801" spans="3:11" x14ac:dyDescent="0.2">
      <c r="C801" s="20" t="str">
        <f t="shared" si="100"/>
        <v/>
      </c>
      <c r="D801" s="17" t="str">
        <f>IF(OR($A801="",$B801=""),"",A801*'MPTO_working_2-way'!$G809)</f>
        <v/>
      </c>
      <c r="E801" s="22" t="str">
        <f>IF(OR($A801="",$B801=""),"",B801*'MPTO_working_2-way'!$G809)</f>
        <v/>
      </c>
      <c r="F801" s="17" t="str">
        <f>IF(OR($A801="",$B801=""),"",'MPTO_working_2-way'!D809)</f>
        <v/>
      </c>
      <c r="G801" s="22" t="str">
        <f>IF(OR($A801="",$B801=""),"",'MPTO_working_2-way'!E809)</f>
        <v/>
      </c>
      <c r="H801" s="17" t="str">
        <f>IF(OR($A801="",$B801=""),"",'OddsRatio_working_2-way'!M809)</f>
        <v/>
      </c>
      <c r="I801" s="17" t="str">
        <f>IF(OR($A801="",$B801=""),"",'OddsRatio_working_2-way'!N809)</f>
        <v/>
      </c>
      <c r="J801" s="17" t="str">
        <f>IF('Log_working_2-way'!$D809="","",A801^('Log_working_2-way'!$D809))</f>
        <v/>
      </c>
      <c r="K801" s="22" t="str">
        <f>IF('Log_working_2-way'!$D809="","",B801^('Log_working_2-way'!$D809))</f>
        <v/>
      </c>
    </row>
    <row r="802" spans="3:11" x14ac:dyDescent="0.2">
      <c r="C802" s="20" t="str">
        <f t="shared" si="100"/>
        <v/>
      </c>
      <c r="D802" s="17" t="str">
        <f>IF(OR($A802="",$B802=""),"",A802*'MPTO_working_2-way'!$G810)</f>
        <v/>
      </c>
      <c r="E802" s="22" t="str">
        <f>IF(OR($A802="",$B802=""),"",B802*'MPTO_working_2-way'!$G810)</f>
        <v/>
      </c>
      <c r="F802" s="17" t="str">
        <f>IF(OR($A802="",$B802=""),"",'MPTO_working_2-way'!D810)</f>
        <v/>
      </c>
      <c r="G802" s="22" t="str">
        <f>IF(OR($A802="",$B802=""),"",'MPTO_working_2-way'!E810)</f>
        <v/>
      </c>
      <c r="H802" s="17" t="str">
        <f>IF(OR($A802="",$B802=""),"",'OddsRatio_working_2-way'!M810)</f>
        <v/>
      </c>
      <c r="I802" s="17" t="str">
        <f>IF(OR($A802="",$B802=""),"",'OddsRatio_working_2-way'!N810)</f>
        <v/>
      </c>
      <c r="J802" s="17" t="str">
        <f>IF('Log_working_2-way'!$D810="","",A802^('Log_working_2-way'!$D810))</f>
        <v/>
      </c>
      <c r="K802" s="22" t="str">
        <f>IF('Log_working_2-way'!$D810="","",B802^('Log_working_2-way'!$D810))</f>
        <v/>
      </c>
    </row>
    <row r="803" spans="3:11" x14ac:dyDescent="0.2">
      <c r="C803" s="20" t="str">
        <f t="shared" si="100"/>
        <v/>
      </c>
      <c r="D803" s="17" t="str">
        <f>IF(OR($A803="",$B803=""),"",A803*'MPTO_working_2-way'!$G811)</f>
        <v/>
      </c>
      <c r="E803" s="22" t="str">
        <f>IF(OR($A803="",$B803=""),"",B803*'MPTO_working_2-way'!$G811)</f>
        <v/>
      </c>
      <c r="F803" s="17" t="str">
        <f>IF(OR($A803="",$B803=""),"",'MPTO_working_2-way'!D811)</f>
        <v/>
      </c>
      <c r="G803" s="22" t="str">
        <f>IF(OR($A803="",$B803=""),"",'MPTO_working_2-way'!E811)</f>
        <v/>
      </c>
      <c r="H803" s="17" t="str">
        <f>IF(OR($A803="",$B803=""),"",'OddsRatio_working_2-way'!M811)</f>
        <v/>
      </c>
      <c r="I803" s="17" t="str">
        <f>IF(OR($A803="",$B803=""),"",'OddsRatio_working_2-way'!N811)</f>
        <v/>
      </c>
      <c r="J803" s="17" t="str">
        <f>IF('Log_working_2-way'!$D811="","",A803^('Log_working_2-way'!$D811))</f>
        <v/>
      </c>
      <c r="K803" s="22" t="str">
        <f>IF('Log_working_2-way'!$D811="","",B803^('Log_working_2-way'!$D811))</f>
        <v/>
      </c>
    </row>
    <row r="804" spans="3:11" x14ac:dyDescent="0.2">
      <c r="C804" s="20" t="str">
        <f t="shared" si="100"/>
        <v/>
      </c>
      <c r="D804" s="17" t="str">
        <f>IF(OR($A804="",$B804=""),"",A804*'MPTO_working_2-way'!$G812)</f>
        <v/>
      </c>
      <c r="E804" s="22" t="str">
        <f>IF(OR($A804="",$B804=""),"",B804*'MPTO_working_2-way'!$G812)</f>
        <v/>
      </c>
      <c r="F804" s="17" t="str">
        <f>IF(OR($A804="",$B804=""),"",'MPTO_working_2-way'!D812)</f>
        <v/>
      </c>
      <c r="G804" s="22" t="str">
        <f>IF(OR($A804="",$B804=""),"",'MPTO_working_2-way'!E812)</f>
        <v/>
      </c>
      <c r="H804" s="17" t="str">
        <f>IF(OR($A804="",$B804=""),"",'OddsRatio_working_2-way'!M812)</f>
        <v/>
      </c>
      <c r="I804" s="17" t="str">
        <f>IF(OR($A804="",$B804=""),"",'OddsRatio_working_2-way'!N812)</f>
        <v/>
      </c>
      <c r="J804" s="17" t="str">
        <f>IF('Log_working_2-way'!$D812="","",A804^('Log_working_2-way'!$D812))</f>
        <v/>
      </c>
      <c r="K804" s="22" t="str">
        <f>IF('Log_working_2-way'!$D812="","",B804^('Log_working_2-way'!$D812))</f>
        <v/>
      </c>
    </row>
    <row r="805" spans="3:11" x14ac:dyDescent="0.2">
      <c r="C805" s="20" t="str">
        <f t="shared" si="100"/>
        <v/>
      </c>
      <c r="D805" s="17" t="str">
        <f>IF(OR($A805="",$B805=""),"",A805*'MPTO_working_2-way'!$G813)</f>
        <v/>
      </c>
      <c r="E805" s="22" t="str">
        <f>IF(OR($A805="",$B805=""),"",B805*'MPTO_working_2-way'!$G813)</f>
        <v/>
      </c>
      <c r="F805" s="17" t="str">
        <f>IF(OR($A805="",$B805=""),"",'MPTO_working_2-way'!D813)</f>
        <v/>
      </c>
      <c r="G805" s="22" t="str">
        <f>IF(OR($A805="",$B805=""),"",'MPTO_working_2-way'!E813)</f>
        <v/>
      </c>
      <c r="H805" s="17" t="str">
        <f>IF(OR($A805="",$B805=""),"",'OddsRatio_working_2-way'!M813)</f>
        <v/>
      </c>
      <c r="I805" s="17" t="str">
        <f>IF(OR($A805="",$B805=""),"",'OddsRatio_working_2-way'!N813)</f>
        <v/>
      </c>
      <c r="J805" s="17" t="str">
        <f>IF('Log_working_2-way'!$D813="","",A805^('Log_working_2-way'!$D813))</f>
        <v/>
      </c>
      <c r="K805" s="22" t="str">
        <f>IF('Log_working_2-way'!$D813="","",B805^('Log_working_2-way'!$D813))</f>
        <v/>
      </c>
    </row>
    <row r="806" spans="3:11" x14ac:dyDescent="0.2">
      <c r="C806" s="20" t="str">
        <f t="shared" si="100"/>
        <v/>
      </c>
      <c r="D806" s="17" t="str">
        <f>IF(OR($A806="",$B806=""),"",A806*'MPTO_working_2-way'!$G814)</f>
        <v/>
      </c>
      <c r="E806" s="22" t="str">
        <f>IF(OR($A806="",$B806=""),"",B806*'MPTO_working_2-way'!$G814)</f>
        <v/>
      </c>
      <c r="F806" s="17" t="str">
        <f>IF(OR($A806="",$B806=""),"",'MPTO_working_2-way'!D814)</f>
        <v/>
      </c>
      <c r="G806" s="22" t="str">
        <f>IF(OR($A806="",$B806=""),"",'MPTO_working_2-way'!E814)</f>
        <v/>
      </c>
      <c r="H806" s="17" t="str">
        <f>IF(OR($A806="",$B806=""),"",'OddsRatio_working_2-way'!M814)</f>
        <v/>
      </c>
      <c r="I806" s="17" t="str">
        <f>IF(OR($A806="",$B806=""),"",'OddsRatio_working_2-way'!N814)</f>
        <v/>
      </c>
      <c r="J806" s="17" t="str">
        <f>IF('Log_working_2-way'!$D814="","",A806^('Log_working_2-way'!$D814))</f>
        <v/>
      </c>
      <c r="K806" s="22" t="str">
        <f>IF('Log_working_2-way'!$D814="","",B806^('Log_working_2-way'!$D814))</f>
        <v/>
      </c>
    </row>
    <row r="807" spans="3:11" x14ac:dyDescent="0.2">
      <c r="C807" s="20" t="str">
        <f t="shared" si="100"/>
        <v/>
      </c>
      <c r="D807" s="17" t="str">
        <f>IF(OR($A807="",$B807=""),"",A807*'MPTO_working_2-way'!$G815)</f>
        <v/>
      </c>
      <c r="E807" s="22" t="str">
        <f>IF(OR($A807="",$B807=""),"",B807*'MPTO_working_2-way'!$G815)</f>
        <v/>
      </c>
      <c r="F807" s="17" t="str">
        <f>IF(OR($A807="",$B807=""),"",'MPTO_working_2-way'!D815)</f>
        <v/>
      </c>
      <c r="G807" s="22" t="str">
        <f>IF(OR($A807="",$B807=""),"",'MPTO_working_2-way'!E815)</f>
        <v/>
      </c>
      <c r="H807" s="17" t="str">
        <f>IF(OR($A807="",$B807=""),"",'OddsRatio_working_2-way'!M815)</f>
        <v/>
      </c>
      <c r="I807" s="17" t="str">
        <f>IF(OR($A807="",$B807=""),"",'OddsRatio_working_2-way'!N815)</f>
        <v/>
      </c>
      <c r="J807" s="17" t="str">
        <f>IF('Log_working_2-way'!$D815="","",A807^('Log_working_2-way'!$D815))</f>
        <v/>
      </c>
      <c r="K807" s="22" t="str">
        <f>IF('Log_working_2-way'!$D815="","",B807^('Log_working_2-way'!$D815))</f>
        <v/>
      </c>
    </row>
    <row r="808" spans="3:11" x14ac:dyDescent="0.2">
      <c r="C808" s="20" t="str">
        <f t="shared" si="100"/>
        <v/>
      </c>
      <c r="D808" s="17" t="str">
        <f>IF(OR($A808="",$B808=""),"",A808*'MPTO_working_2-way'!$G816)</f>
        <v/>
      </c>
      <c r="E808" s="22" t="str">
        <f>IF(OR($A808="",$B808=""),"",B808*'MPTO_working_2-way'!$G816)</f>
        <v/>
      </c>
      <c r="F808" s="17" t="str">
        <f>IF(OR($A808="",$B808=""),"",'MPTO_working_2-way'!D816)</f>
        <v/>
      </c>
      <c r="G808" s="22" t="str">
        <f>IF(OR($A808="",$B808=""),"",'MPTO_working_2-way'!E816)</f>
        <v/>
      </c>
      <c r="H808" s="17" t="str">
        <f>IF(OR($A808="",$B808=""),"",'OddsRatio_working_2-way'!M816)</f>
        <v/>
      </c>
      <c r="I808" s="17" t="str">
        <f>IF(OR($A808="",$B808=""),"",'OddsRatio_working_2-way'!N816)</f>
        <v/>
      </c>
      <c r="J808" s="17" t="str">
        <f>IF('Log_working_2-way'!$D816="","",A808^('Log_working_2-way'!$D816))</f>
        <v/>
      </c>
      <c r="K808" s="22" t="str">
        <f>IF('Log_working_2-way'!$D816="","",B808^('Log_working_2-way'!$D816))</f>
        <v/>
      </c>
    </row>
    <row r="809" spans="3:11" x14ac:dyDescent="0.2">
      <c r="C809" s="20" t="str">
        <f t="shared" si="100"/>
        <v/>
      </c>
      <c r="D809" s="17" t="str">
        <f>IF(OR($A809="",$B809=""),"",A809*'MPTO_working_2-way'!$G817)</f>
        <v/>
      </c>
      <c r="E809" s="22" t="str">
        <f>IF(OR($A809="",$B809=""),"",B809*'MPTO_working_2-way'!$G817)</f>
        <v/>
      </c>
      <c r="F809" s="17" t="str">
        <f>IF(OR($A809="",$B809=""),"",'MPTO_working_2-way'!D817)</f>
        <v/>
      </c>
      <c r="G809" s="22" t="str">
        <f>IF(OR($A809="",$B809=""),"",'MPTO_working_2-way'!E817)</f>
        <v/>
      </c>
      <c r="H809" s="17" t="str">
        <f>IF(OR($A809="",$B809=""),"",'OddsRatio_working_2-way'!M817)</f>
        <v/>
      </c>
      <c r="I809" s="17" t="str">
        <f>IF(OR($A809="",$B809=""),"",'OddsRatio_working_2-way'!N817)</f>
        <v/>
      </c>
      <c r="J809" s="17" t="str">
        <f>IF('Log_working_2-way'!$D817="","",A809^('Log_working_2-way'!$D817))</f>
        <v/>
      </c>
      <c r="K809" s="22" t="str">
        <f>IF('Log_working_2-way'!$D817="","",B809^('Log_working_2-way'!$D817))</f>
        <v/>
      </c>
    </row>
    <row r="810" spans="3:11" x14ac:dyDescent="0.2">
      <c r="C810" s="20" t="str">
        <f t="shared" si="100"/>
        <v/>
      </c>
      <c r="D810" s="17" t="str">
        <f>IF(OR($A810="",$B810=""),"",A810*'MPTO_working_2-way'!$G818)</f>
        <v/>
      </c>
      <c r="E810" s="22" t="str">
        <f>IF(OR($A810="",$B810=""),"",B810*'MPTO_working_2-way'!$G818)</f>
        <v/>
      </c>
      <c r="F810" s="17" t="str">
        <f>IF(OR($A810="",$B810=""),"",'MPTO_working_2-way'!D818)</f>
        <v/>
      </c>
      <c r="G810" s="22" t="str">
        <f>IF(OR($A810="",$B810=""),"",'MPTO_working_2-way'!E818)</f>
        <v/>
      </c>
      <c r="H810" s="17" t="str">
        <f>IF(OR($A810="",$B810=""),"",'OddsRatio_working_2-way'!M818)</f>
        <v/>
      </c>
      <c r="I810" s="17" t="str">
        <f>IF(OR($A810="",$B810=""),"",'OddsRatio_working_2-way'!N818)</f>
        <v/>
      </c>
      <c r="J810" s="17" t="str">
        <f>IF('Log_working_2-way'!$D818="","",A810^('Log_working_2-way'!$D818))</f>
        <v/>
      </c>
      <c r="K810" s="22" t="str">
        <f>IF('Log_working_2-way'!$D818="","",B810^('Log_working_2-way'!$D818))</f>
        <v/>
      </c>
    </row>
    <row r="811" spans="3:11" x14ac:dyDescent="0.2">
      <c r="C811" s="20" t="str">
        <f t="shared" si="100"/>
        <v/>
      </c>
      <c r="D811" s="17" t="str">
        <f>IF(OR($A811="",$B811=""),"",A811*'MPTO_working_2-way'!$G819)</f>
        <v/>
      </c>
      <c r="E811" s="22" t="str">
        <f>IF(OR($A811="",$B811=""),"",B811*'MPTO_working_2-way'!$G819)</f>
        <v/>
      </c>
      <c r="F811" s="17" t="str">
        <f>IF(OR($A811="",$B811=""),"",'MPTO_working_2-way'!D819)</f>
        <v/>
      </c>
      <c r="G811" s="22" t="str">
        <f>IF(OR($A811="",$B811=""),"",'MPTO_working_2-way'!E819)</f>
        <v/>
      </c>
      <c r="H811" s="17" t="str">
        <f>IF(OR($A811="",$B811=""),"",'OddsRatio_working_2-way'!M819)</f>
        <v/>
      </c>
      <c r="I811" s="17" t="str">
        <f>IF(OR($A811="",$B811=""),"",'OddsRatio_working_2-way'!N819)</f>
        <v/>
      </c>
      <c r="J811" s="17" t="str">
        <f>IF('Log_working_2-way'!$D819="","",A811^('Log_working_2-way'!$D819))</f>
        <v/>
      </c>
      <c r="K811" s="22" t="str">
        <f>IF('Log_working_2-way'!$D819="","",B811^('Log_working_2-way'!$D819))</f>
        <v/>
      </c>
    </row>
    <row r="812" spans="3:11" x14ac:dyDescent="0.2">
      <c r="C812" s="20" t="str">
        <f t="shared" si="100"/>
        <v/>
      </c>
      <c r="D812" s="17" t="str">
        <f>IF(OR($A812="",$B812=""),"",A812*'MPTO_working_2-way'!$G820)</f>
        <v/>
      </c>
      <c r="E812" s="22" t="str">
        <f>IF(OR($A812="",$B812=""),"",B812*'MPTO_working_2-way'!$G820)</f>
        <v/>
      </c>
      <c r="F812" s="17" t="str">
        <f>IF(OR($A812="",$B812=""),"",'MPTO_working_2-way'!D820)</f>
        <v/>
      </c>
      <c r="G812" s="22" t="str">
        <f>IF(OR($A812="",$B812=""),"",'MPTO_working_2-way'!E820)</f>
        <v/>
      </c>
      <c r="H812" s="17" t="str">
        <f>IF(OR($A812="",$B812=""),"",'OddsRatio_working_2-way'!M820)</f>
        <v/>
      </c>
      <c r="I812" s="17" t="str">
        <f>IF(OR($A812="",$B812=""),"",'OddsRatio_working_2-way'!N820)</f>
        <v/>
      </c>
      <c r="J812" s="17" t="str">
        <f>IF('Log_working_2-way'!$D820="","",A812^('Log_working_2-way'!$D820))</f>
        <v/>
      </c>
      <c r="K812" s="22" t="str">
        <f>IF('Log_working_2-way'!$D820="","",B812^('Log_working_2-way'!$D820))</f>
        <v/>
      </c>
    </row>
    <row r="813" spans="3:11" x14ac:dyDescent="0.2">
      <c r="C813" s="20" t="str">
        <f t="shared" si="100"/>
        <v/>
      </c>
      <c r="D813" s="17" t="str">
        <f>IF(OR($A813="",$B813=""),"",A813*'MPTO_working_2-way'!$G821)</f>
        <v/>
      </c>
      <c r="E813" s="22" t="str">
        <f>IF(OR($A813="",$B813=""),"",B813*'MPTO_working_2-way'!$G821)</f>
        <v/>
      </c>
      <c r="F813" s="17" t="str">
        <f>IF(OR($A813="",$B813=""),"",'MPTO_working_2-way'!D821)</f>
        <v/>
      </c>
      <c r="G813" s="22" t="str">
        <f>IF(OR($A813="",$B813=""),"",'MPTO_working_2-way'!E821)</f>
        <v/>
      </c>
      <c r="H813" s="17" t="str">
        <f>IF(OR($A813="",$B813=""),"",'OddsRatio_working_2-way'!M821)</f>
        <v/>
      </c>
      <c r="I813" s="17" t="str">
        <f>IF(OR($A813="",$B813=""),"",'OddsRatio_working_2-way'!N821)</f>
        <v/>
      </c>
      <c r="J813" s="17" t="str">
        <f>IF('Log_working_2-way'!$D821="","",A813^('Log_working_2-way'!$D821))</f>
        <v/>
      </c>
      <c r="K813" s="22" t="str">
        <f>IF('Log_working_2-way'!$D821="","",B813^('Log_working_2-way'!$D821))</f>
        <v/>
      </c>
    </row>
    <row r="814" spans="3:11" x14ac:dyDescent="0.2">
      <c r="C814" s="20" t="str">
        <f t="shared" si="100"/>
        <v/>
      </c>
      <c r="D814" s="17" t="str">
        <f>IF(OR($A814="",$B814=""),"",A814*'MPTO_working_2-way'!$G822)</f>
        <v/>
      </c>
      <c r="E814" s="22" t="str">
        <f>IF(OR($A814="",$B814=""),"",B814*'MPTO_working_2-way'!$G822)</f>
        <v/>
      </c>
      <c r="F814" s="17" t="str">
        <f>IF(OR($A814="",$B814=""),"",'MPTO_working_2-way'!D822)</f>
        <v/>
      </c>
      <c r="G814" s="22" t="str">
        <f>IF(OR($A814="",$B814=""),"",'MPTO_working_2-way'!E822)</f>
        <v/>
      </c>
      <c r="H814" s="17" t="str">
        <f>IF(OR($A814="",$B814=""),"",'OddsRatio_working_2-way'!M822)</f>
        <v/>
      </c>
      <c r="I814" s="17" t="str">
        <f>IF(OR($A814="",$B814=""),"",'OddsRatio_working_2-way'!N822)</f>
        <v/>
      </c>
      <c r="J814" s="17" t="str">
        <f>IF('Log_working_2-way'!$D822="","",A814^('Log_working_2-way'!$D822))</f>
        <v/>
      </c>
      <c r="K814" s="22" t="str">
        <f>IF('Log_working_2-way'!$D822="","",B814^('Log_working_2-way'!$D822))</f>
        <v/>
      </c>
    </row>
    <row r="815" spans="3:11" x14ac:dyDescent="0.2">
      <c r="C815" s="20" t="str">
        <f t="shared" si="100"/>
        <v/>
      </c>
      <c r="D815" s="17" t="str">
        <f>IF(OR($A815="",$B815=""),"",A815*'MPTO_working_2-way'!$G823)</f>
        <v/>
      </c>
      <c r="E815" s="22" t="str">
        <f>IF(OR($A815="",$B815=""),"",B815*'MPTO_working_2-way'!$G823)</f>
        <v/>
      </c>
      <c r="F815" s="17" t="str">
        <f>IF(OR($A815="",$B815=""),"",'MPTO_working_2-way'!D823)</f>
        <v/>
      </c>
      <c r="G815" s="22" t="str">
        <f>IF(OR($A815="",$B815=""),"",'MPTO_working_2-way'!E823)</f>
        <v/>
      </c>
      <c r="H815" s="17" t="str">
        <f>IF(OR($A815="",$B815=""),"",'OddsRatio_working_2-way'!M823)</f>
        <v/>
      </c>
      <c r="I815" s="17" t="str">
        <f>IF(OR($A815="",$B815=""),"",'OddsRatio_working_2-way'!N823)</f>
        <v/>
      </c>
      <c r="J815" s="17" t="str">
        <f>IF('Log_working_2-way'!$D823="","",A815^('Log_working_2-way'!$D823))</f>
        <v/>
      </c>
      <c r="K815" s="22" t="str">
        <f>IF('Log_working_2-way'!$D823="","",B815^('Log_working_2-way'!$D823))</f>
        <v/>
      </c>
    </row>
    <row r="816" spans="3:11" x14ac:dyDescent="0.2">
      <c r="C816" s="20" t="str">
        <f t="shared" si="100"/>
        <v/>
      </c>
      <c r="D816" s="17" t="str">
        <f>IF(OR($A816="",$B816=""),"",A816*'MPTO_working_2-way'!$G824)</f>
        <v/>
      </c>
      <c r="E816" s="22" t="str">
        <f>IF(OR($A816="",$B816=""),"",B816*'MPTO_working_2-way'!$G824)</f>
        <v/>
      </c>
      <c r="F816" s="17" t="str">
        <f>IF(OR($A816="",$B816=""),"",'MPTO_working_2-way'!D824)</f>
        <v/>
      </c>
      <c r="G816" s="22" t="str">
        <f>IF(OR($A816="",$B816=""),"",'MPTO_working_2-way'!E824)</f>
        <v/>
      </c>
      <c r="H816" s="17" t="str">
        <f>IF(OR($A816="",$B816=""),"",'OddsRatio_working_2-way'!M824)</f>
        <v/>
      </c>
      <c r="I816" s="17" t="str">
        <f>IF(OR($A816="",$B816=""),"",'OddsRatio_working_2-way'!N824)</f>
        <v/>
      </c>
      <c r="J816" s="17" t="str">
        <f>IF('Log_working_2-way'!$D824="","",A816^('Log_working_2-way'!$D824))</f>
        <v/>
      </c>
      <c r="K816" s="22" t="str">
        <f>IF('Log_working_2-way'!$D824="","",B816^('Log_working_2-way'!$D824))</f>
        <v/>
      </c>
    </row>
    <row r="817" spans="3:11" x14ac:dyDescent="0.2">
      <c r="C817" s="20" t="str">
        <f t="shared" si="100"/>
        <v/>
      </c>
      <c r="D817" s="17" t="str">
        <f>IF(OR($A817="",$B817=""),"",A817*'MPTO_working_2-way'!$G825)</f>
        <v/>
      </c>
      <c r="E817" s="22" t="str">
        <f>IF(OR($A817="",$B817=""),"",B817*'MPTO_working_2-way'!$G825)</f>
        <v/>
      </c>
      <c r="F817" s="17" t="str">
        <f>IF(OR($A817="",$B817=""),"",'MPTO_working_2-way'!D825)</f>
        <v/>
      </c>
      <c r="G817" s="22" t="str">
        <f>IF(OR($A817="",$B817=""),"",'MPTO_working_2-way'!E825)</f>
        <v/>
      </c>
      <c r="H817" s="17" t="str">
        <f>IF(OR($A817="",$B817=""),"",'OddsRatio_working_2-way'!M825)</f>
        <v/>
      </c>
      <c r="I817" s="17" t="str">
        <f>IF(OR($A817="",$B817=""),"",'OddsRatio_working_2-way'!N825)</f>
        <v/>
      </c>
      <c r="J817" s="17" t="str">
        <f>IF('Log_working_2-way'!$D825="","",A817^('Log_working_2-way'!$D825))</f>
        <v/>
      </c>
      <c r="K817" s="22" t="str">
        <f>IF('Log_working_2-way'!$D825="","",B817^('Log_working_2-way'!$D825))</f>
        <v/>
      </c>
    </row>
    <row r="818" spans="3:11" x14ac:dyDescent="0.2">
      <c r="C818" s="20" t="str">
        <f t="shared" si="100"/>
        <v/>
      </c>
      <c r="D818" s="17" t="str">
        <f>IF(OR($A818="",$B818=""),"",A818*'MPTO_working_2-way'!$G826)</f>
        <v/>
      </c>
      <c r="E818" s="22" t="str">
        <f>IF(OR($A818="",$B818=""),"",B818*'MPTO_working_2-way'!$G826)</f>
        <v/>
      </c>
      <c r="F818" s="17" t="str">
        <f>IF(OR($A818="",$B818=""),"",'MPTO_working_2-way'!D826)</f>
        <v/>
      </c>
      <c r="G818" s="22" t="str">
        <f>IF(OR($A818="",$B818=""),"",'MPTO_working_2-way'!E826)</f>
        <v/>
      </c>
      <c r="H818" s="17" t="str">
        <f>IF(OR($A818="",$B818=""),"",'OddsRatio_working_2-way'!M826)</f>
        <v/>
      </c>
      <c r="I818" s="17" t="str">
        <f>IF(OR($A818="",$B818=""),"",'OddsRatio_working_2-way'!N826)</f>
        <v/>
      </c>
      <c r="J818" s="17" t="str">
        <f>IF('Log_working_2-way'!$D826="","",A818^('Log_working_2-way'!$D826))</f>
        <v/>
      </c>
      <c r="K818" s="22" t="str">
        <f>IF('Log_working_2-way'!$D826="","",B818^('Log_working_2-way'!$D826))</f>
        <v/>
      </c>
    </row>
    <row r="819" spans="3:11" x14ac:dyDescent="0.2">
      <c r="C819" s="20" t="str">
        <f t="shared" si="100"/>
        <v/>
      </c>
      <c r="D819" s="17" t="str">
        <f>IF(OR($A819="",$B819=""),"",A819*'MPTO_working_2-way'!$G827)</f>
        <v/>
      </c>
      <c r="E819" s="22" t="str">
        <f>IF(OR($A819="",$B819=""),"",B819*'MPTO_working_2-way'!$G827)</f>
        <v/>
      </c>
      <c r="F819" s="17" t="str">
        <f>IF(OR($A819="",$B819=""),"",'MPTO_working_2-way'!D827)</f>
        <v/>
      </c>
      <c r="G819" s="22" t="str">
        <f>IF(OR($A819="",$B819=""),"",'MPTO_working_2-way'!E827)</f>
        <v/>
      </c>
      <c r="H819" s="17" t="str">
        <f>IF(OR($A819="",$B819=""),"",'OddsRatio_working_2-way'!M827)</f>
        <v/>
      </c>
      <c r="I819" s="17" t="str">
        <f>IF(OR($A819="",$B819=""),"",'OddsRatio_working_2-way'!N827)</f>
        <v/>
      </c>
      <c r="J819" s="17" t="str">
        <f>IF('Log_working_2-way'!$D827="","",A819^('Log_working_2-way'!$D827))</f>
        <v/>
      </c>
      <c r="K819" s="22" t="str">
        <f>IF('Log_working_2-way'!$D827="","",B819^('Log_working_2-way'!$D827))</f>
        <v/>
      </c>
    </row>
    <row r="820" spans="3:11" x14ac:dyDescent="0.2">
      <c r="C820" s="20" t="str">
        <f t="shared" si="100"/>
        <v/>
      </c>
      <c r="D820" s="17" t="str">
        <f>IF(OR($A820="",$B820=""),"",A820*'MPTO_working_2-way'!$G828)</f>
        <v/>
      </c>
      <c r="E820" s="22" t="str">
        <f>IF(OR($A820="",$B820=""),"",B820*'MPTO_working_2-way'!$G828)</f>
        <v/>
      </c>
      <c r="F820" s="17" t="str">
        <f>IF(OR($A820="",$B820=""),"",'MPTO_working_2-way'!D828)</f>
        <v/>
      </c>
      <c r="G820" s="22" t="str">
        <f>IF(OR($A820="",$B820=""),"",'MPTO_working_2-way'!E828)</f>
        <v/>
      </c>
      <c r="H820" s="17" t="str">
        <f>IF(OR($A820="",$B820=""),"",'OddsRatio_working_2-way'!M828)</f>
        <v/>
      </c>
      <c r="I820" s="17" t="str">
        <f>IF(OR($A820="",$B820=""),"",'OddsRatio_working_2-way'!N828)</f>
        <v/>
      </c>
      <c r="J820" s="17" t="str">
        <f>IF('Log_working_2-way'!$D828="","",A820^('Log_working_2-way'!$D828))</f>
        <v/>
      </c>
      <c r="K820" s="22" t="str">
        <f>IF('Log_working_2-way'!$D828="","",B820^('Log_working_2-way'!$D828))</f>
        <v/>
      </c>
    </row>
    <row r="821" spans="3:11" x14ac:dyDescent="0.2">
      <c r="C821" s="20" t="str">
        <f t="shared" si="100"/>
        <v/>
      </c>
      <c r="D821" s="17" t="str">
        <f>IF(OR($A821="",$B821=""),"",A821*'MPTO_working_2-way'!$G829)</f>
        <v/>
      </c>
      <c r="E821" s="22" t="str">
        <f>IF(OR($A821="",$B821=""),"",B821*'MPTO_working_2-way'!$G829)</f>
        <v/>
      </c>
      <c r="F821" s="17" t="str">
        <f>IF(OR($A821="",$B821=""),"",'MPTO_working_2-way'!D829)</f>
        <v/>
      </c>
      <c r="G821" s="22" t="str">
        <f>IF(OR($A821="",$B821=""),"",'MPTO_working_2-way'!E829)</f>
        <v/>
      </c>
      <c r="H821" s="17" t="str">
        <f>IF(OR($A821="",$B821=""),"",'OddsRatio_working_2-way'!M829)</f>
        <v/>
      </c>
      <c r="I821" s="17" t="str">
        <f>IF(OR($A821="",$B821=""),"",'OddsRatio_working_2-way'!N829)</f>
        <v/>
      </c>
      <c r="J821" s="17" t="str">
        <f>IF('Log_working_2-way'!$D829="","",A821^('Log_working_2-way'!$D829))</f>
        <v/>
      </c>
      <c r="K821" s="22" t="str">
        <f>IF('Log_working_2-way'!$D829="","",B821^('Log_working_2-way'!$D829))</f>
        <v/>
      </c>
    </row>
    <row r="822" spans="3:11" x14ac:dyDescent="0.2">
      <c r="C822" s="20" t="str">
        <f t="shared" si="100"/>
        <v/>
      </c>
      <c r="D822" s="17" t="str">
        <f>IF(OR($A822="",$B822=""),"",A822*'MPTO_working_2-way'!$G830)</f>
        <v/>
      </c>
      <c r="E822" s="22" t="str">
        <f>IF(OR($A822="",$B822=""),"",B822*'MPTO_working_2-way'!$G830)</f>
        <v/>
      </c>
      <c r="F822" s="17" t="str">
        <f>IF(OR($A822="",$B822=""),"",'MPTO_working_2-way'!D830)</f>
        <v/>
      </c>
      <c r="G822" s="22" t="str">
        <f>IF(OR($A822="",$B822=""),"",'MPTO_working_2-way'!E830)</f>
        <v/>
      </c>
      <c r="H822" s="17" t="str">
        <f>IF(OR($A822="",$B822=""),"",'OddsRatio_working_2-way'!M830)</f>
        <v/>
      </c>
      <c r="I822" s="17" t="str">
        <f>IF(OR($A822="",$B822=""),"",'OddsRatio_working_2-way'!N830)</f>
        <v/>
      </c>
      <c r="J822" s="17" t="str">
        <f>IF('Log_working_2-way'!$D830="","",A822^('Log_working_2-way'!$D830))</f>
        <v/>
      </c>
      <c r="K822" s="22" t="str">
        <f>IF('Log_working_2-way'!$D830="","",B822^('Log_working_2-way'!$D830))</f>
        <v/>
      </c>
    </row>
    <row r="823" spans="3:11" x14ac:dyDescent="0.2">
      <c r="C823" s="20" t="str">
        <f t="shared" si="100"/>
        <v/>
      </c>
      <c r="D823" s="17" t="str">
        <f>IF(OR($A823="",$B823=""),"",A823*'MPTO_working_2-way'!$G831)</f>
        <v/>
      </c>
      <c r="E823" s="22" t="str">
        <f>IF(OR($A823="",$B823=""),"",B823*'MPTO_working_2-way'!$G831)</f>
        <v/>
      </c>
      <c r="F823" s="17" t="str">
        <f>IF(OR($A823="",$B823=""),"",'MPTO_working_2-way'!D831)</f>
        <v/>
      </c>
      <c r="G823" s="22" t="str">
        <f>IF(OR($A823="",$B823=""),"",'MPTO_working_2-way'!E831)</f>
        <v/>
      </c>
      <c r="H823" s="17" t="str">
        <f>IF(OR($A823="",$B823=""),"",'OddsRatio_working_2-way'!M831)</f>
        <v/>
      </c>
      <c r="I823" s="17" t="str">
        <f>IF(OR($A823="",$B823=""),"",'OddsRatio_working_2-way'!N831)</f>
        <v/>
      </c>
      <c r="J823" s="17" t="str">
        <f>IF('Log_working_2-way'!$D831="","",A823^('Log_working_2-way'!$D831))</f>
        <v/>
      </c>
      <c r="K823" s="22" t="str">
        <f>IF('Log_working_2-way'!$D831="","",B823^('Log_working_2-way'!$D831))</f>
        <v/>
      </c>
    </row>
    <row r="824" spans="3:11" x14ac:dyDescent="0.2">
      <c r="C824" s="20" t="str">
        <f t="shared" si="100"/>
        <v/>
      </c>
      <c r="D824" s="17" t="str">
        <f>IF(OR($A824="",$B824=""),"",A824*'MPTO_working_2-way'!$G832)</f>
        <v/>
      </c>
      <c r="E824" s="22" t="str">
        <f>IF(OR($A824="",$B824=""),"",B824*'MPTO_working_2-way'!$G832)</f>
        <v/>
      </c>
      <c r="F824" s="17" t="str">
        <f>IF(OR($A824="",$B824=""),"",'MPTO_working_2-way'!D832)</f>
        <v/>
      </c>
      <c r="G824" s="22" t="str">
        <f>IF(OR($A824="",$B824=""),"",'MPTO_working_2-way'!E832)</f>
        <v/>
      </c>
      <c r="H824" s="17" t="str">
        <f>IF(OR($A824="",$B824=""),"",'OddsRatio_working_2-way'!M832)</f>
        <v/>
      </c>
      <c r="I824" s="17" t="str">
        <f>IF(OR($A824="",$B824=""),"",'OddsRatio_working_2-way'!N832)</f>
        <v/>
      </c>
      <c r="J824" s="17" t="str">
        <f>IF('Log_working_2-way'!$D832="","",A824^('Log_working_2-way'!$D832))</f>
        <v/>
      </c>
      <c r="K824" s="22" t="str">
        <f>IF('Log_working_2-way'!$D832="","",B824^('Log_working_2-way'!$D832))</f>
        <v/>
      </c>
    </row>
    <row r="825" spans="3:11" x14ac:dyDescent="0.2">
      <c r="C825" s="20" t="str">
        <f t="shared" si="100"/>
        <v/>
      </c>
      <c r="D825" s="17" t="str">
        <f>IF(OR($A825="",$B825=""),"",A825*'MPTO_working_2-way'!$G833)</f>
        <v/>
      </c>
      <c r="E825" s="22" t="str">
        <f>IF(OR($A825="",$B825=""),"",B825*'MPTO_working_2-way'!$G833)</f>
        <v/>
      </c>
      <c r="F825" s="17" t="str">
        <f>IF(OR($A825="",$B825=""),"",'MPTO_working_2-way'!D833)</f>
        <v/>
      </c>
      <c r="G825" s="22" t="str">
        <f>IF(OR($A825="",$B825=""),"",'MPTO_working_2-way'!E833)</f>
        <v/>
      </c>
      <c r="H825" s="17" t="str">
        <f>IF(OR($A825="",$B825=""),"",'OddsRatio_working_2-way'!M833)</f>
        <v/>
      </c>
      <c r="I825" s="17" t="str">
        <f>IF(OR($A825="",$B825=""),"",'OddsRatio_working_2-way'!N833)</f>
        <v/>
      </c>
      <c r="J825" s="17" t="str">
        <f>IF('Log_working_2-way'!$D833="","",A825^('Log_working_2-way'!$D833))</f>
        <v/>
      </c>
      <c r="K825" s="22" t="str">
        <f>IF('Log_working_2-way'!$D833="","",B825^('Log_working_2-way'!$D833))</f>
        <v/>
      </c>
    </row>
    <row r="826" spans="3:11" x14ac:dyDescent="0.2">
      <c r="C826" s="20" t="str">
        <f t="shared" ref="C826:C889" si="101">IF(OR($A826="",$B826=""),"",(1/A826)+(1/B826)-1)</f>
        <v/>
      </c>
      <c r="D826" s="17" t="str">
        <f>IF(OR($A826="",$B826=""),"",A826*'MPTO_working_2-way'!$G834)</f>
        <v/>
      </c>
      <c r="E826" s="22" t="str">
        <f>IF(OR($A826="",$B826=""),"",B826*'MPTO_working_2-way'!$G834)</f>
        <v/>
      </c>
      <c r="F826" s="17" t="str">
        <f>IF(OR($A826="",$B826=""),"",'MPTO_working_2-way'!D834)</f>
        <v/>
      </c>
      <c r="G826" s="22" t="str">
        <f>IF(OR($A826="",$B826=""),"",'MPTO_working_2-way'!E834)</f>
        <v/>
      </c>
      <c r="H826" s="17" t="str">
        <f>IF(OR($A826="",$B826=""),"",'OddsRatio_working_2-way'!M834)</f>
        <v/>
      </c>
      <c r="I826" s="17" t="str">
        <f>IF(OR($A826="",$B826=""),"",'OddsRatio_working_2-way'!N834)</f>
        <v/>
      </c>
      <c r="J826" s="17" t="str">
        <f>IF('Log_working_2-way'!$D834="","",A826^('Log_working_2-way'!$D834))</f>
        <v/>
      </c>
      <c r="K826" s="22" t="str">
        <f>IF('Log_working_2-way'!$D834="","",B826^('Log_working_2-way'!$D834))</f>
        <v/>
      </c>
    </row>
    <row r="827" spans="3:11" x14ac:dyDescent="0.2">
      <c r="C827" s="20" t="str">
        <f t="shared" si="101"/>
        <v/>
      </c>
      <c r="D827" s="17" t="str">
        <f>IF(OR($A827="",$B827=""),"",A827*'MPTO_working_2-way'!$G835)</f>
        <v/>
      </c>
      <c r="E827" s="22" t="str">
        <f>IF(OR($A827="",$B827=""),"",B827*'MPTO_working_2-way'!$G835)</f>
        <v/>
      </c>
      <c r="F827" s="17" t="str">
        <f>IF(OR($A827="",$B827=""),"",'MPTO_working_2-way'!D835)</f>
        <v/>
      </c>
      <c r="G827" s="22" t="str">
        <f>IF(OR($A827="",$B827=""),"",'MPTO_working_2-way'!E835)</f>
        <v/>
      </c>
      <c r="H827" s="17" t="str">
        <f>IF(OR($A827="",$B827=""),"",'OddsRatio_working_2-way'!M835)</f>
        <v/>
      </c>
      <c r="I827" s="17" t="str">
        <f>IF(OR($A827="",$B827=""),"",'OddsRatio_working_2-way'!N835)</f>
        <v/>
      </c>
      <c r="J827" s="17" t="str">
        <f>IF('Log_working_2-way'!$D835="","",A827^('Log_working_2-way'!$D835))</f>
        <v/>
      </c>
      <c r="K827" s="22" t="str">
        <f>IF('Log_working_2-way'!$D835="","",B827^('Log_working_2-way'!$D835))</f>
        <v/>
      </c>
    </row>
    <row r="828" spans="3:11" x14ac:dyDescent="0.2">
      <c r="C828" s="20" t="str">
        <f t="shared" si="101"/>
        <v/>
      </c>
      <c r="D828" s="17" t="str">
        <f>IF(OR($A828="",$B828=""),"",A828*'MPTO_working_2-way'!$G836)</f>
        <v/>
      </c>
      <c r="E828" s="22" t="str">
        <f>IF(OR($A828="",$B828=""),"",B828*'MPTO_working_2-way'!$G836)</f>
        <v/>
      </c>
      <c r="F828" s="17" t="str">
        <f>IF(OR($A828="",$B828=""),"",'MPTO_working_2-way'!D836)</f>
        <v/>
      </c>
      <c r="G828" s="22" t="str">
        <f>IF(OR($A828="",$B828=""),"",'MPTO_working_2-way'!E836)</f>
        <v/>
      </c>
      <c r="H828" s="17" t="str">
        <f>IF(OR($A828="",$B828=""),"",'OddsRatio_working_2-way'!M836)</f>
        <v/>
      </c>
      <c r="I828" s="17" t="str">
        <f>IF(OR($A828="",$B828=""),"",'OddsRatio_working_2-way'!N836)</f>
        <v/>
      </c>
      <c r="J828" s="17" t="str">
        <f>IF('Log_working_2-way'!$D836="","",A828^('Log_working_2-way'!$D836))</f>
        <v/>
      </c>
      <c r="K828" s="22" t="str">
        <f>IF('Log_working_2-way'!$D836="","",B828^('Log_working_2-way'!$D836))</f>
        <v/>
      </c>
    </row>
    <row r="829" spans="3:11" x14ac:dyDescent="0.2">
      <c r="C829" s="20" t="str">
        <f t="shared" si="101"/>
        <v/>
      </c>
      <c r="D829" s="17" t="str">
        <f>IF(OR($A829="",$B829=""),"",A829*'MPTO_working_2-way'!$G837)</f>
        <v/>
      </c>
      <c r="E829" s="22" t="str">
        <f>IF(OR($A829="",$B829=""),"",B829*'MPTO_working_2-way'!$G837)</f>
        <v/>
      </c>
      <c r="F829" s="17" t="str">
        <f>IF(OR($A829="",$B829=""),"",'MPTO_working_2-way'!D837)</f>
        <v/>
      </c>
      <c r="G829" s="22" t="str">
        <f>IF(OR($A829="",$B829=""),"",'MPTO_working_2-way'!E837)</f>
        <v/>
      </c>
      <c r="H829" s="17" t="str">
        <f>IF(OR($A829="",$B829=""),"",'OddsRatio_working_2-way'!M837)</f>
        <v/>
      </c>
      <c r="I829" s="17" t="str">
        <f>IF(OR($A829="",$B829=""),"",'OddsRatio_working_2-way'!N837)</f>
        <v/>
      </c>
      <c r="J829" s="17" t="str">
        <f>IF('Log_working_2-way'!$D837="","",A829^('Log_working_2-way'!$D837))</f>
        <v/>
      </c>
      <c r="K829" s="22" t="str">
        <f>IF('Log_working_2-way'!$D837="","",B829^('Log_working_2-way'!$D837))</f>
        <v/>
      </c>
    </row>
    <row r="830" spans="3:11" x14ac:dyDescent="0.2">
      <c r="C830" s="20" t="str">
        <f t="shared" si="101"/>
        <v/>
      </c>
      <c r="D830" s="17" t="str">
        <f>IF(OR($A830="",$B830=""),"",A830*'MPTO_working_2-way'!$G838)</f>
        <v/>
      </c>
      <c r="E830" s="22" t="str">
        <f>IF(OR($A830="",$B830=""),"",B830*'MPTO_working_2-way'!$G838)</f>
        <v/>
      </c>
      <c r="F830" s="17" t="str">
        <f>IF(OR($A830="",$B830=""),"",'MPTO_working_2-way'!D838)</f>
        <v/>
      </c>
      <c r="G830" s="22" t="str">
        <f>IF(OR($A830="",$B830=""),"",'MPTO_working_2-way'!E838)</f>
        <v/>
      </c>
      <c r="H830" s="17" t="str">
        <f>IF(OR($A830="",$B830=""),"",'OddsRatio_working_2-way'!M838)</f>
        <v/>
      </c>
      <c r="I830" s="17" t="str">
        <f>IF(OR($A830="",$B830=""),"",'OddsRatio_working_2-way'!N838)</f>
        <v/>
      </c>
      <c r="J830" s="17" t="str">
        <f>IF('Log_working_2-way'!$D838="","",A830^('Log_working_2-way'!$D838))</f>
        <v/>
      </c>
      <c r="K830" s="22" t="str">
        <f>IF('Log_working_2-way'!$D838="","",B830^('Log_working_2-way'!$D838))</f>
        <v/>
      </c>
    </row>
    <row r="831" spans="3:11" x14ac:dyDescent="0.2">
      <c r="C831" s="20" t="str">
        <f t="shared" si="101"/>
        <v/>
      </c>
      <c r="D831" s="17" t="str">
        <f>IF(OR($A831="",$B831=""),"",A831*'MPTO_working_2-way'!$G839)</f>
        <v/>
      </c>
      <c r="E831" s="22" t="str">
        <f>IF(OR($A831="",$B831=""),"",B831*'MPTO_working_2-way'!$G839)</f>
        <v/>
      </c>
      <c r="F831" s="17" t="str">
        <f>IF(OR($A831="",$B831=""),"",'MPTO_working_2-way'!D839)</f>
        <v/>
      </c>
      <c r="G831" s="22" t="str">
        <f>IF(OR($A831="",$B831=""),"",'MPTO_working_2-way'!E839)</f>
        <v/>
      </c>
      <c r="H831" s="17" t="str">
        <f>IF(OR($A831="",$B831=""),"",'OddsRatio_working_2-way'!M839)</f>
        <v/>
      </c>
      <c r="I831" s="17" t="str">
        <f>IF(OR($A831="",$B831=""),"",'OddsRatio_working_2-way'!N839)</f>
        <v/>
      </c>
      <c r="J831" s="17" t="str">
        <f>IF('Log_working_2-way'!$D839="","",A831^('Log_working_2-way'!$D839))</f>
        <v/>
      </c>
      <c r="K831" s="22" t="str">
        <f>IF('Log_working_2-way'!$D839="","",B831^('Log_working_2-way'!$D839))</f>
        <v/>
      </c>
    </row>
    <row r="832" spans="3:11" x14ac:dyDescent="0.2">
      <c r="C832" s="20" t="str">
        <f t="shared" si="101"/>
        <v/>
      </c>
      <c r="D832" s="17" t="str">
        <f>IF(OR($A832="",$B832=""),"",A832*'MPTO_working_2-way'!$G840)</f>
        <v/>
      </c>
      <c r="E832" s="22" t="str">
        <f>IF(OR($A832="",$B832=""),"",B832*'MPTO_working_2-way'!$G840)</f>
        <v/>
      </c>
      <c r="F832" s="17" t="str">
        <f>IF(OR($A832="",$B832=""),"",'MPTO_working_2-way'!D840)</f>
        <v/>
      </c>
      <c r="G832" s="22" t="str">
        <f>IF(OR($A832="",$B832=""),"",'MPTO_working_2-way'!E840)</f>
        <v/>
      </c>
      <c r="H832" s="17" t="str">
        <f>IF(OR($A832="",$B832=""),"",'OddsRatio_working_2-way'!M840)</f>
        <v/>
      </c>
      <c r="I832" s="17" t="str">
        <f>IF(OR($A832="",$B832=""),"",'OddsRatio_working_2-way'!N840)</f>
        <v/>
      </c>
      <c r="J832" s="17" t="str">
        <f>IF('Log_working_2-way'!$D840="","",A832^('Log_working_2-way'!$D840))</f>
        <v/>
      </c>
      <c r="K832" s="22" t="str">
        <f>IF('Log_working_2-way'!$D840="","",B832^('Log_working_2-way'!$D840))</f>
        <v/>
      </c>
    </row>
    <row r="833" spans="3:11" x14ac:dyDescent="0.2">
      <c r="C833" s="20" t="str">
        <f t="shared" si="101"/>
        <v/>
      </c>
      <c r="D833" s="17" t="str">
        <f>IF(OR($A833="",$B833=""),"",A833*'MPTO_working_2-way'!$G841)</f>
        <v/>
      </c>
      <c r="E833" s="22" t="str">
        <f>IF(OR($A833="",$B833=""),"",B833*'MPTO_working_2-way'!$G841)</f>
        <v/>
      </c>
      <c r="F833" s="17" t="str">
        <f>IF(OR($A833="",$B833=""),"",'MPTO_working_2-way'!D841)</f>
        <v/>
      </c>
      <c r="G833" s="22" t="str">
        <f>IF(OR($A833="",$B833=""),"",'MPTO_working_2-way'!E841)</f>
        <v/>
      </c>
      <c r="H833" s="17" t="str">
        <f>IF(OR($A833="",$B833=""),"",'OddsRatio_working_2-way'!M841)</f>
        <v/>
      </c>
      <c r="I833" s="17" t="str">
        <f>IF(OR($A833="",$B833=""),"",'OddsRatio_working_2-way'!N841)</f>
        <v/>
      </c>
      <c r="J833" s="17" t="str">
        <f>IF('Log_working_2-way'!$D841="","",A833^('Log_working_2-way'!$D841))</f>
        <v/>
      </c>
      <c r="K833" s="22" t="str">
        <f>IF('Log_working_2-way'!$D841="","",B833^('Log_working_2-way'!$D841))</f>
        <v/>
      </c>
    </row>
    <row r="834" spans="3:11" x14ac:dyDescent="0.2">
      <c r="C834" s="20" t="str">
        <f t="shared" si="101"/>
        <v/>
      </c>
      <c r="D834" s="17" t="str">
        <f>IF(OR($A834="",$B834=""),"",A834*'MPTO_working_2-way'!$G842)</f>
        <v/>
      </c>
      <c r="E834" s="22" t="str">
        <f>IF(OR($A834="",$B834=""),"",B834*'MPTO_working_2-way'!$G842)</f>
        <v/>
      </c>
      <c r="F834" s="17" t="str">
        <f>IF(OR($A834="",$B834=""),"",'MPTO_working_2-way'!D842)</f>
        <v/>
      </c>
      <c r="G834" s="22" t="str">
        <f>IF(OR($A834="",$B834=""),"",'MPTO_working_2-way'!E842)</f>
        <v/>
      </c>
      <c r="H834" s="17" t="str">
        <f>IF(OR($A834="",$B834=""),"",'OddsRatio_working_2-way'!M842)</f>
        <v/>
      </c>
      <c r="I834" s="17" t="str">
        <f>IF(OR($A834="",$B834=""),"",'OddsRatio_working_2-way'!N842)</f>
        <v/>
      </c>
      <c r="J834" s="17" t="str">
        <f>IF('Log_working_2-way'!$D842="","",A834^('Log_working_2-way'!$D842))</f>
        <v/>
      </c>
      <c r="K834" s="22" t="str">
        <f>IF('Log_working_2-way'!$D842="","",B834^('Log_working_2-way'!$D842))</f>
        <v/>
      </c>
    </row>
    <row r="835" spans="3:11" x14ac:dyDescent="0.2">
      <c r="C835" s="20" t="str">
        <f t="shared" si="101"/>
        <v/>
      </c>
      <c r="D835" s="17" t="str">
        <f>IF(OR($A835="",$B835=""),"",A835*'MPTO_working_2-way'!$G843)</f>
        <v/>
      </c>
      <c r="E835" s="22" t="str">
        <f>IF(OR($A835="",$B835=""),"",B835*'MPTO_working_2-way'!$G843)</f>
        <v/>
      </c>
      <c r="F835" s="17" t="str">
        <f>IF(OR($A835="",$B835=""),"",'MPTO_working_2-way'!D843)</f>
        <v/>
      </c>
      <c r="G835" s="22" t="str">
        <f>IF(OR($A835="",$B835=""),"",'MPTO_working_2-way'!E843)</f>
        <v/>
      </c>
      <c r="H835" s="17" t="str">
        <f>IF(OR($A835="",$B835=""),"",'OddsRatio_working_2-way'!M843)</f>
        <v/>
      </c>
      <c r="I835" s="17" t="str">
        <f>IF(OR($A835="",$B835=""),"",'OddsRatio_working_2-way'!N843)</f>
        <v/>
      </c>
      <c r="J835" s="17" t="str">
        <f>IF('Log_working_2-way'!$D843="","",A835^('Log_working_2-way'!$D843))</f>
        <v/>
      </c>
      <c r="K835" s="22" t="str">
        <f>IF('Log_working_2-way'!$D843="","",B835^('Log_working_2-way'!$D843))</f>
        <v/>
      </c>
    </row>
    <row r="836" spans="3:11" x14ac:dyDescent="0.2">
      <c r="C836" s="20" t="str">
        <f t="shared" si="101"/>
        <v/>
      </c>
      <c r="D836" s="17" t="str">
        <f>IF(OR($A836="",$B836=""),"",A836*'MPTO_working_2-way'!$G844)</f>
        <v/>
      </c>
      <c r="E836" s="22" t="str">
        <f>IF(OR($A836="",$B836=""),"",B836*'MPTO_working_2-way'!$G844)</f>
        <v/>
      </c>
      <c r="F836" s="17" t="str">
        <f>IF(OR($A836="",$B836=""),"",'MPTO_working_2-way'!D844)</f>
        <v/>
      </c>
      <c r="G836" s="22" t="str">
        <f>IF(OR($A836="",$B836=""),"",'MPTO_working_2-way'!E844)</f>
        <v/>
      </c>
      <c r="H836" s="17" t="str">
        <f>IF(OR($A836="",$B836=""),"",'OddsRatio_working_2-way'!M844)</f>
        <v/>
      </c>
      <c r="I836" s="17" t="str">
        <f>IF(OR($A836="",$B836=""),"",'OddsRatio_working_2-way'!N844)</f>
        <v/>
      </c>
      <c r="J836" s="17" t="str">
        <f>IF('Log_working_2-way'!$D844="","",A836^('Log_working_2-way'!$D844))</f>
        <v/>
      </c>
      <c r="K836" s="22" t="str">
        <f>IF('Log_working_2-way'!$D844="","",B836^('Log_working_2-way'!$D844))</f>
        <v/>
      </c>
    </row>
    <row r="837" spans="3:11" x14ac:dyDescent="0.2">
      <c r="C837" s="20" t="str">
        <f t="shared" si="101"/>
        <v/>
      </c>
      <c r="D837" s="17" t="str">
        <f>IF(OR($A837="",$B837=""),"",A837*'MPTO_working_2-way'!$G845)</f>
        <v/>
      </c>
      <c r="E837" s="22" t="str">
        <f>IF(OR($A837="",$B837=""),"",B837*'MPTO_working_2-way'!$G845)</f>
        <v/>
      </c>
      <c r="F837" s="17" t="str">
        <f>IF(OR($A837="",$B837=""),"",'MPTO_working_2-way'!D845)</f>
        <v/>
      </c>
      <c r="G837" s="22" t="str">
        <f>IF(OR($A837="",$B837=""),"",'MPTO_working_2-way'!E845)</f>
        <v/>
      </c>
      <c r="H837" s="17" t="str">
        <f>IF(OR($A837="",$B837=""),"",'OddsRatio_working_2-way'!M845)</f>
        <v/>
      </c>
      <c r="I837" s="17" t="str">
        <f>IF(OR($A837="",$B837=""),"",'OddsRatio_working_2-way'!N845)</f>
        <v/>
      </c>
      <c r="J837" s="17" t="str">
        <f>IF('Log_working_2-way'!$D845="","",A837^('Log_working_2-way'!$D845))</f>
        <v/>
      </c>
      <c r="K837" s="22" t="str">
        <f>IF('Log_working_2-way'!$D845="","",B837^('Log_working_2-way'!$D845))</f>
        <v/>
      </c>
    </row>
    <row r="838" spans="3:11" x14ac:dyDescent="0.2">
      <c r="C838" s="20" t="str">
        <f t="shared" si="101"/>
        <v/>
      </c>
      <c r="D838" s="17" t="str">
        <f>IF(OR($A838="",$B838=""),"",A838*'MPTO_working_2-way'!$G846)</f>
        <v/>
      </c>
      <c r="E838" s="22" t="str">
        <f>IF(OR($A838="",$B838=""),"",B838*'MPTO_working_2-way'!$G846)</f>
        <v/>
      </c>
      <c r="F838" s="17" t="str">
        <f>IF(OR($A838="",$B838=""),"",'MPTO_working_2-way'!D846)</f>
        <v/>
      </c>
      <c r="G838" s="22" t="str">
        <f>IF(OR($A838="",$B838=""),"",'MPTO_working_2-way'!E846)</f>
        <v/>
      </c>
      <c r="H838" s="17" t="str">
        <f>IF(OR($A838="",$B838=""),"",'OddsRatio_working_2-way'!M846)</f>
        <v/>
      </c>
      <c r="I838" s="17" t="str">
        <f>IF(OR($A838="",$B838=""),"",'OddsRatio_working_2-way'!N846)</f>
        <v/>
      </c>
      <c r="J838" s="17" t="str">
        <f>IF('Log_working_2-way'!$D846="","",A838^('Log_working_2-way'!$D846))</f>
        <v/>
      </c>
      <c r="K838" s="22" t="str">
        <f>IF('Log_working_2-way'!$D846="","",B838^('Log_working_2-way'!$D846))</f>
        <v/>
      </c>
    </row>
    <row r="839" spans="3:11" x14ac:dyDescent="0.2">
      <c r="C839" s="20" t="str">
        <f t="shared" si="101"/>
        <v/>
      </c>
      <c r="D839" s="17" t="str">
        <f>IF(OR($A839="",$B839=""),"",A839*'MPTO_working_2-way'!$G847)</f>
        <v/>
      </c>
      <c r="E839" s="22" t="str">
        <f>IF(OR($A839="",$B839=""),"",B839*'MPTO_working_2-way'!$G847)</f>
        <v/>
      </c>
      <c r="F839" s="17" t="str">
        <f>IF(OR($A839="",$B839=""),"",'MPTO_working_2-way'!D847)</f>
        <v/>
      </c>
      <c r="G839" s="22" t="str">
        <f>IF(OR($A839="",$B839=""),"",'MPTO_working_2-way'!E847)</f>
        <v/>
      </c>
      <c r="H839" s="17" t="str">
        <f>IF(OR($A839="",$B839=""),"",'OddsRatio_working_2-way'!M847)</f>
        <v/>
      </c>
      <c r="I839" s="17" t="str">
        <f>IF(OR($A839="",$B839=""),"",'OddsRatio_working_2-way'!N847)</f>
        <v/>
      </c>
      <c r="J839" s="17" t="str">
        <f>IF('Log_working_2-way'!$D847="","",A839^('Log_working_2-way'!$D847))</f>
        <v/>
      </c>
      <c r="K839" s="22" t="str">
        <f>IF('Log_working_2-way'!$D847="","",B839^('Log_working_2-way'!$D847))</f>
        <v/>
      </c>
    </row>
    <row r="840" spans="3:11" x14ac:dyDescent="0.2">
      <c r="C840" s="20" t="str">
        <f t="shared" si="101"/>
        <v/>
      </c>
      <c r="D840" s="17" t="str">
        <f>IF(OR($A840="",$B840=""),"",A840*'MPTO_working_2-way'!$G848)</f>
        <v/>
      </c>
      <c r="E840" s="22" t="str">
        <f>IF(OR($A840="",$B840=""),"",B840*'MPTO_working_2-way'!$G848)</f>
        <v/>
      </c>
      <c r="F840" s="17" t="str">
        <f>IF(OR($A840="",$B840=""),"",'MPTO_working_2-way'!D848)</f>
        <v/>
      </c>
      <c r="G840" s="22" t="str">
        <f>IF(OR($A840="",$B840=""),"",'MPTO_working_2-way'!E848)</f>
        <v/>
      </c>
      <c r="H840" s="17" t="str">
        <f>IF(OR($A840="",$B840=""),"",'OddsRatio_working_2-way'!M848)</f>
        <v/>
      </c>
      <c r="I840" s="17" t="str">
        <f>IF(OR($A840="",$B840=""),"",'OddsRatio_working_2-way'!N848)</f>
        <v/>
      </c>
      <c r="J840" s="17" t="str">
        <f>IF('Log_working_2-way'!$D848="","",A840^('Log_working_2-way'!$D848))</f>
        <v/>
      </c>
      <c r="K840" s="22" t="str">
        <f>IF('Log_working_2-way'!$D848="","",B840^('Log_working_2-way'!$D848))</f>
        <v/>
      </c>
    </row>
    <row r="841" spans="3:11" x14ac:dyDescent="0.2">
      <c r="C841" s="20" t="str">
        <f t="shared" si="101"/>
        <v/>
      </c>
      <c r="D841" s="17" t="str">
        <f>IF(OR($A841="",$B841=""),"",A841*'MPTO_working_2-way'!$G849)</f>
        <v/>
      </c>
      <c r="E841" s="22" t="str">
        <f>IF(OR($A841="",$B841=""),"",B841*'MPTO_working_2-way'!$G849)</f>
        <v/>
      </c>
      <c r="F841" s="17" t="str">
        <f>IF(OR($A841="",$B841=""),"",'MPTO_working_2-way'!D849)</f>
        <v/>
      </c>
      <c r="G841" s="22" t="str">
        <f>IF(OR($A841="",$B841=""),"",'MPTO_working_2-way'!E849)</f>
        <v/>
      </c>
      <c r="H841" s="17" t="str">
        <f>IF(OR($A841="",$B841=""),"",'OddsRatio_working_2-way'!M849)</f>
        <v/>
      </c>
      <c r="I841" s="17" t="str">
        <f>IF(OR($A841="",$B841=""),"",'OddsRatio_working_2-way'!N849)</f>
        <v/>
      </c>
      <c r="J841" s="17" t="str">
        <f>IF('Log_working_2-way'!$D849="","",A841^('Log_working_2-way'!$D849))</f>
        <v/>
      </c>
      <c r="K841" s="22" t="str">
        <f>IF('Log_working_2-way'!$D849="","",B841^('Log_working_2-way'!$D849))</f>
        <v/>
      </c>
    </row>
    <row r="842" spans="3:11" x14ac:dyDescent="0.2">
      <c r="C842" s="20" t="str">
        <f t="shared" si="101"/>
        <v/>
      </c>
      <c r="D842" s="17" t="str">
        <f>IF(OR($A842="",$B842=""),"",A842*'MPTO_working_2-way'!$G850)</f>
        <v/>
      </c>
      <c r="E842" s="22" t="str">
        <f>IF(OR($A842="",$B842=""),"",B842*'MPTO_working_2-way'!$G850)</f>
        <v/>
      </c>
      <c r="F842" s="17" t="str">
        <f>IF(OR($A842="",$B842=""),"",'MPTO_working_2-way'!D850)</f>
        <v/>
      </c>
      <c r="G842" s="22" t="str">
        <f>IF(OR($A842="",$B842=""),"",'MPTO_working_2-way'!E850)</f>
        <v/>
      </c>
      <c r="H842" s="17" t="str">
        <f>IF(OR($A842="",$B842=""),"",'OddsRatio_working_2-way'!M850)</f>
        <v/>
      </c>
      <c r="I842" s="17" t="str">
        <f>IF(OR($A842="",$B842=""),"",'OddsRatio_working_2-way'!N850)</f>
        <v/>
      </c>
      <c r="J842" s="17" t="str">
        <f>IF('Log_working_2-way'!$D850="","",A842^('Log_working_2-way'!$D850))</f>
        <v/>
      </c>
      <c r="K842" s="22" t="str">
        <f>IF('Log_working_2-way'!$D850="","",B842^('Log_working_2-way'!$D850))</f>
        <v/>
      </c>
    </row>
    <row r="843" spans="3:11" x14ac:dyDescent="0.2">
      <c r="C843" s="20" t="str">
        <f t="shared" si="101"/>
        <v/>
      </c>
      <c r="D843" s="17" t="str">
        <f>IF(OR($A843="",$B843=""),"",A843*'MPTO_working_2-way'!$G851)</f>
        <v/>
      </c>
      <c r="E843" s="22" t="str">
        <f>IF(OR($A843="",$B843=""),"",B843*'MPTO_working_2-way'!$G851)</f>
        <v/>
      </c>
      <c r="F843" s="17" t="str">
        <f>IF(OR($A843="",$B843=""),"",'MPTO_working_2-way'!D851)</f>
        <v/>
      </c>
      <c r="G843" s="22" t="str">
        <f>IF(OR($A843="",$B843=""),"",'MPTO_working_2-way'!E851)</f>
        <v/>
      </c>
      <c r="H843" s="17" t="str">
        <f>IF(OR($A843="",$B843=""),"",'OddsRatio_working_2-way'!M851)</f>
        <v/>
      </c>
      <c r="I843" s="17" t="str">
        <f>IF(OR($A843="",$B843=""),"",'OddsRatio_working_2-way'!N851)</f>
        <v/>
      </c>
      <c r="J843" s="17" t="str">
        <f>IF('Log_working_2-way'!$D851="","",A843^('Log_working_2-way'!$D851))</f>
        <v/>
      </c>
      <c r="K843" s="22" t="str">
        <f>IF('Log_working_2-way'!$D851="","",B843^('Log_working_2-way'!$D851))</f>
        <v/>
      </c>
    </row>
    <row r="844" spans="3:11" x14ac:dyDescent="0.2">
      <c r="C844" s="20" t="str">
        <f t="shared" si="101"/>
        <v/>
      </c>
      <c r="D844" s="17" t="str">
        <f>IF(OR($A844="",$B844=""),"",A844*'MPTO_working_2-way'!$G852)</f>
        <v/>
      </c>
      <c r="E844" s="22" t="str">
        <f>IF(OR($A844="",$B844=""),"",B844*'MPTO_working_2-way'!$G852)</f>
        <v/>
      </c>
      <c r="F844" s="17" t="str">
        <f>IF(OR($A844="",$B844=""),"",'MPTO_working_2-way'!D852)</f>
        <v/>
      </c>
      <c r="G844" s="22" t="str">
        <f>IF(OR($A844="",$B844=""),"",'MPTO_working_2-way'!E852)</f>
        <v/>
      </c>
      <c r="H844" s="17" t="str">
        <f>IF(OR($A844="",$B844=""),"",'OddsRatio_working_2-way'!M852)</f>
        <v/>
      </c>
      <c r="I844" s="17" t="str">
        <f>IF(OR($A844="",$B844=""),"",'OddsRatio_working_2-way'!N852)</f>
        <v/>
      </c>
      <c r="J844" s="17" t="str">
        <f>IF('Log_working_2-way'!$D852="","",A844^('Log_working_2-way'!$D852))</f>
        <v/>
      </c>
      <c r="K844" s="22" t="str">
        <f>IF('Log_working_2-way'!$D852="","",B844^('Log_working_2-way'!$D852))</f>
        <v/>
      </c>
    </row>
    <row r="845" spans="3:11" x14ac:dyDescent="0.2">
      <c r="C845" s="20" t="str">
        <f t="shared" si="101"/>
        <v/>
      </c>
      <c r="D845" s="17" t="str">
        <f>IF(OR($A845="",$B845=""),"",A845*'MPTO_working_2-way'!$G853)</f>
        <v/>
      </c>
      <c r="E845" s="22" t="str">
        <f>IF(OR($A845="",$B845=""),"",B845*'MPTO_working_2-way'!$G853)</f>
        <v/>
      </c>
      <c r="F845" s="17" t="str">
        <f>IF(OR($A845="",$B845=""),"",'MPTO_working_2-way'!D853)</f>
        <v/>
      </c>
      <c r="G845" s="22" t="str">
        <f>IF(OR($A845="",$B845=""),"",'MPTO_working_2-way'!E853)</f>
        <v/>
      </c>
      <c r="H845" s="17" t="str">
        <f>IF(OR($A845="",$B845=""),"",'OddsRatio_working_2-way'!M853)</f>
        <v/>
      </c>
      <c r="I845" s="17" t="str">
        <f>IF(OR($A845="",$B845=""),"",'OddsRatio_working_2-way'!N853)</f>
        <v/>
      </c>
      <c r="J845" s="17" t="str">
        <f>IF('Log_working_2-way'!$D853="","",A845^('Log_working_2-way'!$D853))</f>
        <v/>
      </c>
      <c r="K845" s="22" t="str">
        <f>IF('Log_working_2-way'!$D853="","",B845^('Log_working_2-way'!$D853))</f>
        <v/>
      </c>
    </row>
    <row r="846" spans="3:11" x14ac:dyDescent="0.2">
      <c r="C846" s="20" t="str">
        <f t="shared" si="101"/>
        <v/>
      </c>
      <c r="D846" s="17" t="str">
        <f>IF(OR($A846="",$B846=""),"",A846*'MPTO_working_2-way'!$G854)</f>
        <v/>
      </c>
      <c r="E846" s="22" t="str">
        <f>IF(OR($A846="",$B846=""),"",B846*'MPTO_working_2-way'!$G854)</f>
        <v/>
      </c>
      <c r="F846" s="17" t="str">
        <f>IF(OR($A846="",$B846=""),"",'MPTO_working_2-way'!D854)</f>
        <v/>
      </c>
      <c r="G846" s="22" t="str">
        <f>IF(OR($A846="",$B846=""),"",'MPTO_working_2-way'!E854)</f>
        <v/>
      </c>
      <c r="H846" s="17" t="str">
        <f>IF(OR($A846="",$B846=""),"",'OddsRatio_working_2-way'!M854)</f>
        <v/>
      </c>
      <c r="I846" s="17" t="str">
        <f>IF(OR($A846="",$B846=""),"",'OddsRatio_working_2-way'!N854)</f>
        <v/>
      </c>
      <c r="J846" s="17" t="str">
        <f>IF('Log_working_2-way'!$D854="","",A846^('Log_working_2-way'!$D854))</f>
        <v/>
      </c>
      <c r="K846" s="22" t="str">
        <f>IF('Log_working_2-way'!$D854="","",B846^('Log_working_2-way'!$D854))</f>
        <v/>
      </c>
    </row>
    <row r="847" spans="3:11" x14ac:dyDescent="0.2">
      <c r="C847" s="20" t="str">
        <f t="shared" si="101"/>
        <v/>
      </c>
      <c r="D847" s="17" t="str">
        <f>IF(OR($A847="",$B847=""),"",A847*'MPTO_working_2-way'!$G855)</f>
        <v/>
      </c>
      <c r="E847" s="22" t="str">
        <f>IF(OR($A847="",$B847=""),"",B847*'MPTO_working_2-way'!$G855)</f>
        <v/>
      </c>
      <c r="F847" s="17" t="str">
        <f>IF(OR($A847="",$B847=""),"",'MPTO_working_2-way'!D855)</f>
        <v/>
      </c>
      <c r="G847" s="22" t="str">
        <f>IF(OR($A847="",$B847=""),"",'MPTO_working_2-way'!E855)</f>
        <v/>
      </c>
      <c r="H847" s="17" t="str">
        <f>IF(OR($A847="",$B847=""),"",'OddsRatio_working_2-way'!M855)</f>
        <v/>
      </c>
      <c r="I847" s="17" t="str">
        <f>IF(OR($A847="",$B847=""),"",'OddsRatio_working_2-way'!N855)</f>
        <v/>
      </c>
      <c r="J847" s="17" t="str">
        <f>IF('Log_working_2-way'!$D855="","",A847^('Log_working_2-way'!$D855))</f>
        <v/>
      </c>
      <c r="K847" s="22" t="str">
        <f>IF('Log_working_2-way'!$D855="","",B847^('Log_working_2-way'!$D855))</f>
        <v/>
      </c>
    </row>
    <row r="848" spans="3:11" x14ac:dyDescent="0.2">
      <c r="C848" s="20" t="str">
        <f t="shared" si="101"/>
        <v/>
      </c>
      <c r="D848" s="17" t="str">
        <f>IF(OR($A848="",$B848=""),"",A848*'MPTO_working_2-way'!$G856)</f>
        <v/>
      </c>
      <c r="E848" s="22" t="str">
        <f>IF(OR($A848="",$B848=""),"",B848*'MPTO_working_2-way'!$G856)</f>
        <v/>
      </c>
      <c r="F848" s="17" t="str">
        <f>IF(OR($A848="",$B848=""),"",'MPTO_working_2-way'!D856)</f>
        <v/>
      </c>
      <c r="G848" s="22" t="str">
        <f>IF(OR($A848="",$B848=""),"",'MPTO_working_2-way'!E856)</f>
        <v/>
      </c>
      <c r="H848" s="17" t="str">
        <f>IF(OR($A848="",$B848=""),"",'OddsRatio_working_2-way'!M856)</f>
        <v/>
      </c>
      <c r="I848" s="17" t="str">
        <f>IF(OR($A848="",$B848=""),"",'OddsRatio_working_2-way'!N856)</f>
        <v/>
      </c>
      <c r="J848" s="17" t="str">
        <f>IF('Log_working_2-way'!$D856="","",A848^('Log_working_2-way'!$D856))</f>
        <v/>
      </c>
      <c r="K848" s="22" t="str">
        <f>IF('Log_working_2-way'!$D856="","",B848^('Log_working_2-way'!$D856))</f>
        <v/>
      </c>
    </row>
    <row r="849" spans="3:11" x14ac:dyDescent="0.2">
      <c r="C849" s="20" t="str">
        <f t="shared" si="101"/>
        <v/>
      </c>
      <c r="D849" s="17" t="str">
        <f>IF(OR($A849="",$B849=""),"",A849*'MPTO_working_2-way'!$G857)</f>
        <v/>
      </c>
      <c r="E849" s="22" t="str">
        <f>IF(OR($A849="",$B849=""),"",B849*'MPTO_working_2-way'!$G857)</f>
        <v/>
      </c>
      <c r="F849" s="17" t="str">
        <f>IF(OR($A849="",$B849=""),"",'MPTO_working_2-way'!D857)</f>
        <v/>
      </c>
      <c r="G849" s="22" t="str">
        <f>IF(OR($A849="",$B849=""),"",'MPTO_working_2-way'!E857)</f>
        <v/>
      </c>
      <c r="H849" s="17" t="str">
        <f>IF(OR($A849="",$B849=""),"",'OddsRatio_working_2-way'!M857)</f>
        <v/>
      </c>
      <c r="I849" s="17" t="str">
        <f>IF(OR($A849="",$B849=""),"",'OddsRatio_working_2-way'!N857)</f>
        <v/>
      </c>
      <c r="J849" s="17" t="str">
        <f>IF('Log_working_2-way'!$D857="","",A849^('Log_working_2-way'!$D857))</f>
        <v/>
      </c>
      <c r="K849" s="22" t="str">
        <f>IF('Log_working_2-way'!$D857="","",B849^('Log_working_2-way'!$D857))</f>
        <v/>
      </c>
    </row>
    <row r="850" spans="3:11" x14ac:dyDescent="0.2">
      <c r="C850" s="20" t="str">
        <f t="shared" si="101"/>
        <v/>
      </c>
      <c r="D850" s="17" t="str">
        <f>IF(OR($A850="",$B850=""),"",A850*'MPTO_working_2-way'!$G858)</f>
        <v/>
      </c>
      <c r="E850" s="22" t="str">
        <f>IF(OR($A850="",$B850=""),"",B850*'MPTO_working_2-way'!$G858)</f>
        <v/>
      </c>
      <c r="F850" s="17" t="str">
        <f>IF(OR($A850="",$B850=""),"",'MPTO_working_2-way'!D858)</f>
        <v/>
      </c>
      <c r="G850" s="22" t="str">
        <f>IF(OR($A850="",$B850=""),"",'MPTO_working_2-way'!E858)</f>
        <v/>
      </c>
      <c r="H850" s="17" t="str">
        <f>IF(OR($A850="",$B850=""),"",'OddsRatio_working_2-way'!M858)</f>
        <v/>
      </c>
      <c r="I850" s="17" t="str">
        <f>IF(OR($A850="",$B850=""),"",'OddsRatio_working_2-way'!N858)</f>
        <v/>
      </c>
      <c r="J850" s="17" t="str">
        <f>IF('Log_working_2-way'!$D858="","",A850^('Log_working_2-way'!$D858))</f>
        <v/>
      </c>
      <c r="K850" s="22" t="str">
        <f>IF('Log_working_2-way'!$D858="","",B850^('Log_working_2-way'!$D858))</f>
        <v/>
      </c>
    </row>
    <row r="851" spans="3:11" x14ac:dyDescent="0.2">
      <c r="C851" s="20" t="str">
        <f t="shared" si="101"/>
        <v/>
      </c>
      <c r="D851" s="17" t="str">
        <f>IF(OR($A851="",$B851=""),"",A851*'MPTO_working_2-way'!$G859)</f>
        <v/>
      </c>
      <c r="E851" s="22" t="str">
        <f>IF(OR($A851="",$B851=""),"",B851*'MPTO_working_2-way'!$G859)</f>
        <v/>
      </c>
      <c r="F851" s="17" t="str">
        <f>IF(OR($A851="",$B851=""),"",'MPTO_working_2-way'!D859)</f>
        <v/>
      </c>
      <c r="G851" s="22" t="str">
        <f>IF(OR($A851="",$B851=""),"",'MPTO_working_2-way'!E859)</f>
        <v/>
      </c>
      <c r="H851" s="17" t="str">
        <f>IF(OR($A851="",$B851=""),"",'OddsRatio_working_2-way'!M859)</f>
        <v/>
      </c>
      <c r="I851" s="17" t="str">
        <f>IF(OR($A851="",$B851=""),"",'OddsRatio_working_2-way'!N859)</f>
        <v/>
      </c>
      <c r="J851" s="17" t="str">
        <f>IF('Log_working_2-way'!$D859="","",A851^('Log_working_2-way'!$D859))</f>
        <v/>
      </c>
      <c r="K851" s="22" t="str">
        <f>IF('Log_working_2-way'!$D859="","",B851^('Log_working_2-way'!$D859))</f>
        <v/>
      </c>
    </row>
    <row r="852" spans="3:11" x14ac:dyDescent="0.2">
      <c r="C852" s="20" t="str">
        <f t="shared" si="101"/>
        <v/>
      </c>
      <c r="D852" s="17" t="str">
        <f>IF(OR($A852="",$B852=""),"",A852*'MPTO_working_2-way'!$G860)</f>
        <v/>
      </c>
      <c r="E852" s="22" t="str">
        <f>IF(OR($A852="",$B852=""),"",B852*'MPTO_working_2-way'!$G860)</f>
        <v/>
      </c>
      <c r="F852" s="17" t="str">
        <f>IF(OR($A852="",$B852=""),"",'MPTO_working_2-way'!D860)</f>
        <v/>
      </c>
      <c r="G852" s="22" t="str">
        <f>IF(OR($A852="",$B852=""),"",'MPTO_working_2-way'!E860)</f>
        <v/>
      </c>
      <c r="H852" s="17" t="str">
        <f>IF(OR($A852="",$B852=""),"",'OddsRatio_working_2-way'!M860)</f>
        <v/>
      </c>
      <c r="I852" s="17" t="str">
        <f>IF(OR($A852="",$B852=""),"",'OddsRatio_working_2-way'!N860)</f>
        <v/>
      </c>
      <c r="J852" s="17" t="str">
        <f>IF('Log_working_2-way'!$D860="","",A852^('Log_working_2-way'!$D860))</f>
        <v/>
      </c>
      <c r="K852" s="22" t="str">
        <f>IF('Log_working_2-way'!$D860="","",B852^('Log_working_2-way'!$D860))</f>
        <v/>
      </c>
    </row>
    <row r="853" spans="3:11" x14ac:dyDescent="0.2">
      <c r="C853" s="20" t="str">
        <f t="shared" si="101"/>
        <v/>
      </c>
      <c r="D853" s="17" t="str">
        <f>IF(OR($A853="",$B853=""),"",A853*'MPTO_working_2-way'!$G861)</f>
        <v/>
      </c>
      <c r="E853" s="22" t="str">
        <f>IF(OR($A853="",$B853=""),"",B853*'MPTO_working_2-way'!$G861)</f>
        <v/>
      </c>
      <c r="F853" s="17" t="str">
        <f>IF(OR($A853="",$B853=""),"",'MPTO_working_2-way'!D861)</f>
        <v/>
      </c>
      <c r="G853" s="22" t="str">
        <f>IF(OR($A853="",$B853=""),"",'MPTO_working_2-way'!E861)</f>
        <v/>
      </c>
      <c r="H853" s="17" t="str">
        <f>IF(OR($A853="",$B853=""),"",'OddsRatio_working_2-way'!M861)</f>
        <v/>
      </c>
      <c r="I853" s="17" t="str">
        <f>IF(OR($A853="",$B853=""),"",'OddsRatio_working_2-way'!N861)</f>
        <v/>
      </c>
      <c r="J853" s="17" t="str">
        <f>IF('Log_working_2-way'!$D861="","",A853^('Log_working_2-way'!$D861))</f>
        <v/>
      </c>
      <c r="K853" s="22" t="str">
        <f>IF('Log_working_2-way'!$D861="","",B853^('Log_working_2-way'!$D861))</f>
        <v/>
      </c>
    </row>
    <row r="854" spans="3:11" x14ac:dyDescent="0.2">
      <c r="C854" s="20" t="str">
        <f t="shared" si="101"/>
        <v/>
      </c>
      <c r="D854" s="17" t="str">
        <f>IF(OR($A854="",$B854=""),"",A854*'MPTO_working_2-way'!$G862)</f>
        <v/>
      </c>
      <c r="E854" s="22" t="str">
        <f>IF(OR($A854="",$B854=""),"",B854*'MPTO_working_2-way'!$G862)</f>
        <v/>
      </c>
      <c r="F854" s="17" t="str">
        <f>IF(OR($A854="",$B854=""),"",'MPTO_working_2-way'!D862)</f>
        <v/>
      </c>
      <c r="G854" s="22" t="str">
        <f>IF(OR($A854="",$B854=""),"",'MPTO_working_2-way'!E862)</f>
        <v/>
      </c>
      <c r="H854" s="17" t="str">
        <f>IF(OR($A854="",$B854=""),"",'OddsRatio_working_2-way'!M862)</f>
        <v/>
      </c>
      <c r="I854" s="17" t="str">
        <f>IF(OR($A854="",$B854=""),"",'OddsRatio_working_2-way'!N862)</f>
        <v/>
      </c>
      <c r="J854" s="17" t="str">
        <f>IF('Log_working_2-way'!$D862="","",A854^('Log_working_2-way'!$D862))</f>
        <v/>
      </c>
      <c r="K854" s="22" t="str">
        <f>IF('Log_working_2-way'!$D862="","",B854^('Log_working_2-way'!$D862))</f>
        <v/>
      </c>
    </row>
    <row r="855" spans="3:11" x14ac:dyDescent="0.2">
      <c r="C855" s="20" t="str">
        <f t="shared" si="101"/>
        <v/>
      </c>
      <c r="D855" s="17" t="str">
        <f>IF(OR($A855="",$B855=""),"",A855*'MPTO_working_2-way'!$G863)</f>
        <v/>
      </c>
      <c r="E855" s="22" t="str">
        <f>IF(OR($A855="",$B855=""),"",B855*'MPTO_working_2-way'!$G863)</f>
        <v/>
      </c>
      <c r="F855" s="17" t="str">
        <f>IF(OR($A855="",$B855=""),"",'MPTO_working_2-way'!D863)</f>
        <v/>
      </c>
      <c r="G855" s="22" t="str">
        <f>IF(OR($A855="",$B855=""),"",'MPTO_working_2-way'!E863)</f>
        <v/>
      </c>
      <c r="H855" s="17" t="str">
        <f>IF(OR($A855="",$B855=""),"",'OddsRatio_working_2-way'!M863)</f>
        <v/>
      </c>
      <c r="I855" s="17" t="str">
        <f>IF(OR($A855="",$B855=""),"",'OddsRatio_working_2-way'!N863)</f>
        <v/>
      </c>
      <c r="J855" s="17" t="str">
        <f>IF('Log_working_2-way'!$D863="","",A855^('Log_working_2-way'!$D863))</f>
        <v/>
      </c>
      <c r="K855" s="22" t="str">
        <f>IF('Log_working_2-way'!$D863="","",B855^('Log_working_2-way'!$D863))</f>
        <v/>
      </c>
    </row>
    <row r="856" spans="3:11" x14ac:dyDescent="0.2">
      <c r="C856" s="20" t="str">
        <f t="shared" si="101"/>
        <v/>
      </c>
      <c r="D856" s="17" t="str">
        <f>IF(OR($A856="",$B856=""),"",A856*'MPTO_working_2-way'!$G864)</f>
        <v/>
      </c>
      <c r="E856" s="22" t="str">
        <f>IF(OR($A856="",$B856=""),"",B856*'MPTO_working_2-way'!$G864)</f>
        <v/>
      </c>
      <c r="F856" s="17" t="str">
        <f>IF(OR($A856="",$B856=""),"",'MPTO_working_2-way'!D864)</f>
        <v/>
      </c>
      <c r="G856" s="22" t="str">
        <f>IF(OR($A856="",$B856=""),"",'MPTO_working_2-way'!E864)</f>
        <v/>
      </c>
      <c r="H856" s="17" t="str">
        <f>IF(OR($A856="",$B856=""),"",'OddsRatio_working_2-way'!M864)</f>
        <v/>
      </c>
      <c r="I856" s="17" t="str">
        <f>IF(OR($A856="",$B856=""),"",'OddsRatio_working_2-way'!N864)</f>
        <v/>
      </c>
      <c r="J856" s="17" t="str">
        <f>IF('Log_working_2-way'!$D864="","",A856^('Log_working_2-way'!$D864))</f>
        <v/>
      </c>
      <c r="K856" s="22" t="str">
        <f>IF('Log_working_2-way'!$D864="","",B856^('Log_working_2-way'!$D864))</f>
        <v/>
      </c>
    </row>
    <row r="857" spans="3:11" x14ac:dyDescent="0.2">
      <c r="C857" s="20" t="str">
        <f t="shared" si="101"/>
        <v/>
      </c>
      <c r="D857" s="17" t="str">
        <f>IF(OR($A857="",$B857=""),"",A857*'MPTO_working_2-way'!$G865)</f>
        <v/>
      </c>
      <c r="E857" s="22" t="str">
        <f>IF(OR($A857="",$B857=""),"",B857*'MPTO_working_2-way'!$G865)</f>
        <v/>
      </c>
      <c r="F857" s="17" t="str">
        <f>IF(OR($A857="",$B857=""),"",'MPTO_working_2-way'!D865)</f>
        <v/>
      </c>
      <c r="G857" s="22" t="str">
        <f>IF(OR($A857="",$B857=""),"",'MPTO_working_2-way'!E865)</f>
        <v/>
      </c>
      <c r="H857" s="17" t="str">
        <f>IF(OR($A857="",$B857=""),"",'OddsRatio_working_2-way'!M865)</f>
        <v/>
      </c>
      <c r="I857" s="17" t="str">
        <f>IF(OR($A857="",$B857=""),"",'OddsRatio_working_2-way'!N865)</f>
        <v/>
      </c>
      <c r="J857" s="17" t="str">
        <f>IF('Log_working_2-way'!$D865="","",A857^('Log_working_2-way'!$D865))</f>
        <v/>
      </c>
      <c r="K857" s="22" t="str">
        <f>IF('Log_working_2-way'!$D865="","",B857^('Log_working_2-way'!$D865))</f>
        <v/>
      </c>
    </row>
    <row r="858" spans="3:11" x14ac:dyDescent="0.2">
      <c r="C858" s="20" t="str">
        <f t="shared" si="101"/>
        <v/>
      </c>
      <c r="D858" s="17" t="str">
        <f>IF(OR($A858="",$B858=""),"",A858*'MPTO_working_2-way'!$G866)</f>
        <v/>
      </c>
      <c r="E858" s="22" t="str">
        <f>IF(OR($A858="",$B858=""),"",B858*'MPTO_working_2-way'!$G866)</f>
        <v/>
      </c>
      <c r="F858" s="17" t="str">
        <f>IF(OR($A858="",$B858=""),"",'MPTO_working_2-way'!D866)</f>
        <v/>
      </c>
      <c r="G858" s="22" t="str">
        <f>IF(OR($A858="",$B858=""),"",'MPTO_working_2-way'!E866)</f>
        <v/>
      </c>
      <c r="H858" s="17" t="str">
        <f>IF(OR($A858="",$B858=""),"",'OddsRatio_working_2-way'!M866)</f>
        <v/>
      </c>
      <c r="I858" s="17" t="str">
        <f>IF(OR($A858="",$B858=""),"",'OddsRatio_working_2-way'!N866)</f>
        <v/>
      </c>
      <c r="J858" s="17" t="str">
        <f>IF('Log_working_2-way'!$D866="","",A858^('Log_working_2-way'!$D866))</f>
        <v/>
      </c>
      <c r="K858" s="22" t="str">
        <f>IF('Log_working_2-way'!$D866="","",B858^('Log_working_2-way'!$D866))</f>
        <v/>
      </c>
    </row>
    <row r="859" spans="3:11" x14ac:dyDescent="0.2">
      <c r="C859" s="20" t="str">
        <f t="shared" si="101"/>
        <v/>
      </c>
      <c r="D859" s="17" t="str">
        <f>IF(OR($A859="",$B859=""),"",A859*'MPTO_working_2-way'!$G867)</f>
        <v/>
      </c>
      <c r="E859" s="22" t="str">
        <f>IF(OR($A859="",$B859=""),"",B859*'MPTO_working_2-way'!$G867)</f>
        <v/>
      </c>
      <c r="F859" s="17" t="str">
        <f>IF(OR($A859="",$B859=""),"",'MPTO_working_2-way'!D867)</f>
        <v/>
      </c>
      <c r="G859" s="22" t="str">
        <f>IF(OR($A859="",$B859=""),"",'MPTO_working_2-way'!E867)</f>
        <v/>
      </c>
      <c r="H859" s="17" t="str">
        <f>IF(OR($A859="",$B859=""),"",'OddsRatio_working_2-way'!M867)</f>
        <v/>
      </c>
      <c r="I859" s="17" t="str">
        <f>IF(OR($A859="",$B859=""),"",'OddsRatio_working_2-way'!N867)</f>
        <v/>
      </c>
      <c r="J859" s="17" t="str">
        <f>IF('Log_working_2-way'!$D867="","",A859^('Log_working_2-way'!$D867))</f>
        <v/>
      </c>
      <c r="K859" s="22" t="str">
        <f>IF('Log_working_2-way'!$D867="","",B859^('Log_working_2-way'!$D867))</f>
        <v/>
      </c>
    </row>
    <row r="860" spans="3:11" x14ac:dyDescent="0.2">
      <c r="C860" s="20" t="str">
        <f t="shared" si="101"/>
        <v/>
      </c>
      <c r="D860" s="17" t="str">
        <f>IF(OR($A860="",$B860=""),"",A860*'MPTO_working_2-way'!$G868)</f>
        <v/>
      </c>
      <c r="E860" s="22" t="str">
        <f>IF(OR($A860="",$B860=""),"",B860*'MPTO_working_2-way'!$G868)</f>
        <v/>
      </c>
      <c r="F860" s="17" t="str">
        <f>IF(OR($A860="",$B860=""),"",'MPTO_working_2-way'!D868)</f>
        <v/>
      </c>
      <c r="G860" s="22" t="str">
        <f>IF(OR($A860="",$B860=""),"",'MPTO_working_2-way'!E868)</f>
        <v/>
      </c>
      <c r="H860" s="17" t="str">
        <f>IF(OR($A860="",$B860=""),"",'OddsRatio_working_2-way'!M868)</f>
        <v/>
      </c>
      <c r="I860" s="17" t="str">
        <f>IF(OR($A860="",$B860=""),"",'OddsRatio_working_2-way'!N868)</f>
        <v/>
      </c>
      <c r="J860" s="17" t="str">
        <f>IF('Log_working_2-way'!$D868="","",A860^('Log_working_2-way'!$D868))</f>
        <v/>
      </c>
      <c r="K860" s="22" t="str">
        <f>IF('Log_working_2-way'!$D868="","",B860^('Log_working_2-way'!$D868))</f>
        <v/>
      </c>
    </row>
    <row r="861" spans="3:11" x14ac:dyDescent="0.2">
      <c r="C861" s="20" t="str">
        <f t="shared" si="101"/>
        <v/>
      </c>
      <c r="D861" s="17" t="str">
        <f>IF(OR($A861="",$B861=""),"",A861*'MPTO_working_2-way'!$G869)</f>
        <v/>
      </c>
      <c r="E861" s="22" t="str">
        <f>IF(OR($A861="",$B861=""),"",B861*'MPTO_working_2-way'!$G869)</f>
        <v/>
      </c>
      <c r="F861" s="17" t="str">
        <f>IF(OR($A861="",$B861=""),"",'MPTO_working_2-way'!D869)</f>
        <v/>
      </c>
      <c r="G861" s="22" t="str">
        <f>IF(OR($A861="",$B861=""),"",'MPTO_working_2-way'!E869)</f>
        <v/>
      </c>
      <c r="H861" s="17" t="str">
        <f>IF(OR($A861="",$B861=""),"",'OddsRatio_working_2-way'!M869)</f>
        <v/>
      </c>
      <c r="I861" s="17" t="str">
        <f>IF(OR($A861="",$B861=""),"",'OddsRatio_working_2-way'!N869)</f>
        <v/>
      </c>
      <c r="J861" s="17" t="str">
        <f>IF('Log_working_2-way'!$D869="","",A861^('Log_working_2-way'!$D869))</f>
        <v/>
      </c>
      <c r="K861" s="22" t="str">
        <f>IF('Log_working_2-way'!$D869="","",B861^('Log_working_2-way'!$D869))</f>
        <v/>
      </c>
    </row>
    <row r="862" spans="3:11" x14ac:dyDescent="0.2">
      <c r="C862" s="20" t="str">
        <f t="shared" si="101"/>
        <v/>
      </c>
      <c r="D862" s="17" t="str">
        <f>IF(OR($A862="",$B862=""),"",A862*'MPTO_working_2-way'!$G870)</f>
        <v/>
      </c>
      <c r="E862" s="22" t="str">
        <f>IF(OR($A862="",$B862=""),"",B862*'MPTO_working_2-way'!$G870)</f>
        <v/>
      </c>
      <c r="F862" s="17" t="str">
        <f>IF(OR($A862="",$B862=""),"",'MPTO_working_2-way'!D870)</f>
        <v/>
      </c>
      <c r="G862" s="22" t="str">
        <f>IF(OR($A862="",$B862=""),"",'MPTO_working_2-way'!E870)</f>
        <v/>
      </c>
      <c r="H862" s="17" t="str">
        <f>IF(OR($A862="",$B862=""),"",'OddsRatio_working_2-way'!M870)</f>
        <v/>
      </c>
      <c r="I862" s="17" t="str">
        <f>IF(OR($A862="",$B862=""),"",'OddsRatio_working_2-way'!N870)</f>
        <v/>
      </c>
      <c r="J862" s="17" t="str">
        <f>IF('Log_working_2-way'!$D870="","",A862^('Log_working_2-way'!$D870))</f>
        <v/>
      </c>
      <c r="K862" s="22" t="str">
        <f>IF('Log_working_2-way'!$D870="","",B862^('Log_working_2-way'!$D870))</f>
        <v/>
      </c>
    </row>
    <row r="863" spans="3:11" x14ac:dyDescent="0.2">
      <c r="C863" s="20" t="str">
        <f t="shared" si="101"/>
        <v/>
      </c>
      <c r="D863" s="17" t="str">
        <f>IF(OR($A863="",$B863=""),"",A863*'MPTO_working_2-way'!$G871)</f>
        <v/>
      </c>
      <c r="E863" s="22" t="str">
        <f>IF(OR($A863="",$B863=""),"",B863*'MPTO_working_2-way'!$G871)</f>
        <v/>
      </c>
      <c r="F863" s="17" t="str">
        <f>IF(OR($A863="",$B863=""),"",'MPTO_working_2-way'!D871)</f>
        <v/>
      </c>
      <c r="G863" s="22" t="str">
        <f>IF(OR($A863="",$B863=""),"",'MPTO_working_2-way'!E871)</f>
        <v/>
      </c>
      <c r="H863" s="17" t="str">
        <f>IF(OR($A863="",$B863=""),"",'OddsRatio_working_2-way'!M871)</f>
        <v/>
      </c>
      <c r="I863" s="17" t="str">
        <f>IF(OR($A863="",$B863=""),"",'OddsRatio_working_2-way'!N871)</f>
        <v/>
      </c>
      <c r="J863" s="17" t="str">
        <f>IF('Log_working_2-way'!$D871="","",A863^('Log_working_2-way'!$D871))</f>
        <v/>
      </c>
      <c r="K863" s="22" t="str">
        <f>IF('Log_working_2-way'!$D871="","",B863^('Log_working_2-way'!$D871))</f>
        <v/>
      </c>
    </row>
    <row r="864" spans="3:11" x14ac:dyDescent="0.2">
      <c r="C864" s="20" t="str">
        <f t="shared" si="101"/>
        <v/>
      </c>
      <c r="D864" s="17" t="str">
        <f>IF(OR($A864="",$B864=""),"",A864*'MPTO_working_2-way'!$G872)</f>
        <v/>
      </c>
      <c r="E864" s="22" t="str">
        <f>IF(OR($A864="",$B864=""),"",B864*'MPTO_working_2-way'!$G872)</f>
        <v/>
      </c>
      <c r="F864" s="17" t="str">
        <f>IF(OR($A864="",$B864=""),"",'MPTO_working_2-way'!D872)</f>
        <v/>
      </c>
      <c r="G864" s="22" t="str">
        <f>IF(OR($A864="",$B864=""),"",'MPTO_working_2-way'!E872)</f>
        <v/>
      </c>
      <c r="H864" s="17" t="str">
        <f>IF(OR($A864="",$B864=""),"",'OddsRatio_working_2-way'!M872)</f>
        <v/>
      </c>
      <c r="I864" s="17" t="str">
        <f>IF(OR($A864="",$B864=""),"",'OddsRatio_working_2-way'!N872)</f>
        <v/>
      </c>
      <c r="J864" s="17" t="str">
        <f>IF('Log_working_2-way'!$D872="","",A864^('Log_working_2-way'!$D872))</f>
        <v/>
      </c>
      <c r="K864" s="22" t="str">
        <f>IF('Log_working_2-way'!$D872="","",B864^('Log_working_2-way'!$D872))</f>
        <v/>
      </c>
    </row>
    <row r="865" spans="3:11" x14ac:dyDescent="0.2">
      <c r="C865" s="20" t="str">
        <f t="shared" si="101"/>
        <v/>
      </c>
      <c r="D865" s="17" t="str">
        <f>IF(OR($A865="",$B865=""),"",A865*'MPTO_working_2-way'!$G873)</f>
        <v/>
      </c>
      <c r="E865" s="22" t="str">
        <f>IF(OR($A865="",$B865=""),"",B865*'MPTO_working_2-way'!$G873)</f>
        <v/>
      </c>
      <c r="F865" s="17" t="str">
        <f>IF(OR($A865="",$B865=""),"",'MPTO_working_2-way'!D873)</f>
        <v/>
      </c>
      <c r="G865" s="22" t="str">
        <f>IF(OR($A865="",$B865=""),"",'MPTO_working_2-way'!E873)</f>
        <v/>
      </c>
      <c r="H865" s="17" t="str">
        <f>IF(OR($A865="",$B865=""),"",'OddsRatio_working_2-way'!M873)</f>
        <v/>
      </c>
      <c r="I865" s="17" t="str">
        <f>IF(OR($A865="",$B865=""),"",'OddsRatio_working_2-way'!N873)</f>
        <v/>
      </c>
      <c r="J865" s="17" t="str">
        <f>IF('Log_working_2-way'!$D873="","",A865^('Log_working_2-way'!$D873))</f>
        <v/>
      </c>
      <c r="K865" s="22" t="str">
        <f>IF('Log_working_2-way'!$D873="","",B865^('Log_working_2-way'!$D873))</f>
        <v/>
      </c>
    </row>
    <row r="866" spans="3:11" x14ac:dyDescent="0.2">
      <c r="C866" s="20" t="str">
        <f t="shared" si="101"/>
        <v/>
      </c>
      <c r="D866" s="17" t="str">
        <f>IF(OR($A866="",$B866=""),"",A866*'MPTO_working_2-way'!$G874)</f>
        <v/>
      </c>
      <c r="E866" s="22" t="str">
        <f>IF(OR($A866="",$B866=""),"",B866*'MPTO_working_2-way'!$G874)</f>
        <v/>
      </c>
      <c r="F866" s="17" t="str">
        <f>IF(OR($A866="",$B866=""),"",'MPTO_working_2-way'!D874)</f>
        <v/>
      </c>
      <c r="G866" s="22" t="str">
        <f>IF(OR($A866="",$B866=""),"",'MPTO_working_2-way'!E874)</f>
        <v/>
      </c>
      <c r="H866" s="17" t="str">
        <f>IF(OR($A866="",$B866=""),"",'OddsRatio_working_2-way'!M874)</f>
        <v/>
      </c>
      <c r="I866" s="17" t="str">
        <f>IF(OR($A866="",$B866=""),"",'OddsRatio_working_2-way'!N874)</f>
        <v/>
      </c>
      <c r="J866" s="17" t="str">
        <f>IF('Log_working_2-way'!$D874="","",A866^('Log_working_2-way'!$D874))</f>
        <v/>
      </c>
      <c r="K866" s="22" t="str">
        <f>IF('Log_working_2-way'!$D874="","",B866^('Log_working_2-way'!$D874))</f>
        <v/>
      </c>
    </row>
    <row r="867" spans="3:11" x14ac:dyDescent="0.2">
      <c r="C867" s="20" t="str">
        <f t="shared" si="101"/>
        <v/>
      </c>
      <c r="D867" s="17" t="str">
        <f>IF(OR($A867="",$B867=""),"",A867*'MPTO_working_2-way'!$G875)</f>
        <v/>
      </c>
      <c r="E867" s="22" t="str">
        <f>IF(OR($A867="",$B867=""),"",B867*'MPTO_working_2-way'!$G875)</f>
        <v/>
      </c>
      <c r="F867" s="17" t="str">
        <f>IF(OR($A867="",$B867=""),"",'MPTO_working_2-way'!D875)</f>
        <v/>
      </c>
      <c r="G867" s="22" t="str">
        <f>IF(OR($A867="",$B867=""),"",'MPTO_working_2-way'!E875)</f>
        <v/>
      </c>
      <c r="H867" s="17" t="str">
        <f>IF(OR($A867="",$B867=""),"",'OddsRatio_working_2-way'!M875)</f>
        <v/>
      </c>
      <c r="I867" s="17" t="str">
        <f>IF(OR($A867="",$B867=""),"",'OddsRatio_working_2-way'!N875)</f>
        <v/>
      </c>
      <c r="J867" s="17" t="str">
        <f>IF('Log_working_2-way'!$D875="","",A867^('Log_working_2-way'!$D875))</f>
        <v/>
      </c>
      <c r="K867" s="22" t="str">
        <f>IF('Log_working_2-way'!$D875="","",B867^('Log_working_2-way'!$D875))</f>
        <v/>
      </c>
    </row>
    <row r="868" spans="3:11" x14ac:dyDescent="0.2">
      <c r="C868" s="20" t="str">
        <f t="shared" si="101"/>
        <v/>
      </c>
      <c r="D868" s="17" t="str">
        <f>IF(OR($A868="",$B868=""),"",A868*'MPTO_working_2-way'!$G876)</f>
        <v/>
      </c>
      <c r="E868" s="22" t="str">
        <f>IF(OR($A868="",$B868=""),"",B868*'MPTO_working_2-way'!$G876)</f>
        <v/>
      </c>
      <c r="F868" s="17" t="str">
        <f>IF(OR($A868="",$B868=""),"",'MPTO_working_2-way'!D876)</f>
        <v/>
      </c>
      <c r="G868" s="22" t="str">
        <f>IF(OR($A868="",$B868=""),"",'MPTO_working_2-way'!E876)</f>
        <v/>
      </c>
      <c r="H868" s="17" t="str">
        <f>IF(OR($A868="",$B868=""),"",'OddsRatio_working_2-way'!M876)</f>
        <v/>
      </c>
      <c r="I868" s="17" t="str">
        <f>IF(OR($A868="",$B868=""),"",'OddsRatio_working_2-way'!N876)</f>
        <v/>
      </c>
      <c r="J868" s="17" t="str">
        <f>IF('Log_working_2-way'!$D876="","",A868^('Log_working_2-way'!$D876))</f>
        <v/>
      </c>
      <c r="K868" s="22" t="str">
        <f>IF('Log_working_2-way'!$D876="","",B868^('Log_working_2-way'!$D876))</f>
        <v/>
      </c>
    </row>
    <row r="869" spans="3:11" x14ac:dyDescent="0.2">
      <c r="C869" s="20" t="str">
        <f t="shared" si="101"/>
        <v/>
      </c>
      <c r="D869" s="17" t="str">
        <f>IF(OR($A869="",$B869=""),"",A869*'MPTO_working_2-way'!$G877)</f>
        <v/>
      </c>
      <c r="E869" s="22" t="str">
        <f>IF(OR($A869="",$B869=""),"",B869*'MPTO_working_2-way'!$G877)</f>
        <v/>
      </c>
      <c r="F869" s="17" t="str">
        <f>IF(OR($A869="",$B869=""),"",'MPTO_working_2-way'!D877)</f>
        <v/>
      </c>
      <c r="G869" s="22" t="str">
        <f>IF(OR($A869="",$B869=""),"",'MPTO_working_2-way'!E877)</f>
        <v/>
      </c>
      <c r="H869" s="17" t="str">
        <f>IF(OR($A869="",$B869=""),"",'OddsRatio_working_2-way'!M877)</f>
        <v/>
      </c>
      <c r="I869" s="17" t="str">
        <f>IF(OR($A869="",$B869=""),"",'OddsRatio_working_2-way'!N877)</f>
        <v/>
      </c>
      <c r="J869" s="17" t="str">
        <f>IF('Log_working_2-way'!$D877="","",A869^('Log_working_2-way'!$D877))</f>
        <v/>
      </c>
      <c r="K869" s="22" t="str">
        <f>IF('Log_working_2-way'!$D877="","",B869^('Log_working_2-way'!$D877))</f>
        <v/>
      </c>
    </row>
    <row r="870" spans="3:11" x14ac:dyDescent="0.2">
      <c r="C870" s="20" t="str">
        <f t="shared" si="101"/>
        <v/>
      </c>
      <c r="D870" s="17" t="str">
        <f>IF(OR($A870="",$B870=""),"",A870*'MPTO_working_2-way'!$G878)</f>
        <v/>
      </c>
      <c r="E870" s="22" t="str">
        <f>IF(OR($A870="",$B870=""),"",B870*'MPTO_working_2-way'!$G878)</f>
        <v/>
      </c>
      <c r="F870" s="17" t="str">
        <f>IF(OR($A870="",$B870=""),"",'MPTO_working_2-way'!D878)</f>
        <v/>
      </c>
      <c r="G870" s="22" t="str">
        <f>IF(OR($A870="",$B870=""),"",'MPTO_working_2-way'!E878)</f>
        <v/>
      </c>
      <c r="H870" s="17" t="str">
        <f>IF(OR($A870="",$B870=""),"",'OddsRatio_working_2-way'!M878)</f>
        <v/>
      </c>
      <c r="I870" s="17" t="str">
        <f>IF(OR($A870="",$B870=""),"",'OddsRatio_working_2-way'!N878)</f>
        <v/>
      </c>
      <c r="J870" s="17" t="str">
        <f>IF('Log_working_2-way'!$D878="","",A870^('Log_working_2-way'!$D878))</f>
        <v/>
      </c>
      <c r="K870" s="22" t="str">
        <f>IF('Log_working_2-way'!$D878="","",B870^('Log_working_2-way'!$D878))</f>
        <v/>
      </c>
    </row>
    <row r="871" spans="3:11" x14ac:dyDescent="0.2">
      <c r="C871" s="20" t="str">
        <f t="shared" si="101"/>
        <v/>
      </c>
      <c r="D871" s="17" t="str">
        <f>IF(OR($A871="",$B871=""),"",A871*'MPTO_working_2-way'!$G879)</f>
        <v/>
      </c>
      <c r="E871" s="22" t="str">
        <f>IF(OR($A871="",$B871=""),"",B871*'MPTO_working_2-way'!$G879)</f>
        <v/>
      </c>
      <c r="F871" s="17" t="str">
        <f>IF(OR($A871="",$B871=""),"",'MPTO_working_2-way'!D879)</f>
        <v/>
      </c>
      <c r="G871" s="22" t="str">
        <f>IF(OR($A871="",$B871=""),"",'MPTO_working_2-way'!E879)</f>
        <v/>
      </c>
      <c r="H871" s="17" t="str">
        <f>IF(OR($A871="",$B871=""),"",'OddsRatio_working_2-way'!M879)</f>
        <v/>
      </c>
      <c r="I871" s="17" t="str">
        <f>IF(OR($A871="",$B871=""),"",'OddsRatio_working_2-way'!N879)</f>
        <v/>
      </c>
      <c r="J871" s="17" t="str">
        <f>IF('Log_working_2-way'!$D879="","",A871^('Log_working_2-way'!$D879))</f>
        <v/>
      </c>
      <c r="K871" s="22" t="str">
        <f>IF('Log_working_2-way'!$D879="","",B871^('Log_working_2-way'!$D879))</f>
        <v/>
      </c>
    </row>
    <row r="872" spans="3:11" x14ac:dyDescent="0.2">
      <c r="C872" s="20" t="str">
        <f t="shared" si="101"/>
        <v/>
      </c>
      <c r="D872" s="17" t="str">
        <f>IF(OR($A872="",$B872=""),"",A872*'MPTO_working_2-way'!$G880)</f>
        <v/>
      </c>
      <c r="E872" s="22" t="str">
        <f>IF(OR($A872="",$B872=""),"",B872*'MPTO_working_2-way'!$G880)</f>
        <v/>
      </c>
      <c r="F872" s="17" t="str">
        <f>IF(OR($A872="",$B872=""),"",'MPTO_working_2-way'!D880)</f>
        <v/>
      </c>
      <c r="G872" s="22" t="str">
        <f>IF(OR($A872="",$B872=""),"",'MPTO_working_2-way'!E880)</f>
        <v/>
      </c>
      <c r="H872" s="17" t="str">
        <f>IF(OR($A872="",$B872=""),"",'OddsRatio_working_2-way'!M880)</f>
        <v/>
      </c>
      <c r="I872" s="17" t="str">
        <f>IF(OR($A872="",$B872=""),"",'OddsRatio_working_2-way'!N880)</f>
        <v/>
      </c>
      <c r="J872" s="17" t="str">
        <f>IF('Log_working_2-way'!$D880="","",A872^('Log_working_2-way'!$D880))</f>
        <v/>
      </c>
      <c r="K872" s="22" t="str">
        <f>IF('Log_working_2-way'!$D880="","",B872^('Log_working_2-way'!$D880))</f>
        <v/>
      </c>
    </row>
    <row r="873" spans="3:11" x14ac:dyDescent="0.2">
      <c r="C873" s="20" t="str">
        <f t="shared" si="101"/>
        <v/>
      </c>
      <c r="D873" s="17" t="str">
        <f>IF(OR($A873="",$B873=""),"",A873*'MPTO_working_2-way'!$G881)</f>
        <v/>
      </c>
      <c r="E873" s="22" t="str">
        <f>IF(OR($A873="",$B873=""),"",B873*'MPTO_working_2-way'!$G881)</f>
        <v/>
      </c>
      <c r="F873" s="17" t="str">
        <f>IF(OR($A873="",$B873=""),"",'MPTO_working_2-way'!D881)</f>
        <v/>
      </c>
      <c r="G873" s="22" t="str">
        <f>IF(OR($A873="",$B873=""),"",'MPTO_working_2-way'!E881)</f>
        <v/>
      </c>
      <c r="H873" s="17" t="str">
        <f>IF(OR($A873="",$B873=""),"",'OddsRatio_working_2-way'!M881)</f>
        <v/>
      </c>
      <c r="I873" s="17" t="str">
        <f>IF(OR($A873="",$B873=""),"",'OddsRatio_working_2-way'!N881)</f>
        <v/>
      </c>
      <c r="J873" s="17" t="str">
        <f>IF('Log_working_2-way'!$D881="","",A873^('Log_working_2-way'!$D881))</f>
        <v/>
      </c>
      <c r="K873" s="22" t="str">
        <f>IF('Log_working_2-way'!$D881="","",B873^('Log_working_2-way'!$D881))</f>
        <v/>
      </c>
    </row>
    <row r="874" spans="3:11" x14ac:dyDescent="0.2">
      <c r="C874" s="20" t="str">
        <f t="shared" si="101"/>
        <v/>
      </c>
      <c r="D874" s="17" t="str">
        <f>IF(OR($A874="",$B874=""),"",A874*'MPTO_working_2-way'!$G882)</f>
        <v/>
      </c>
      <c r="E874" s="22" t="str">
        <f>IF(OR($A874="",$B874=""),"",B874*'MPTO_working_2-way'!$G882)</f>
        <v/>
      </c>
      <c r="F874" s="17" t="str">
        <f>IF(OR($A874="",$B874=""),"",'MPTO_working_2-way'!D882)</f>
        <v/>
      </c>
      <c r="G874" s="22" t="str">
        <f>IF(OR($A874="",$B874=""),"",'MPTO_working_2-way'!E882)</f>
        <v/>
      </c>
      <c r="H874" s="17" t="str">
        <f>IF(OR($A874="",$B874=""),"",'OddsRatio_working_2-way'!M882)</f>
        <v/>
      </c>
      <c r="I874" s="17" t="str">
        <f>IF(OR($A874="",$B874=""),"",'OddsRatio_working_2-way'!N882)</f>
        <v/>
      </c>
      <c r="J874" s="17" t="str">
        <f>IF('Log_working_2-way'!$D882="","",A874^('Log_working_2-way'!$D882))</f>
        <v/>
      </c>
      <c r="K874" s="22" t="str">
        <f>IF('Log_working_2-way'!$D882="","",B874^('Log_working_2-way'!$D882))</f>
        <v/>
      </c>
    </row>
    <row r="875" spans="3:11" x14ac:dyDescent="0.2">
      <c r="C875" s="20" t="str">
        <f t="shared" si="101"/>
        <v/>
      </c>
      <c r="D875" s="17" t="str">
        <f>IF(OR($A875="",$B875=""),"",A875*'MPTO_working_2-way'!$G883)</f>
        <v/>
      </c>
      <c r="E875" s="22" t="str">
        <f>IF(OR($A875="",$B875=""),"",B875*'MPTO_working_2-way'!$G883)</f>
        <v/>
      </c>
      <c r="F875" s="17" t="str">
        <f>IF(OR($A875="",$B875=""),"",'MPTO_working_2-way'!D883)</f>
        <v/>
      </c>
      <c r="G875" s="22" t="str">
        <f>IF(OR($A875="",$B875=""),"",'MPTO_working_2-way'!E883)</f>
        <v/>
      </c>
      <c r="H875" s="17" t="str">
        <f>IF(OR($A875="",$B875=""),"",'OddsRatio_working_2-way'!M883)</f>
        <v/>
      </c>
      <c r="I875" s="17" t="str">
        <f>IF(OR($A875="",$B875=""),"",'OddsRatio_working_2-way'!N883)</f>
        <v/>
      </c>
      <c r="J875" s="17" t="str">
        <f>IF('Log_working_2-way'!$D883="","",A875^('Log_working_2-way'!$D883))</f>
        <v/>
      </c>
      <c r="K875" s="22" t="str">
        <f>IF('Log_working_2-way'!$D883="","",B875^('Log_working_2-way'!$D883))</f>
        <v/>
      </c>
    </row>
    <row r="876" spans="3:11" x14ac:dyDescent="0.2">
      <c r="C876" s="20" t="str">
        <f t="shared" si="101"/>
        <v/>
      </c>
      <c r="D876" s="17" t="str">
        <f>IF(OR($A876="",$B876=""),"",A876*'MPTO_working_2-way'!$G884)</f>
        <v/>
      </c>
      <c r="E876" s="22" t="str">
        <f>IF(OR($A876="",$B876=""),"",B876*'MPTO_working_2-way'!$G884)</f>
        <v/>
      </c>
      <c r="F876" s="17" t="str">
        <f>IF(OR($A876="",$B876=""),"",'MPTO_working_2-way'!D884)</f>
        <v/>
      </c>
      <c r="G876" s="22" t="str">
        <f>IF(OR($A876="",$B876=""),"",'MPTO_working_2-way'!E884)</f>
        <v/>
      </c>
      <c r="H876" s="17" t="str">
        <f>IF(OR($A876="",$B876=""),"",'OddsRatio_working_2-way'!M884)</f>
        <v/>
      </c>
      <c r="I876" s="17" t="str">
        <f>IF(OR($A876="",$B876=""),"",'OddsRatio_working_2-way'!N884)</f>
        <v/>
      </c>
      <c r="J876" s="17" t="str">
        <f>IF('Log_working_2-way'!$D884="","",A876^('Log_working_2-way'!$D884))</f>
        <v/>
      </c>
      <c r="K876" s="22" t="str">
        <f>IF('Log_working_2-way'!$D884="","",B876^('Log_working_2-way'!$D884))</f>
        <v/>
      </c>
    </row>
    <row r="877" spans="3:11" x14ac:dyDescent="0.2">
      <c r="C877" s="20" t="str">
        <f t="shared" si="101"/>
        <v/>
      </c>
      <c r="D877" s="17" t="str">
        <f>IF(OR($A877="",$B877=""),"",A877*'MPTO_working_2-way'!$G885)</f>
        <v/>
      </c>
      <c r="E877" s="22" t="str">
        <f>IF(OR($A877="",$B877=""),"",B877*'MPTO_working_2-way'!$G885)</f>
        <v/>
      </c>
      <c r="F877" s="17" t="str">
        <f>IF(OR($A877="",$B877=""),"",'MPTO_working_2-way'!D885)</f>
        <v/>
      </c>
      <c r="G877" s="22" t="str">
        <f>IF(OR($A877="",$B877=""),"",'MPTO_working_2-way'!E885)</f>
        <v/>
      </c>
      <c r="H877" s="17" t="str">
        <f>IF(OR($A877="",$B877=""),"",'OddsRatio_working_2-way'!M885)</f>
        <v/>
      </c>
      <c r="I877" s="17" t="str">
        <f>IF(OR($A877="",$B877=""),"",'OddsRatio_working_2-way'!N885)</f>
        <v/>
      </c>
      <c r="J877" s="17" t="str">
        <f>IF('Log_working_2-way'!$D885="","",A877^('Log_working_2-way'!$D885))</f>
        <v/>
      </c>
      <c r="K877" s="22" t="str">
        <f>IF('Log_working_2-way'!$D885="","",B877^('Log_working_2-way'!$D885))</f>
        <v/>
      </c>
    </row>
    <row r="878" spans="3:11" x14ac:dyDescent="0.2">
      <c r="C878" s="20" t="str">
        <f t="shared" si="101"/>
        <v/>
      </c>
      <c r="D878" s="17" t="str">
        <f>IF(OR($A878="",$B878=""),"",A878*'MPTO_working_2-way'!$G886)</f>
        <v/>
      </c>
      <c r="E878" s="22" t="str">
        <f>IF(OR($A878="",$B878=""),"",B878*'MPTO_working_2-way'!$G886)</f>
        <v/>
      </c>
      <c r="F878" s="17" t="str">
        <f>IF(OR($A878="",$B878=""),"",'MPTO_working_2-way'!D886)</f>
        <v/>
      </c>
      <c r="G878" s="22" t="str">
        <f>IF(OR($A878="",$B878=""),"",'MPTO_working_2-way'!E886)</f>
        <v/>
      </c>
      <c r="H878" s="17" t="str">
        <f>IF(OR($A878="",$B878=""),"",'OddsRatio_working_2-way'!M886)</f>
        <v/>
      </c>
      <c r="I878" s="17" t="str">
        <f>IF(OR($A878="",$B878=""),"",'OddsRatio_working_2-way'!N886)</f>
        <v/>
      </c>
      <c r="J878" s="17" t="str">
        <f>IF('Log_working_2-way'!$D886="","",A878^('Log_working_2-way'!$D886))</f>
        <v/>
      </c>
      <c r="K878" s="22" t="str">
        <f>IF('Log_working_2-way'!$D886="","",B878^('Log_working_2-way'!$D886))</f>
        <v/>
      </c>
    </row>
    <row r="879" spans="3:11" x14ac:dyDescent="0.2">
      <c r="C879" s="20" t="str">
        <f t="shared" si="101"/>
        <v/>
      </c>
      <c r="D879" s="17" t="str">
        <f>IF(OR($A879="",$B879=""),"",A879*'MPTO_working_2-way'!$G887)</f>
        <v/>
      </c>
      <c r="E879" s="22" t="str">
        <f>IF(OR($A879="",$B879=""),"",B879*'MPTO_working_2-way'!$G887)</f>
        <v/>
      </c>
      <c r="F879" s="17" t="str">
        <f>IF(OR($A879="",$B879=""),"",'MPTO_working_2-way'!D887)</f>
        <v/>
      </c>
      <c r="G879" s="22" t="str">
        <f>IF(OR($A879="",$B879=""),"",'MPTO_working_2-way'!E887)</f>
        <v/>
      </c>
      <c r="H879" s="17" t="str">
        <f>IF(OR($A879="",$B879=""),"",'OddsRatio_working_2-way'!M887)</f>
        <v/>
      </c>
      <c r="I879" s="17" t="str">
        <f>IF(OR($A879="",$B879=""),"",'OddsRatio_working_2-way'!N887)</f>
        <v/>
      </c>
      <c r="J879" s="17" t="str">
        <f>IF('Log_working_2-way'!$D887="","",A879^('Log_working_2-way'!$D887))</f>
        <v/>
      </c>
      <c r="K879" s="22" t="str">
        <f>IF('Log_working_2-way'!$D887="","",B879^('Log_working_2-way'!$D887))</f>
        <v/>
      </c>
    </row>
    <row r="880" spans="3:11" x14ac:dyDescent="0.2">
      <c r="C880" s="20" t="str">
        <f t="shared" si="101"/>
        <v/>
      </c>
      <c r="D880" s="17" t="str">
        <f>IF(OR($A880="",$B880=""),"",A880*'MPTO_working_2-way'!$G888)</f>
        <v/>
      </c>
      <c r="E880" s="22" t="str">
        <f>IF(OR($A880="",$B880=""),"",B880*'MPTO_working_2-way'!$G888)</f>
        <v/>
      </c>
      <c r="F880" s="17" t="str">
        <f>IF(OR($A880="",$B880=""),"",'MPTO_working_2-way'!D888)</f>
        <v/>
      </c>
      <c r="G880" s="22" t="str">
        <f>IF(OR($A880="",$B880=""),"",'MPTO_working_2-way'!E888)</f>
        <v/>
      </c>
      <c r="H880" s="17" t="str">
        <f>IF(OR($A880="",$B880=""),"",'OddsRatio_working_2-way'!M888)</f>
        <v/>
      </c>
      <c r="I880" s="17" t="str">
        <f>IF(OR($A880="",$B880=""),"",'OddsRatio_working_2-way'!N888)</f>
        <v/>
      </c>
      <c r="J880" s="17" t="str">
        <f>IF('Log_working_2-way'!$D888="","",A880^('Log_working_2-way'!$D888))</f>
        <v/>
      </c>
      <c r="K880" s="22" t="str">
        <f>IF('Log_working_2-way'!$D888="","",B880^('Log_working_2-way'!$D888))</f>
        <v/>
      </c>
    </row>
    <row r="881" spans="3:11" x14ac:dyDescent="0.2">
      <c r="C881" s="20" t="str">
        <f t="shared" si="101"/>
        <v/>
      </c>
      <c r="D881" s="17" t="str">
        <f>IF(OR($A881="",$B881=""),"",A881*'MPTO_working_2-way'!$G889)</f>
        <v/>
      </c>
      <c r="E881" s="22" t="str">
        <f>IF(OR($A881="",$B881=""),"",B881*'MPTO_working_2-way'!$G889)</f>
        <v/>
      </c>
      <c r="F881" s="17" t="str">
        <f>IF(OR($A881="",$B881=""),"",'MPTO_working_2-way'!D889)</f>
        <v/>
      </c>
      <c r="G881" s="22" t="str">
        <f>IF(OR($A881="",$B881=""),"",'MPTO_working_2-way'!E889)</f>
        <v/>
      </c>
      <c r="H881" s="17" t="str">
        <f>IF(OR($A881="",$B881=""),"",'OddsRatio_working_2-way'!M889)</f>
        <v/>
      </c>
      <c r="I881" s="17" t="str">
        <f>IF(OR($A881="",$B881=""),"",'OddsRatio_working_2-way'!N889)</f>
        <v/>
      </c>
      <c r="J881" s="17" t="str">
        <f>IF('Log_working_2-way'!$D889="","",A881^('Log_working_2-way'!$D889))</f>
        <v/>
      </c>
      <c r="K881" s="22" t="str">
        <f>IF('Log_working_2-way'!$D889="","",B881^('Log_working_2-way'!$D889))</f>
        <v/>
      </c>
    </row>
    <row r="882" spans="3:11" x14ac:dyDescent="0.2">
      <c r="C882" s="20" t="str">
        <f t="shared" si="101"/>
        <v/>
      </c>
      <c r="D882" s="17" t="str">
        <f>IF(OR($A882="",$B882=""),"",A882*'MPTO_working_2-way'!$G890)</f>
        <v/>
      </c>
      <c r="E882" s="22" t="str">
        <f>IF(OR($A882="",$B882=""),"",B882*'MPTO_working_2-way'!$G890)</f>
        <v/>
      </c>
      <c r="F882" s="17" t="str">
        <f>IF(OR($A882="",$B882=""),"",'MPTO_working_2-way'!D890)</f>
        <v/>
      </c>
      <c r="G882" s="22" t="str">
        <f>IF(OR($A882="",$B882=""),"",'MPTO_working_2-way'!E890)</f>
        <v/>
      </c>
      <c r="H882" s="17" t="str">
        <f>IF(OR($A882="",$B882=""),"",'OddsRatio_working_2-way'!M890)</f>
        <v/>
      </c>
      <c r="I882" s="17" t="str">
        <f>IF(OR($A882="",$B882=""),"",'OddsRatio_working_2-way'!N890)</f>
        <v/>
      </c>
      <c r="J882" s="17" t="str">
        <f>IF('Log_working_2-way'!$D890="","",A882^('Log_working_2-way'!$D890))</f>
        <v/>
      </c>
      <c r="K882" s="22" t="str">
        <f>IF('Log_working_2-way'!$D890="","",B882^('Log_working_2-way'!$D890))</f>
        <v/>
      </c>
    </row>
    <row r="883" spans="3:11" x14ac:dyDescent="0.2">
      <c r="C883" s="20" t="str">
        <f t="shared" si="101"/>
        <v/>
      </c>
      <c r="D883" s="17" t="str">
        <f>IF(OR($A883="",$B883=""),"",A883*'MPTO_working_2-way'!$G891)</f>
        <v/>
      </c>
      <c r="E883" s="22" t="str">
        <f>IF(OR($A883="",$B883=""),"",B883*'MPTO_working_2-way'!$G891)</f>
        <v/>
      </c>
      <c r="F883" s="17" t="str">
        <f>IF(OR($A883="",$B883=""),"",'MPTO_working_2-way'!D891)</f>
        <v/>
      </c>
      <c r="G883" s="22" t="str">
        <f>IF(OR($A883="",$B883=""),"",'MPTO_working_2-way'!E891)</f>
        <v/>
      </c>
      <c r="H883" s="17" t="str">
        <f>IF(OR($A883="",$B883=""),"",'OddsRatio_working_2-way'!M891)</f>
        <v/>
      </c>
      <c r="I883" s="17" t="str">
        <f>IF(OR($A883="",$B883=""),"",'OddsRatio_working_2-way'!N891)</f>
        <v/>
      </c>
      <c r="J883" s="17" t="str">
        <f>IF('Log_working_2-way'!$D891="","",A883^('Log_working_2-way'!$D891))</f>
        <v/>
      </c>
      <c r="K883" s="22" t="str">
        <f>IF('Log_working_2-way'!$D891="","",B883^('Log_working_2-way'!$D891))</f>
        <v/>
      </c>
    </row>
    <row r="884" spans="3:11" x14ac:dyDescent="0.2">
      <c r="C884" s="20" t="str">
        <f t="shared" si="101"/>
        <v/>
      </c>
      <c r="D884" s="17" t="str">
        <f>IF(OR($A884="",$B884=""),"",A884*'MPTO_working_2-way'!$G892)</f>
        <v/>
      </c>
      <c r="E884" s="22" t="str">
        <f>IF(OR($A884="",$B884=""),"",B884*'MPTO_working_2-way'!$G892)</f>
        <v/>
      </c>
      <c r="F884" s="17" t="str">
        <f>IF(OR($A884="",$B884=""),"",'MPTO_working_2-way'!D892)</f>
        <v/>
      </c>
      <c r="G884" s="22" t="str">
        <f>IF(OR($A884="",$B884=""),"",'MPTO_working_2-way'!E892)</f>
        <v/>
      </c>
      <c r="H884" s="17" t="str">
        <f>IF(OR($A884="",$B884=""),"",'OddsRatio_working_2-way'!M892)</f>
        <v/>
      </c>
      <c r="I884" s="17" t="str">
        <f>IF(OR($A884="",$B884=""),"",'OddsRatio_working_2-way'!N892)</f>
        <v/>
      </c>
      <c r="J884" s="17" t="str">
        <f>IF('Log_working_2-way'!$D892="","",A884^('Log_working_2-way'!$D892))</f>
        <v/>
      </c>
      <c r="K884" s="22" t="str">
        <f>IF('Log_working_2-way'!$D892="","",B884^('Log_working_2-way'!$D892))</f>
        <v/>
      </c>
    </row>
    <row r="885" spans="3:11" x14ac:dyDescent="0.2">
      <c r="C885" s="20" t="str">
        <f t="shared" si="101"/>
        <v/>
      </c>
      <c r="D885" s="17" t="str">
        <f>IF(OR($A885="",$B885=""),"",A885*'MPTO_working_2-way'!$G893)</f>
        <v/>
      </c>
      <c r="E885" s="22" t="str">
        <f>IF(OR($A885="",$B885=""),"",B885*'MPTO_working_2-way'!$G893)</f>
        <v/>
      </c>
      <c r="F885" s="17" t="str">
        <f>IF(OR($A885="",$B885=""),"",'MPTO_working_2-way'!D893)</f>
        <v/>
      </c>
      <c r="G885" s="22" t="str">
        <f>IF(OR($A885="",$B885=""),"",'MPTO_working_2-way'!E893)</f>
        <v/>
      </c>
      <c r="H885" s="17" t="str">
        <f>IF(OR($A885="",$B885=""),"",'OddsRatio_working_2-way'!M893)</f>
        <v/>
      </c>
      <c r="I885" s="17" t="str">
        <f>IF(OR($A885="",$B885=""),"",'OddsRatio_working_2-way'!N893)</f>
        <v/>
      </c>
      <c r="J885" s="17" t="str">
        <f>IF('Log_working_2-way'!$D893="","",A885^('Log_working_2-way'!$D893))</f>
        <v/>
      </c>
      <c r="K885" s="22" t="str">
        <f>IF('Log_working_2-way'!$D893="","",B885^('Log_working_2-way'!$D893))</f>
        <v/>
      </c>
    </row>
    <row r="886" spans="3:11" x14ac:dyDescent="0.2">
      <c r="C886" s="20" t="str">
        <f t="shared" si="101"/>
        <v/>
      </c>
      <c r="D886" s="17" t="str">
        <f>IF(OR($A886="",$B886=""),"",A886*'MPTO_working_2-way'!$G894)</f>
        <v/>
      </c>
      <c r="E886" s="22" t="str">
        <f>IF(OR($A886="",$B886=""),"",B886*'MPTO_working_2-way'!$G894)</f>
        <v/>
      </c>
      <c r="F886" s="17" t="str">
        <f>IF(OR($A886="",$B886=""),"",'MPTO_working_2-way'!D894)</f>
        <v/>
      </c>
      <c r="G886" s="22" t="str">
        <f>IF(OR($A886="",$B886=""),"",'MPTO_working_2-way'!E894)</f>
        <v/>
      </c>
      <c r="H886" s="17" t="str">
        <f>IF(OR($A886="",$B886=""),"",'OddsRatio_working_2-way'!M894)</f>
        <v/>
      </c>
      <c r="I886" s="17" t="str">
        <f>IF(OR($A886="",$B886=""),"",'OddsRatio_working_2-way'!N894)</f>
        <v/>
      </c>
      <c r="J886" s="17" t="str">
        <f>IF('Log_working_2-way'!$D894="","",A886^('Log_working_2-way'!$D894))</f>
        <v/>
      </c>
      <c r="K886" s="22" t="str">
        <f>IF('Log_working_2-way'!$D894="","",B886^('Log_working_2-way'!$D894))</f>
        <v/>
      </c>
    </row>
    <row r="887" spans="3:11" x14ac:dyDescent="0.2">
      <c r="C887" s="20" t="str">
        <f t="shared" si="101"/>
        <v/>
      </c>
      <c r="D887" s="17" t="str">
        <f>IF(OR($A887="",$B887=""),"",A887*'MPTO_working_2-way'!$G895)</f>
        <v/>
      </c>
      <c r="E887" s="22" t="str">
        <f>IF(OR($A887="",$B887=""),"",B887*'MPTO_working_2-way'!$G895)</f>
        <v/>
      </c>
      <c r="F887" s="17" t="str">
        <f>IF(OR($A887="",$B887=""),"",'MPTO_working_2-way'!D895)</f>
        <v/>
      </c>
      <c r="G887" s="22" t="str">
        <f>IF(OR($A887="",$B887=""),"",'MPTO_working_2-way'!E895)</f>
        <v/>
      </c>
      <c r="H887" s="17" t="str">
        <f>IF(OR($A887="",$B887=""),"",'OddsRatio_working_2-way'!M895)</f>
        <v/>
      </c>
      <c r="I887" s="17" t="str">
        <f>IF(OR($A887="",$B887=""),"",'OddsRatio_working_2-way'!N895)</f>
        <v/>
      </c>
      <c r="J887" s="17" t="str">
        <f>IF('Log_working_2-way'!$D895="","",A887^('Log_working_2-way'!$D895))</f>
        <v/>
      </c>
      <c r="K887" s="22" t="str">
        <f>IF('Log_working_2-way'!$D895="","",B887^('Log_working_2-way'!$D895))</f>
        <v/>
      </c>
    </row>
    <row r="888" spans="3:11" x14ac:dyDescent="0.2">
      <c r="C888" s="20" t="str">
        <f t="shared" si="101"/>
        <v/>
      </c>
      <c r="D888" s="17" t="str">
        <f>IF(OR($A888="",$B888=""),"",A888*'MPTO_working_2-way'!$G896)</f>
        <v/>
      </c>
      <c r="E888" s="22" t="str">
        <f>IF(OR($A888="",$B888=""),"",B888*'MPTO_working_2-way'!$G896)</f>
        <v/>
      </c>
      <c r="F888" s="17" t="str">
        <f>IF(OR($A888="",$B888=""),"",'MPTO_working_2-way'!D896)</f>
        <v/>
      </c>
      <c r="G888" s="22" t="str">
        <f>IF(OR($A888="",$B888=""),"",'MPTO_working_2-way'!E896)</f>
        <v/>
      </c>
      <c r="H888" s="17" t="str">
        <f>IF(OR($A888="",$B888=""),"",'OddsRatio_working_2-way'!M896)</f>
        <v/>
      </c>
      <c r="I888" s="17" t="str">
        <f>IF(OR($A888="",$B888=""),"",'OddsRatio_working_2-way'!N896)</f>
        <v/>
      </c>
      <c r="J888" s="17" t="str">
        <f>IF('Log_working_2-way'!$D896="","",A888^('Log_working_2-way'!$D896))</f>
        <v/>
      </c>
      <c r="K888" s="22" t="str">
        <f>IF('Log_working_2-way'!$D896="","",B888^('Log_working_2-way'!$D896))</f>
        <v/>
      </c>
    </row>
    <row r="889" spans="3:11" x14ac:dyDescent="0.2">
      <c r="C889" s="20" t="str">
        <f t="shared" si="101"/>
        <v/>
      </c>
      <c r="D889" s="17" t="str">
        <f>IF(OR($A889="",$B889=""),"",A889*'MPTO_working_2-way'!$G897)</f>
        <v/>
      </c>
      <c r="E889" s="22" t="str">
        <f>IF(OR($A889="",$B889=""),"",B889*'MPTO_working_2-way'!$G897)</f>
        <v/>
      </c>
      <c r="F889" s="17" t="str">
        <f>IF(OR($A889="",$B889=""),"",'MPTO_working_2-way'!D897)</f>
        <v/>
      </c>
      <c r="G889" s="22" t="str">
        <f>IF(OR($A889="",$B889=""),"",'MPTO_working_2-way'!E897)</f>
        <v/>
      </c>
      <c r="H889" s="17" t="str">
        <f>IF(OR($A889="",$B889=""),"",'OddsRatio_working_2-way'!M897)</f>
        <v/>
      </c>
      <c r="I889" s="17" t="str">
        <f>IF(OR($A889="",$B889=""),"",'OddsRatio_working_2-way'!N897)</f>
        <v/>
      </c>
      <c r="J889" s="17" t="str">
        <f>IF('Log_working_2-way'!$D897="","",A889^('Log_working_2-way'!$D897))</f>
        <v/>
      </c>
      <c r="K889" s="22" t="str">
        <f>IF('Log_working_2-way'!$D897="","",B889^('Log_working_2-way'!$D897))</f>
        <v/>
      </c>
    </row>
    <row r="890" spans="3:11" x14ac:dyDescent="0.2">
      <c r="C890" s="20" t="str">
        <f t="shared" ref="C890:C953" si="102">IF(OR($A890="",$B890=""),"",(1/A890)+(1/B890)-1)</f>
        <v/>
      </c>
      <c r="D890" s="17" t="str">
        <f>IF(OR($A890="",$B890=""),"",A890*'MPTO_working_2-way'!$G898)</f>
        <v/>
      </c>
      <c r="E890" s="22" t="str">
        <f>IF(OR($A890="",$B890=""),"",B890*'MPTO_working_2-way'!$G898)</f>
        <v/>
      </c>
      <c r="F890" s="17" t="str">
        <f>IF(OR($A890="",$B890=""),"",'MPTO_working_2-way'!D898)</f>
        <v/>
      </c>
      <c r="G890" s="22" t="str">
        <f>IF(OR($A890="",$B890=""),"",'MPTO_working_2-way'!E898)</f>
        <v/>
      </c>
      <c r="H890" s="17" t="str">
        <f>IF(OR($A890="",$B890=""),"",'OddsRatio_working_2-way'!M898)</f>
        <v/>
      </c>
      <c r="I890" s="17" t="str">
        <f>IF(OR($A890="",$B890=""),"",'OddsRatio_working_2-way'!N898)</f>
        <v/>
      </c>
      <c r="J890" s="17" t="str">
        <f>IF('Log_working_2-way'!$D898="","",A890^('Log_working_2-way'!$D898))</f>
        <v/>
      </c>
      <c r="K890" s="22" t="str">
        <f>IF('Log_working_2-way'!$D898="","",B890^('Log_working_2-way'!$D898))</f>
        <v/>
      </c>
    </row>
    <row r="891" spans="3:11" x14ac:dyDescent="0.2">
      <c r="C891" s="20" t="str">
        <f t="shared" si="102"/>
        <v/>
      </c>
      <c r="D891" s="17" t="str">
        <f>IF(OR($A891="",$B891=""),"",A891*'MPTO_working_2-way'!$G899)</f>
        <v/>
      </c>
      <c r="E891" s="22" t="str">
        <f>IF(OR($A891="",$B891=""),"",B891*'MPTO_working_2-way'!$G899)</f>
        <v/>
      </c>
      <c r="F891" s="17" t="str">
        <f>IF(OR($A891="",$B891=""),"",'MPTO_working_2-way'!D899)</f>
        <v/>
      </c>
      <c r="G891" s="22" t="str">
        <f>IF(OR($A891="",$B891=""),"",'MPTO_working_2-way'!E899)</f>
        <v/>
      </c>
      <c r="H891" s="17" t="str">
        <f>IF(OR($A891="",$B891=""),"",'OddsRatio_working_2-way'!M899)</f>
        <v/>
      </c>
      <c r="I891" s="17" t="str">
        <f>IF(OR($A891="",$B891=""),"",'OddsRatio_working_2-way'!N899)</f>
        <v/>
      </c>
      <c r="J891" s="17" t="str">
        <f>IF('Log_working_2-way'!$D899="","",A891^('Log_working_2-way'!$D899))</f>
        <v/>
      </c>
      <c r="K891" s="22" t="str">
        <f>IF('Log_working_2-way'!$D899="","",B891^('Log_working_2-way'!$D899))</f>
        <v/>
      </c>
    </row>
    <row r="892" spans="3:11" x14ac:dyDescent="0.2">
      <c r="C892" s="20" t="str">
        <f t="shared" si="102"/>
        <v/>
      </c>
      <c r="D892" s="17" t="str">
        <f>IF(OR($A892="",$B892=""),"",A892*'MPTO_working_2-way'!$G900)</f>
        <v/>
      </c>
      <c r="E892" s="22" t="str">
        <f>IF(OR($A892="",$B892=""),"",B892*'MPTO_working_2-way'!$G900)</f>
        <v/>
      </c>
      <c r="F892" s="17" t="str">
        <f>IF(OR($A892="",$B892=""),"",'MPTO_working_2-way'!D900)</f>
        <v/>
      </c>
      <c r="G892" s="22" t="str">
        <f>IF(OR($A892="",$B892=""),"",'MPTO_working_2-way'!E900)</f>
        <v/>
      </c>
      <c r="H892" s="17" t="str">
        <f>IF(OR($A892="",$B892=""),"",'OddsRatio_working_2-way'!M900)</f>
        <v/>
      </c>
      <c r="I892" s="17" t="str">
        <f>IF(OR($A892="",$B892=""),"",'OddsRatio_working_2-way'!N900)</f>
        <v/>
      </c>
      <c r="J892" s="17" t="str">
        <f>IF('Log_working_2-way'!$D900="","",A892^('Log_working_2-way'!$D900))</f>
        <v/>
      </c>
      <c r="K892" s="22" t="str">
        <f>IF('Log_working_2-way'!$D900="","",B892^('Log_working_2-way'!$D900))</f>
        <v/>
      </c>
    </row>
    <row r="893" spans="3:11" x14ac:dyDescent="0.2">
      <c r="C893" s="20" t="str">
        <f t="shared" si="102"/>
        <v/>
      </c>
      <c r="D893" s="17" t="str">
        <f>IF(OR($A893="",$B893=""),"",A893*'MPTO_working_2-way'!$G901)</f>
        <v/>
      </c>
      <c r="E893" s="22" t="str">
        <f>IF(OR($A893="",$B893=""),"",B893*'MPTO_working_2-way'!$G901)</f>
        <v/>
      </c>
      <c r="F893" s="17" t="str">
        <f>IF(OR($A893="",$B893=""),"",'MPTO_working_2-way'!D901)</f>
        <v/>
      </c>
      <c r="G893" s="22" t="str">
        <f>IF(OR($A893="",$B893=""),"",'MPTO_working_2-way'!E901)</f>
        <v/>
      </c>
      <c r="H893" s="17" t="str">
        <f>IF(OR($A893="",$B893=""),"",'OddsRatio_working_2-way'!M901)</f>
        <v/>
      </c>
      <c r="I893" s="17" t="str">
        <f>IF(OR($A893="",$B893=""),"",'OddsRatio_working_2-way'!N901)</f>
        <v/>
      </c>
      <c r="J893" s="17" t="str">
        <f>IF('Log_working_2-way'!$D901="","",A893^('Log_working_2-way'!$D901))</f>
        <v/>
      </c>
      <c r="K893" s="22" t="str">
        <f>IF('Log_working_2-way'!$D901="","",B893^('Log_working_2-way'!$D901))</f>
        <v/>
      </c>
    </row>
    <row r="894" spans="3:11" x14ac:dyDescent="0.2">
      <c r="C894" s="20" t="str">
        <f t="shared" si="102"/>
        <v/>
      </c>
      <c r="D894" s="17" t="str">
        <f>IF(OR($A894="",$B894=""),"",A894*'MPTO_working_2-way'!$G902)</f>
        <v/>
      </c>
      <c r="E894" s="22" t="str">
        <f>IF(OR($A894="",$B894=""),"",B894*'MPTO_working_2-way'!$G902)</f>
        <v/>
      </c>
      <c r="F894" s="17" t="str">
        <f>IF(OR($A894="",$B894=""),"",'MPTO_working_2-way'!D902)</f>
        <v/>
      </c>
      <c r="G894" s="22" t="str">
        <f>IF(OR($A894="",$B894=""),"",'MPTO_working_2-way'!E902)</f>
        <v/>
      </c>
      <c r="H894" s="17" t="str">
        <f>IF(OR($A894="",$B894=""),"",'OddsRatio_working_2-way'!M902)</f>
        <v/>
      </c>
      <c r="I894" s="17" t="str">
        <f>IF(OR($A894="",$B894=""),"",'OddsRatio_working_2-way'!N902)</f>
        <v/>
      </c>
      <c r="J894" s="17" t="str">
        <f>IF('Log_working_2-way'!$D902="","",A894^('Log_working_2-way'!$D902))</f>
        <v/>
      </c>
      <c r="K894" s="22" t="str">
        <f>IF('Log_working_2-way'!$D902="","",B894^('Log_working_2-way'!$D902))</f>
        <v/>
      </c>
    </row>
    <row r="895" spans="3:11" x14ac:dyDescent="0.2">
      <c r="C895" s="20" t="str">
        <f t="shared" si="102"/>
        <v/>
      </c>
      <c r="D895" s="17" t="str">
        <f>IF(OR($A895="",$B895=""),"",A895*'MPTO_working_2-way'!$G903)</f>
        <v/>
      </c>
      <c r="E895" s="22" t="str">
        <f>IF(OR($A895="",$B895=""),"",B895*'MPTO_working_2-way'!$G903)</f>
        <v/>
      </c>
      <c r="F895" s="17" t="str">
        <f>IF(OR($A895="",$B895=""),"",'MPTO_working_2-way'!D903)</f>
        <v/>
      </c>
      <c r="G895" s="22" t="str">
        <f>IF(OR($A895="",$B895=""),"",'MPTO_working_2-way'!E903)</f>
        <v/>
      </c>
      <c r="H895" s="17" t="str">
        <f>IF(OR($A895="",$B895=""),"",'OddsRatio_working_2-way'!M903)</f>
        <v/>
      </c>
      <c r="I895" s="17" t="str">
        <f>IF(OR($A895="",$B895=""),"",'OddsRatio_working_2-way'!N903)</f>
        <v/>
      </c>
      <c r="J895" s="17" t="str">
        <f>IF('Log_working_2-way'!$D903="","",A895^('Log_working_2-way'!$D903))</f>
        <v/>
      </c>
      <c r="K895" s="22" t="str">
        <f>IF('Log_working_2-way'!$D903="","",B895^('Log_working_2-way'!$D903))</f>
        <v/>
      </c>
    </row>
    <row r="896" spans="3:11" x14ac:dyDescent="0.2">
      <c r="C896" s="20" t="str">
        <f t="shared" si="102"/>
        <v/>
      </c>
      <c r="D896" s="17" t="str">
        <f>IF(OR($A896="",$B896=""),"",A896*'MPTO_working_2-way'!$G904)</f>
        <v/>
      </c>
      <c r="E896" s="22" t="str">
        <f>IF(OR($A896="",$B896=""),"",B896*'MPTO_working_2-way'!$G904)</f>
        <v/>
      </c>
      <c r="F896" s="17" t="str">
        <f>IF(OR($A896="",$B896=""),"",'MPTO_working_2-way'!D904)</f>
        <v/>
      </c>
      <c r="G896" s="22" t="str">
        <f>IF(OR($A896="",$B896=""),"",'MPTO_working_2-way'!E904)</f>
        <v/>
      </c>
      <c r="H896" s="17" t="str">
        <f>IF(OR($A896="",$B896=""),"",'OddsRatio_working_2-way'!M904)</f>
        <v/>
      </c>
      <c r="I896" s="17" t="str">
        <f>IF(OR($A896="",$B896=""),"",'OddsRatio_working_2-way'!N904)</f>
        <v/>
      </c>
      <c r="J896" s="17" t="str">
        <f>IF('Log_working_2-way'!$D904="","",A896^('Log_working_2-way'!$D904))</f>
        <v/>
      </c>
      <c r="K896" s="22" t="str">
        <f>IF('Log_working_2-way'!$D904="","",B896^('Log_working_2-way'!$D904))</f>
        <v/>
      </c>
    </row>
    <row r="897" spans="3:11" x14ac:dyDescent="0.2">
      <c r="C897" s="20" t="str">
        <f t="shared" si="102"/>
        <v/>
      </c>
      <c r="D897" s="17" t="str">
        <f>IF(OR($A897="",$B897=""),"",A897*'MPTO_working_2-way'!$G905)</f>
        <v/>
      </c>
      <c r="E897" s="22" t="str">
        <f>IF(OR($A897="",$B897=""),"",B897*'MPTO_working_2-way'!$G905)</f>
        <v/>
      </c>
      <c r="F897" s="17" t="str">
        <f>IF(OR($A897="",$B897=""),"",'MPTO_working_2-way'!D905)</f>
        <v/>
      </c>
      <c r="G897" s="22" t="str">
        <f>IF(OR($A897="",$B897=""),"",'MPTO_working_2-way'!E905)</f>
        <v/>
      </c>
      <c r="H897" s="17" t="str">
        <f>IF(OR($A897="",$B897=""),"",'OddsRatio_working_2-way'!M905)</f>
        <v/>
      </c>
      <c r="I897" s="17" t="str">
        <f>IF(OR($A897="",$B897=""),"",'OddsRatio_working_2-way'!N905)</f>
        <v/>
      </c>
      <c r="J897" s="17" t="str">
        <f>IF('Log_working_2-way'!$D905="","",A897^('Log_working_2-way'!$D905))</f>
        <v/>
      </c>
      <c r="K897" s="22" t="str">
        <f>IF('Log_working_2-way'!$D905="","",B897^('Log_working_2-way'!$D905))</f>
        <v/>
      </c>
    </row>
    <row r="898" spans="3:11" x14ac:dyDescent="0.2">
      <c r="C898" s="20" t="str">
        <f t="shared" si="102"/>
        <v/>
      </c>
      <c r="D898" s="17" t="str">
        <f>IF(OR($A898="",$B898=""),"",A898*'MPTO_working_2-way'!$G906)</f>
        <v/>
      </c>
      <c r="E898" s="22" t="str">
        <f>IF(OR($A898="",$B898=""),"",B898*'MPTO_working_2-way'!$G906)</f>
        <v/>
      </c>
      <c r="F898" s="17" t="str">
        <f>IF(OR($A898="",$B898=""),"",'MPTO_working_2-way'!D906)</f>
        <v/>
      </c>
      <c r="G898" s="22" t="str">
        <f>IF(OR($A898="",$B898=""),"",'MPTO_working_2-way'!E906)</f>
        <v/>
      </c>
      <c r="H898" s="17" t="str">
        <f>IF(OR($A898="",$B898=""),"",'OddsRatio_working_2-way'!M906)</f>
        <v/>
      </c>
      <c r="I898" s="17" t="str">
        <f>IF(OR($A898="",$B898=""),"",'OddsRatio_working_2-way'!N906)</f>
        <v/>
      </c>
      <c r="J898" s="17" t="str">
        <f>IF('Log_working_2-way'!$D906="","",A898^('Log_working_2-way'!$D906))</f>
        <v/>
      </c>
      <c r="K898" s="22" t="str">
        <f>IF('Log_working_2-way'!$D906="","",B898^('Log_working_2-way'!$D906))</f>
        <v/>
      </c>
    </row>
    <row r="899" spans="3:11" x14ac:dyDescent="0.2">
      <c r="C899" s="20" t="str">
        <f t="shared" si="102"/>
        <v/>
      </c>
      <c r="D899" s="17" t="str">
        <f>IF(OR($A899="",$B899=""),"",A899*'MPTO_working_2-way'!$G907)</f>
        <v/>
      </c>
      <c r="E899" s="22" t="str">
        <f>IF(OR($A899="",$B899=""),"",B899*'MPTO_working_2-way'!$G907)</f>
        <v/>
      </c>
      <c r="F899" s="17" t="str">
        <f>IF(OR($A899="",$B899=""),"",'MPTO_working_2-way'!D907)</f>
        <v/>
      </c>
      <c r="G899" s="22" t="str">
        <f>IF(OR($A899="",$B899=""),"",'MPTO_working_2-way'!E907)</f>
        <v/>
      </c>
      <c r="H899" s="17" t="str">
        <f>IF(OR($A899="",$B899=""),"",'OddsRatio_working_2-way'!M907)</f>
        <v/>
      </c>
      <c r="I899" s="17" t="str">
        <f>IF(OR($A899="",$B899=""),"",'OddsRatio_working_2-way'!N907)</f>
        <v/>
      </c>
      <c r="J899" s="17" t="str">
        <f>IF('Log_working_2-way'!$D907="","",A899^('Log_working_2-way'!$D907))</f>
        <v/>
      </c>
      <c r="K899" s="22" t="str">
        <f>IF('Log_working_2-way'!$D907="","",B899^('Log_working_2-way'!$D907))</f>
        <v/>
      </c>
    </row>
    <row r="900" spans="3:11" x14ac:dyDescent="0.2">
      <c r="C900" s="20" t="str">
        <f t="shared" si="102"/>
        <v/>
      </c>
      <c r="D900" s="17" t="str">
        <f>IF(OR($A900="",$B900=""),"",A900*'MPTO_working_2-way'!$G908)</f>
        <v/>
      </c>
      <c r="E900" s="22" t="str">
        <f>IF(OR($A900="",$B900=""),"",B900*'MPTO_working_2-way'!$G908)</f>
        <v/>
      </c>
      <c r="F900" s="17" t="str">
        <f>IF(OR($A900="",$B900=""),"",'MPTO_working_2-way'!D908)</f>
        <v/>
      </c>
      <c r="G900" s="22" t="str">
        <f>IF(OR($A900="",$B900=""),"",'MPTO_working_2-way'!E908)</f>
        <v/>
      </c>
      <c r="H900" s="17" t="str">
        <f>IF(OR($A900="",$B900=""),"",'OddsRatio_working_2-way'!M908)</f>
        <v/>
      </c>
      <c r="I900" s="17" t="str">
        <f>IF(OR($A900="",$B900=""),"",'OddsRatio_working_2-way'!N908)</f>
        <v/>
      </c>
      <c r="J900" s="17" t="str">
        <f>IF('Log_working_2-way'!$D908="","",A900^('Log_working_2-way'!$D908))</f>
        <v/>
      </c>
      <c r="K900" s="22" t="str">
        <f>IF('Log_working_2-way'!$D908="","",B900^('Log_working_2-way'!$D908))</f>
        <v/>
      </c>
    </row>
    <row r="901" spans="3:11" x14ac:dyDescent="0.2">
      <c r="C901" s="20" t="str">
        <f t="shared" si="102"/>
        <v/>
      </c>
      <c r="D901" s="17" t="str">
        <f>IF(OR($A901="",$B901=""),"",A901*'MPTO_working_2-way'!$G909)</f>
        <v/>
      </c>
      <c r="E901" s="22" t="str">
        <f>IF(OR($A901="",$B901=""),"",B901*'MPTO_working_2-way'!$G909)</f>
        <v/>
      </c>
      <c r="F901" s="17" t="str">
        <f>IF(OR($A901="",$B901=""),"",'MPTO_working_2-way'!D909)</f>
        <v/>
      </c>
      <c r="G901" s="22" t="str">
        <f>IF(OR($A901="",$B901=""),"",'MPTO_working_2-way'!E909)</f>
        <v/>
      </c>
      <c r="H901" s="17" t="str">
        <f>IF(OR($A901="",$B901=""),"",'OddsRatio_working_2-way'!M909)</f>
        <v/>
      </c>
      <c r="I901" s="17" t="str">
        <f>IF(OR($A901="",$B901=""),"",'OddsRatio_working_2-way'!N909)</f>
        <v/>
      </c>
      <c r="J901" s="17" t="str">
        <f>IF('Log_working_2-way'!$D909="","",A901^('Log_working_2-way'!$D909))</f>
        <v/>
      </c>
      <c r="K901" s="22" t="str">
        <f>IF('Log_working_2-way'!$D909="","",B901^('Log_working_2-way'!$D909))</f>
        <v/>
      </c>
    </row>
    <row r="902" spans="3:11" x14ac:dyDescent="0.2">
      <c r="C902" s="20" t="str">
        <f t="shared" si="102"/>
        <v/>
      </c>
      <c r="D902" s="17" t="str">
        <f>IF(OR($A902="",$B902=""),"",A902*'MPTO_working_2-way'!$G910)</f>
        <v/>
      </c>
      <c r="E902" s="22" t="str">
        <f>IF(OR($A902="",$B902=""),"",B902*'MPTO_working_2-way'!$G910)</f>
        <v/>
      </c>
      <c r="F902" s="17" t="str">
        <f>IF(OR($A902="",$B902=""),"",'MPTO_working_2-way'!D910)</f>
        <v/>
      </c>
      <c r="G902" s="22" t="str">
        <f>IF(OR($A902="",$B902=""),"",'MPTO_working_2-way'!E910)</f>
        <v/>
      </c>
      <c r="H902" s="17" t="str">
        <f>IF(OR($A902="",$B902=""),"",'OddsRatio_working_2-way'!M910)</f>
        <v/>
      </c>
      <c r="I902" s="17" t="str">
        <f>IF(OR($A902="",$B902=""),"",'OddsRatio_working_2-way'!N910)</f>
        <v/>
      </c>
      <c r="J902" s="17" t="str">
        <f>IF('Log_working_2-way'!$D910="","",A902^('Log_working_2-way'!$D910))</f>
        <v/>
      </c>
      <c r="K902" s="22" t="str">
        <f>IF('Log_working_2-way'!$D910="","",B902^('Log_working_2-way'!$D910))</f>
        <v/>
      </c>
    </row>
    <row r="903" spans="3:11" x14ac:dyDescent="0.2">
      <c r="C903" s="20" t="str">
        <f t="shared" si="102"/>
        <v/>
      </c>
      <c r="D903" s="17" t="str">
        <f>IF(OR($A903="",$B903=""),"",A903*'MPTO_working_2-way'!$G911)</f>
        <v/>
      </c>
      <c r="E903" s="22" t="str">
        <f>IF(OR($A903="",$B903=""),"",B903*'MPTO_working_2-way'!$G911)</f>
        <v/>
      </c>
      <c r="F903" s="17" t="str">
        <f>IF(OR($A903="",$B903=""),"",'MPTO_working_2-way'!D911)</f>
        <v/>
      </c>
      <c r="G903" s="22" t="str">
        <f>IF(OR($A903="",$B903=""),"",'MPTO_working_2-way'!E911)</f>
        <v/>
      </c>
      <c r="H903" s="17" t="str">
        <f>IF(OR($A903="",$B903=""),"",'OddsRatio_working_2-way'!M911)</f>
        <v/>
      </c>
      <c r="I903" s="17" t="str">
        <f>IF(OR($A903="",$B903=""),"",'OddsRatio_working_2-way'!N911)</f>
        <v/>
      </c>
      <c r="J903" s="17" t="str">
        <f>IF('Log_working_2-way'!$D911="","",A903^('Log_working_2-way'!$D911))</f>
        <v/>
      </c>
      <c r="K903" s="22" t="str">
        <f>IF('Log_working_2-way'!$D911="","",B903^('Log_working_2-way'!$D911))</f>
        <v/>
      </c>
    </row>
    <row r="904" spans="3:11" x14ac:dyDescent="0.2">
      <c r="C904" s="20" t="str">
        <f t="shared" si="102"/>
        <v/>
      </c>
      <c r="D904" s="17" t="str">
        <f>IF(OR($A904="",$B904=""),"",A904*'MPTO_working_2-way'!$G912)</f>
        <v/>
      </c>
      <c r="E904" s="22" t="str">
        <f>IF(OR($A904="",$B904=""),"",B904*'MPTO_working_2-way'!$G912)</f>
        <v/>
      </c>
      <c r="F904" s="17" t="str">
        <f>IF(OR($A904="",$B904=""),"",'MPTO_working_2-way'!D912)</f>
        <v/>
      </c>
      <c r="G904" s="22" t="str">
        <f>IF(OR($A904="",$B904=""),"",'MPTO_working_2-way'!E912)</f>
        <v/>
      </c>
      <c r="H904" s="17" t="str">
        <f>IF(OR($A904="",$B904=""),"",'OddsRatio_working_2-way'!M912)</f>
        <v/>
      </c>
      <c r="I904" s="17" t="str">
        <f>IF(OR($A904="",$B904=""),"",'OddsRatio_working_2-way'!N912)</f>
        <v/>
      </c>
      <c r="J904" s="17" t="str">
        <f>IF('Log_working_2-way'!$D912="","",A904^('Log_working_2-way'!$D912))</f>
        <v/>
      </c>
      <c r="K904" s="22" t="str">
        <f>IF('Log_working_2-way'!$D912="","",B904^('Log_working_2-way'!$D912))</f>
        <v/>
      </c>
    </row>
    <row r="905" spans="3:11" x14ac:dyDescent="0.2">
      <c r="C905" s="20" t="str">
        <f t="shared" si="102"/>
        <v/>
      </c>
      <c r="D905" s="17" t="str">
        <f>IF(OR($A905="",$B905=""),"",A905*'MPTO_working_2-way'!$G913)</f>
        <v/>
      </c>
      <c r="E905" s="22" t="str">
        <f>IF(OR($A905="",$B905=""),"",B905*'MPTO_working_2-way'!$G913)</f>
        <v/>
      </c>
      <c r="F905" s="17" t="str">
        <f>IF(OR($A905="",$B905=""),"",'MPTO_working_2-way'!D913)</f>
        <v/>
      </c>
      <c r="G905" s="22" t="str">
        <f>IF(OR($A905="",$B905=""),"",'MPTO_working_2-way'!E913)</f>
        <v/>
      </c>
      <c r="H905" s="17" t="str">
        <f>IF(OR($A905="",$B905=""),"",'OddsRatio_working_2-way'!M913)</f>
        <v/>
      </c>
      <c r="I905" s="17" t="str">
        <f>IF(OR($A905="",$B905=""),"",'OddsRatio_working_2-way'!N913)</f>
        <v/>
      </c>
      <c r="J905" s="17" t="str">
        <f>IF('Log_working_2-way'!$D913="","",A905^('Log_working_2-way'!$D913))</f>
        <v/>
      </c>
      <c r="K905" s="22" t="str">
        <f>IF('Log_working_2-way'!$D913="","",B905^('Log_working_2-way'!$D913))</f>
        <v/>
      </c>
    </row>
    <row r="906" spans="3:11" x14ac:dyDescent="0.2">
      <c r="C906" s="20" t="str">
        <f t="shared" si="102"/>
        <v/>
      </c>
      <c r="D906" s="17" t="str">
        <f>IF(OR($A906="",$B906=""),"",A906*'MPTO_working_2-way'!$G914)</f>
        <v/>
      </c>
      <c r="E906" s="22" t="str">
        <f>IF(OR($A906="",$B906=""),"",B906*'MPTO_working_2-way'!$G914)</f>
        <v/>
      </c>
      <c r="F906" s="17" t="str">
        <f>IF(OR($A906="",$B906=""),"",'MPTO_working_2-way'!D914)</f>
        <v/>
      </c>
      <c r="G906" s="22" t="str">
        <f>IF(OR($A906="",$B906=""),"",'MPTO_working_2-way'!E914)</f>
        <v/>
      </c>
      <c r="H906" s="17" t="str">
        <f>IF(OR($A906="",$B906=""),"",'OddsRatio_working_2-way'!M914)</f>
        <v/>
      </c>
      <c r="I906" s="17" t="str">
        <f>IF(OR($A906="",$B906=""),"",'OddsRatio_working_2-way'!N914)</f>
        <v/>
      </c>
      <c r="J906" s="17" t="str">
        <f>IF('Log_working_2-way'!$D914="","",A906^('Log_working_2-way'!$D914))</f>
        <v/>
      </c>
      <c r="K906" s="22" t="str">
        <f>IF('Log_working_2-way'!$D914="","",B906^('Log_working_2-way'!$D914))</f>
        <v/>
      </c>
    </row>
    <row r="907" spans="3:11" x14ac:dyDescent="0.2">
      <c r="C907" s="20" t="str">
        <f t="shared" si="102"/>
        <v/>
      </c>
      <c r="D907" s="17" t="str">
        <f>IF(OR($A907="",$B907=""),"",A907*'MPTO_working_2-way'!$G915)</f>
        <v/>
      </c>
      <c r="E907" s="22" t="str">
        <f>IF(OR($A907="",$B907=""),"",B907*'MPTO_working_2-way'!$G915)</f>
        <v/>
      </c>
      <c r="F907" s="17" t="str">
        <f>IF(OR($A907="",$B907=""),"",'MPTO_working_2-way'!D915)</f>
        <v/>
      </c>
      <c r="G907" s="22" t="str">
        <f>IF(OR($A907="",$B907=""),"",'MPTO_working_2-way'!E915)</f>
        <v/>
      </c>
      <c r="H907" s="17" t="str">
        <f>IF(OR($A907="",$B907=""),"",'OddsRatio_working_2-way'!M915)</f>
        <v/>
      </c>
      <c r="I907" s="17" t="str">
        <f>IF(OR($A907="",$B907=""),"",'OddsRatio_working_2-way'!N915)</f>
        <v/>
      </c>
      <c r="J907" s="17" t="str">
        <f>IF('Log_working_2-way'!$D915="","",A907^('Log_working_2-way'!$D915))</f>
        <v/>
      </c>
      <c r="K907" s="22" t="str">
        <f>IF('Log_working_2-way'!$D915="","",B907^('Log_working_2-way'!$D915))</f>
        <v/>
      </c>
    </row>
    <row r="908" spans="3:11" x14ac:dyDescent="0.2">
      <c r="C908" s="20" t="str">
        <f t="shared" si="102"/>
        <v/>
      </c>
      <c r="D908" s="17" t="str">
        <f>IF(OR($A908="",$B908=""),"",A908*'MPTO_working_2-way'!$G916)</f>
        <v/>
      </c>
      <c r="E908" s="22" t="str">
        <f>IF(OR($A908="",$B908=""),"",B908*'MPTO_working_2-way'!$G916)</f>
        <v/>
      </c>
      <c r="F908" s="17" t="str">
        <f>IF(OR($A908="",$B908=""),"",'MPTO_working_2-way'!D916)</f>
        <v/>
      </c>
      <c r="G908" s="22" t="str">
        <f>IF(OR($A908="",$B908=""),"",'MPTO_working_2-way'!E916)</f>
        <v/>
      </c>
      <c r="H908" s="17" t="str">
        <f>IF(OR($A908="",$B908=""),"",'OddsRatio_working_2-way'!M916)</f>
        <v/>
      </c>
      <c r="I908" s="17" t="str">
        <f>IF(OR($A908="",$B908=""),"",'OddsRatio_working_2-way'!N916)</f>
        <v/>
      </c>
      <c r="J908" s="17" t="str">
        <f>IF('Log_working_2-way'!$D916="","",A908^('Log_working_2-way'!$D916))</f>
        <v/>
      </c>
      <c r="K908" s="22" t="str">
        <f>IF('Log_working_2-way'!$D916="","",B908^('Log_working_2-way'!$D916))</f>
        <v/>
      </c>
    </row>
    <row r="909" spans="3:11" x14ac:dyDescent="0.2">
      <c r="C909" s="20" t="str">
        <f t="shared" si="102"/>
        <v/>
      </c>
      <c r="D909" s="17" t="str">
        <f>IF(OR($A909="",$B909=""),"",A909*'MPTO_working_2-way'!$G917)</f>
        <v/>
      </c>
      <c r="E909" s="22" t="str">
        <f>IF(OR($A909="",$B909=""),"",B909*'MPTO_working_2-way'!$G917)</f>
        <v/>
      </c>
      <c r="F909" s="17" t="str">
        <f>IF(OR($A909="",$B909=""),"",'MPTO_working_2-way'!D917)</f>
        <v/>
      </c>
      <c r="G909" s="22" t="str">
        <f>IF(OR($A909="",$B909=""),"",'MPTO_working_2-way'!E917)</f>
        <v/>
      </c>
      <c r="H909" s="17" t="str">
        <f>IF(OR($A909="",$B909=""),"",'OddsRatio_working_2-way'!M917)</f>
        <v/>
      </c>
      <c r="I909" s="17" t="str">
        <f>IF(OR($A909="",$B909=""),"",'OddsRatio_working_2-way'!N917)</f>
        <v/>
      </c>
      <c r="J909" s="17" t="str">
        <f>IF('Log_working_2-way'!$D917="","",A909^('Log_working_2-way'!$D917))</f>
        <v/>
      </c>
      <c r="K909" s="22" t="str">
        <f>IF('Log_working_2-way'!$D917="","",B909^('Log_working_2-way'!$D917))</f>
        <v/>
      </c>
    </row>
    <row r="910" spans="3:11" x14ac:dyDescent="0.2">
      <c r="C910" s="20" t="str">
        <f t="shared" si="102"/>
        <v/>
      </c>
      <c r="D910" s="17" t="str">
        <f>IF(OR($A910="",$B910=""),"",A910*'MPTO_working_2-way'!$G918)</f>
        <v/>
      </c>
      <c r="E910" s="22" t="str">
        <f>IF(OR($A910="",$B910=""),"",B910*'MPTO_working_2-way'!$G918)</f>
        <v/>
      </c>
      <c r="F910" s="17" t="str">
        <f>IF(OR($A910="",$B910=""),"",'MPTO_working_2-way'!D918)</f>
        <v/>
      </c>
      <c r="G910" s="22" t="str">
        <f>IF(OR($A910="",$B910=""),"",'MPTO_working_2-way'!E918)</f>
        <v/>
      </c>
      <c r="H910" s="17" t="str">
        <f>IF(OR($A910="",$B910=""),"",'OddsRatio_working_2-way'!M918)</f>
        <v/>
      </c>
      <c r="I910" s="17" t="str">
        <f>IF(OR($A910="",$B910=""),"",'OddsRatio_working_2-way'!N918)</f>
        <v/>
      </c>
      <c r="J910" s="17" t="str">
        <f>IF('Log_working_2-way'!$D918="","",A910^('Log_working_2-way'!$D918))</f>
        <v/>
      </c>
      <c r="K910" s="22" t="str">
        <f>IF('Log_working_2-way'!$D918="","",B910^('Log_working_2-way'!$D918))</f>
        <v/>
      </c>
    </row>
    <row r="911" spans="3:11" x14ac:dyDescent="0.2">
      <c r="C911" s="20" t="str">
        <f t="shared" si="102"/>
        <v/>
      </c>
      <c r="D911" s="17" t="str">
        <f>IF(OR($A911="",$B911=""),"",A911*'MPTO_working_2-way'!$G919)</f>
        <v/>
      </c>
      <c r="E911" s="22" t="str">
        <f>IF(OR($A911="",$B911=""),"",B911*'MPTO_working_2-way'!$G919)</f>
        <v/>
      </c>
      <c r="F911" s="17" t="str">
        <f>IF(OR($A911="",$B911=""),"",'MPTO_working_2-way'!D919)</f>
        <v/>
      </c>
      <c r="G911" s="22" t="str">
        <f>IF(OR($A911="",$B911=""),"",'MPTO_working_2-way'!E919)</f>
        <v/>
      </c>
      <c r="H911" s="17" t="str">
        <f>IF(OR($A911="",$B911=""),"",'OddsRatio_working_2-way'!M919)</f>
        <v/>
      </c>
      <c r="I911" s="17" t="str">
        <f>IF(OR($A911="",$B911=""),"",'OddsRatio_working_2-way'!N919)</f>
        <v/>
      </c>
      <c r="J911" s="17" t="str">
        <f>IF('Log_working_2-way'!$D919="","",A911^('Log_working_2-way'!$D919))</f>
        <v/>
      </c>
      <c r="K911" s="22" t="str">
        <f>IF('Log_working_2-way'!$D919="","",B911^('Log_working_2-way'!$D919))</f>
        <v/>
      </c>
    </row>
    <row r="912" spans="3:11" x14ac:dyDescent="0.2">
      <c r="C912" s="20" t="str">
        <f t="shared" si="102"/>
        <v/>
      </c>
      <c r="D912" s="17" t="str">
        <f>IF(OR($A912="",$B912=""),"",A912*'MPTO_working_2-way'!$G920)</f>
        <v/>
      </c>
      <c r="E912" s="22" t="str">
        <f>IF(OR($A912="",$B912=""),"",B912*'MPTO_working_2-way'!$G920)</f>
        <v/>
      </c>
      <c r="F912" s="17" t="str">
        <f>IF(OR($A912="",$B912=""),"",'MPTO_working_2-way'!D920)</f>
        <v/>
      </c>
      <c r="G912" s="22" t="str">
        <f>IF(OR($A912="",$B912=""),"",'MPTO_working_2-way'!E920)</f>
        <v/>
      </c>
      <c r="H912" s="17" t="str">
        <f>IF(OR($A912="",$B912=""),"",'OddsRatio_working_2-way'!M920)</f>
        <v/>
      </c>
      <c r="I912" s="17" t="str">
        <f>IF(OR($A912="",$B912=""),"",'OddsRatio_working_2-way'!N920)</f>
        <v/>
      </c>
      <c r="J912" s="17" t="str">
        <f>IF('Log_working_2-way'!$D920="","",A912^('Log_working_2-way'!$D920))</f>
        <v/>
      </c>
      <c r="K912" s="22" t="str">
        <f>IF('Log_working_2-way'!$D920="","",B912^('Log_working_2-way'!$D920))</f>
        <v/>
      </c>
    </row>
    <row r="913" spans="3:11" x14ac:dyDescent="0.2">
      <c r="C913" s="20" t="str">
        <f t="shared" si="102"/>
        <v/>
      </c>
      <c r="D913" s="17" t="str">
        <f>IF(OR($A913="",$B913=""),"",A913*'MPTO_working_2-way'!$G921)</f>
        <v/>
      </c>
      <c r="E913" s="22" t="str">
        <f>IF(OR($A913="",$B913=""),"",B913*'MPTO_working_2-way'!$G921)</f>
        <v/>
      </c>
      <c r="F913" s="17" t="str">
        <f>IF(OR($A913="",$B913=""),"",'MPTO_working_2-way'!D921)</f>
        <v/>
      </c>
      <c r="G913" s="22" t="str">
        <f>IF(OR($A913="",$B913=""),"",'MPTO_working_2-way'!E921)</f>
        <v/>
      </c>
      <c r="H913" s="17" t="str">
        <f>IF(OR($A913="",$B913=""),"",'OddsRatio_working_2-way'!M921)</f>
        <v/>
      </c>
      <c r="I913" s="17" t="str">
        <f>IF(OR($A913="",$B913=""),"",'OddsRatio_working_2-way'!N921)</f>
        <v/>
      </c>
      <c r="J913" s="17" t="str">
        <f>IF('Log_working_2-way'!$D921="","",A913^('Log_working_2-way'!$D921))</f>
        <v/>
      </c>
      <c r="K913" s="22" t="str">
        <f>IF('Log_working_2-way'!$D921="","",B913^('Log_working_2-way'!$D921))</f>
        <v/>
      </c>
    </row>
    <row r="914" spans="3:11" x14ac:dyDescent="0.2">
      <c r="C914" s="20" t="str">
        <f t="shared" si="102"/>
        <v/>
      </c>
      <c r="D914" s="17" t="str">
        <f>IF(OR($A914="",$B914=""),"",A914*'MPTO_working_2-way'!$G922)</f>
        <v/>
      </c>
      <c r="E914" s="22" t="str">
        <f>IF(OR($A914="",$B914=""),"",B914*'MPTO_working_2-way'!$G922)</f>
        <v/>
      </c>
      <c r="F914" s="17" t="str">
        <f>IF(OR($A914="",$B914=""),"",'MPTO_working_2-way'!D922)</f>
        <v/>
      </c>
      <c r="G914" s="22" t="str">
        <f>IF(OR($A914="",$B914=""),"",'MPTO_working_2-way'!E922)</f>
        <v/>
      </c>
      <c r="H914" s="17" t="str">
        <f>IF(OR($A914="",$B914=""),"",'OddsRatio_working_2-way'!M922)</f>
        <v/>
      </c>
      <c r="I914" s="17" t="str">
        <f>IF(OR($A914="",$B914=""),"",'OddsRatio_working_2-way'!N922)</f>
        <v/>
      </c>
      <c r="J914" s="17" t="str">
        <f>IF('Log_working_2-way'!$D922="","",A914^('Log_working_2-way'!$D922))</f>
        <v/>
      </c>
      <c r="K914" s="22" t="str">
        <f>IF('Log_working_2-way'!$D922="","",B914^('Log_working_2-way'!$D922))</f>
        <v/>
      </c>
    </row>
    <row r="915" spans="3:11" x14ac:dyDescent="0.2">
      <c r="C915" s="20" t="str">
        <f t="shared" si="102"/>
        <v/>
      </c>
      <c r="D915" s="17" t="str">
        <f>IF(OR($A915="",$B915=""),"",A915*'MPTO_working_2-way'!$G923)</f>
        <v/>
      </c>
      <c r="E915" s="22" t="str">
        <f>IF(OR($A915="",$B915=""),"",B915*'MPTO_working_2-way'!$G923)</f>
        <v/>
      </c>
      <c r="F915" s="17" t="str">
        <f>IF(OR($A915="",$B915=""),"",'MPTO_working_2-way'!D923)</f>
        <v/>
      </c>
      <c r="G915" s="22" t="str">
        <f>IF(OR($A915="",$B915=""),"",'MPTO_working_2-way'!E923)</f>
        <v/>
      </c>
      <c r="H915" s="17" t="str">
        <f>IF(OR($A915="",$B915=""),"",'OddsRatio_working_2-way'!M923)</f>
        <v/>
      </c>
      <c r="I915" s="17" t="str">
        <f>IF(OR($A915="",$B915=""),"",'OddsRatio_working_2-way'!N923)</f>
        <v/>
      </c>
      <c r="J915" s="17" t="str">
        <f>IF('Log_working_2-way'!$D923="","",A915^('Log_working_2-way'!$D923))</f>
        <v/>
      </c>
      <c r="K915" s="22" t="str">
        <f>IF('Log_working_2-way'!$D923="","",B915^('Log_working_2-way'!$D923))</f>
        <v/>
      </c>
    </row>
    <row r="916" spans="3:11" x14ac:dyDescent="0.2">
      <c r="C916" s="20" t="str">
        <f t="shared" si="102"/>
        <v/>
      </c>
      <c r="D916" s="17" t="str">
        <f>IF(OR($A916="",$B916=""),"",A916*'MPTO_working_2-way'!$G924)</f>
        <v/>
      </c>
      <c r="E916" s="22" t="str">
        <f>IF(OR($A916="",$B916=""),"",B916*'MPTO_working_2-way'!$G924)</f>
        <v/>
      </c>
      <c r="F916" s="17" t="str">
        <f>IF(OR($A916="",$B916=""),"",'MPTO_working_2-way'!D924)</f>
        <v/>
      </c>
      <c r="G916" s="22" t="str">
        <f>IF(OR($A916="",$B916=""),"",'MPTO_working_2-way'!E924)</f>
        <v/>
      </c>
      <c r="H916" s="17" t="str">
        <f>IF(OR($A916="",$B916=""),"",'OddsRatio_working_2-way'!M924)</f>
        <v/>
      </c>
      <c r="I916" s="17" t="str">
        <f>IF(OR($A916="",$B916=""),"",'OddsRatio_working_2-way'!N924)</f>
        <v/>
      </c>
      <c r="J916" s="17" t="str">
        <f>IF('Log_working_2-way'!$D924="","",A916^('Log_working_2-way'!$D924))</f>
        <v/>
      </c>
      <c r="K916" s="22" t="str">
        <f>IF('Log_working_2-way'!$D924="","",B916^('Log_working_2-way'!$D924))</f>
        <v/>
      </c>
    </row>
    <row r="917" spans="3:11" x14ac:dyDescent="0.2">
      <c r="C917" s="20" t="str">
        <f t="shared" si="102"/>
        <v/>
      </c>
      <c r="D917" s="17" t="str">
        <f>IF(OR($A917="",$B917=""),"",A917*'MPTO_working_2-way'!$G925)</f>
        <v/>
      </c>
      <c r="E917" s="22" t="str">
        <f>IF(OR($A917="",$B917=""),"",B917*'MPTO_working_2-way'!$G925)</f>
        <v/>
      </c>
      <c r="F917" s="17" t="str">
        <f>IF(OR($A917="",$B917=""),"",'MPTO_working_2-way'!D925)</f>
        <v/>
      </c>
      <c r="G917" s="22" t="str">
        <f>IF(OR($A917="",$B917=""),"",'MPTO_working_2-way'!E925)</f>
        <v/>
      </c>
      <c r="H917" s="17" t="str">
        <f>IF(OR($A917="",$B917=""),"",'OddsRatio_working_2-way'!M925)</f>
        <v/>
      </c>
      <c r="I917" s="17" t="str">
        <f>IF(OR($A917="",$B917=""),"",'OddsRatio_working_2-way'!N925)</f>
        <v/>
      </c>
      <c r="J917" s="17" t="str">
        <f>IF('Log_working_2-way'!$D925="","",A917^('Log_working_2-way'!$D925))</f>
        <v/>
      </c>
      <c r="K917" s="22" t="str">
        <f>IF('Log_working_2-way'!$D925="","",B917^('Log_working_2-way'!$D925))</f>
        <v/>
      </c>
    </row>
    <row r="918" spans="3:11" x14ac:dyDescent="0.2">
      <c r="C918" s="20" t="str">
        <f t="shared" si="102"/>
        <v/>
      </c>
      <c r="D918" s="17" t="str">
        <f>IF(OR($A918="",$B918=""),"",A918*'MPTO_working_2-way'!$G926)</f>
        <v/>
      </c>
      <c r="E918" s="22" t="str">
        <f>IF(OR($A918="",$B918=""),"",B918*'MPTO_working_2-way'!$G926)</f>
        <v/>
      </c>
      <c r="F918" s="17" t="str">
        <f>IF(OR($A918="",$B918=""),"",'MPTO_working_2-way'!D926)</f>
        <v/>
      </c>
      <c r="G918" s="22" t="str">
        <f>IF(OR($A918="",$B918=""),"",'MPTO_working_2-way'!E926)</f>
        <v/>
      </c>
      <c r="H918" s="17" t="str">
        <f>IF(OR($A918="",$B918=""),"",'OddsRatio_working_2-way'!M926)</f>
        <v/>
      </c>
      <c r="I918" s="17" t="str">
        <f>IF(OR($A918="",$B918=""),"",'OddsRatio_working_2-way'!N926)</f>
        <v/>
      </c>
      <c r="J918" s="17" t="str">
        <f>IF('Log_working_2-way'!$D926="","",A918^('Log_working_2-way'!$D926))</f>
        <v/>
      </c>
      <c r="K918" s="22" t="str">
        <f>IF('Log_working_2-way'!$D926="","",B918^('Log_working_2-way'!$D926))</f>
        <v/>
      </c>
    </row>
    <row r="919" spans="3:11" x14ac:dyDescent="0.2">
      <c r="C919" s="20" t="str">
        <f t="shared" si="102"/>
        <v/>
      </c>
      <c r="D919" s="17" t="str">
        <f>IF(OR($A919="",$B919=""),"",A919*'MPTO_working_2-way'!$G927)</f>
        <v/>
      </c>
      <c r="E919" s="22" t="str">
        <f>IF(OR($A919="",$B919=""),"",B919*'MPTO_working_2-way'!$G927)</f>
        <v/>
      </c>
      <c r="F919" s="17" t="str">
        <f>IF(OR($A919="",$B919=""),"",'MPTO_working_2-way'!D927)</f>
        <v/>
      </c>
      <c r="G919" s="22" t="str">
        <f>IF(OR($A919="",$B919=""),"",'MPTO_working_2-way'!E927)</f>
        <v/>
      </c>
      <c r="H919" s="17" t="str">
        <f>IF(OR($A919="",$B919=""),"",'OddsRatio_working_2-way'!M927)</f>
        <v/>
      </c>
      <c r="I919" s="17" t="str">
        <f>IF(OR($A919="",$B919=""),"",'OddsRatio_working_2-way'!N927)</f>
        <v/>
      </c>
      <c r="J919" s="17" t="str">
        <f>IF('Log_working_2-way'!$D927="","",A919^('Log_working_2-way'!$D927))</f>
        <v/>
      </c>
      <c r="K919" s="22" t="str">
        <f>IF('Log_working_2-way'!$D927="","",B919^('Log_working_2-way'!$D927))</f>
        <v/>
      </c>
    </row>
    <row r="920" spans="3:11" x14ac:dyDescent="0.2">
      <c r="C920" s="20" t="str">
        <f t="shared" si="102"/>
        <v/>
      </c>
      <c r="D920" s="17" t="str">
        <f>IF(OR($A920="",$B920=""),"",A920*'MPTO_working_2-way'!$G928)</f>
        <v/>
      </c>
      <c r="E920" s="22" t="str">
        <f>IF(OR($A920="",$B920=""),"",B920*'MPTO_working_2-way'!$G928)</f>
        <v/>
      </c>
      <c r="F920" s="17" t="str">
        <f>IF(OR($A920="",$B920=""),"",'MPTO_working_2-way'!D928)</f>
        <v/>
      </c>
      <c r="G920" s="22" t="str">
        <f>IF(OR($A920="",$B920=""),"",'MPTO_working_2-way'!E928)</f>
        <v/>
      </c>
      <c r="H920" s="17" t="str">
        <f>IF(OR($A920="",$B920=""),"",'OddsRatio_working_2-way'!M928)</f>
        <v/>
      </c>
      <c r="I920" s="17" t="str">
        <f>IF(OR($A920="",$B920=""),"",'OddsRatio_working_2-way'!N928)</f>
        <v/>
      </c>
      <c r="J920" s="17" t="str">
        <f>IF('Log_working_2-way'!$D928="","",A920^('Log_working_2-way'!$D928))</f>
        <v/>
      </c>
      <c r="K920" s="22" t="str">
        <f>IF('Log_working_2-way'!$D928="","",B920^('Log_working_2-way'!$D928))</f>
        <v/>
      </c>
    </row>
    <row r="921" spans="3:11" x14ac:dyDescent="0.2">
      <c r="C921" s="20" t="str">
        <f t="shared" si="102"/>
        <v/>
      </c>
      <c r="D921" s="17" t="str">
        <f>IF(OR($A921="",$B921=""),"",A921*'MPTO_working_2-way'!$G929)</f>
        <v/>
      </c>
      <c r="E921" s="22" t="str">
        <f>IF(OR($A921="",$B921=""),"",B921*'MPTO_working_2-way'!$G929)</f>
        <v/>
      </c>
      <c r="F921" s="17" t="str">
        <f>IF(OR($A921="",$B921=""),"",'MPTO_working_2-way'!D929)</f>
        <v/>
      </c>
      <c r="G921" s="22" t="str">
        <f>IF(OR($A921="",$B921=""),"",'MPTO_working_2-way'!E929)</f>
        <v/>
      </c>
      <c r="H921" s="17" t="str">
        <f>IF(OR($A921="",$B921=""),"",'OddsRatio_working_2-way'!M929)</f>
        <v/>
      </c>
      <c r="I921" s="17" t="str">
        <f>IF(OR($A921="",$B921=""),"",'OddsRatio_working_2-way'!N929)</f>
        <v/>
      </c>
      <c r="J921" s="17" t="str">
        <f>IF('Log_working_2-way'!$D929="","",A921^('Log_working_2-way'!$D929))</f>
        <v/>
      </c>
      <c r="K921" s="22" t="str">
        <f>IF('Log_working_2-way'!$D929="","",B921^('Log_working_2-way'!$D929))</f>
        <v/>
      </c>
    </row>
    <row r="922" spans="3:11" x14ac:dyDescent="0.2">
      <c r="C922" s="20" t="str">
        <f t="shared" si="102"/>
        <v/>
      </c>
      <c r="D922" s="17" t="str">
        <f>IF(OR($A922="",$B922=""),"",A922*'MPTO_working_2-way'!$G930)</f>
        <v/>
      </c>
      <c r="E922" s="22" t="str">
        <f>IF(OR($A922="",$B922=""),"",B922*'MPTO_working_2-way'!$G930)</f>
        <v/>
      </c>
      <c r="F922" s="17" t="str">
        <f>IF(OR($A922="",$B922=""),"",'MPTO_working_2-way'!D930)</f>
        <v/>
      </c>
      <c r="G922" s="22" t="str">
        <f>IF(OR($A922="",$B922=""),"",'MPTO_working_2-way'!E930)</f>
        <v/>
      </c>
      <c r="H922" s="17" t="str">
        <f>IF(OR($A922="",$B922=""),"",'OddsRatio_working_2-way'!M930)</f>
        <v/>
      </c>
      <c r="I922" s="17" t="str">
        <f>IF(OR($A922="",$B922=""),"",'OddsRatio_working_2-way'!N930)</f>
        <v/>
      </c>
      <c r="J922" s="17" t="str">
        <f>IF('Log_working_2-way'!$D930="","",A922^('Log_working_2-way'!$D930))</f>
        <v/>
      </c>
      <c r="K922" s="22" t="str">
        <f>IF('Log_working_2-way'!$D930="","",B922^('Log_working_2-way'!$D930))</f>
        <v/>
      </c>
    </row>
    <row r="923" spans="3:11" x14ac:dyDescent="0.2">
      <c r="C923" s="20" t="str">
        <f t="shared" si="102"/>
        <v/>
      </c>
      <c r="D923" s="17" t="str">
        <f>IF(OR($A923="",$B923=""),"",A923*'MPTO_working_2-way'!$G931)</f>
        <v/>
      </c>
      <c r="E923" s="22" t="str">
        <f>IF(OR($A923="",$B923=""),"",B923*'MPTO_working_2-way'!$G931)</f>
        <v/>
      </c>
      <c r="F923" s="17" t="str">
        <f>IF(OR($A923="",$B923=""),"",'MPTO_working_2-way'!D931)</f>
        <v/>
      </c>
      <c r="G923" s="22" t="str">
        <f>IF(OR($A923="",$B923=""),"",'MPTO_working_2-way'!E931)</f>
        <v/>
      </c>
      <c r="H923" s="17" t="str">
        <f>IF(OR($A923="",$B923=""),"",'OddsRatio_working_2-way'!M931)</f>
        <v/>
      </c>
      <c r="I923" s="17" t="str">
        <f>IF(OR($A923="",$B923=""),"",'OddsRatio_working_2-way'!N931)</f>
        <v/>
      </c>
      <c r="J923" s="17" t="str">
        <f>IF('Log_working_2-way'!$D931="","",A923^('Log_working_2-way'!$D931))</f>
        <v/>
      </c>
      <c r="K923" s="22" t="str">
        <f>IF('Log_working_2-way'!$D931="","",B923^('Log_working_2-way'!$D931))</f>
        <v/>
      </c>
    </row>
    <row r="924" spans="3:11" x14ac:dyDescent="0.2">
      <c r="C924" s="20" t="str">
        <f t="shared" si="102"/>
        <v/>
      </c>
      <c r="D924" s="17" t="str">
        <f>IF(OR($A924="",$B924=""),"",A924*'MPTO_working_2-way'!$G932)</f>
        <v/>
      </c>
      <c r="E924" s="22" t="str">
        <f>IF(OR($A924="",$B924=""),"",B924*'MPTO_working_2-way'!$G932)</f>
        <v/>
      </c>
      <c r="F924" s="17" t="str">
        <f>IF(OR($A924="",$B924=""),"",'MPTO_working_2-way'!D932)</f>
        <v/>
      </c>
      <c r="G924" s="22" t="str">
        <f>IF(OR($A924="",$B924=""),"",'MPTO_working_2-way'!E932)</f>
        <v/>
      </c>
      <c r="H924" s="17" t="str">
        <f>IF(OR($A924="",$B924=""),"",'OddsRatio_working_2-way'!M932)</f>
        <v/>
      </c>
      <c r="I924" s="17" t="str">
        <f>IF(OR($A924="",$B924=""),"",'OddsRatio_working_2-way'!N932)</f>
        <v/>
      </c>
      <c r="J924" s="17" t="str">
        <f>IF('Log_working_2-way'!$D932="","",A924^('Log_working_2-way'!$D932))</f>
        <v/>
      </c>
      <c r="K924" s="22" t="str">
        <f>IF('Log_working_2-way'!$D932="","",B924^('Log_working_2-way'!$D932))</f>
        <v/>
      </c>
    </row>
    <row r="925" spans="3:11" x14ac:dyDescent="0.2">
      <c r="C925" s="20" t="str">
        <f t="shared" si="102"/>
        <v/>
      </c>
      <c r="D925" s="17" t="str">
        <f>IF(OR($A925="",$B925=""),"",A925*'MPTO_working_2-way'!$G933)</f>
        <v/>
      </c>
      <c r="E925" s="22" t="str">
        <f>IF(OR($A925="",$B925=""),"",B925*'MPTO_working_2-way'!$G933)</f>
        <v/>
      </c>
      <c r="F925" s="17" t="str">
        <f>IF(OR($A925="",$B925=""),"",'MPTO_working_2-way'!D933)</f>
        <v/>
      </c>
      <c r="G925" s="22" t="str">
        <f>IF(OR($A925="",$B925=""),"",'MPTO_working_2-way'!E933)</f>
        <v/>
      </c>
      <c r="H925" s="17" t="str">
        <f>IF(OR($A925="",$B925=""),"",'OddsRatio_working_2-way'!M933)</f>
        <v/>
      </c>
      <c r="I925" s="17" t="str">
        <f>IF(OR($A925="",$B925=""),"",'OddsRatio_working_2-way'!N933)</f>
        <v/>
      </c>
      <c r="J925" s="17" t="str">
        <f>IF('Log_working_2-way'!$D933="","",A925^('Log_working_2-way'!$D933))</f>
        <v/>
      </c>
      <c r="K925" s="22" t="str">
        <f>IF('Log_working_2-way'!$D933="","",B925^('Log_working_2-way'!$D933))</f>
        <v/>
      </c>
    </row>
    <row r="926" spans="3:11" x14ac:dyDescent="0.2">
      <c r="C926" s="20" t="str">
        <f t="shared" si="102"/>
        <v/>
      </c>
      <c r="D926" s="17" t="str">
        <f>IF(OR($A926="",$B926=""),"",A926*'MPTO_working_2-way'!$G934)</f>
        <v/>
      </c>
      <c r="E926" s="22" t="str">
        <f>IF(OR($A926="",$B926=""),"",B926*'MPTO_working_2-way'!$G934)</f>
        <v/>
      </c>
      <c r="F926" s="17" t="str">
        <f>IF(OR($A926="",$B926=""),"",'MPTO_working_2-way'!D934)</f>
        <v/>
      </c>
      <c r="G926" s="22" t="str">
        <f>IF(OR($A926="",$B926=""),"",'MPTO_working_2-way'!E934)</f>
        <v/>
      </c>
      <c r="H926" s="17" t="str">
        <f>IF(OR($A926="",$B926=""),"",'OddsRatio_working_2-way'!M934)</f>
        <v/>
      </c>
      <c r="I926" s="17" t="str">
        <f>IF(OR($A926="",$B926=""),"",'OddsRatio_working_2-way'!N934)</f>
        <v/>
      </c>
      <c r="J926" s="17" t="str">
        <f>IF('Log_working_2-way'!$D934="","",A926^('Log_working_2-way'!$D934))</f>
        <v/>
      </c>
      <c r="K926" s="22" t="str">
        <f>IF('Log_working_2-way'!$D934="","",B926^('Log_working_2-way'!$D934))</f>
        <v/>
      </c>
    </row>
    <row r="927" spans="3:11" x14ac:dyDescent="0.2">
      <c r="C927" s="20" t="str">
        <f t="shared" si="102"/>
        <v/>
      </c>
      <c r="D927" s="17" t="str">
        <f>IF(OR($A927="",$B927=""),"",A927*'MPTO_working_2-way'!$G935)</f>
        <v/>
      </c>
      <c r="E927" s="22" t="str">
        <f>IF(OR($A927="",$B927=""),"",B927*'MPTO_working_2-way'!$G935)</f>
        <v/>
      </c>
      <c r="F927" s="17" t="str">
        <f>IF(OR($A927="",$B927=""),"",'MPTO_working_2-way'!D935)</f>
        <v/>
      </c>
      <c r="G927" s="22" t="str">
        <f>IF(OR($A927="",$B927=""),"",'MPTO_working_2-way'!E935)</f>
        <v/>
      </c>
      <c r="H927" s="17" t="str">
        <f>IF(OR($A927="",$B927=""),"",'OddsRatio_working_2-way'!M935)</f>
        <v/>
      </c>
      <c r="I927" s="17" t="str">
        <f>IF(OR($A927="",$B927=""),"",'OddsRatio_working_2-way'!N935)</f>
        <v/>
      </c>
      <c r="J927" s="17" t="str">
        <f>IF('Log_working_2-way'!$D935="","",A927^('Log_working_2-way'!$D935))</f>
        <v/>
      </c>
      <c r="K927" s="22" t="str">
        <f>IF('Log_working_2-way'!$D935="","",B927^('Log_working_2-way'!$D935))</f>
        <v/>
      </c>
    </row>
    <row r="928" spans="3:11" x14ac:dyDescent="0.2">
      <c r="C928" s="20" t="str">
        <f t="shared" si="102"/>
        <v/>
      </c>
      <c r="D928" s="17" t="str">
        <f>IF(OR($A928="",$B928=""),"",A928*'MPTO_working_2-way'!$G936)</f>
        <v/>
      </c>
      <c r="E928" s="22" t="str">
        <f>IF(OR($A928="",$B928=""),"",B928*'MPTO_working_2-way'!$G936)</f>
        <v/>
      </c>
      <c r="F928" s="17" t="str">
        <f>IF(OR($A928="",$B928=""),"",'MPTO_working_2-way'!D936)</f>
        <v/>
      </c>
      <c r="G928" s="22" t="str">
        <f>IF(OR($A928="",$B928=""),"",'MPTO_working_2-way'!E936)</f>
        <v/>
      </c>
      <c r="H928" s="17" t="str">
        <f>IF(OR($A928="",$B928=""),"",'OddsRatio_working_2-way'!M936)</f>
        <v/>
      </c>
      <c r="I928" s="17" t="str">
        <f>IF(OR($A928="",$B928=""),"",'OddsRatio_working_2-way'!N936)</f>
        <v/>
      </c>
      <c r="J928" s="17" t="str">
        <f>IF('Log_working_2-way'!$D936="","",A928^('Log_working_2-way'!$D936))</f>
        <v/>
      </c>
      <c r="K928" s="22" t="str">
        <f>IF('Log_working_2-way'!$D936="","",B928^('Log_working_2-way'!$D936))</f>
        <v/>
      </c>
    </row>
    <row r="929" spans="3:11" x14ac:dyDescent="0.2">
      <c r="C929" s="20" t="str">
        <f t="shared" si="102"/>
        <v/>
      </c>
      <c r="D929" s="17" t="str">
        <f>IF(OR($A929="",$B929=""),"",A929*'MPTO_working_2-way'!$G937)</f>
        <v/>
      </c>
      <c r="E929" s="22" t="str">
        <f>IF(OR($A929="",$B929=""),"",B929*'MPTO_working_2-way'!$G937)</f>
        <v/>
      </c>
      <c r="F929" s="17" t="str">
        <f>IF(OR($A929="",$B929=""),"",'MPTO_working_2-way'!D937)</f>
        <v/>
      </c>
      <c r="G929" s="22" t="str">
        <f>IF(OR($A929="",$B929=""),"",'MPTO_working_2-way'!E937)</f>
        <v/>
      </c>
      <c r="H929" s="17" t="str">
        <f>IF(OR($A929="",$B929=""),"",'OddsRatio_working_2-way'!M937)</f>
        <v/>
      </c>
      <c r="I929" s="17" t="str">
        <f>IF(OR($A929="",$B929=""),"",'OddsRatio_working_2-way'!N937)</f>
        <v/>
      </c>
      <c r="J929" s="17" t="str">
        <f>IF('Log_working_2-way'!$D937="","",A929^('Log_working_2-way'!$D937))</f>
        <v/>
      </c>
      <c r="K929" s="22" t="str">
        <f>IF('Log_working_2-way'!$D937="","",B929^('Log_working_2-way'!$D937))</f>
        <v/>
      </c>
    </row>
    <row r="930" spans="3:11" x14ac:dyDescent="0.2">
      <c r="C930" s="20" t="str">
        <f t="shared" si="102"/>
        <v/>
      </c>
      <c r="D930" s="17" t="str">
        <f>IF(OR($A930="",$B930=""),"",A930*'MPTO_working_2-way'!$G938)</f>
        <v/>
      </c>
      <c r="E930" s="22" t="str">
        <f>IF(OR($A930="",$B930=""),"",B930*'MPTO_working_2-way'!$G938)</f>
        <v/>
      </c>
      <c r="F930" s="17" t="str">
        <f>IF(OR($A930="",$B930=""),"",'MPTO_working_2-way'!D938)</f>
        <v/>
      </c>
      <c r="G930" s="22" t="str">
        <f>IF(OR($A930="",$B930=""),"",'MPTO_working_2-way'!E938)</f>
        <v/>
      </c>
      <c r="H930" s="17" t="str">
        <f>IF(OR($A930="",$B930=""),"",'OddsRatio_working_2-way'!M938)</f>
        <v/>
      </c>
      <c r="I930" s="17" t="str">
        <f>IF(OR($A930="",$B930=""),"",'OddsRatio_working_2-way'!N938)</f>
        <v/>
      </c>
      <c r="J930" s="17" t="str">
        <f>IF('Log_working_2-way'!$D938="","",A930^('Log_working_2-way'!$D938))</f>
        <v/>
      </c>
      <c r="K930" s="22" t="str">
        <f>IF('Log_working_2-way'!$D938="","",B930^('Log_working_2-way'!$D938))</f>
        <v/>
      </c>
    </row>
    <row r="931" spans="3:11" x14ac:dyDescent="0.2">
      <c r="C931" s="20" t="str">
        <f t="shared" si="102"/>
        <v/>
      </c>
      <c r="D931" s="17" t="str">
        <f>IF(OR($A931="",$B931=""),"",A931*'MPTO_working_2-way'!$G939)</f>
        <v/>
      </c>
      <c r="E931" s="22" t="str">
        <f>IF(OR($A931="",$B931=""),"",B931*'MPTO_working_2-way'!$G939)</f>
        <v/>
      </c>
      <c r="F931" s="17" t="str">
        <f>IF(OR($A931="",$B931=""),"",'MPTO_working_2-way'!D939)</f>
        <v/>
      </c>
      <c r="G931" s="22" t="str">
        <f>IF(OR($A931="",$B931=""),"",'MPTO_working_2-way'!E939)</f>
        <v/>
      </c>
      <c r="H931" s="17" t="str">
        <f>IF(OR($A931="",$B931=""),"",'OddsRatio_working_2-way'!M939)</f>
        <v/>
      </c>
      <c r="I931" s="17" t="str">
        <f>IF(OR($A931="",$B931=""),"",'OddsRatio_working_2-way'!N939)</f>
        <v/>
      </c>
      <c r="J931" s="17" t="str">
        <f>IF('Log_working_2-way'!$D939="","",A931^('Log_working_2-way'!$D939))</f>
        <v/>
      </c>
      <c r="K931" s="22" t="str">
        <f>IF('Log_working_2-way'!$D939="","",B931^('Log_working_2-way'!$D939))</f>
        <v/>
      </c>
    </row>
    <row r="932" spans="3:11" x14ac:dyDescent="0.2">
      <c r="C932" s="20" t="str">
        <f t="shared" si="102"/>
        <v/>
      </c>
      <c r="D932" s="17" t="str">
        <f>IF(OR($A932="",$B932=""),"",A932*'MPTO_working_2-way'!$G940)</f>
        <v/>
      </c>
      <c r="E932" s="22" t="str">
        <f>IF(OR($A932="",$B932=""),"",B932*'MPTO_working_2-way'!$G940)</f>
        <v/>
      </c>
      <c r="F932" s="17" t="str">
        <f>IF(OR($A932="",$B932=""),"",'MPTO_working_2-way'!D940)</f>
        <v/>
      </c>
      <c r="G932" s="22" t="str">
        <f>IF(OR($A932="",$B932=""),"",'MPTO_working_2-way'!E940)</f>
        <v/>
      </c>
      <c r="H932" s="17" t="str">
        <f>IF(OR($A932="",$B932=""),"",'OddsRatio_working_2-way'!M940)</f>
        <v/>
      </c>
      <c r="I932" s="17" t="str">
        <f>IF(OR($A932="",$B932=""),"",'OddsRatio_working_2-way'!N940)</f>
        <v/>
      </c>
      <c r="J932" s="17" t="str">
        <f>IF('Log_working_2-way'!$D940="","",A932^('Log_working_2-way'!$D940))</f>
        <v/>
      </c>
      <c r="K932" s="22" t="str">
        <f>IF('Log_working_2-way'!$D940="","",B932^('Log_working_2-way'!$D940))</f>
        <v/>
      </c>
    </row>
    <row r="933" spans="3:11" x14ac:dyDescent="0.2">
      <c r="C933" s="20" t="str">
        <f t="shared" si="102"/>
        <v/>
      </c>
      <c r="D933" s="17" t="str">
        <f>IF(OR($A933="",$B933=""),"",A933*'MPTO_working_2-way'!$G941)</f>
        <v/>
      </c>
      <c r="E933" s="22" t="str">
        <f>IF(OR($A933="",$B933=""),"",B933*'MPTO_working_2-way'!$G941)</f>
        <v/>
      </c>
      <c r="F933" s="17" t="str">
        <f>IF(OR($A933="",$B933=""),"",'MPTO_working_2-way'!D941)</f>
        <v/>
      </c>
      <c r="G933" s="22" t="str">
        <f>IF(OR($A933="",$B933=""),"",'MPTO_working_2-way'!E941)</f>
        <v/>
      </c>
      <c r="H933" s="17" t="str">
        <f>IF(OR($A933="",$B933=""),"",'OddsRatio_working_2-way'!M941)</f>
        <v/>
      </c>
      <c r="I933" s="17" t="str">
        <f>IF(OR($A933="",$B933=""),"",'OddsRatio_working_2-way'!N941)</f>
        <v/>
      </c>
      <c r="J933" s="17" t="str">
        <f>IF('Log_working_2-way'!$D941="","",A933^('Log_working_2-way'!$D941))</f>
        <v/>
      </c>
      <c r="K933" s="22" t="str">
        <f>IF('Log_working_2-way'!$D941="","",B933^('Log_working_2-way'!$D941))</f>
        <v/>
      </c>
    </row>
    <row r="934" spans="3:11" x14ac:dyDescent="0.2">
      <c r="C934" s="20" t="str">
        <f t="shared" si="102"/>
        <v/>
      </c>
      <c r="D934" s="17" t="str">
        <f>IF(OR($A934="",$B934=""),"",A934*'MPTO_working_2-way'!$G942)</f>
        <v/>
      </c>
      <c r="E934" s="22" t="str">
        <f>IF(OR($A934="",$B934=""),"",B934*'MPTO_working_2-way'!$G942)</f>
        <v/>
      </c>
      <c r="F934" s="17" t="str">
        <f>IF(OR($A934="",$B934=""),"",'MPTO_working_2-way'!D942)</f>
        <v/>
      </c>
      <c r="G934" s="22" t="str">
        <f>IF(OR($A934="",$B934=""),"",'MPTO_working_2-way'!E942)</f>
        <v/>
      </c>
      <c r="H934" s="17" t="str">
        <f>IF(OR($A934="",$B934=""),"",'OddsRatio_working_2-way'!M942)</f>
        <v/>
      </c>
      <c r="I934" s="17" t="str">
        <f>IF(OR($A934="",$B934=""),"",'OddsRatio_working_2-way'!N942)</f>
        <v/>
      </c>
      <c r="J934" s="17" t="str">
        <f>IF('Log_working_2-way'!$D942="","",A934^('Log_working_2-way'!$D942))</f>
        <v/>
      </c>
      <c r="K934" s="22" t="str">
        <f>IF('Log_working_2-way'!$D942="","",B934^('Log_working_2-way'!$D942))</f>
        <v/>
      </c>
    </row>
    <row r="935" spans="3:11" x14ac:dyDescent="0.2">
      <c r="C935" s="20" t="str">
        <f t="shared" si="102"/>
        <v/>
      </c>
      <c r="D935" s="17" t="str">
        <f>IF(OR($A935="",$B935=""),"",A935*'MPTO_working_2-way'!$G943)</f>
        <v/>
      </c>
      <c r="E935" s="22" t="str">
        <f>IF(OR($A935="",$B935=""),"",B935*'MPTO_working_2-way'!$G943)</f>
        <v/>
      </c>
      <c r="F935" s="17" t="str">
        <f>IF(OR($A935="",$B935=""),"",'MPTO_working_2-way'!D943)</f>
        <v/>
      </c>
      <c r="G935" s="22" t="str">
        <f>IF(OR($A935="",$B935=""),"",'MPTO_working_2-way'!E943)</f>
        <v/>
      </c>
      <c r="H935" s="17" t="str">
        <f>IF(OR($A935="",$B935=""),"",'OddsRatio_working_2-way'!M943)</f>
        <v/>
      </c>
      <c r="I935" s="17" t="str">
        <f>IF(OR($A935="",$B935=""),"",'OddsRatio_working_2-way'!N943)</f>
        <v/>
      </c>
      <c r="J935" s="17" t="str">
        <f>IF('Log_working_2-way'!$D943="","",A935^('Log_working_2-way'!$D943))</f>
        <v/>
      </c>
      <c r="K935" s="22" t="str">
        <f>IF('Log_working_2-way'!$D943="","",B935^('Log_working_2-way'!$D943))</f>
        <v/>
      </c>
    </row>
    <row r="936" spans="3:11" x14ac:dyDescent="0.2">
      <c r="C936" s="20" t="str">
        <f t="shared" si="102"/>
        <v/>
      </c>
      <c r="D936" s="17" t="str">
        <f>IF(OR($A936="",$B936=""),"",A936*'MPTO_working_2-way'!$G944)</f>
        <v/>
      </c>
      <c r="E936" s="22" t="str">
        <f>IF(OR($A936="",$B936=""),"",B936*'MPTO_working_2-way'!$G944)</f>
        <v/>
      </c>
      <c r="F936" s="17" t="str">
        <f>IF(OR($A936="",$B936=""),"",'MPTO_working_2-way'!D944)</f>
        <v/>
      </c>
      <c r="G936" s="22" t="str">
        <f>IF(OR($A936="",$B936=""),"",'MPTO_working_2-way'!E944)</f>
        <v/>
      </c>
      <c r="H936" s="17" t="str">
        <f>IF(OR($A936="",$B936=""),"",'OddsRatio_working_2-way'!M944)</f>
        <v/>
      </c>
      <c r="I936" s="17" t="str">
        <f>IF(OR($A936="",$B936=""),"",'OddsRatio_working_2-way'!N944)</f>
        <v/>
      </c>
      <c r="J936" s="17" t="str">
        <f>IF('Log_working_2-way'!$D944="","",A936^('Log_working_2-way'!$D944))</f>
        <v/>
      </c>
      <c r="K936" s="22" t="str">
        <f>IF('Log_working_2-way'!$D944="","",B936^('Log_working_2-way'!$D944))</f>
        <v/>
      </c>
    </row>
    <row r="937" spans="3:11" x14ac:dyDescent="0.2">
      <c r="C937" s="20" t="str">
        <f t="shared" si="102"/>
        <v/>
      </c>
      <c r="D937" s="17" t="str">
        <f>IF(OR($A937="",$B937=""),"",A937*'MPTO_working_2-way'!$G945)</f>
        <v/>
      </c>
      <c r="E937" s="22" t="str">
        <f>IF(OR($A937="",$B937=""),"",B937*'MPTO_working_2-way'!$G945)</f>
        <v/>
      </c>
      <c r="F937" s="17" t="str">
        <f>IF(OR($A937="",$B937=""),"",'MPTO_working_2-way'!D945)</f>
        <v/>
      </c>
      <c r="G937" s="22" t="str">
        <f>IF(OR($A937="",$B937=""),"",'MPTO_working_2-way'!E945)</f>
        <v/>
      </c>
      <c r="H937" s="17" t="str">
        <f>IF(OR($A937="",$B937=""),"",'OddsRatio_working_2-way'!M945)</f>
        <v/>
      </c>
      <c r="I937" s="17" t="str">
        <f>IF(OR($A937="",$B937=""),"",'OddsRatio_working_2-way'!N945)</f>
        <v/>
      </c>
      <c r="J937" s="17" t="str">
        <f>IF('Log_working_2-way'!$D945="","",A937^('Log_working_2-way'!$D945))</f>
        <v/>
      </c>
      <c r="K937" s="22" t="str">
        <f>IF('Log_working_2-way'!$D945="","",B937^('Log_working_2-way'!$D945))</f>
        <v/>
      </c>
    </row>
    <row r="938" spans="3:11" x14ac:dyDescent="0.2">
      <c r="C938" s="20" t="str">
        <f t="shared" si="102"/>
        <v/>
      </c>
      <c r="D938" s="17" t="str">
        <f>IF(OR($A938="",$B938=""),"",A938*'MPTO_working_2-way'!$G946)</f>
        <v/>
      </c>
      <c r="E938" s="22" t="str">
        <f>IF(OR($A938="",$B938=""),"",B938*'MPTO_working_2-way'!$G946)</f>
        <v/>
      </c>
      <c r="F938" s="17" t="str">
        <f>IF(OR($A938="",$B938=""),"",'MPTO_working_2-way'!D946)</f>
        <v/>
      </c>
      <c r="G938" s="22" t="str">
        <f>IF(OR($A938="",$B938=""),"",'MPTO_working_2-way'!E946)</f>
        <v/>
      </c>
      <c r="H938" s="17" t="str">
        <f>IF(OR($A938="",$B938=""),"",'OddsRatio_working_2-way'!M946)</f>
        <v/>
      </c>
      <c r="I938" s="17" t="str">
        <f>IF(OR($A938="",$B938=""),"",'OddsRatio_working_2-way'!N946)</f>
        <v/>
      </c>
      <c r="J938" s="17" t="str">
        <f>IF('Log_working_2-way'!$D946="","",A938^('Log_working_2-way'!$D946))</f>
        <v/>
      </c>
      <c r="K938" s="22" t="str">
        <f>IF('Log_working_2-way'!$D946="","",B938^('Log_working_2-way'!$D946))</f>
        <v/>
      </c>
    </row>
    <row r="939" spans="3:11" x14ac:dyDescent="0.2">
      <c r="C939" s="20" t="str">
        <f t="shared" si="102"/>
        <v/>
      </c>
      <c r="D939" s="17" t="str">
        <f>IF(OR($A939="",$B939=""),"",A939*'MPTO_working_2-way'!$G947)</f>
        <v/>
      </c>
      <c r="E939" s="22" t="str">
        <f>IF(OR($A939="",$B939=""),"",B939*'MPTO_working_2-way'!$G947)</f>
        <v/>
      </c>
      <c r="F939" s="17" t="str">
        <f>IF(OR($A939="",$B939=""),"",'MPTO_working_2-way'!D947)</f>
        <v/>
      </c>
      <c r="G939" s="22" t="str">
        <f>IF(OR($A939="",$B939=""),"",'MPTO_working_2-way'!E947)</f>
        <v/>
      </c>
      <c r="H939" s="17" t="str">
        <f>IF(OR($A939="",$B939=""),"",'OddsRatio_working_2-way'!M947)</f>
        <v/>
      </c>
      <c r="I939" s="17" t="str">
        <f>IF(OR($A939="",$B939=""),"",'OddsRatio_working_2-way'!N947)</f>
        <v/>
      </c>
      <c r="J939" s="17" t="str">
        <f>IF('Log_working_2-way'!$D947="","",A939^('Log_working_2-way'!$D947))</f>
        <v/>
      </c>
      <c r="K939" s="22" t="str">
        <f>IF('Log_working_2-way'!$D947="","",B939^('Log_working_2-way'!$D947))</f>
        <v/>
      </c>
    </row>
    <row r="940" spans="3:11" x14ac:dyDescent="0.2">
      <c r="C940" s="20" t="str">
        <f t="shared" si="102"/>
        <v/>
      </c>
      <c r="D940" s="17" t="str">
        <f>IF(OR($A940="",$B940=""),"",A940*'MPTO_working_2-way'!$G948)</f>
        <v/>
      </c>
      <c r="E940" s="22" t="str">
        <f>IF(OR($A940="",$B940=""),"",B940*'MPTO_working_2-way'!$G948)</f>
        <v/>
      </c>
      <c r="F940" s="17" t="str">
        <f>IF(OR($A940="",$B940=""),"",'MPTO_working_2-way'!D948)</f>
        <v/>
      </c>
      <c r="G940" s="22" t="str">
        <f>IF(OR($A940="",$B940=""),"",'MPTO_working_2-way'!E948)</f>
        <v/>
      </c>
      <c r="H940" s="17" t="str">
        <f>IF(OR($A940="",$B940=""),"",'OddsRatio_working_2-way'!M948)</f>
        <v/>
      </c>
      <c r="I940" s="17" t="str">
        <f>IF(OR($A940="",$B940=""),"",'OddsRatio_working_2-way'!N948)</f>
        <v/>
      </c>
      <c r="J940" s="17" t="str">
        <f>IF('Log_working_2-way'!$D948="","",A940^('Log_working_2-way'!$D948))</f>
        <v/>
      </c>
      <c r="K940" s="22" t="str">
        <f>IF('Log_working_2-way'!$D948="","",B940^('Log_working_2-way'!$D948))</f>
        <v/>
      </c>
    </row>
    <row r="941" spans="3:11" x14ac:dyDescent="0.2">
      <c r="C941" s="20" t="str">
        <f t="shared" si="102"/>
        <v/>
      </c>
      <c r="D941" s="17" t="str">
        <f>IF(OR($A941="",$B941=""),"",A941*'MPTO_working_2-way'!$G949)</f>
        <v/>
      </c>
      <c r="E941" s="22" t="str">
        <f>IF(OR($A941="",$B941=""),"",B941*'MPTO_working_2-way'!$G949)</f>
        <v/>
      </c>
      <c r="F941" s="17" t="str">
        <f>IF(OR($A941="",$B941=""),"",'MPTO_working_2-way'!D949)</f>
        <v/>
      </c>
      <c r="G941" s="22" t="str">
        <f>IF(OR($A941="",$B941=""),"",'MPTO_working_2-way'!E949)</f>
        <v/>
      </c>
      <c r="H941" s="17" t="str">
        <f>IF(OR($A941="",$B941=""),"",'OddsRatio_working_2-way'!M949)</f>
        <v/>
      </c>
      <c r="I941" s="17" t="str">
        <f>IF(OR($A941="",$B941=""),"",'OddsRatio_working_2-way'!N949)</f>
        <v/>
      </c>
      <c r="J941" s="17" t="str">
        <f>IF('Log_working_2-way'!$D949="","",A941^('Log_working_2-way'!$D949))</f>
        <v/>
      </c>
      <c r="K941" s="22" t="str">
        <f>IF('Log_working_2-way'!$D949="","",B941^('Log_working_2-way'!$D949))</f>
        <v/>
      </c>
    </row>
    <row r="942" spans="3:11" x14ac:dyDescent="0.2">
      <c r="C942" s="20" t="str">
        <f t="shared" si="102"/>
        <v/>
      </c>
      <c r="D942" s="17" t="str">
        <f>IF(OR($A942="",$B942=""),"",A942*'MPTO_working_2-way'!$G950)</f>
        <v/>
      </c>
      <c r="E942" s="22" t="str">
        <f>IF(OR($A942="",$B942=""),"",B942*'MPTO_working_2-way'!$G950)</f>
        <v/>
      </c>
      <c r="F942" s="17" t="str">
        <f>IF(OR($A942="",$B942=""),"",'MPTO_working_2-way'!D950)</f>
        <v/>
      </c>
      <c r="G942" s="22" t="str">
        <f>IF(OR($A942="",$B942=""),"",'MPTO_working_2-way'!E950)</f>
        <v/>
      </c>
      <c r="H942" s="17" t="str">
        <f>IF(OR($A942="",$B942=""),"",'OddsRatio_working_2-way'!M950)</f>
        <v/>
      </c>
      <c r="I942" s="17" t="str">
        <f>IF(OR($A942="",$B942=""),"",'OddsRatio_working_2-way'!N950)</f>
        <v/>
      </c>
      <c r="J942" s="17" t="str">
        <f>IF('Log_working_2-way'!$D950="","",A942^('Log_working_2-way'!$D950))</f>
        <v/>
      </c>
      <c r="K942" s="22" t="str">
        <f>IF('Log_working_2-way'!$D950="","",B942^('Log_working_2-way'!$D950))</f>
        <v/>
      </c>
    </row>
    <row r="943" spans="3:11" x14ac:dyDescent="0.2">
      <c r="C943" s="20" t="str">
        <f t="shared" si="102"/>
        <v/>
      </c>
      <c r="D943" s="17" t="str">
        <f>IF(OR($A943="",$B943=""),"",A943*'MPTO_working_2-way'!$G951)</f>
        <v/>
      </c>
      <c r="E943" s="22" t="str">
        <f>IF(OR($A943="",$B943=""),"",B943*'MPTO_working_2-way'!$G951)</f>
        <v/>
      </c>
      <c r="F943" s="17" t="str">
        <f>IF(OR($A943="",$B943=""),"",'MPTO_working_2-way'!D951)</f>
        <v/>
      </c>
      <c r="G943" s="22" t="str">
        <f>IF(OR($A943="",$B943=""),"",'MPTO_working_2-way'!E951)</f>
        <v/>
      </c>
      <c r="H943" s="17" t="str">
        <f>IF(OR($A943="",$B943=""),"",'OddsRatio_working_2-way'!M951)</f>
        <v/>
      </c>
      <c r="I943" s="17" t="str">
        <f>IF(OR($A943="",$B943=""),"",'OddsRatio_working_2-way'!N951)</f>
        <v/>
      </c>
      <c r="J943" s="17" t="str">
        <f>IF('Log_working_2-way'!$D951="","",A943^('Log_working_2-way'!$D951))</f>
        <v/>
      </c>
      <c r="K943" s="22" t="str">
        <f>IF('Log_working_2-way'!$D951="","",B943^('Log_working_2-way'!$D951))</f>
        <v/>
      </c>
    </row>
    <row r="944" spans="3:11" x14ac:dyDescent="0.2">
      <c r="C944" s="20" t="str">
        <f t="shared" si="102"/>
        <v/>
      </c>
      <c r="D944" s="17" t="str">
        <f>IF(OR($A944="",$B944=""),"",A944*'MPTO_working_2-way'!$G952)</f>
        <v/>
      </c>
      <c r="E944" s="22" t="str">
        <f>IF(OR($A944="",$B944=""),"",B944*'MPTO_working_2-way'!$G952)</f>
        <v/>
      </c>
      <c r="F944" s="17" t="str">
        <f>IF(OR($A944="",$B944=""),"",'MPTO_working_2-way'!D952)</f>
        <v/>
      </c>
      <c r="G944" s="22" t="str">
        <f>IF(OR($A944="",$B944=""),"",'MPTO_working_2-way'!E952)</f>
        <v/>
      </c>
      <c r="H944" s="17" t="str">
        <f>IF(OR($A944="",$B944=""),"",'OddsRatio_working_2-way'!M952)</f>
        <v/>
      </c>
      <c r="I944" s="17" t="str">
        <f>IF(OR($A944="",$B944=""),"",'OddsRatio_working_2-way'!N952)</f>
        <v/>
      </c>
      <c r="J944" s="17" t="str">
        <f>IF('Log_working_2-way'!$D952="","",A944^('Log_working_2-way'!$D952))</f>
        <v/>
      </c>
      <c r="K944" s="22" t="str">
        <f>IF('Log_working_2-way'!$D952="","",B944^('Log_working_2-way'!$D952))</f>
        <v/>
      </c>
    </row>
    <row r="945" spans="3:11" x14ac:dyDescent="0.2">
      <c r="C945" s="20" t="str">
        <f t="shared" si="102"/>
        <v/>
      </c>
      <c r="D945" s="17" t="str">
        <f>IF(OR($A945="",$B945=""),"",A945*'MPTO_working_2-way'!$G953)</f>
        <v/>
      </c>
      <c r="E945" s="22" t="str">
        <f>IF(OR($A945="",$B945=""),"",B945*'MPTO_working_2-way'!$G953)</f>
        <v/>
      </c>
      <c r="F945" s="17" t="str">
        <f>IF(OR($A945="",$B945=""),"",'MPTO_working_2-way'!D953)</f>
        <v/>
      </c>
      <c r="G945" s="22" t="str">
        <f>IF(OR($A945="",$B945=""),"",'MPTO_working_2-way'!E953)</f>
        <v/>
      </c>
      <c r="H945" s="17" t="str">
        <f>IF(OR($A945="",$B945=""),"",'OddsRatio_working_2-way'!M953)</f>
        <v/>
      </c>
      <c r="I945" s="17" t="str">
        <f>IF(OR($A945="",$B945=""),"",'OddsRatio_working_2-way'!N953)</f>
        <v/>
      </c>
      <c r="J945" s="17" t="str">
        <f>IF('Log_working_2-way'!$D953="","",A945^('Log_working_2-way'!$D953))</f>
        <v/>
      </c>
      <c r="K945" s="22" t="str">
        <f>IF('Log_working_2-way'!$D953="","",B945^('Log_working_2-way'!$D953))</f>
        <v/>
      </c>
    </row>
    <row r="946" spans="3:11" x14ac:dyDescent="0.2">
      <c r="C946" s="20" t="str">
        <f t="shared" si="102"/>
        <v/>
      </c>
      <c r="D946" s="17" t="str">
        <f>IF(OR($A946="",$B946=""),"",A946*'MPTO_working_2-way'!$G954)</f>
        <v/>
      </c>
      <c r="E946" s="22" t="str">
        <f>IF(OR($A946="",$B946=""),"",B946*'MPTO_working_2-way'!$G954)</f>
        <v/>
      </c>
      <c r="F946" s="17" t="str">
        <f>IF(OR($A946="",$B946=""),"",'MPTO_working_2-way'!D954)</f>
        <v/>
      </c>
      <c r="G946" s="22" t="str">
        <f>IF(OR($A946="",$B946=""),"",'MPTO_working_2-way'!E954)</f>
        <v/>
      </c>
      <c r="H946" s="17" t="str">
        <f>IF(OR($A946="",$B946=""),"",'OddsRatio_working_2-way'!M954)</f>
        <v/>
      </c>
      <c r="I946" s="17" t="str">
        <f>IF(OR($A946="",$B946=""),"",'OddsRatio_working_2-way'!N954)</f>
        <v/>
      </c>
      <c r="J946" s="17" t="str">
        <f>IF('Log_working_2-way'!$D954="","",A946^('Log_working_2-way'!$D954))</f>
        <v/>
      </c>
      <c r="K946" s="22" t="str">
        <f>IF('Log_working_2-way'!$D954="","",B946^('Log_working_2-way'!$D954))</f>
        <v/>
      </c>
    </row>
    <row r="947" spans="3:11" x14ac:dyDescent="0.2">
      <c r="C947" s="20" t="str">
        <f t="shared" si="102"/>
        <v/>
      </c>
      <c r="D947" s="17" t="str">
        <f>IF(OR($A947="",$B947=""),"",A947*'MPTO_working_2-way'!$G955)</f>
        <v/>
      </c>
      <c r="E947" s="22" t="str">
        <f>IF(OR($A947="",$B947=""),"",B947*'MPTO_working_2-way'!$G955)</f>
        <v/>
      </c>
      <c r="F947" s="17" t="str">
        <f>IF(OR($A947="",$B947=""),"",'MPTO_working_2-way'!D955)</f>
        <v/>
      </c>
      <c r="G947" s="22" t="str">
        <f>IF(OR($A947="",$B947=""),"",'MPTO_working_2-way'!E955)</f>
        <v/>
      </c>
      <c r="H947" s="17" t="str">
        <f>IF(OR($A947="",$B947=""),"",'OddsRatio_working_2-way'!M955)</f>
        <v/>
      </c>
      <c r="I947" s="17" t="str">
        <f>IF(OR($A947="",$B947=""),"",'OddsRatio_working_2-way'!N955)</f>
        <v/>
      </c>
      <c r="J947" s="17" t="str">
        <f>IF('Log_working_2-way'!$D955="","",A947^('Log_working_2-way'!$D955))</f>
        <v/>
      </c>
      <c r="K947" s="22" t="str">
        <f>IF('Log_working_2-way'!$D955="","",B947^('Log_working_2-way'!$D955))</f>
        <v/>
      </c>
    </row>
    <row r="948" spans="3:11" x14ac:dyDescent="0.2">
      <c r="C948" s="20" t="str">
        <f t="shared" si="102"/>
        <v/>
      </c>
      <c r="D948" s="17" t="str">
        <f>IF(OR($A948="",$B948=""),"",A948*'MPTO_working_2-way'!$G956)</f>
        <v/>
      </c>
      <c r="E948" s="22" t="str">
        <f>IF(OR($A948="",$B948=""),"",B948*'MPTO_working_2-way'!$G956)</f>
        <v/>
      </c>
      <c r="F948" s="17" t="str">
        <f>IF(OR($A948="",$B948=""),"",'MPTO_working_2-way'!D956)</f>
        <v/>
      </c>
      <c r="G948" s="22" t="str">
        <f>IF(OR($A948="",$B948=""),"",'MPTO_working_2-way'!E956)</f>
        <v/>
      </c>
      <c r="H948" s="17" t="str">
        <f>IF(OR($A948="",$B948=""),"",'OddsRatio_working_2-way'!M956)</f>
        <v/>
      </c>
      <c r="I948" s="17" t="str">
        <f>IF(OR($A948="",$B948=""),"",'OddsRatio_working_2-way'!N956)</f>
        <v/>
      </c>
      <c r="J948" s="17" t="str">
        <f>IF('Log_working_2-way'!$D956="","",A948^('Log_working_2-way'!$D956))</f>
        <v/>
      </c>
      <c r="K948" s="22" t="str">
        <f>IF('Log_working_2-way'!$D956="","",B948^('Log_working_2-way'!$D956))</f>
        <v/>
      </c>
    </row>
    <row r="949" spans="3:11" x14ac:dyDescent="0.2">
      <c r="C949" s="20" t="str">
        <f t="shared" si="102"/>
        <v/>
      </c>
      <c r="D949" s="17" t="str">
        <f>IF(OR($A949="",$B949=""),"",A949*'MPTO_working_2-way'!$G957)</f>
        <v/>
      </c>
      <c r="E949" s="22" t="str">
        <f>IF(OR($A949="",$B949=""),"",B949*'MPTO_working_2-way'!$G957)</f>
        <v/>
      </c>
      <c r="F949" s="17" t="str">
        <f>IF(OR($A949="",$B949=""),"",'MPTO_working_2-way'!D957)</f>
        <v/>
      </c>
      <c r="G949" s="22" t="str">
        <f>IF(OR($A949="",$B949=""),"",'MPTO_working_2-way'!E957)</f>
        <v/>
      </c>
      <c r="H949" s="17" t="str">
        <f>IF(OR($A949="",$B949=""),"",'OddsRatio_working_2-way'!M957)</f>
        <v/>
      </c>
      <c r="I949" s="17" t="str">
        <f>IF(OR($A949="",$B949=""),"",'OddsRatio_working_2-way'!N957)</f>
        <v/>
      </c>
      <c r="J949" s="17" t="str">
        <f>IF('Log_working_2-way'!$D957="","",A949^('Log_working_2-way'!$D957))</f>
        <v/>
      </c>
      <c r="K949" s="22" t="str">
        <f>IF('Log_working_2-way'!$D957="","",B949^('Log_working_2-way'!$D957))</f>
        <v/>
      </c>
    </row>
    <row r="950" spans="3:11" x14ac:dyDescent="0.2">
      <c r="C950" s="20" t="str">
        <f t="shared" si="102"/>
        <v/>
      </c>
      <c r="D950" s="17" t="str">
        <f>IF(OR($A950="",$B950=""),"",A950*'MPTO_working_2-way'!$G958)</f>
        <v/>
      </c>
      <c r="E950" s="22" t="str">
        <f>IF(OR($A950="",$B950=""),"",B950*'MPTO_working_2-way'!$G958)</f>
        <v/>
      </c>
      <c r="F950" s="17" t="str">
        <f>IF(OR($A950="",$B950=""),"",'MPTO_working_2-way'!D958)</f>
        <v/>
      </c>
      <c r="G950" s="22" t="str">
        <f>IF(OR($A950="",$B950=""),"",'MPTO_working_2-way'!E958)</f>
        <v/>
      </c>
      <c r="H950" s="17" t="str">
        <f>IF(OR($A950="",$B950=""),"",'OddsRatio_working_2-way'!M958)</f>
        <v/>
      </c>
      <c r="I950" s="17" t="str">
        <f>IF(OR($A950="",$B950=""),"",'OddsRatio_working_2-way'!N958)</f>
        <v/>
      </c>
      <c r="J950" s="17" t="str">
        <f>IF('Log_working_2-way'!$D958="","",A950^('Log_working_2-way'!$D958))</f>
        <v/>
      </c>
      <c r="K950" s="22" t="str">
        <f>IF('Log_working_2-way'!$D958="","",B950^('Log_working_2-way'!$D958))</f>
        <v/>
      </c>
    </row>
    <row r="951" spans="3:11" x14ac:dyDescent="0.2">
      <c r="C951" s="20" t="str">
        <f t="shared" si="102"/>
        <v/>
      </c>
      <c r="D951" s="17" t="str">
        <f>IF(OR($A951="",$B951=""),"",A951*'MPTO_working_2-way'!$G959)</f>
        <v/>
      </c>
      <c r="E951" s="22" t="str">
        <f>IF(OR($A951="",$B951=""),"",B951*'MPTO_working_2-way'!$G959)</f>
        <v/>
      </c>
      <c r="F951" s="17" t="str">
        <f>IF(OR($A951="",$B951=""),"",'MPTO_working_2-way'!D959)</f>
        <v/>
      </c>
      <c r="G951" s="22" t="str">
        <f>IF(OR($A951="",$B951=""),"",'MPTO_working_2-way'!E959)</f>
        <v/>
      </c>
      <c r="H951" s="17" t="str">
        <f>IF(OR($A951="",$B951=""),"",'OddsRatio_working_2-way'!M959)</f>
        <v/>
      </c>
      <c r="I951" s="17" t="str">
        <f>IF(OR($A951="",$B951=""),"",'OddsRatio_working_2-way'!N959)</f>
        <v/>
      </c>
      <c r="J951" s="17" t="str">
        <f>IF('Log_working_2-way'!$D959="","",A951^('Log_working_2-way'!$D959))</f>
        <v/>
      </c>
      <c r="K951" s="22" t="str">
        <f>IF('Log_working_2-way'!$D959="","",B951^('Log_working_2-way'!$D959))</f>
        <v/>
      </c>
    </row>
    <row r="952" spans="3:11" x14ac:dyDescent="0.2">
      <c r="C952" s="20" t="str">
        <f t="shared" si="102"/>
        <v/>
      </c>
      <c r="D952" s="17" t="str">
        <f>IF(OR($A952="",$B952=""),"",A952*'MPTO_working_2-way'!$G960)</f>
        <v/>
      </c>
      <c r="E952" s="22" t="str">
        <f>IF(OR($A952="",$B952=""),"",B952*'MPTO_working_2-way'!$G960)</f>
        <v/>
      </c>
      <c r="F952" s="17" t="str">
        <f>IF(OR($A952="",$B952=""),"",'MPTO_working_2-way'!D960)</f>
        <v/>
      </c>
      <c r="G952" s="22" t="str">
        <f>IF(OR($A952="",$B952=""),"",'MPTO_working_2-way'!E960)</f>
        <v/>
      </c>
      <c r="H952" s="17" t="str">
        <f>IF(OR($A952="",$B952=""),"",'OddsRatio_working_2-way'!M960)</f>
        <v/>
      </c>
      <c r="I952" s="17" t="str">
        <f>IF(OR($A952="",$B952=""),"",'OddsRatio_working_2-way'!N960)</f>
        <v/>
      </c>
      <c r="J952" s="17" t="str">
        <f>IF('Log_working_2-way'!$D960="","",A952^('Log_working_2-way'!$D960))</f>
        <v/>
      </c>
      <c r="K952" s="22" t="str">
        <f>IF('Log_working_2-way'!$D960="","",B952^('Log_working_2-way'!$D960))</f>
        <v/>
      </c>
    </row>
    <row r="953" spans="3:11" x14ac:dyDescent="0.2">
      <c r="C953" s="20" t="str">
        <f t="shared" si="102"/>
        <v/>
      </c>
      <c r="D953" s="17" t="str">
        <f>IF(OR($A953="",$B953=""),"",A953*'MPTO_working_2-way'!$G961)</f>
        <v/>
      </c>
      <c r="E953" s="22" t="str">
        <f>IF(OR($A953="",$B953=""),"",B953*'MPTO_working_2-way'!$G961)</f>
        <v/>
      </c>
      <c r="F953" s="17" t="str">
        <f>IF(OR($A953="",$B953=""),"",'MPTO_working_2-way'!D961)</f>
        <v/>
      </c>
      <c r="G953" s="22" t="str">
        <f>IF(OR($A953="",$B953=""),"",'MPTO_working_2-way'!E961)</f>
        <v/>
      </c>
      <c r="H953" s="17" t="str">
        <f>IF(OR($A953="",$B953=""),"",'OddsRatio_working_2-way'!M961)</f>
        <v/>
      </c>
      <c r="I953" s="17" t="str">
        <f>IF(OR($A953="",$B953=""),"",'OddsRatio_working_2-way'!N961)</f>
        <v/>
      </c>
      <c r="J953" s="17" t="str">
        <f>IF('Log_working_2-way'!$D961="","",A953^('Log_working_2-way'!$D961))</f>
        <v/>
      </c>
      <c r="K953" s="22" t="str">
        <f>IF('Log_working_2-way'!$D961="","",B953^('Log_working_2-way'!$D961))</f>
        <v/>
      </c>
    </row>
    <row r="954" spans="3:11" x14ac:dyDescent="0.2">
      <c r="C954" s="20" t="str">
        <f t="shared" ref="C954:C993" si="103">IF(OR($A954="",$B954=""),"",(1/A954)+(1/B954)-1)</f>
        <v/>
      </c>
      <c r="D954" s="17" t="str">
        <f>IF(OR($A954="",$B954=""),"",A954*'MPTO_working_2-way'!$G962)</f>
        <v/>
      </c>
      <c r="E954" s="22" t="str">
        <f>IF(OR($A954="",$B954=""),"",B954*'MPTO_working_2-way'!$G962)</f>
        <v/>
      </c>
      <c r="F954" s="17" t="str">
        <f>IF(OR($A954="",$B954=""),"",'MPTO_working_2-way'!D962)</f>
        <v/>
      </c>
      <c r="G954" s="22" t="str">
        <f>IF(OR($A954="",$B954=""),"",'MPTO_working_2-way'!E962)</f>
        <v/>
      </c>
      <c r="H954" s="17" t="str">
        <f>IF(OR($A954="",$B954=""),"",'OddsRatio_working_2-way'!M962)</f>
        <v/>
      </c>
      <c r="I954" s="17" t="str">
        <f>IF(OR($A954="",$B954=""),"",'OddsRatio_working_2-way'!N962)</f>
        <v/>
      </c>
      <c r="J954" s="17" t="str">
        <f>IF('Log_working_2-way'!$D962="","",A954^('Log_working_2-way'!$D962))</f>
        <v/>
      </c>
      <c r="K954" s="22" t="str">
        <f>IF('Log_working_2-way'!$D962="","",B954^('Log_working_2-way'!$D962))</f>
        <v/>
      </c>
    </row>
    <row r="955" spans="3:11" x14ac:dyDescent="0.2">
      <c r="C955" s="20" t="str">
        <f t="shared" si="103"/>
        <v/>
      </c>
      <c r="D955" s="17" t="str">
        <f>IF(OR($A955="",$B955=""),"",A955*'MPTO_working_2-way'!$G963)</f>
        <v/>
      </c>
      <c r="E955" s="22" t="str">
        <f>IF(OR($A955="",$B955=""),"",B955*'MPTO_working_2-way'!$G963)</f>
        <v/>
      </c>
      <c r="F955" s="17" t="str">
        <f>IF(OR($A955="",$B955=""),"",'MPTO_working_2-way'!D963)</f>
        <v/>
      </c>
      <c r="G955" s="22" t="str">
        <f>IF(OR($A955="",$B955=""),"",'MPTO_working_2-way'!E963)</f>
        <v/>
      </c>
      <c r="H955" s="17" t="str">
        <f>IF(OR($A955="",$B955=""),"",'OddsRatio_working_2-way'!M963)</f>
        <v/>
      </c>
      <c r="I955" s="17" t="str">
        <f>IF(OR($A955="",$B955=""),"",'OddsRatio_working_2-way'!N963)</f>
        <v/>
      </c>
      <c r="J955" s="17" t="str">
        <f>IF('Log_working_2-way'!$D963="","",A955^('Log_working_2-way'!$D963))</f>
        <v/>
      </c>
      <c r="K955" s="22" t="str">
        <f>IF('Log_working_2-way'!$D963="","",B955^('Log_working_2-way'!$D963))</f>
        <v/>
      </c>
    </row>
    <row r="956" spans="3:11" x14ac:dyDescent="0.2">
      <c r="C956" s="20" t="str">
        <f t="shared" si="103"/>
        <v/>
      </c>
      <c r="D956" s="17" t="str">
        <f>IF(OR($A956="",$B956=""),"",A956*'MPTO_working_2-way'!$G964)</f>
        <v/>
      </c>
      <c r="E956" s="22" t="str">
        <f>IF(OR($A956="",$B956=""),"",B956*'MPTO_working_2-way'!$G964)</f>
        <v/>
      </c>
      <c r="F956" s="17" t="str">
        <f>IF(OR($A956="",$B956=""),"",'MPTO_working_2-way'!D964)</f>
        <v/>
      </c>
      <c r="G956" s="22" t="str">
        <f>IF(OR($A956="",$B956=""),"",'MPTO_working_2-way'!E964)</f>
        <v/>
      </c>
      <c r="H956" s="17" t="str">
        <f>IF(OR($A956="",$B956=""),"",'OddsRatio_working_2-way'!M964)</f>
        <v/>
      </c>
      <c r="I956" s="17" t="str">
        <f>IF(OR($A956="",$B956=""),"",'OddsRatio_working_2-way'!N964)</f>
        <v/>
      </c>
      <c r="J956" s="17" t="str">
        <f>IF('Log_working_2-way'!$D964="","",A956^('Log_working_2-way'!$D964))</f>
        <v/>
      </c>
      <c r="K956" s="22" t="str">
        <f>IF('Log_working_2-way'!$D964="","",B956^('Log_working_2-way'!$D964))</f>
        <v/>
      </c>
    </row>
    <row r="957" spans="3:11" x14ac:dyDescent="0.2">
      <c r="C957" s="20" t="str">
        <f t="shared" si="103"/>
        <v/>
      </c>
      <c r="D957" s="17" t="str">
        <f>IF(OR($A957="",$B957=""),"",A957*'MPTO_working_2-way'!$G965)</f>
        <v/>
      </c>
      <c r="E957" s="22" t="str">
        <f>IF(OR($A957="",$B957=""),"",B957*'MPTO_working_2-way'!$G965)</f>
        <v/>
      </c>
      <c r="F957" s="17" t="str">
        <f>IF(OR($A957="",$B957=""),"",'MPTO_working_2-way'!D965)</f>
        <v/>
      </c>
      <c r="G957" s="22" t="str">
        <f>IF(OR($A957="",$B957=""),"",'MPTO_working_2-way'!E965)</f>
        <v/>
      </c>
      <c r="H957" s="17" t="str">
        <f>IF(OR($A957="",$B957=""),"",'OddsRatio_working_2-way'!M965)</f>
        <v/>
      </c>
      <c r="I957" s="17" t="str">
        <f>IF(OR($A957="",$B957=""),"",'OddsRatio_working_2-way'!N965)</f>
        <v/>
      </c>
      <c r="J957" s="17" t="str">
        <f>IF('Log_working_2-way'!$D965="","",A957^('Log_working_2-way'!$D965))</f>
        <v/>
      </c>
      <c r="K957" s="22" t="str">
        <f>IF('Log_working_2-way'!$D965="","",B957^('Log_working_2-way'!$D965))</f>
        <v/>
      </c>
    </row>
    <row r="958" spans="3:11" x14ac:dyDescent="0.2">
      <c r="C958" s="20" t="str">
        <f t="shared" si="103"/>
        <v/>
      </c>
      <c r="D958" s="17" t="str">
        <f>IF(OR($A958="",$B958=""),"",A958*'MPTO_working_2-way'!$G966)</f>
        <v/>
      </c>
      <c r="E958" s="22" t="str">
        <f>IF(OR($A958="",$B958=""),"",B958*'MPTO_working_2-way'!$G966)</f>
        <v/>
      </c>
      <c r="F958" s="17" t="str">
        <f>IF(OR($A958="",$B958=""),"",'MPTO_working_2-way'!D966)</f>
        <v/>
      </c>
      <c r="G958" s="22" t="str">
        <f>IF(OR($A958="",$B958=""),"",'MPTO_working_2-way'!E966)</f>
        <v/>
      </c>
      <c r="H958" s="17" t="str">
        <f>IF(OR($A958="",$B958=""),"",'OddsRatio_working_2-way'!M966)</f>
        <v/>
      </c>
      <c r="I958" s="17" t="str">
        <f>IF(OR($A958="",$B958=""),"",'OddsRatio_working_2-way'!N966)</f>
        <v/>
      </c>
      <c r="J958" s="17" t="str">
        <f>IF('Log_working_2-way'!$D966="","",A958^('Log_working_2-way'!$D966))</f>
        <v/>
      </c>
      <c r="K958" s="22" t="str">
        <f>IF('Log_working_2-way'!$D966="","",B958^('Log_working_2-way'!$D966))</f>
        <v/>
      </c>
    </row>
    <row r="959" spans="3:11" x14ac:dyDescent="0.2">
      <c r="C959" s="20" t="str">
        <f t="shared" si="103"/>
        <v/>
      </c>
      <c r="D959" s="17" t="str">
        <f>IF(OR($A959="",$B959=""),"",A959*'MPTO_working_2-way'!$G967)</f>
        <v/>
      </c>
      <c r="E959" s="22" t="str">
        <f>IF(OR($A959="",$B959=""),"",B959*'MPTO_working_2-way'!$G967)</f>
        <v/>
      </c>
      <c r="F959" s="17" t="str">
        <f>IF(OR($A959="",$B959=""),"",'MPTO_working_2-way'!D967)</f>
        <v/>
      </c>
      <c r="G959" s="22" t="str">
        <f>IF(OR($A959="",$B959=""),"",'MPTO_working_2-way'!E967)</f>
        <v/>
      </c>
      <c r="H959" s="17" t="str">
        <f>IF(OR($A959="",$B959=""),"",'OddsRatio_working_2-way'!M967)</f>
        <v/>
      </c>
      <c r="I959" s="17" t="str">
        <f>IF(OR($A959="",$B959=""),"",'OddsRatio_working_2-way'!N967)</f>
        <v/>
      </c>
      <c r="J959" s="17" t="str">
        <f>IF('Log_working_2-way'!$D967="","",A959^('Log_working_2-way'!$D967))</f>
        <v/>
      </c>
      <c r="K959" s="22" t="str">
        <f>IF('Log_working_2-way'!$D967="","",B959^('Log_working_2-way'!$D967))</f>
        <v/>
      </c>
    </row>
    <row r="960" spans="3:11" x14ac:dyDescent="0.2">
      <c r="C960" s="20" t="str">
        <f t="shared" si="103"/>
        <v/>
      </c>
      <c r="D960" s="17" t="str">
        <f>IF(OR($A960="",$B960=""),"",A960*'MPTO_working_2-way'!$G968)</f>
        <v/>
      </c>
      <c r="E960" s="22" t="str">
        <f>IF(OR($A960="",$B960=""),"",B960*'MPTO_working_2-way'!$G968)</f>
        <v/>
      </c>
      <c r="F960" s="17" t="str">
        <f>IF(OR($A960="",$B960=""),"",'MPTO_working_2-way'!D968)</f>
        <v/>
      </c>
      <c r="G960" s="22" t="str">
        <f>IF(OR($A960="",$B960=""),"",'MPTO_working_2-way'!E968)</f>
        <v/>
      </c>
      <c r="H960" s="17" t="str">
        <f>IF(OR($A960="",$B960=""),"",'OddsRatio_working_2-way'!M968)</f>
        <v/>
      </c>
      <c r="I960" s="17" t="str">
        <f>IF(OR($A960="",$B960=""),"",'OddsRatio_working_2-way'!N968)</f>
        <v/>
      </c>
      <c r="J960" s="17" t="str">
        <f>IF('Log_working_2-way'!$D968="","",A960^('Log_working_2-way'!$D968))</f>
        <v/>
      </c>
      <c r="K960" s="22" t="str">
        <f>IF('Log_working_2-way'!$D968="","",B960^('Log_working_2-way'!$D968))</f>
        <v/>
      </c>
    </row>
    <row r="961" spans="3:11" x14ac:dyDescent="0.2">
      <c r="C961" s="20" t="str">
        <f t="shared" si="103"/>
        <v/>
      </c>
      <c r="D961" s="17" t="str">
        <f>IF(OR($A961="",$B961=""),"",A961*'MPTO_working_2-way'!$G969)</f>
        <v/>
      </c>
      <c r="E961" s="22" t="str">
        <f>IF(OR($A961="",$B961=""),"",B961*'MPTO_working_2-way'!$G969)</f>
        <v/>
      </c>
      <c r="F961" s="17" t="str">
        <f>IF(OR($A961="",$B961=""),"",'MPTO_working_2-way'!D969)</f>
        <v/>
      </c>
      <c r="G961" s="22" t="str">
        <f>IF(OR($A961="",$B961=""),"",'MPTO_working_2-way'!E969)</f>
        <v/>
      </c>
      <c r="H961" s="17" t="str">
        <f>IF(OR($A961="",$B961=""),"",'OddsRatio_working_2-way'!M969)</f>
        <v/>
      </c>
      <c r="I961" s="17" t="str">
        <f>IF(OR($A961="",$B961=""),"",'OddsRatio_working_2-way'!N969)</f>
        <v/>
      </c>
      <c r="J961" s="17" t="str">
        <f>IF('Log_working_2-way'!$D969="","",A961^('Log_working_2-way'!$D969))</f>
        <v/>
      </c>
      <c r="K961" s="22" t="str">
        <f>IF('Log_working_2-way'!$D969="","",B961^('Log_working_2-way'!$D969))</f>
        <v/>
      </c>
    </row>
    <row r="962" spans="3:11" x14ac:dyDescent="0.2">
      <c r="C962" s="20" t="str">
        <f t="shared" si="103"/>
        <v/>
      </c>
      <c r="D962" s="17" t="str">
        <f>IF(OR($A962="",$B962=""),"",A962*'MPTO_working_2-way'!$G970)</f>
        <v/>
      </c>
      <c r="E962" s="22" t="str">
        <f>IF(OR($A962="",$B962=""),"",B962*'MPTO_working_2-way'!$G970)</f>
        <v/>
      </c>
      <c r="F962" s="17" t="str">
        <f>IF(OR($A962="",$B962=""),"",'MPTO_working_2-way'!D970)</f>
        <v/>
      </c>
      <c r="G962" s="22" t="str">
        <f>IF(OR($A962="",$B962=""),"",'MPTO_working_2-way'!E970)</f>
        <v/>
      </c>
      <c r="H962" s="17" t="str">
        <f>IF(OR($A962="",$B962=""),"",'OddsRatio_working_2-way'!M970)</f>
        <v/>
      </c>
      <c r="I962" s="17" t="str">
        <f>IF(OR($A962="",$B962=""),"",'OddsRatio_working_2-way'!N970)</f>
        <v/>
      </c>
      <c r="J962" s="17" t="str">
        <f>IF('Log_working_2-way'!$D970="","",A962^('Log_working_2-way'!$D970))</f>
        <v/>
      </c>
      <c r="K962" s="22" t="str">
        <f>IF('Log_working_2-way'!$D970="","",B962^('Log_working_2-way'!$D970))</f>
        <v/>
      </c>
    </row>
    <row r="963" spans="3:11" x14ac:dyDescent="0.2">
      <c r="C963" s="20" t="str">
        <f t="shared" si="103"/>
        <v/>
      </c>
      <c r="D963" s="17" t="str">
        <f>IF(OR($A963="",$B963=""),"",A963*'MPTO_working_2-way'!$G971)</f>
        <v/>
      </c>
      <c r="E963" s="22" t="str">
        <f>IF(OR($A963="",$B963=""),"",B963*'MPTO_working_2-way'!$G971)</f>
        <v/>
      </c>
      <c r="F963" s="17" t="str">
        <f>IF(OR($A963="",$B963=""),"",'MPTO_working_2-way'!D971)</f>
        <v/>
      </c>
      <c r="G963" s="22" t="str">
        <f>IF(OR($A963="",$B963=""),"",'MPTO_working_2-way'!E971)</f>
        <v/>
      </c>
      <c r="H963" s="17" t="str">
        <f>IF(OR($A963="",$B963=""),"",'OddsRatio_working_2-way'!M971)</f>
        <v/>
      </c>
      <c r="I963" s="17" t="str">
        <f>IF(OR($A963="",$B963=""),"",'OddsRatio_working_2-way'!N971)</f>
        <v/>
      </c>
      <c r="J963" s="17" t="str">
        <f>IF('Log_working_2-way'!$D971="","",A963^('Log_working_2-way'!$D971))</f>
        <v/>
      </c>
      <c r="K963" s="22" t="str">
        <f>IF('Log_working_2-way'!$D971="","",B963^('Log_working_2-way'!$D971))</f>
        <v/>
      </c>
    </row>
    <row r="964" spans="3:11" x14ac:dyDescent="0.2">
      <c r="C964" s="20" t="str">
        <f t="shared" si="103"/>
        <v/>
      </c>
      <c r="D964" s="17" t="str">
        <f>IF(OR($A964="",$B964=""),"",A964*'MPTO_working_2-way'!$G972)</f>
        <v/>
      </c>
      <c r="E964" s="22" t="str">
        <f>IF(OR($A964="",$B964=""),"",B964*'MPTO_working_2-way'!$G972)</f>
        <v/>
      </c>
      <c r="F964" s="17" t="str">
        <f>IF(OR($A964="",$B964=""),"",'MPTO_working_2-way'!D972)</f>
        <v/>
      </c>
      <c r="G964" s="22" t="str">
        <f>IF(OR($A964="",$B964=""),"",'MPTO_working_2-way'!E972)</f>
        <v/>
      </c>
      <c r="H964" s="17" t="str">
        <f>IF(OR($A964="",$B964=""),"",'OddsRatio_working_2-way'!M972)</f>
        <v/>
      </c>
      <c r="I964" s="17" t="str">
        <f>IF(OR($A964="",$B964=""),"",'OddsRatio_working_2-way'!N972)</f>
        <v/>
      </c>
      <c r="J964" s="17" t="str">
        <f>IF('Log_working_2-way'!$D972="","",A964^('Log_working_2-way'!$D972))</f>
        <v/>
      </c>
      <c r="K964" s="22" t="str">
        <f>IF('Log_working_2-way'!$D972="","",B964^('Log_working_2-way'!$D972))</f>
        <v/>
      </c>
    </row>
    <row r="965" spans="3:11" x14ac:dyDescent="0.2">
      <c r="C965" s="20" t="str">
        <f t="shared" si="103"/>
        <v/>
      </c>
      <c r="D965" s="17" t="str">
        <f>IF(OR($A965="",$B965=""),"",A965*'MPTO_working_2-way'!$G973)</f>
        <v/>
      </c>
      <c r="E965" s="22" t="str">
        <f>IF(OR($A965="",$B965=""),"",B965*'MPTO_working_2-way'!$G973)</f>
        <v/>
      </c>
      <c r="F965" s="17" t="str">
        <f>IF(OR($A965="",$B965=""),"",'MPTO_working_2-way'!D973)</f>
        <v/>
      </c>
      <c r="G965" s="22" t="str">
        <f>IF(OR($A965="",$B965=""),"",'MPTO_working_2-way'!E973)</f>
        <v/>
      </c>
      <c r="H965" s="17" t="str">
        <f>IF(OR($A965="",$B965=""),"",'OddsRatio_working_2-way'!M973)</f>
        <v/>
      </c>
      <c r="I965" s="17" t="str">
        <f>IF(OR($A965="",$B965=""),"",'OddsRatio_working_2-way'!N973)</f>
        <v/>
      </c>
      <c r="J965" s="17" t="str">
        <f>IF('Log_working_2-way'!$D973="","",A965^('Log_working_2-way'!$D973))</f>
        <v/>
      </c>
      <c r="K965" s="22" t="str">
        <f>IF('Log_working_2-way'!$D973="","",B965^('Log_working_2-way'!$D973))</f>
        <v/>
      </c>
    </row>
    <row r="966" spans="3:11" x14ac:dyDescent="0.2">
      <c r="C966" s="20" t="str">
        <f t="shared" si="103"/>
        <v/>
      </c>
      <c r="D966" s="17" t="str">
        <f>IF(OR($A966="",$B966=""),"",A966*'MPTO_working_2-way'!$G974)</f>
        <v/>
      </c>
      <c r="E966" s="22" t="str">
        <f>IF(OR($A966="",$B966=""),"",B966*'MPTO_working_2-way'!$G974)</f>
        <v/>
      </c>
      <c r="F966" s="17" t="str">
        <f>IF(OR($A966="",$B966=""),"",'MPTO_working_2-way'!D974)</f>
        <v/>
      </c>
      <c r="G966" s="22" t="str">
        <f>IF(OR($A966="",$B966=""),"",'MPTO_working_2-way'!E974)</f>
        <v/>
      </c>
      <c r="H966" s="17" t="str">
        <f>IF(OR($A966="",$B966=""),"",'OddsRatio_working_2-way'!M974)</f>
        <v/>
      </c>
      <c r="I966" s="17" t="str">
        <f>IF(OR($A966="",$B966=""),"",'OddsRatio_working_2-way'!N974)</f>
        <v/>
      </c>
      <c r="J966" s="17" t="str">
        <f>IF('Log_working_2-way'!$D974="","",A966^('Log_working_2-way'!$D974))</f>
        <v/>
      </c>
      <c r="K966" s="22" t="str">
        <f>IF('Log_working_2-way'!$D974="","",B966^('Log_working_2-way'!$D974))</f>
        <v/>
      </c>
    </row>
    <row r="967" spans="3:11" x14ac:dyDescent="0.2">
      <c r="C967" s="20" t="str">
        <f t="shared" si="103"/>
        <v/>
      </c>
      <c r="D967" s="17" t="str">
        <f>IF(OR($A967="",$B967=""),"",A967*'MPTO_working_2-way'!$G975)</f>
        <v/>
      </c>
      <c r="E967" s="22" t="str">
        <f>IF(OR($A967="",$B967=""),"",B967*'MPTO_working_2-way'!$G975)</f>
        <v/>
      </c>
      <c r="F967" s="17" t="str">
        <f>IF(OR($A967="",$B967=""),"",'MPTO_working_2-way'!D975)</f>
        <v/>
      </c>
      <c r="G967" s="22" t="str">
        <f>IF(OR($A967="",$B967=""),"",'MPTO_working_2-way'!E975)</f>
        <v/>
      </c>
      <c r="H967" s="17" t="str">
        <f>IF(OR($A967="",$B967=""),"",'OddsRatio_working_2-way'!M975)</f>
        <v/>
      </c>
      <c r="I967" s="17" t="str">
        <f>IF(OR($A967="",$B967=""),"",'OddsRatio_working_2-way'!N975)</f>
        <v/>
      </c>
      <c r="J967" s="17" t="str">
        <f>IF('Log_working_2-way'!$D975="","",A967^('Log_working_2-way'!$D975))</f>
        <v/>
      </c>
      <c r="K967" s="22" t="str">
        <f>IF('Log_working_2-way'!$D975="","",B967^('Log_working_2-way'!$D975))</f>
        <v/>
      </c>
    </row>
    <row r="968" spans="3:11" x14ac:dyDescent="0.2">
      <c r="C968" s="20" t="str">
        <f t="shared" si="103"/>
        <v/>
      </c>
      <c r="D968" s="17" t="str">
        <f>IF(OR($A968="",$B968=""),"",A968*'MPTO_working_2-way'!$G976)</f>
        <v/>
      </c>
      <c r="E968" s="22" t="str">
        <f>IF(OR($A968="",$B968=""),"",B968*'MPTO_working_2-way'!$G976)</f>
        <v/>
      </c>
      <c r="F968" s="17" t="str">
        <f>IF(OR($A968="",$B968=""),"",'MPTO_working_2-way'!D976)</f>
        <v/>
      </c>
      <c r="G968" s="22" t="str">
        <f>IF(OR($A968="",$B968=""),"",'MPTO_working_2-way'!E976)</f>
        <v/>
      </c>
      <c r="H968" s="17" t="str">
        <f>IF(OR($A968="",$B968=""),"",'OddsRatio_working_2-way'!M976)</f>
        <v/>
      </c>
      <c r="I968" s="17" t="str">
        <f>IF(OR($A968="",$B968=""),"",'OddsRatio_working_2-way'!N976)</f>
        <v/>
      </c>
      <c r="J968" s="17" t="str">
        <f>IF('Log_working_2-way'!$D976="","",A968^('Log_working_2-way'!$D976))</f>
        <v/>
      </c>
      <c r="K968" s="22" t="str">
        <f>IF('Log_working_2-way'!$D976="","",B968^('Log_working_2-way'!$D976))</f>
        <v/>
      </c>
    </row>
    <row r="969" spans="3:11" x14ac:dyDescent="0.2">
      <c r="C969" s="20" t="str">
        <f t="shared" si="103"/>
        <v/>
      </c>
      <c r="D969" s="17" t="str">
        <f>IF(OR($A969="",$B969=""),"",A969*'MPTO_working_2-way'!$G977)</f>
        <v/>
      </c>
      <c r="E969" s="22" t="str">
        <f>IF(OR($A969="",$B969=""),"",B969*'MPTO_working_2-way'!$G977)</f>
        <v/>
      </c>
      <c r="F969" s="17" t="str">
        <f>IF(OR($A969="",$B969=""),"",'MPTO_working_2-way'!D977)</f>
        <v/>
      </c>
      <c r="G969" s="22" t="str">
        <f>IF(OR($A969="",$B969=""),"",'MPTO_working_2-way'!E977)</f>
        <v/>
      </c>
      <c r="H969" s="17" t="str">
        <f>IF(OR($A969="",$B969=""),"",'OddsRatio_working_2-way'!M977)</f>
        <v/>
      </c>
      <c r="I969" s="17" t="str">
        <f>IF(OR($A969="",$B969=""),"",'OddsRatio_working_2-way'!N977)</f>
        <v/>
      </c>
      <c r="J969" s="17" t="str">
        <f>IF('Log_working_2-way'!$D977="","",A969^('Log_working_2-way'!$D977))</f>
        <v/>
      </c>
      <c r="K969" s="22" t="str">
        <f>IF('Log_working_2-way'!$D977="","",B969^('Log_working_2-way'!$D977))</f>
        <v/>
      </c>
    </row>
    <row r="970" spans="3:11" x14ac:dyDescent="0.2">
      <c r="C970" s="20" t="str">
        <f t="shared" si="103"/>
        <v/>
      </c>
      <c r="D970" s="17" t="str">
        <f>IF(OR($A970="",$B970=""),"",A970*'MPTO_working_2-way'!$G978)</f>
        <v/>
      </c>
      <c r="E970" s="22" t="str">
        <f>IF(OR($A970="",$B970=""),"",B970*'MPTO_working_2-way'!$G978)</f>
        <v/>
      </c>
      <c r="F970" s="17" t="str">
        <f>IF(OR($A970="",$B970=""),"",'MPTO_working_2-way'!D978)</f>
        <v/>
      </c>
      <c r="G970" s="22" t="str">
        <f>IF(OR($A970="",$B970=""),"",'MPTO_working_2-way'!E978)</f>
        <v/>
      </c>
      <c r="H970" s="17" t="str">
        <f>IF(OR($A970="",$B970=""),"",'OddsRatio_working_2-way'!M978)</f>
        <v/>
      </c>
      <c r="I970" s="17" t="str">
        <f>IF(OR($A970="",$B970=""),"",'OddsRatio_working_2-way'!N978)</f>
        <v/>
      </c>
      <c r="J970" s="17" t="str">
        <f>IF('Log_working_2-way'!$D978="","",A970^('Log_working_2-way'!$D978))</f>
        <v/>
      </c>
      <c r="K970" s="22" t="str">
        <f>IF('Log_working_2-way'!$D978="","",B970^('Log_working_2-way'!$D978))</f>
        <v/>
      </c>
    </row>
    <row r="971" spans="3:11" x14ac:dyDescent="0.2">
      <c r="C971" s="20" t="str">
        <f t="shared" si="103"/>
        <v/>
      </c>
      <c r="D971" s="17" t="str">
        <f>IF(OR($A971="",$B971=""),"",A971*'MPTO_working_2-way'!$G979)</f>
        <v/>
      </c>
      <c r="E971" s="22" t="str">
        <f>IF(OR($A971="",$B971=""),"",B971*'MPTO_working_2-way'!$G979)</f>
        <v/>
      </c>
      <c r="F971" s="17" t="str">
        <f>IF(OR($A971="",$B971=""),"",'MPTO_working_2-way'!D979)</f>
        <v/>
      </c>
      <c r="G971" s="22" t="str">
        <f>IF(OR($A971="",$B971=""),"",'MPTO_working_2-way'!E979)</f>
        <v/>
      </c>
      <c r="H971" s="17" t="str">
        <f>IF(OR($A971="",$B971=""),"",'OddsRatio_working_2-way'!M979)</f>
        <v/>
      </c>
      <c r="I971" s="17" t="str">
        <f>IF(OR($A971="",$B971=""),"",'OddsRatio_working_2-way'!N979)</f>
        <v/>
      </c>
      <c r="J971" s="17" t="str">
        <f>IF('Log_working_2-way'!$D979="","",A971^('Log_working_2-way'!$D979))</f>
        <v/>
      </c>
      <c r="K971" s="22" t="str">
        <f>IF('Log_working_2-way'!$D979="","",B971^('Log_working_2-way'!$D979))</f>
        <v/>
      </c>
    </row>
    <row r="972" spans="3:11" x14ac:dyDescent="0.2">
      <c r="C972" s="20" t="str">
        <f t="shared" si="103"/>
        <v/>
      </c>
      <c r="D972" s="17" t="str">
        <f>IF(OR($A972="",$B972=""),"",A972*'MPTO_working_2-way'!$G980)</f>
        <v/>
      </c>
      <c r="E972" s="22" t="str">
        <f>IF(OR($A972="",$B972=""),"",B972*'MPTO_working_2-way'!$G980)</f>
        <v/>
      </c>
      <c r="F972" s="17" t="str">
        <f>IF(OR($A972="",$B972=""),"",'MPTO_working_2-way'!D980)</f>
        <v/>
      </c>
      <c r="G972" s="22" t="str">
        <f>IF(OR($A972="",$B972=""),"",'MPTO_working_2-way'!E980)</f>
        <v/>
      </c>
      <c r="H972" s="17" t="str">
        <f>IF(OR($A972="",$B972=""),"",'OddsRatio_working_2-way'!M980)</f>
        <v/>
      </c>
      <c r="I972" s="17" t="str">
        <f>IF(OR($A972="",$B972=""),"",'OddsRatio_working_2-way'!N980)</f>
        <v/>
      </c>
      <c r="J972" s="17" t="str">
        <f>IF('Log_working_2-way'!$D980="","",A972^('Log_working_2-way'!$D980))</f>
        <v/>
      </c>
      <c r="K972" s="22" t="str">
        <f>IF('Log_working_2-way'!$D980="","",B972^('Log_working_2-way'!$D980))</f>
        <v/>
      </c>
    </row>
    <row r="973" spans="3:11" x14ac:dyDescent="0.2">
      <c r="C973" s="20" t="str">
        <f t="shared" si="103"/>
        <v/>
      </c>
      <c r="D973" s="17" t="str">
        <f>IF(OR($A973="",$B973=""),"",A973*'MPTO_working_2-way'!$G981)</f>
        <v/>
      </c>
      <c r="E973" s="22" t="str">
        <f>IF(OR($A973="",$B973=""),"",B973*'MPTO_working_2-way'!$G981)</f>
        <v/>
      </c>
      <c r="F973" s="17" t="str">
        <f>IF(OR($A973="",$B973=""),"",'MPTO_working_2-way'!D981)</f>
        <v/>
      </c>
      <c r="G973" s="22" t="str">
        <f>IF(OR($A973="",$B973=""),"",'MPTO_working_2-way'!E981)</f>
        <v/>
      </c>
      <c r="H973" s="17" t="str">
        <f>IF(OR($A973="",$B973=""),"",'OddsRatio_working_2-way'!M981)</f>
        <v/>
      </c>
      <c r="I973" s="17" t="str">
        <f>IF(OR($A973="",$B973=""),"",'OddsRatio_working_2-way'!N981)</f>
        <v/>
      </c>
      <c r="J973" s="17" t="str">
        <f>IF('Log_working_2-way'!$D981="","",A973^('Log_working_2-way'!$D981))</f>
        <v/>
      </c>
      <c r="K973" s="22" t="str">
        <f>IF('Log_working_2-way'!$D981="","",B973^('Log_working_2-way'!$D981))</f>
        <v/>
      </c>
    </row>
    <row r="974" spans="3:11" x14ac:dyDescent="0.2">
      <c r="C974" s="20" t="str">
        <f t="shared" si="103"/>
        <v/>
      </c>
      <c r="D974" s="17" t="str">
        <f>IF(OR($A974="",$B974=""),"",A974*'MPTO_working_2-way'!$G982)</f>
        <v/>
      </c>
      <c r="E974" s="22" t="str">
        <f>IF(OR($A974="",$B974=""),"",B974*'MPTO_working_2-way'!$G982)</f>
        <v/>
      </c>
      <c r="F974" s="17" t="str">
        <f>IF(OR($A974="",$B974=""),"",'MPTO_working_2-way'!D982)</f>
        <v/>
      </c>
      <c r="G974" s="22" t="str">
        <f>IF(OR($A974="",$B974=""),"",'MPTO_working_2-way'!E982)</f>
        <v/>
      </c>
      <c r="H974" s="17" t="str">
        <f>IF(OR($A974="",$B974=""),"",'OddsRatio_working_2-way'!M982)</f>
        <v/>
      </c>
      <c r="I974" s="17" t="str">
        <f>IF(OR($A974="",$B974=""),"",'OddsRatio_working_2-way'!N982)</f>
        <v/>
      </c>
      <c r="J974" s="17" t="str">
        <f>IF('Log_working_2-way'!$D982="","",A974^('Log_working_2-way'!$D982))</f>
        <v/>
      </c>
      <c r="K974" s="22" t="str">
        <f>IF('Log_working_2-way'!$D982="","",B974^('Log_working_2-way'!$D982))</f>
        <v/>
      </c>
    </row>
    <row r="975" spans="3:11" x14ac:dyDescent="0.2">
      <c r="C975" s="20" t="str">
        <f t="shared" si="103"/>
        <v/>
      </c>
      <c r="D975" s="17" t="str">
        <f>IF(OR($A975="",$B975=""),"",A975*'MPTO_working_2-way'!$G983)</f>
        <v/>
      </c>
      <c r="E975" s="22" t="str">
        <f>IF(OR($A975="",$B975=""),"",B975*'MPTO_working_2-way'!$G983)</f>
        <v/>
      </c>
      <c r="F975" s="17" t="str">
        <f>IF(OR($A975="",$B975=""),"",'MPTO_working_2-way'!D983)</f>
        <v/>
      </c>
      <c r="G975" s="22" t="str">
        <f>IF(OR($A975="",$B975=""),"",'MPTO_working_2-way'!E983)</f>
        <v/>
      </c>
      <c r="H975" s="17" t="str">
        <f>IF(OR($A975="",$B975=""),"",'OddsRatio_working_2-way'!M983)</f>
        <v/>
      </c>
      <c r="I975" s="17" t="str">
        <f>IF(OR($A975="",$B975=""),"",'OddsRatio_working_2-way'!N983)</f>
        <v/>
      </c>
      <c r="J975" s="17" t="str">
        <f>IF('Log_working_2-way'!$D983="","",A975^('Log_working_2-way'!$D983))</f>
        <v/>
      </c>
      <c r="K975" s="22" t="str">
        <f>IF('Log_working_2-way'!$D983="","",B975^('Log_working_2-way'!$D983))</f>
        <v/>
      </c>
    </row>
    <row r="976" spans="3:11" x14ac:dyDescent="0.2">
      <c r="C976" s="20" t="str">
        <f t="shared" si="103"/>
        <v/>
      </c>
      <c r="D976" s="17" t="str">
        <f>IF(OR($A976="",$B976=""),"",A976*'MPTO_working_2-way'!$G984)</f>
        <v/>
      </c>
      <c r="E976" s="22" t="str">
        <f>IF(OR($A976="",$B976=""),"",B976*'MPTO_working_2-way'!$G984)</f>
        <v/>
      </c>
      <c r="F976" s="17" t="str">
        <f>IF(OR($A976="",$B976=""),"",'MPTO_working_2-way'!D984)</f>
        <v/>
      </c>
      <c r="G976" s="22" t="str">
        <f>IF(OR($A976="",$B976=""),"",'MPTO_working_2-way'!E984)</f>
        <v/>
      </c>
      <c r="H976" s="17" t="str">
        <f>IF(OR($A976="",$B976=""),"",'OddsRatio_working_2-way'!M984)</f>
        <v/>
      </c>
      <c r="I976" s="17" t="str">
        <f>IF(OR($A976="",$B976=""),"",'OddsRatio_working_2-way'!N984)</f>
        <v/>
      </c>
      <c r="J976" s="17" t="str">
        <f>IF('Log_working_2-way'!$D984="","",A976^('Log_working_2-way'!$D984))</f>
        <v/>
      </c>
      <c r="K976" s="22" t="str">
        <f>IF('Log_working_2-way'!$D984="","",B976^('Log_working_2-way'!$D984))</f>
        <v/>
      </c>
    </row>
    <row r="977" spans="3:11" x14ac:dyDescent="0.2">
      <c r="C977" s="20" t="str">
        <f t="shared" si="103"/>
        <v/>
      </c>
      <c r="D977" s="17" t="str">
        <f>IF(OR($A977="",$B977=""),"",A977*'MPTO_working_2-way'!$G985)</f>
        <v/>
      </c>
      <c r="E977" s="22" t="str">
        <f>IF(OR($A977="",$B977=""),"",B977*'MPTO_working_2-way'!$G985)</f>
        <v/>
      </c>
      <c r="F977" s="17" t="str">
        <f>IF(OR($A977="",$B977=""),"",'MPTO_working_2-way'!D985)</f>
        <v/>
      </c>
      <c r="G977" s="22" t="str">
        <f>IF(OR($A977="",$B977=""),"",'MPTO_working_2-way'!E985)</f>
        <v/>
      </c>
      <c r="H977" s="17" t="str">
        <f>IF(OR($A977="",$B977=""),"",'OddsRatio_working_2-way'!M985)</f>
        <v/>
      </c>
      <c r="I977" s="17" t="str">
        <f>IF(OR($A977="",$B977=""),"",'OddsRatio_working_2-way'!N985)</f>
        <v/>
      </c>
      <c r="J977" s="17" t="str">
        <f>IF('Log_working_2-way'!$D985="","",A977^('Log_working_2-way'!$D985))</f>
        <v/>
      </c>
      <c r="K977" s="22" t="str">
        <f>IF('Log_working_2-way'!$D985="","",B977^('Log_working_2-way'!$D985))</f>
        <v/>
      </c>
    </row>
    <row r="978" spans="3:11" x14ac:dyDescent="0.2">
      <c r="C978" s="20" t="str">
        <f t="shared" si="103"/>
        <v/>
      </c>
      <c r="D978" s="17" t="str">
        <f>IF(OR($A978="",$B978=""),"",A978*'MPTO_working_2-way'!$G986)</f>
        <v/>
      </c>
      <c r="E978" s="22" t="str">
        <f>IF(OR($A978="",$B978=""),"",B978*'MPTO_working_2-way'!$G986)</f>
        <v/>
      </c>
      <c r="F978" s="17" t="str">
        <f>IF(OR($A978="",$B978=""),"",'MPTO_working_2-way'!D986)</f>
        <v/>
      </c>
      <c r="G978" s="22" t="str">
        <f>IF(OR($A978="",$B978=""),"",'MPTO_working_2-way'!E986)</f>
        <v/>
      </c>
      <c r="H978" s="17" t="str">
        <f>IF(OR($A978="",$B978=""),"",'OddsRatio_working_2-way'!M986)</f>
        <v/>
      </c>
      <c r="I978" s="17" t="str">
        <f>IF(OR($A978="",$B978=""),"",'OddsRatio_working_2-way'!N986)</f>
        <v/>
      </c>
      <c r="J978" s="17" t="str">
        <f>IF('Log_working_2-way'!$D986="","",A978^('Log_working_2-way'!$D986))</f>
        <v/>
      </c>
      <c r="K978" s="22" t="str">
        <f>IF('Log_working_2-way'!$D986="","",B978^('Log_working_2-way'!$D986))</f>
        <v/>
      </c>
    </row>
    <row r="979" spans="3:11" x14ac:dyDescent="0.2">
      <c r="C979" s="20" t="str">
        <f t="shared" si="103"/>
        <v/>
      </c>
      <c r="D979" s="17" t="str">
        <f>IF(OR($A979="",$B979=""),"",A979*'MPTO_working_2-way'!$G987)</f>
        <v/>
      </c>
      <c r="E979" s="22" t="str">
        <f>IF(OR($A979="",$B979=""),"",B979*'MPTO_working_2-way'!$G987)</f>
        <v/>
      </c>
      <c r="F979" s="17" t="str">
        <f>IF(OR($A979="",$B979=""),"",'MPTO_working_2-way'!D987)</f>
        <v/>
      </c>
      <c r="G979" s="22" t="str">
        <f>IF(OR($A979="",$B979=""),"",'MPTO_working_2-way'!E987)</f>
        <v/>
      </c>
      <c r="H979" s="17" t="str">
        <f>IF(OR($A979="",$B979=""),"",'OddsRatio_working_2-way'!M987)</f>
        <v/>
      </c>
      <c r="I979" s="17" t="str">
        <f>IF(OR($A979="",$B979=""),"",'OddsRatio_working_2-way'!N987)</f>
        <v/>
      </c>
      <c r="J979" s="17" t="str">
        <f>IF('Log_working_2-way'!$D987="","",A979^('Log_working_2-way'!$D987))</f>
        <v/>
      </c>
      <c r="K979" s="22" t="str">
        <f>IF('Log_working_2-way'!$D987="","",B979^('Log_working_2-way'!$D987))</f>
        <v/>
      </c>
    </row>
    <row r="980" spans="3:11" x14ac:dyDescent="0.2">
      <c r="C980" s="20" t="str">
        <f t="shared" si="103"/>
        <v/>
      </c>
      <c r="D980" s="17" t="str">
        <f>IF(OR($A980="",$B980=""),"",A980*'MPTO_working_2-way'!$G988)</f>
        <v/>
      </c>
      <c r="E980" s="22" t="str">
        <f>IF(OR($A980="",$B980=""),"",B980*'MPTO_working_2-way'!$G988)</f>
        <v/>
      </c>
      <c r="F980" s="17" t="str">
        <f>IF(OR($A980="",$B980=""),"",'MPTO_working_2-way'!D988)</f>
        <v/>
      </c>
      <c r="G980" s="22" t="str">
        <f>IF(OR($A980="",$B980=""),"",'MPTO_working_2-way'!E988)</f>
        <v/>
      </c>
      <c r="H980" s="17" t="str">
        <f>IF(OR($A980="",$B980=""),"",'OddsRatio_working_2-way'!M988)</f>
        <v/>
      </c>
      <c r="I980" s="17" t="str">
        <f>IF(OR($A980="",$B980=""),"",'OddsRatio_working_2-way'!N988)</f>
        <v/>
      </c>
      <c r="J980" s="17" t="str">
        <f>IF('Log_working_2-way'!$D988="","",A980^('Log_working_2-way'!$D988))</f>
        <v/>
      </c>
      <c r="K980" s="22" t="str">
        <f>IF('Log_working_2-way'!$D988="","",B980^('Log_working_2-way'!$D988))</f>
        <v/>
      </c>
    </row>
    <row r="981" spans="3:11" x14ac:dyDescent="0.2">
      <c r="C981" s="20" t="str">
        <f t="shared" si="103"/>
        <v/>
      </c>
      <c r="D981" s="17" t="str">
        <f>IF(OR($A981="",$B981=""),"",A981*'MPTO_working_2-way'!$G989)</f>
        <v/>
      </c>
      <c r="E981" s="22" t="str">
        <f>IF(OR($A981="",$B981=""),"",B981*'MPTO_working_2-way'!$G989)</f>
        <v/>
      </c>
      <c r="F981" s="17" t="str">
        <f>IF(OR($A981="",$B981=""),"",'MPTO_working_2-way'!D989)</f>
        <v/>
      </c>
      <c r="G981" s="22" t="str">
        <f>IF(OR($A981="",$B981=""),"",'MPTO_working_2-way'!E989)</f>
        <v/>
      </c>
      <c r="H981" s="17" t="str">
        <f>IF(OR($A981="",$B981=""),"",'OddsRatio_working_2-way'!M989)</f>
        <v/>
      </c>
      <c r="I981" s="17" t="str">
        <f>IF(OR($A981="",$B981=""),"",'OddsRatio_working_2-way'!N989)</f>
        <v/>
      </c>
      <c r="J981" s="17" t="str">
        <f>IF('Log_working_2-way'!$D989="","",A981^('Log_working_2-way'!$D989))</f>
        <v/>
      </c>
      <c r="K981" s="22" t="str">
        <f>IF('Log_working_2-way'!$D989="","",B981^('Log_working_2-way'!$D989))</f>
        <v/>
      </c>
    </row>
    <row r="982" spans="3:11" x14ac:dyDescent="0.2">
      <c r="C982" s="20" t="str">
        <f t="shared" si="103"/>
        <v/>
      </c>
      <c r="D982" s="17" t="str">
        <f>IF(OR($A982="",$B982=""),"",A982*'MPTO_working_2-way'!$G990)</f>
        <v/>
      </c>
      <c r="E982" s="22" t="str">
        <f>IF(OR($A982="",$B982=""),"",B982*'MPTO_working_2-way'!$G990)</f>
        <v/>
      </c>
      <c r="F982" s="17" t="str">
        <f>IF(OR($A982="",$B982=""),"",'MPTO_working_2-way'!D990)</f>
        <v/>
      </c>
      <c r="G982" s="22" t="str">
        <f>IF(OR($A982="",$B982=""),"",'MPTO_working_2-way'!E990)</f>
        <v/>
      </c>
      <c r="H982" s="17" t="str">
        <f>IF(OR($A982="",$B982=""),"",'OddsRatio_working_2-way'!M990)</f>
        <v/>
      </c>
      <c r="I982" s="17" t="str">
        <f>IF(OR($A982="",$B982=""),"",'OddsRatio_working_2-way'!N990)</f>
        <v/>
      </c>
      <c r="J982" s="17" t="str">
        <f>IF('Log_working_2-way'!$D990="","",A982^('Log_working_2-way'!$D990))</f>
        <v/>
      </c>
      <c r="K982" s="22" t="str">
        <f>IF('Log_working_2-way'!$D990="","",B982^('Log_working_2-way'!$D990))</f>
        <v/>
      </c>
    </row>
    <row r="983" spans="3:11" x14ac:dyDescent="0.2">
      <c r="C983" s="20" t="str">
        <f t="shared" si="103"/>
        <v/>
      </c>
      <c r="D983" s="17" t="str">
        <f>IF(OR($A983="",$B983=""),"",A983*'MPTO_working_2-way'!$G991)</f>
        <v/>
      </c>
      <c r="E983" s="22" t="str">
        <f>IF(OR($A983="",$B983=""),"",B983*'MPTO_working_2-way'!$G991)</f>
        <v/>
      </c>
      <c r="F983" s="17" t="str">
        <f>IF(OR($A983="",$B983=""),"",'MPTO_working_2-way'!D991)</f>
        <v/>
      </c>
      <c r="G983" s="22" t="str">
        <f>IF(OR($A983="",$B983=""),"",'MPTO_working_2-way'!E991)</f>
        <v/>
      </c>
      <c r="H983" s="17" t="str">
        <f>IF(OR($A983="",$B983=""),"",'OddsRatio_working_2-way'!M991)</f>
        <v/>
      </c>
      <c r="I983" s="17" t="str">
        <f>IF(OR($A983="",$B983=""),"",'OddsRatio_working_2-way'!N991)</f>
        <v/>
      </c>
      <c r="J983" s="17" t="str">
        <f>IF('Log_working_2-way'!$D991="","",A983^('Log_working_2-way'!$D991))</f>
        <v/>
      </c>
      <c r="K983" s="22" t="str">
        <f>IF('Log_working_2-way'!$D991="","",B983^('Log_working_2-way'!$D991))</f>
        <v/>
      </c>
    </row>
    <row r="984" spans="3:11" x14ac:dyDescent="0.2">
      <c r="C984" s="20" t="str">
        <f t="shared" si="103"/>
        <v/>
      </c>
      <c r="D984" s="17" t="str">
        <f>IF(OR($A984="",$B984=""),"",A984*'MPTO_working_2-way'!$G992)</f>
        <v/>
      </c>
      <c r="E984" s="22" t="str">
        <f>IF(OR($A984="",$B984=""),"",B984*'MPTO_working_2-way'!$G992)</f>
        <v/>
      </c>
      <c r="F984" s="17" t="str">
        <f>IF(OR($A984="",$B984=""),"",'MPTO_working_2-way'!D992)</f>
        <v/>
      </c>
      <c r="G984" s="22" t="str">
        <f>IF(OR($A984="",$B984=""),"",'MPTO_working_2-way'!E992)</f>
        <v/>
      </c>
      <c r="H984" s="17" t="str">
        <f>IF(OR($A984="",$B984=""),"",'OddsRatio_working_2-way'!M992)</f>
        <v/>
      </c>
      <c r="I984" s="17" t="str">
        <f>IF(OR($A984="",$B984=""),"",'OddsRatio_working_2-way'!N992)</f>
        <v/>
      </c>
      <c r="J984" s="17" t="str">
        <f>IF('Log_working_2-way'!$D992="","",A984^('Log_working_2-way'!$D992))</f>
        <v/>
      </c>
      <c r="K984" s="22" t="str">
        <f>IF('Log_working_2-way'!$D992="","",B984^('Log_working_2-way'!$D992))</f>
        <v/>
      </c>
    </row>
    <row r="985" spans="3:11" x14ac:dyDescent="0.2">
      <c r="C985" s="20" t="str">
        <f t="shared" si="103"/>
        <v/>
      </c>
      <c r="D985" s="17" t="str">
        <f>IF(OR($A985="",$B985=""),"",A985*'MPTO_working_2-way'!$G993)</f>
        <v/>
      </c>
      <c r="E985" s="22" t="str">
        <f>IF(OR($A985="",$B985=""),"",B985*'MPTO_working_2-way'!$G993)</f>
        <v/>
      </c>
      <c r="F985" s="17" t="str">
        <f>IF(OR($A985="",$B985=""),"",'MPTO_working_2-way'!D993)</f>
        <v/>
      </c>
      <c r="G985" s="22" t="str">
        <f>IF(OR($A985="",$B985=""),"",'MPTO_working_2-way'!E993)</f>
        <v/>
      </c>
      <c r="H985" s="17" t="str">
        <f>IF(OR($A985="",$B985=""),"",'OddsRatio_working_2-way'!M993)</f>
        <v/>
      </c>
      <c r="I985" s="17" t="str">
        <f>IF(OR($A985="",$B985=""),"",'OddsRatio_working_2-way'!N993)</f>
        <v/>
      </c>
      <c r="J985" s="17" t="str">
        <f>IF('Log_working_2-way'!$D993="","",A985^('Log_working_2-way'!$D993))</f>
        <v/>
      </c>
      <c r="K985" s="22" t="str">
        <f>IF('Log_working_2-way'!$D993="","",B985^('Log_working_2-way'!$D993))</f>
        <v/>
      </c>
    </row>
    <row r="986" spans="3:11" x14ac:dyDescent="0.2">
      <c r="C986" s="20" t="str">
        <f t="shared" si="103"/>
        <v/>
      </c>
      <c r="D986" s="17" t="str">
        <f>IF(OR($A986="",$B986=""),"",A986*'MPTO_working_2-way'!$G994)</f>
        <v/>
      </c>
      <c r="E986" s="22" t="str">
        <f>IF(OR($A986="",$B986=""),"",B986*'MPTO_working_2-way'!$G994)</f>
        <v/>
      </c>
      <c r="F986" s="17" t="str">
        <f>IF(OR($A986="",$B986=""),"",'MPTO_working_2-way'!D994)</f>
        <v/>
      </c>
      <c r="G986" s="22" t="str">
        <f>IF(OR($A986="",$B986=""),"",'MPTO_working_2-way'!E994)</f>
        <v/>
      </c>
      <c r="H986" s="17" t="str">
        <f>IF(OR($A986="",$B986=""),"",'OddsRatio_working_2-way'!M994)</f>
        <v/>
      </c>
      <c r="I986" s="17" t="str">
        <f>IF(OR($A986="",$B986=""),"",'OddsRatio_working_2-way'!N994)</f>
        <v/>
      </c>
      <c r="J986" s="17" t="str">
        <f>IF('Log_working_2-way'!$D994="","",A986^('Log_working_2-way'!$D994))</f>
        <v/>
      </c>
      <c r="K986" s="22" t="str">
        <f>IF('Log_working_2-way'!$D994="","",B986^('Log_working_2-way'!$D994))</f>
        <v/>
      </c>
    </row>
    <row r="987" spans="3:11" x14ac:dyDescent="0.2">
      <c r="C987" s="20" t="str">
        <f t="shared" si="103"/>
        <v/>
      </c>
      <c r="D987" s="17" t="str">
        <f>IF(OR($A987="",$B987=""),"",A987*'MPTO_working_2-way'!$G995)</f>
        <v/>
      </c>
      <c r="E987" s="22" t="str">
        <f>IF(OR($A987="",$B987=""),"",B987*'MPTO_working_2-way'!$G995)</f>
        <v/>
      </c>
      <c r="F987" s="17" t="str">
        <f>IF(OR($A987="",$B987=""),"",'MPTO_working_2-way'!D995)</f>
        <v/>
      </c>
      <c r="G987" s="22" t="str">
        <f>IF(OR($A987="",$B987=""),"",'MPTO_working_2-way'!E995)</f>
        <v/>
      </c>
      <c r="H987" s="17" t="str">
        <f>IF(OR($A987="",$B987=""),"",'OddsRatio_working_2-way'!M995)</f>
        <v/>
      </c>
      <c r="I987" s="17" t="str">
        <f>IF(OR($A987="",$B987=""),"",'OddsRatio_working_2-way'!N995)</f>
        <v/>
      </c>
      <c r="J987" s="17" t="str">
        <f>IF('Log_working_2-way'!$D995="","",A987^('Log_working_2-way'!$D995))</f>
        <v/>
      </c>
      <c r="K987" s="22" t="str">
        <f>IF('Log_working_2-way'!$D995="","",B987^('Log_working_2-way'!$D995))</f>
        <v/>
      </c>
    </row>
    <row r="988" spans="3:11" x14ac:dyDescent="0.2">
      <c r="C988" s="20" t="str">
        <f t="shared" si="103"/>
        <v/>
      </c>
      <c r="D988" s="17" t="str">
        <f>IF(OR($A988="",$B988=""),"",A988*'MPTO_working_2-way'!$G996)</f>
        <v/>
      </c>
      <c r="E988" s="22" t="str">
        <f>IF(OR($A988="",$B988=""),"",B988*'MPTO_working_2-way'!$G996)</f>
        <v/>
      </c>
      <c r="F988" s="17" t="str">
        <f>IF(OR($A988="",$B988=""),"",'MPTO_working_2-way'!D996)</f>
        <v/>
      </c>
      <c r="G988" s="22" t="str">
        <f>IF(OR($A988="",$B988=""),"",'MPTO_working_2-way'!E996)</f>
        <v/>
      </c>
      <c r="H988" s="17" t="str">
        <f>IF(OR($A988="",$B988=""),"",'OddsRatio_working_2-way'!M996)</f>
        <v/>
      </c>
      <c r="I988" s="17" t="str">
        <f>IF(OR($A988="",$B988=""),"",'OddsRatio_working_2-way'!N996)</f>
        <v/>
      </c>
      <c r="J988" s="17" t="str">
        <f>IF('Log_working_2-way'!$D996="","",A988^('Log_working_2-way'!$D996))</f>
        <v/>
      </c>
      <c r="K988" s="22" t="str">
        <f>IF('Log_working_2-way'!$D996="","",B988^('Log_working_2-way'!$D996))</f>
        <v/>
      </c>
    </row>
    <row r="989" spans="3:11" x14ac:dyDescent="0.2">
      <c r="C989" s="20" t="str">
        <f t="shared" si="103"/>
        <v/>
      </c>
      <c r="D989" s="17" t="str">
        <f>IF(OR($A989="",$B989=""),"",A989*'MPTO_working_2-way'!$G997)</f>
        <v/>
      </c>
      <c r="E989" s="22" t="str">
        <f>IF(OR($A989="",$B989=""),"",B989*'MPTO_working_2-way'!$G997)</f>
        <v/>
      </c>
      <c r="F989" s="17" t="str">
        <f>IF(OR($A989="",$B989=""),"",'MPTO_working_2-way'!D997)</f>
        <v/>
      </c>
      <c r="G989" s="22" t="str">
        <f>IF(OR($A989="",$B989=""),"",'MPTO_working_2-way'!E997)</f>
        <v/>
      </c>
      <c r="H989" s="17" t="str">
        <f>IF(OR($A989="",$B989=""),"",'OddsRatio_working_2-way'!M997)</f>
        <v/>
      </c>
      <c r="I989" s="17" t="str">
        <f>IF(OR($A989="",$B989=""),"",'OddsRatio_working_2-way'!N997)</f>
        <v/>
      </c>
      <c r="J989" s="17" t="str">
        <f>IF('Log_working_2-way'!$D997="","",A989^('Log_working_2-way'!$D997))</f>
        <v/>
      </c>
      <c r="K989" s="22" t="str">
        <f>IF('Log_working_2-way'!$D997="","",B989^('Log_working_2-way'!$D997))</f>
        <v/>
      </c>
    </row>
    <row r="990" spans="3:11" x14ac:dyDescent="0.2">
      <c r="C990" s="20" t="str">
        <f t="shared" si="103"/>
        <v/>
      </c>
      <c r="D990" s="17" t="str">
        <f>IF(OR($A990="",$B990=""),"",A990*'MPTO_working_2-way'!$G998)</f>
        <v/>
      </c>
      <c r="E990" s="22" t="str">
        <f>IF(OR($A990="",$B990=""),"",B990*'MPTO_working_2-way'!$G998)</f>
        <v/>
      </c>
      <c r="F990" s="17" t="str">
        <f>IF(OR($A990="",$B990=""),"",'MPTO_working_2-way'!D998)</f>
        <v/>
      </c>
      <c r="G990" s="22" t="str">
        <f>IF(OR($A990="",$B990=""),"",'MPTO_working_2-way'!E998)</f>
        <v/>
      </c>
      <c r="H990" s="17" t="str">
        <f>IF(OR($A990="",$B990=""),"",'OddsRatio_working_2-way'!M998)</f>
        <v/>
      </c>
      <c r="I990" s="17" t="str">
        <f>IF(OR($A990="",$B990=""),"",'OddsRatio_working_2-way'!N998)</f>
        <v/>
      </c>
      <c r="J990" s="17" t="str">
        <f>IF('Log_working_2-way'!$D998="","",A990^('Log_working_2-way'!$D998))</f>
        <v/>
      </c>
      <c r="K990" s="22" t="str">
        <f>IF('Log_working_2-way'!$D998="","",B990^('Log_working_2-way'!$D998))</f>
        <v/>
      </c>
    </row>
    <row r="991" spans="3:11" x14ac:dyDescent="0.2">
      <c r="C991" s="20" t="str">
        <f t="shared" si="103"/>
        <v/>
      </c>
      <c r="D991" s="17" t="str">
        <f>IF(OR($A991="",$B991=""),"",A991*'MPTO_working_2-way'!$G999)</f>
        <v/>
      </c>
      <c r="E991" s="22" t="str">
        <f>IF(OR($A991="",$B991=""),"",B991*'MPTO_working_2-way'!$G999)</f>
        <v/>
      </c>
      <c r="F991" s="17" t="str">
        <f>IF(OR($A991="",$B991=""),"",'MPTO_working_2-way'!D999)</f>
        <v/>
      </c>
      <c r="G991" s="22" t="str">
        <f>IF(OR($A991="",$B991=""),"",'MPTO_working_2-way'!E999)</f>
        <v/>
      </c>
      <c r="H991" s="17" t="str">
        <f>IF(OR($A991="",$B991=""),"",'OddsRatio_working_2-way'!M999)</f>
        <v/>
      </c>
      <c r="I991" s="17" t="str">
        <f>IF(OR($A991="",$B991=""),"",'OddsRatio_working_2-way'!N999)</f>
        <v/>
      </c>
      <c r="J991" s="17" t="str">
        <f>IF('Log_working_2-way'!$D999="","",A991^('Log_working_2-way'!$D999))</f>
        <v/>
      </c>
      <c r="K991" s="22" t="str">
        <f>IF('Log_working_2-way'!$D999="","",B991^('Log_working_2-way'!$D999))</f>
        <v/>
      </c>
    </row>
    <row r="992" spans="3:11" x14ac:dyDescent="0.2">
      <c r="C992" s="20" t="str">
        <f t="shared" si="103"/>
        <v/>
      </c>
      <c r="D992" s="17" t="str">
        <f>IF(OR($A992="",$B992=""),"",A992*'MPTO_working_2-way'!$G1000)</f>
        <v/>
      </c>
      <c r="E992" s="22" t="str">
        <f>IF(OR($A992="",$B992=""),"",B992*'MPTO_working_2-way'!$G1000)</f>
        <v/>
      </c>
      <c r="F992" s="17" t="str">
        <f>IF(OR($A992="",$B992=""),"",'MPTO_working_2-way'!D1000)</f>
        <v/>
      </c>
      <c r="G992" s="22" t="str">
        <f>IF(OR($A992="",$B992=""),"",'MPTO_working_2-way'!E1000)</f>
        <v/>
      </c>
      <c r="H992" s="17" t="str">
        <f>IF(OR($A992="",$B992=""),"",'OddsRatio_working_2-way'!M1000)</f>
        <v/>
      </c>
      <c r="I992" s="17" t="str">
        <f>IF(OR($A992="",$B992=""),"",'OddsRatio_working_2-way'!N1000)</f>
        <v/>
      </c>
      <c r="J992" s="17" t="str">
        <f>IF('Log_working_2-way'!$D1000="","",A992^('Log_working_2-way'!$D1000))</f>
        <v/>
      </c>
      <c r="K992" s="22" t="str">
        <f>IF('Log_working_2-way'!$D1000="","",B992^('Log_working_2-way'!$D1000))</f>
        <v/>
      </c>
    </row>
    <row r="993" spans="3:11" x14ac:dyDescent="0.2">
      <c r="C993" s="20" t="str">
        <f t="shared" si="103"/>
        <v/>
      </c>
      <c r="D993" s="17" t="str">
        <f>IF(OR($A993="",$B993=""),"",A993*'MPTO_working_2-way'!$G1001)</f>
        <v/>
      </c>
      <c r="E993" s="22" t="str">
        <f>IF(OR($A993="",$B993=""),"",B993*'MPTO_working_2-way'!$G1001)</f>
        <v/>
      </c>
      <c r="F993" s="17" t="str">
        <f>IF(OR($A993="",$B993=""),"",'MPTO_working_2-way'!D1001)</f>
        <v/>
      </c>
      <c r="G993" s="22" t="str">
        <f>IF(OR($A993="",$B993=""),"",'MPTO_working_2-way'!E1001)</f>
        <v/>
      </c>
      <c r="H993" s="17" t="str">
        <f>IF(OR($A993="",$B993=""),"",'OddsRatio_working_2-way'!M1001)</f>
        <v/>
      </c>
      <c r="I993" s="17" t="str">
        <f>IF(OR($A993="",$B993=""),"",'OddsRatio_working_2-way'!N1001)</f>
        <v/>
      </c>
      <c r="J993" s="17" t="str">
        <f>IF('Log_working_2-way'!$D1001="","",A993^('Log_working_2-way'!$D1001))</f>
        <v/>
      </c>
      <c r="K993" s="22" t="str">
        <f>IF('Log_working_2-way'!$D1001="","",B993^('Log_working_2-way'!$D1001))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zoomScale="80" zoomScaleNormal="80" workbookViewId="0">
      <pane ySplit="2" topLeftCell="A491" activePane="bottomLeft" state="frozen"/>
      <selection pane="bottomLeft" activeCell="AH502" sqref="AH502:AH51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6" s="13" customFormat="1" x14ac:dyDescent="0.2">
      <c r="A1" s="79" t="s">
        <v>9</v>
      </c>
      <c r="B1" s="79"/>
      <c r="C1" s="80"/>
      <c r="D1" s="18"/>
      <c r="E1" s="81" t="s">
        <v>25</v>
      </c>
      <c r="F1" s="79"/>
      <c r="G1" s="80"/>
      <c r="H1" s="81" t="s">
        <v>23</v>
      </c>
      <c r="I1" s="79"/>
      <c r="J1" s="80"/>
      <c r="K1" s="81" t="s">
        <v>11</v>
      </c>
      <c r="L1" s="79"/>
      <c r="M1" s="80"/>
      <c r="N1" s="81" t="s">
        <v>181</v>
      </c>
      <c r="O1" s="79"/>
      <c r="P1" s="79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212</v>
      </c>
      <c r="AE1" s="41" t="s">
        <v>213</v>
      </c>
      <c r="AF1" s="13" t="s">
        <v>210</v>
      </c>
      <c r="AG1" s="13" t="s">
        <v>211</v>
      </c>
      <c r="AH1" s="41" t="s">
        <v>209</v>
      </c>
      <c r="AI1" s="41" t="s">
        <v>214</v>
      </c>
      <c r="AJ1" s="13" t="s">
        <v>272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6" s="67" customFormat="1" ht="15" x14ac:dyDescent="0.25">
      <c r="A186" s="60">
        <v>3.01</v>
      </c>
      <c r="B186" s="60">
        <v>3.23</v>
      </c>
      <c r="C186" s="60">
        <v>2.59</v>
      </c>
      <c r="D186" s="61">
        <f t="shared" si="17"/>
        <v>2.7923822941462895E-2</v>
      </c>
      <c r="E186" s="62">
        <f>IF(OR($A186="",$B186="",$C186=""),"",A186*'MPTO_working_3-way'!$I185)</f>
        <v>3.0940507070538033</v>
      </c>
      <c r="F186" s="63">
        <f>IF(OR($A186="",$B186="",$C186=""),"",B186*'MPTO_working_3-way'!$I185)</f>
        <v>3.3201939481009251</v>
      </c>
      <c r="G186" s="64">
        <f>IF(OR($A186="",$B186="",$C186=""),"",C186*'MPTO_working_3-way'!$I185)</f>
        <v>2.6623227014183888</v>
      </c>
      <c r="H186" s="62">
        <f>IF(OR($A186="",$B186="",$C186=""),"",'MPTO_working_3-way'!E185)</f>
        <v>3.0967616692937519</v>
      </c>
      <c r="I186" s="63">
        <f>IF(OR($A186="",$B186="",$C186=""),"",'MPTO_working_3-way'!F185)</f>
        <v>3.3301188557484283</v>
      </c>
      <c r="J186" s="64">
        <f>IF(OR($A186="",$B186="",$C186=""),"",'MPTO_working_3-way'!G185)</f>
        <v>2.6539810257655025</v>
      </c>
      <c r="K186" s="62">
        <f>IF(OR($A186="",$B186="",$C186=""),"",'OddsRatio_working_3-way'!H185)</f>
        <v>3.0957803455834147</v>
      </c>
      <c r="L186" s="63">
        <f>IF(OR($A186="",$B186="",$C186=""),"",'OddsRatio_working_3-way'!I185)</f>
        <v>3.3251692391298584</v>
      </c>
      <c r="M186" s="64">
        <f>IF(OR($A186="",$B186="",$C186=""),"",'OddsRatio_working_3-way'!J185)</f>
        <v>2.657856094267478</v>
      </c>
      <c r="N186" s="65">
        <f t="shared" ref="N186" si="39">(1/E186)* 100</f>
        <v>32.320090867295889</v>
      </c>
      <c r="O186" s="66">
        <f t="shared" ref="O186" si="40">(1/F186)* 100</f>
        <v>30.118722449089972</v>
      </c>
      <c r="P186" s="66">
        <f t="shared" ref="P186" si="41">(1/G186)* 100</f>
        <v>37.561186683614132</v>
      </c>
      <c r="Q186" s="60" t="s">
        <v>208</v>
      </c>
      <c r="R186" s="60" t="s">
        <v>80</v>
      </c>
      <c r="S186" s="60" t="s">
        <v>215</v>
      </c>
      <c r="T186" s="67">
        <v>100</v>
      </c>
      <c r="U186" s="67">
        <f t="shared" si="30"/>
        <v>66.777408637873762</v>
      </c>
      <c r="V186" s="67">
        <f t="shared" si="31"/>
        <v>69.040247678018574</v>
      </c>
      <c r="W186" s="67">
        <f t="shared" si="32"/>
        <v>61.389961389961393</v>
      </c>
      <c r="X186" s="67">
        <f t="shared" si="33"/>
        <v>69.569790932020041</v>
      </c>
      <c r="Y186" s="67">
        <f t="shared" si="34"/>
        <v>71.832629972164867</v>
      </c>
      <c r="Z186" s="67">
        <f t="shared" si="35"/>
        <v>64.182343684107664</v>
      </c>
      <c r="AA186" s="67">
        <f t="shared" si="36"/>
        <v>-2.7923822941462788</v>
      </c>
      <c r="AB186" s="67">
        <f t="shared" si="37"/>
        <v>-2.792382294146293</v>
      </c>
      <c r="AC186" s="67">
        <f t="shared" si="38"/>
        <v>-2.7923822941462717</v>
      </c>
      <c r="AD186" s="68"/>
      <c r="AE186" s="68"/>
      <c r="AF186" s="60">
        <v>2.21</v>
      </c>
      <c r="AG186" s="60">
        <v>1.72</v>
      </c>
      <c r="AH186" s="68"/>
      <c r="AI186" s="68"/>
    </row>
    <row r="187" spans="1:36" ht="15" x14ac:dyDescent="0.25">
      <c r="A187">
        <v>1.18</v>
      </c>
      <c r="B187">
        <v>7.71</v>
      </c>
      <c r="C187">
        <v>13.87</v>
      </c>
      <c r="D187" s="45">
        <f t="shared" si="17"/>
        <v>4.9257366593123297E-2</v>
      </c>
      <c r="E187" s="46">
        <f>IF(OR($A187="",$B187="",$C187=""),"",A187*'MPTO_working_3-way'!$I186)</f>
        <v>1.2381236925798855</v>
      </c>
      <c r="F187" s="47">
        <f>IF(OR($A187="",$B187="",$C187=""),"",B187*'MPTO_working_3-way'!$I186)</f>
        <v>8.0897742964329797</v>
      </c>
      <c r="G187" s="48">
        <f>IF(OR($A187="",$B187="",$C187=""),"",C187*'MPTO_working_3-way'!$I186)</f>
        <v>14.553199674646619</v>
      </c>
      <c r="H187" s="46">
        <f>IF(OR($A187="",$B187="",$C187=""),"",'MPTO_working_3-way'!E186)</f>
        <v>1.2033136781010387</v>
      </c>
      <c r="I187" s="47">
        <f>IF(OR($A187="",$B187="",$C187=""),"",'MPTO_working_3-way'!F186)</f>
        <v>8.8274838188604114</v>
      </c>
      <c r="J187" s="48">
        <f>IF(OR($A187="",$B187="",$C187=""),"",'MPTO_working_3-way'!G186)</f>
        <v>17.960114881136015</v>
      </c>
      <c r="K187" s="46">
        <f>IF(OR($A187="",$B187="",$C187=""),"",'OddsRatio_working_3-way'!H186)</f>
        <v>1.2115054966270171</v>
      </c>
      <c r="L187" s="47">
        <f>IF(OR($A187="",$B187="",$C187=""),"",'OddsRatio_working_3-way'!I186)</f>
        <v>8.8844549020404759</v>
      </c>
      <c r="M187" s="48">
        <f>IF(OR($A187="",$B187="",$C187=""),"",'OddsRatio_working_3-way'!J186)</f>
        <v>16.12264300883173</v>
      </c>
      <c r="N187" s="49">
        <f t="shared" ref="N187:N250" si="42">(1/E187)* 100</f>
        <v>80.767374535600254</v>
      </c>
      <c r="O187" s="50">
        <f t="shared" ref="O187:O250" si="43">(1/F187)* 100</f>
        <v>12.361284299871377</v>
      </c>
      <c r="P187" s="50">
        <f t="shared" ref="P187:P250" si="44">(1/G187)* 100</f>
        <v>6.8713411645283564</v>
      </c>
      <c r="Q187" t="s">
        <v>273</v>
      </c>
      <c r="R187" t="s">
        <v>274</v>
      </c>
      <c r="S187" t="s">
        <v>362</v>
      </c>
      <c r="T187" s="52">
        <v>100</v>
      </c>
      <c r="U187" s="52">
        <f t="shared" ref="U187:U244" si="45">(1/A187)*((T187*A187)-T187)</f>
        <v>15.254237288135595</v>
      </c>
      <c r="V187" s="52">
        <f t="shared" ref="V187:V244" si="46">(1/B187)*((T187*B187)-T187)</f>
        <v>87.029831387808045</v>
      </c>
      <c r="W187" s="52">
        <f t="shared" ref="W187:W244" si="47">(1/C187)*((T187*C187)-T187)</f>
        <v>92.790194664744064</v>
      </c>
      <c r="X187" s="52">
        <f t="shared" ref="X187:X244" si="48">((1/B187)+(1/C187))*T187</f>
        <v>20.179973947447909</v>
      </c>
      <c r="Y187" s="52">
        <f t="shared" ref="Y187:Y244" si="49">((1/A187)+(1/C187))*T187</f>
        <v>91.955568047120366</v>
      </c>
      <c r="Z187" s="52">
        <f t="shared" ref="Z187:Z244" si="50">((1/A187)+(1/B187))*T187</f>
        <v>97.71593132405637</v>
      </c>
      <c r="AA187" s="52">
        <f t="shared" ref="AA187:AA244" si="51">U187-X187</f>
        <v>-4.9257366593123137</v>
      </c>
      <c r="AB187" s="52">
        <f t="shared" ref="AB187:AB244" si="52">V187-Y187</f>
        <v>-4.9257366593123209</v>
      </c>
      <c r="AC187" s="52">
        <f t="shared" ref="AC187:AC244" si="53">W187-Z187</f>
        <v>-4.9257366593123066</v>
      </c>
      <c r="AF187">
        <v>1.57</v>
      </c>
      <c r="AG187">
        <v>2.42</v>
      </c>
      <c r="AH187" s="59" t="s">
        <v>370</v>
      </c>
      <c r="AJ187" t="s">
        <v>366</v>
      </c>
    </row>
    <row r="188" spans="1:36" ht="15" x14ac:dyDescent="0.25">
      <c r="A188">
        <v>2.16</v>
      </c>
      <c r="B188">
        <v>3.5</v>
      </c>
      <c r="C188">
        <v>3.45</v>
      </c>
      <c r="D188" s="45">
        <f t="shared" si="17"/>
        <v>3.8532321141016679E-2</v>
      </c>
      <c r="E188" s="46">
        <f>IF(OR($A188="",$B188="",$C188=""),"",A188*'MPTO_working_3-way'!$I187)</f>
        <v>2.2432298136645961</v>
      </c>
      <c r="F188" s="47">
        <f>IF(OR($A188="",$B188="",$C188=""),"",B188*'MPTO_working_3-way'!$I187)</f>
        <v>3.6348631239935583</v>
      </c>
      <c r="G188" s="48">
        <f>IF(OR($A188="",$B188="",$C188=""),"",C188*'MPTO_working_3-way'!$I187)</f>
        <v>3.5829365079365076</v>
      </c>
      <c r="H188" s="46">
        <f>IF(OR($A188="",$B188="",$C188=""),"",'MPTO_working_3-way'!E187)</f>
        <v>2.2216354344122657</v>
      </c>
      <c r="I188" s="47">
        <f>IF(OR($A188="",$B188="",$C188=""),"",'MPTO_working_3-way'!F187)</f>
        <v>3.6647463819024861</v>
      </c>
      <c r="J188" s="48">
        <f>IF(OR($A188="",$B188="",$C188=""),"",'MPTO_working_3-way'!G187)</f>
        <v>3.6099653979238755</v>
      </c>
      <c r="K188" s="46">
        <f>IF(OR($A188="",$B188="",$C188=""),"",'OddsRatio_working_3-way'!H187)</f>
        <v>2.2305374241906937</v>
      </c>
      <c r="L188" s="47">
        <f>IF(OR($A188="",$B188="",$C188=""),"",'OddsRatio_working_3-way'!I187)</f>
        <v>3.6520203107558058</v>
      </c>
      <c r="M188" s="48">
        <f>IF(OR($A188="",$B188="",$C188=""),"",'OddsRatio_working_3-way'!J187)</f>
        <v>3.5989799045406898</v>
      </c>
      <c r="N188" s="49">
        <f t="shared" si="42"/>
        <v>44.578580130690007</v>
      </c>
      <c r="O188" s="50">
        <f t="shared" si="43"/>
        <v>27.511352309225835</v>
      </c>
      <c r="P188" s="50">
        <f t="shared" si="44"/>
        <v>27.910067560084173</v>
      </c>
      <c r="Q188" t="s">
        <v>275</v>
      </c>
      <c r="R188" t="s">
        <v>276</v>
      </c>
      <c r="S188" t="s">
        <v>362</v>
      </c>
      <c r="T188" s="52">
        <v>100</v>
      </c>
      <c r="U188" s="52">
        <f t="shared" si="45"/>
        <v>53.703703703703695</v>
      </c>
      <c r="V188" s="52">
        <f t="shared" si="46"/>
        <v>71.428571428571431</v>
      </c>
      <c r="W188" s="52">
        <f t="shared" si="47"/>
        <v>71.014492753623188</v>
      </c>
      <c r="X188" s="52">
        <f t="shared" si="48"/>
        <v>57.556935817805389</v>
      </c>
      <c r="Y188" s="52">
        <f t="shared" si="49"/>
        <v>75.281803542673103</v>
      </c>
      <c r="Z188" s="52">
        <f t="shared" si="50"/>
        <v>74.86772486772486</v>
      </c>
      <c r="AA188" s="52">
        <f t="shared" si="51"/>
        <v>-3.8532321141016936</v>
      </c>
      <c r="AB188" s="52">
        <f t="shared" si="52"/>
        <v>-3.8532321141016723</v>
      </c>
      <c r="AC188" s="52">
        <f t="shared" si="53"/>
        <v>-3.8532321141016723</v>
      </c>
      <c r="AF188">
        <v>1.59</v>
      </c>
      <c r="AG188">
        <v>2.42</v>
      </c>
      <c r="AH188" s="59" t="s">
        <v>371</v>
      </c>
      <c r="AJ188" t="s">
        <v>366</v>
      </c>
    </row>
    <row r="189" spans="1:36" ht="15" x14ac:dyDescent="0.25">
      <c r="A189">
        <v>3.26</v>
      </c>
      <c r="B189">
        <v>3.61</v>
      </c>
      <c r="C189">
        <v>2.19</v>
      </c>
      <c r="D189" s="45">
        <f t="shared" si="17"/>
        <v>4.0377781073186236E-2</v>
      </c>
      <c r="E189" s="46">
        <f>IF(OR($A189="",$B189="",$C189=""),"",A189*'MPTO_working_3-way'!$I188)</f>
        <v>3.391631566298587</v>
      </c>
      <c r="F189" s="47">
        <f>IF(OR($A189="",$B189="",$C189=""),"",B189*'MPTO_working_3-way'!$I188)</f>
        <v>3.755763789674202</v>
      </c>
      <c r="G189" s="48">
        <f>IF(OR($A189="",$B189="",$C189=""),"",C189*'MPTO_working_3-way'!$I188)</f>
        <v>2.278427340550278</v>
      </c>
      <c r="H189" s="46">
        <f>IF(OR($A189="",$B189="",$C189=""),"",'MPTO_working_3-way'!E188)</f>
        <v>3.4096038309066343</v>
      </c>
      <c r="I189" s="47">
        <f>IF(OR($A189="",$B189="",$C189=""),"",'MPTO_working_3-way'!F188)</f>
        <v>3.7943601026503009</v>
      </c>
      <c r="J189" s="48">
        <f>IF(OR($A189="",$B189="",$C189=""),"",'MPTO_working_3-way'!G188)</f>
        <v>2.256512465411634</v>
      </c>
      <c r="K189" s="46">
        <f>IF(OR($A189="",$B189="",$C189=""),"",'OddsRatio_working_3-way'!H188)</f>
        <v>3.4037116341638587</v>
      </c>
      <c r="L189" s="47">
        <f>IF(OR($A189="",$B189="",$C189=""),"",'OddsRatio_working_3-way'!I188)</f>
        <v>3.7759678606936586</v>
      </c>
      <c r="M189" s="48">
        <f>IF(OR($A189="",$B189="",$C189=""),"",'OddsRatio_working_3-way'!J188)</f>
        <v>2.2656711702013235</v>
      </c>
      <c r="N189" s="49">
        <f t="shared" si="42"/>
        <v>29.484334617493168</v>
      </c>
      <c r="O189" s="50">
        <f t="shared" si="43"/>
        <v>26.625742618567237</v>
      </c>
      <c r="P189" s="50">
        <f t="shared" si="44"/>
        <v>43.889922763939602</v>
      </c>
      <c r="Q189" t="s">
        <v>277</v>
      </c>
      <c r="R189" t="s">
        <v>278</v>
      </c>
      <c r="S189" t="s">
        <v>362</v>
      </c>
      <c r="T189" s="52">
        <v>100</v>
      </c>
      <c r="U189" s="52">
        <f t="shared" si="45"/>
        <v>69.325153374233125</v>
      </c>
      <c r="V189" s="52">
        <f t="shared" si="46"/>
        <v>72.29916897506925</v>
      </c>
      <c r="W189" s="52">
        <f t="shared" si="47"/>
        <v>54.337899543379002</v>
      </c>
      <c r="X189" s="52">
        <f t="shared" si="48"/>
        <v>73.362931481551755</v>
      </c>
      <c r="Y189" s="52">
        <f t="shared" si="49"/>
        <v>76.33694708238788</v>
      </c>
      <c r="Z189" s="52">
        <f t="shared" si="50"/>
        <v>58.375677650697625</v>
      </c>
      <c r="AA189" s="52">
        <f t="shared" si="51"/>
        <v>-4.0377781073186298</v>
      </c>
      <c r="AB189" s="52">
        <f t="shared" si="52"/>
        <v>-4.0377781073186298</v>
      </c>
      <c r="AC189" s="52">
        <f t="shared" si="53"/>
        <v>-4.0377781073186227</v>
      </c>
      <c r="AF189">
        <v>1.6</v>
      </c>
      <c r="AG189">
        <v>2.39</v>
      </c>
      <c r="AH189" s="59" t="s">
        <v>371</v>
      </c>
      <c r="AJ189" t="s">
        <v>366</v>
      </c>
    </row>
    <row r="190" spans="1:36" ht="15" x14ac:dyDescent="0.25">
      <c r="A190">
        <v>2.5499999999999998</v>
      </c>
      <c r="B190">
        <v>3.6</v>
      </c>
      <c r="C190">
        <v>2.71</v>
      </c>
      <c r="D190" s="45">
        <f t="shared" si="17"/>
        <v>3.8938330559776357E-2</v>
      </c>
      <c r="E190" s="46">
        <f>IF(OR($A190="",$B190="",$C190=""),"",A190*'MPTO_working_3-way'!$I189)</f>
        <v>2.6492927429274293</v>
      </c>
      <c r="F190" s="47">
        <f>IF(OR($A190="",$B190="",$C190=""),"",B190*'MPTO_working_3-way'!$I189)</f>
        <v>3.7401779900151948</v>
      </c>
      <c r="G190" s="48">
        <f>IF(OR($A190="",$B190="",$C190=""),"",C190*'MPTO_working_3-way'!$I189)</f>
        <v>2.8155228758169937</v>
      </c>
      <c r="H190" s="46">
        <f>IF(OR($A190="",$B190="",$C190=""),"",'MPTO_working_3-way'!E189)</f>
        <v>2.6372878481093172</v>
      </c>
      <c r="I190" s="47">
        <f>IF(OR($A190="",$B190="",$C190=""),"",'MPTO_working_3-way'!F189)</f>
        <v>3.77645880138442</v>
      </c>
      <c r="J190" s="48">
        <f>IF(OR($A190="",$B190="",$C190=""),"",'MPTO_working_3-way'!G189)</f>
        <v>2.8087974619232026</v>
      </c>
      <c r="K190" s="46">
        <f>IF(OR($A190="",$B190="",$C190=""),"",'OddsRatio_working_3-way'!H189)</f>
        <v>2.6433525191588987</v>
      </c>
      <c r="L190" s="47">
        <f>IF(OR($A190="",$B190="",$C190=""),"",'OddsRatio_working_3-way'!I189)</f>
        <v>3.7565913224600891</v>
      </c>
      <c r="M190" s="48">
        <f>IF(OR($A190="",$B190="",$C190=""),"",'OddsRatio_working_3-way'!J189)</f>
        <v>2.8129889082333657</v>
      </c>
      <c r="N190" s="49">
        <f t="shared" si="42"/>
        <v>37.745923045673493</v>
      </c>
      <c r="O190" s="50">
        <f t="shared" si="43"/>
        <v>26.736695490685392</v>
      </c>
      <c r="P190" s="50">
        <f t="shared" si="44"/>
        <v>35.517381463641108</v>
      </c>
      <c r="Q190" t="s">
        <v>279</v>
      </c>
      <c r="R190" t="s">
        <v>280</v>
      </c>
      <c r="S190" t="s">
        <v>362</v>
      </c>
      <c r="T190" s="52">
        <v>100</v>
      </c>
      <c r="U190" s="52">
        <f t="shared" si="45"/>
        <v>60.784313725490193</v>
      </c>
      <c r="V190" s="52">
        <f t="shared" si="46"/>
        <v>72.222222222222229</v>
      </c>
      <c r="W190" s="52">
        <f t="shared" si="47"/>
        <v>63.099630996309962</v>
      </c>
      <c r="X190" s="52">
        <f t="shared" si="48"/>
        <v>64.678146781467817</v>
      </c>
      <c r="Y190" s="52">
        <f t="shared" si="49"/>
        <v>76.116055278199852</v>
      </c>
      <c r="Z190" s="52">
        <f t="shared" si="50"/>
        <v>66.993464052287592</v>
      </c>
      <c r="AA190" s="52">
        <f t="shared" si="51"/>
        <v>-3.8938330559776233</v>
      </c>
      <c r="AB190" s="52">
        <f t="shared" si="52"/>
        <v>-3.8938330559776233</v>
      </c>
      <c r="AC190" s="52">
        <f t="shared" si="53"/>
        <v>-3.8938330559776304</v>
      </c>
      <c r="AF190">
        <v>1.64</v>
      </c>
      <c r="AG190">
        <v>2.31</v>
      </c>
      <c r="AH190" s="59" t="s">
        <v>372</v>
      </c>
      <c r="AJ190" t="s">
        <v>366</v>
      </c>
    </row>
    <row r="191" spans="1:36" ht="15" x14ac:dyDescent="0.25">
      <c r="A191">
        <v>1.64</v>
      </c>
      <c r="B191">
        <v>4.1399999999999997</v>
      </c>
      <c r="C191">
        <v>5.24</v>
      </c>
      <c r="D191" s="45">
        <f t="shared" si="17"/>
        <v>4.2141685937270967E-2</v>
      </c>
      <c r="E191" s="46">
        <f>IF(OR($A191="",$B191="",$C191=""),"",A191*'MPTO_working_3-way'!$I190)</f>
        <v>1.7091123649371243</v>
      </c>
      <c r="F191" s="47">
        <f>IF(OR($A191="",$B191="",$C191=""),"",B191*'MPTO_working_3-way'!$I190)</f>
        <v>4.3144665797803015</v>
      </c>
      <c r="G191" s="48">
        <f>IF(OR($A191="",$B191="",$C191=""),"",C191*'MPTO_working_3-way'!$I190)</f>
        <v>5.4608224343113001</v>
      </c>
      <c r="H191" s="46">
        <f>IF(OR($A191="",$B191="",$C191=""),"",'MPTO_working_3-way'!E190)</f>
        <v>1.6786723384209346</v>
      </c>
      <c r="I191" s="47">
        <f>IF(OR($A191="",$B191="",$C191=""),"",'MPTO_working_3-way'!F190)</f>
        <v>4.3956301883112348</v>
      </c>
      <c r="J191" s="48">
        <f>IF(OR($A191="",$B191="",$C191=""),"",'MPTO_working_3-way'!G190)</f>
        <v>5.6563496316596353</v>
      </c>
      <c r="K191" s="46">
        <f>IF(OR($A191="",$B191="",$C191=""),"",'OddsRatio_working_3-way'!H190)</f>
        <v>1.6890759251386869</v>
      </c>
      <c r="L191" s="47">
        <f>IF(OR($A191="",$B191="",$C191=""),"",'OddsRatio_working_3-way'!I190)</f>
        <v>4.3807787577116821</v>
      </c>
      <c r="M191" s="48">
        <f>IF(OR($A191="",$B191="",$C191=""),"",'OddsRatio_working_3-way'!J190)</f>
        <v>5.5651280040438005</v>
      </c>
      <c r="N191" s="49">
        <f t="shared" si="42"/>
        <v>58.509903767315407</v>
      </c>
      <c r="O191" s="50">
        <f t="shared" si="43"/>
        <v>23.177836274975189</v>
      </c>
      <c r="P191" s="50">
        <f t="shared" si="44"/>
        <v>18.312259957709401</v>
      </c>
      <c r="Q191" t="s">
        <v>281</v>
      </c>
      <c r="R191" t="s">
        <v>282</v>
      </c>
      <c r="S191" t="s">
        <v>362</v>
      </c>
      <c r="T191" s="52">
        <v>100</v>
      </c>
      <c r="U191" s="52">
        <f t="shared" si="45"/>
        <v>39.024390243902438</v>
      </c>
      <c r="V191" s="52">
        <f t="shared" si="46"/>
        <v>75.845410628019309</v>
      </c>
      <c r="W191" s="52">
        <f t="shared" si="47"/>
        <v>80.916030534351137</v>
      </c>
      <c r="X191" s="52">
        <f t="shared" si="48"/>
        <v>43.238558837629533</v>
      </c>
      <c r="Y191" s="52">
        <f t="shared" si="49"/>
        <v>80.059579221746418</v>
      </c>
      <c r="Z191" s="52">
        <f t="shared" si="50"/>
        <v>85.130199128078246</v>
      </c>
      <c r="AA191" s="52">
        <f t="shared" si="51"/>
        <v>-4.214168593727095</v>
      </c>
      <c r="AB191" s="52">
        <f t="shared" si="52"/>
        <v>-4.2141685937271092</v>
      </c>
      <c r="AC191" s="52">
        <f t="shared" si="53"/>
        <v>-4.2141685937271092</v>
      </c>
      <c r="AF191">
        <v>1.76</v>
      </c>
      <c r="AG191">
        <v>2.1</v>
      </c>
      <c r="AH191" s="59" t="s">
        <v>372</v>
      </c>
      <c r="AJ191" t="s">
        <v>366</v>
      </c>
    </row>
    <row r="192" spans="1:36" ht="15" x14ac:dyDescent="0.25">
      <c r="A192">
        <v>3.08</v>
      </c>
      <c r="B192">
        <v>3.67</v>
      </c>
      <c r="C192">
        <v>2.35</v>
      </c>
      <c r="D192" s="45">
        <f t="shared" si="17"/>
        <v>2.2686803601639216E-2</v>
      </c>
      <c r="E192" s="46">
        <f>IF(OR($A192="",$B192="",$C192=""),"",A192*'MPTO_working_3-way'!$I191)</f>
        <v>3.1498753550930489</v>
      </c>
      <c r="F192" s="47">
        <f>IF(OR($A192="",$B192="",$C192=""),"",B192*'MPTO_working_3-way'!$I191)</f>
        <v>3.7532605692180159</v>
      </c>
      <c r="G192" s="48">
        <f>IF(OR($A192="",$B192="",$C192=""),"",C192*'MPTO_working_3-way'!$I191)</f>
        <v>2.4033139884638524</v>
      </c>
      <c r="H192" s="46">
        <f>IF(OR($A192="",$B192="",$C192=""),"",'MPTO_working_3-way'!E191)</f>
        <v>3.1534494670937199</v>
      </c>
      <c r="I192" s="47">
        <f>IF(OR($A192="",$B192="",$C192=""),"",'MPTO_working_3-way'!F191)</f>
        <v>3.7747629712154969</v>
      </c>
      <c r="J192" s="48">
        <f>IF(OR($A192="",$B192="",$C192=""),"",'MPTO_working_3-way'!G191)</f>
        <v>2.3925182297671204</v>
      </c>
      <c r="K192" s="46">
        <f>IF(OR($A192="",$B192="",$C192=""),"",'OddsRatio_working_3-way'!H191)</f>
        <v>3.1529205495997141</v>
      </c>
      <c r="L192" s="47">
        <f>IF(OR($A192="",$B192="",$C192=""),"",'OddsRatio_working_3-way'!I191)</f>
        <v>3.7636047439573255</v>
      </c>
      <c r="M192" s="48">
        <f>IF(OR($A192="",$B192="",$C192=""),"",'OddsRatio_working_3-way'!J191)</f>
        <v>2.3973282413267381</v>
      </c>
      <c r="N192" s="49">
        <f t="shared" si="42"/>
        <v>31.747287980240081</v>
      </c>
      <c r="O192" s="50">
        <f t="shared" si="43"/>
        <v>26.643500539275056</v>
      </c>
      <c r="P192" s="50">
        <f t="shared" si="44"/>
        <v>41.609211480484866</v>
      </c>
      <c r="Q192" t="s">
        <v>39</v>
      </c>
      <c r="R192" t="s">
        <v>137</v>
      </c>
      <c r="S192" t="s">
        <v>362</v>
      </c>
      <c r="T192" s="52">
        <v>100</v>
      </c>
      <c r="U192" s="52">
        <f t="shared" si="45"/>
        <v>67.532467532467535</v>
      </c>
      <c r="V192" s="52">
        <f t="shared" si="46"/>
        <v>72.752043596730246</v>
      </c>
      <c r="W192" s="52">
        <f t="shared" si="47"/>
        <v>57.446808510638299</v>
      </c>
      <c r="X192" s="52">
        <f t="shared" si="48"/>
        <v>69.801147892631448</v>
      </c>
      <c r="Y192" s="52">
        <f t="shared" si="49"/>
        <v>75.020723956894159</v>
      </c>
      <c r="Z192" s="52">
        <f t="shared" si="50"/>
        <v>59.715488870802226</v>
      </c>
      <c r="AA192" s="52">
        <f t="shared" si="51"/>
        <v>-2.2686803601639127</v>
      </c>
      <c r="AB192" s="52">
        <f t="shared" si="52"/>
        <v>-2.2686803601639127</v>
      </c>
      <c r="AC192" s="52">
        <f t="shared" si="53"/>
        <v>-2.2686803601639269</v>
      </c>
      <c r="AF192">
        <v>1.7</v>
      </c>
      <c r="AG192">
        <v>2.2599999999999998</v>
      </c>
      <c r="AH192" s="59" t="s">
        <v>373</v>
      </c>
      <c r="AJ192" t="s">
        <v>367</v>
      </c>
    </row>
    <row r="193" spans="1:36" ht="15" x14ac:dyDescent="0.25">
      <c r="A193">
        <v>1.95</v>
      </c>
      <c r="B193">
        <v>3.9</v>
      </c>
      <c r="C193">
        <v>3.91</v>
      </c>
      <c r="D193" s="45">
        <f t="shared" si="17"/>
        <v>2.4985244934094153E-2</v>
      </c>
      <c r="E193" s="46">
        <f>IF(OR($A193="",$B193="",$C193=""),"",A193*'MPTO_working_3-way'!$I192)</f>
        <v>1.9987212276214836</v>
      </c>
      <c r="F193" s="47">
        <f>IF(OR($A193="",$B193="",$C193=""),"",B193*'MPTO_working_3-way'!$I192)</f>
        <v>3.9974424552429673</v>
      </c>
      <c r="G193" s="48">
        <f>IF(OR($A193="",$B193="",$C193=""),"",C193*'MPTO_working_3-way'!$I192)</f>
        <v>4.0076923076923086</v>
      </c>
      <c r="H193" s="46">
        <f>IF(OR($A193="",$B193="",$C193=""),"",'MPTO_working_3-way'!E192)</f>
        <v>1.982191602755752</v>
      </c>
      <c r="I193" s="47">
        <f>IF(OR($A193="",$B193="",$C193=""),"",'MPTO_working_3-way'!F192)</f>
        <v>4.0309278350515472</v>
      </c>
      <c r="J193" s="48">
        <f>IF(OR($A193="",$B193="",$C193=""),"",'MPTO_working_3-way'!G192)</f>
        <v>4.0416114497747158</v>
      </c>
      <c r="K193" s="46">
        <f>IF(OR($A193="",$B193="",$C193=""),"",'OddsRatio_working_3-way'!H192)</f>
        <v>1.9886068393554357</v>
      </c>
      <c r="L193" s="47">
        <f>IF(OR($A193="",$B193="",$C193=""),"",'OddsRatio_working_3-way'!I192)</f>
        <v>4.0178524569797505</v>
      </c>
      <c r="M193" s="48">
        <f>IF(OR($A193="",$B193="",$C193=""),"",'OddsRatio_working_3-way'!J192)</f>
        <v>4.0282588447624397</v>
      </c>
      <c r="N193" s="49">
        <f t="shared" si="42"/>
        <v>50.031989763275739</v>
      </c>
      <c r="O193" s="50">
        <f t="shared" si="43"/>
        <v>25.015994881637869</v>
      </c>
      <c r="P193" s="50">
        <f t="shared" si="44"/>
        <v>24.952015355086367</v>
      </c>
      <c r="Q193" t="s">
        <v>136</v>
      </c>
      <c r="R193" t="s">
        <v>34</v>
      </c>
      <c r="S193" t="s">
        <v>362</v>
      </c>
      <c r="T193" s="52">
        <v>100</v>
      </c>
      <c r="U193" s="52">
        <f t="shared" si="45"/>
        <v>48.717948717948723</v>
      </c>
      <c r="V193" s="52">
        <f t="shared" si="46"/>
        <v>74.358974358974365</v>
      </c>
      <c r="W193" s="52">
        <f t="shared" si="47"/>
        <v>74.424552429667528</v>
      </c>
      <c r="X193" s="52">
        <f t="shared" si="48"/>
        <v>51.216473211358128</v>
      </c>
      <c r="Y193" s="52">
        <f t="shared" si="49"/>
        <v>76.85749885238377</v>
      </c>
      <c r="Z193" s="52">
        <f t="shared" si="50"/>
        <v>76.923076923076934</v>
      </c>
      <c r="AA193" s="52">
        <f t="shared" si="51"/>
        <v>-2.4985244934094055</v>
      </c>
      <c r="AB193" s="52">
        <f t="shared" si="52"/>
        <v>-2.4985244934094055</v>
      </c>
      <c r="AC193" s="52">
        <f t="shared" si="53"/>
        <v>-2.4985244934094055</v>
      </c>
      <c r="AF193">
        <v>1.78</v>
      </c>
      <c r="AG193">
        <v>2.14</v>
      </c>
      <c r="AH193" s="59" t="s">
        <v>370</v>
      </c>
      <c r="AJ193" t="s">
        <v>367</v>
      </c>
    </row>
    <row r="194" spans="1:36" ht="15" x14ac:dyDescent="0.25">
      <c r="A194">
        <v>3.29</v>
      </c>
      <c r="B194">
        <v>3.42</v>
      </c>
      <c r="C194">
        <v>2.35</v>
      </c>
      <c r="D194" s="45">
        <f t="shared" si="17"/>
        <v>2.1880943493485461E-2</v>
      </c>
      <c r="E194" s="46">
        <f>IF(OR($A194="",$B194="",$C194=""),"",A194*'MPTO_working_3-way'!$I193)</f>
        <v>3.3619883040935674</v>
      </c>
      <c r="F194" s="47">
        <f>IF(OR($A194="",$B194="",$C194=""),"",B194*'MPTO_working_3-way'!$I193)</f>
        <v>3.4948328267477202</v>
      </c>
      <c r="G194" s="48">
        <f>IF(OR($A194="",$B194="",$C194=""),"",C194*'MPTO_working_3-way'!$I193)</f>
        <v>2.401420217209691</v>
      </c>
      <c r="H194" s="46">
        <f>IF(OR($A194="",$B194="",$C194=""),"",'MPTO_working_3-way'!E193)</f>
        <v>3.3708881743194397</v>
      </c>
      <c r="I194" s="47">
        <f>IF(OR($A194="",$B194="",$C194=""),"",'MPTO_working_3-way'!F193)</f>
        <v>3.5074918431388848</v>
      </c>
      <c r="J194" s="48">
        <f>IF(OR($A194="",$B194="",$C194=""),"",'MPTO_working_3-way'!G193)</f>
        <v>2.3909815976993585</v>
      </c>
      <c r="K194" s="46">
        <f>IF(OR($A194="",$B194="",$C194=""),"",'OddsRatio_working_3-way'!H193)</f>
        <v>3.3672551966680877</v>
      </c>
      <c r="L194" s="47">
        <f>IF(OR($A194="",$B194="",$C194=""),"",'OddsRatio_working_3-way'!I193)</f>
        <v>3.5016408628544853</v>
      </c>
      <c r="M194" s="48">
        <f>IF(OR($A194="",$B194="",$C194=""),"",'OddsRatio_working_3-way'!J193)</f>
        <v>2.395543456551056</v>
      </c>
      <c r="N194" s="49">
        <f t="shared" si="42"/>
        <v>29.744303357105583</v>
      </c>
      <c r="O194" s="50">
        <f t="shared" si="43"/>
        <v>28.613671942946599</v>
      </c>
      <c r="P194" s="50">
        <f t="shared" si="44"/>
        <v>41.642024699947818</v>
      </c>
      <c r="Q194" t="s">
        <v>41</v>
      </c>
      <c r="R194" t="s">
        <v>135</v>
      </c>
      <c r="S194" t="s">
        <v>362</v>
      </c>
      <c r="T194" s="52">
        <v>100</v>
      </c>
      <c r="U194" s="52">
        <f t="shared" si="45"/>
        <v>69.6048632218845</v>
      </c>
      <c r="V194" s="52">
        <f t="shared" si="46"/>
        <v>70.760233918128648</v>
      </c>
      <c r="W194" s="52">
        <f t="shared" si="47"/>
        <v>57.446808510638299</v>
      </c>
      <c r="X194" s="52">
        <f t="shared" si="48"/>
        <v>71.792957571233046</v>
      </c>
      <c r="Y194" s="52">
        <f t="shared" si="49"/>
        <v>72.948328267477208</v>
      </c>
      <c r="Z194" s="52">
        <f t="shared" si="50"/>
        <v>59.634902859986852</v>
      </c>
      <c r="AA194" s="52">
        <f t="shared" si="51"/>
        <v>-2.1880943493485461</v>
      </c>
      <c r="AB194" s="52">
        <f t="shared" si="52"/>
        <v>-2.1880943493485603</v>
      </c>
      <c r="AC194" s="52">
        <f t="shared" si="53"/>
        <v>-2.1880943493485532</v>
      </c>
      <c r="AF194">
        <v>1.99</v>
      </c>
      <c r="AG194">
        <v>1.92</v>
      </c>
      <c r="AH194" s="59" t="s">
        <v>374</v>
      </c>
      <c r="AJ194" t="s">
        <v>367</v>
      </c>
    </row>
    <row r="195" spans="1:36" ht="15" x14ac:dyDescent="0.25">
      <c r="A195">
        <v>4.1399999999999997</v>
      </c>
      <c r="B195">
        <v>3.73</v>
      </c>
      <c r="C195">
        <v>1.94</v>
      </c>
      <c r="D195" s="45">
        <f t="shared" si="17"/>
        <v>2.5106325990888356E-2</v>
      </c>
      <c r="E195" s="46">
        <f>IF(OR($A195="",$B195="",$C195=""),"",A195*'MPTO_working_3-way'!$I194)</f>
        <v>4.2439401896022773</v>
      </c>
      <c r="F195" s="47">
        <f>IF(OR($A195="",$B195="",$C195=""),"",B195*'MPTO_working_3-way'!$I194)</f>
        <v>3.8236465959460135</v>
      </c>
      <c r="G195" s="48">
        <f>IF(OR($A195="",$B195="",$C195=""),"",C195*'MPTO_working_3-way'!$I194)</f>
        <v>1.9887062724223235</v>
      </c>
      <c r="H195" s="46">
        <f>IF(OR($A195="",$B195="",$C195=""),"",'MPTO_working_3-way'!E194)</f>
        <v>4.2885854620158312</v>
      </c>
      <c r="I195" s="47">
        <f>IF(OR($A195="",$B195="",$C195=""),"",'MPTO_working_3-way'!F194)</f>
        <v>3.8501855914670937</v>
      </c>
      <c r="J195" s="48">
        <f>IF(OR($A195="",$B195="",$C195=""),"",'MPTO_working_3-way'!G194)</f>
        <v>1.9720165246909742</v>
      </c>
      <c r="K195" s="46">
        <f>IF(OR($A195="",$B195="",$C195=""),"",'OddsRatio_working_3-way'!H194)</f>
        <v>4.2685833745543631</v>
      </c>
      <c r="L195" s="47">
        <f>IF(OR($A195="",$B195="",$C195=""),"",'OddsRatio_working_3-way'!I194)</f>
        <v>3.8417938256475841</v>
      </c>
      <c r="M195" s="48">
        <f>IF(OR($A195="",$B195="",$C195=""),"",'OddsRatio_working_3-way'!J194)</f>
        <v>1.9784931121277396</v>
      </c>
      <c r="N195" s="49">
        <f t="shared" si="42"/>
        <v>23.563008791924457</v>
      </c>
      <c r="O195" s="50">
        <f t="shared" si="43"/>
        <v>26.153044610875938</v>
      </c>
      <c r="P195" s="50">
        <f t="shared" si="44"/>
        <v>50.283946597199602</v>
      </c>
      <c r="Q195" t="s">
        <v>38</v>
      </c>
      <c r="R195" t="s">
        <v>35</v>
      </c>
      <c r="S195" t="s">
        <v>362</v>
      </c>
      <c r="T195" s="52">
        <v>100</v>
      </c>
      <c r="U195" s="52">
        <f t="shared" si="45"/>
        <v>75.845410628019309</v>
      </c>
      <c r="V195" s="52">
        <f t="shared" si="46"/>
        <v>73.190348525469176</v>
      </c>
      <c r="W195" s="52">
        <f t="shared" si="47"/>
        <v>48.453608247422686</v>
      </c>
      <c r="X195" s="52">
        <f t="shared" si="48"/>
        <v>78.356043227108159</v>
      </c>
      <c r="Y195" s="52">
        <f t="shared" si="49"/>
        <v>75.700981124558012</v>
      </c>
      <c r="Z195" s="52">
        <f t="shared" si="50"/>
        <v>50.964240846511508</v>
      </c>
      <c r="AA195" s="52">
        <f t="shared" si="51"/>
        <v>-2.5106325990888507</v>
      </c>
      <c r="AB195" s="52">
        <f t="shared" si="52"/>
        <v>-2.5106325990888365</v>
      </c>
      <c r="AC195" s="52">
        <f t="shared" si="53"/>
        <v>-2.5106325990888223</v>
      </c>
      <c r="AF195">
        <v>1.94</v>
      </c>
      <c r="AG195">
        <v>1.96</v>
      </c>
      <c r="AH195" s="59" t="s">
        <v>375</v>
      </c>
      <c r="AJ195" t="s">
        <v>367</v>
      </c>
    </row>
    <row r="196" spans="1:36" ht="15" x14ac:dyDescent="0.25">
      <c r="A196">
        <v>1.1399999999999999</v>
      </c>
      <c r="B196">
        <v>9.5500000000000007</v>
      </c>
      <c r="C196">
        <v>22.92</v>
      </c>
      <c r="D196" s="45">
        <f t="shared" si="17"/>
        <v>2.5535041792964064E-2</v>
      </c>
      <c r="E196" s="46">
        <f>IF(OR($A196="",$B196="",$C196=""),"",A196*'MPTO_working_3-way'!$I195)</f>
        <v>1.169109947643979</v>
      </c>
      <c r="F196" s="47">
        <f>IF(OR($A196="",$B196="",$C196=""),"",B196*'MPTO_working_3-way'!$I195)</f>
        <v>9.7938596491228083</v>
      </c>
      <c r="G196" s="48">
        <f>IF(OR($A196="",$B196="",$C196=""),"",C196*'MPTO_working_3-way'!$I195)</f>
        <v>23.505263157894738</v>
      </c>
      <c r="H196" s="46">
        <f>IF(OR($A196="",$B196="",$C196=""),"",'MPTO_working_3-way'!E195)</f>
        <v>1.1511701677710418</v>
      </c>
      <c r="I196" s="47">
        <f>IF(OR($A196="",$B196="",$C196=""),"",'MPTO_working_3-way'!F195)</f>
        <v>10.394971355824316</v>
      </c>
      <c r="J196" s="48">
        <f>IF(OR($A196="",$B196="",$C196=""),"",'MPTO_working_3-way'!G195)</f>
        <v>28.47515257192676</v>
      </c>
      <c r="K196" s="46">
        <f>IF(OR($A196="",$B196="",$C196=""),"",'OddsRatio_working_3-way'!H195)</f>
        <v>1.1555955252650911</v>
      </c>
      <c r="L196" s="47">
        <f>IF(OR($A196="",$B196="",$C196=""),"",'OddsRatio_working_3-way'!I195)</f>
        <v>10.502441007260936</v>
      </c>
      <c r="M196" s="48">
        <f>IF(OR($A196="",$B196="",$C196=""),"",'OddsRatio_working_3-way'!J195)</f>
        <v>25.361813670077161</v>
      </c>
      <c r="N196" s="49">
        <f t="shared" si="42"/>
        <v>85.535154500671737</v>
      </c>
      <c r="O196" s="50">
        <f t="shared" si="43"/>
        <v>10.210479175996417</v>
      </c>
      <c r="P196" s="50">
        <f t="shared" si="44"/>
        <v>4.2543663233318405</v>
      </c>
      <c r="Q196" t="s">
        <v>68</v>
      </c>
      <c r="R196" t="s">
        <v>69</v>
      </c>
      <c r="S196" t="s">
        <v>362</v>
      </c>
      <c r="T196" s="52">
        <v>100</v>
      </c>
      <c r="U196" s="52">
        <f t="shared" si="45"/>
        <v>12.280701754385953</v>
      </c>
      <c r="V196" s="52">
        <f t="shared" si="46"/>
        <v>89.528795811518322</v>
      </c>
      <c r="W196" s="52">
        <f t="shared" si="47"/>
        <v>95.636998254799295</v>
      </c>
      <c r="X196" s="52">
        <f t="shared" si="48"/>
        <v>14.834205933682371</v>
      </c>
      <c r="Y196" s="52">
        <f t="shared" si="49"/>
        <v>92.082299990814747</v>
      </c>
      <c r="Z196" s="52">
        <f t="shared" si="50"/>
        <v>98.19050243409572</v>
      </c>
      <c r="AA196" s="52">
        <f t="shared" si="51"/>
        <v>-2.5535041792964179</v>
      </c>
      <c r="AB196" s="52">
        <f t="shared" si="52"/>
        <v>-2.553504179296425</v>
      </c>
      <c r="AC196" s="52">
        <f t="shared" si="53"/>
        <v>-2.553504179296425</v>
      </c>
      <c r="AF196">
        <v>1.36</v>
      </c>
      <c r="AG196">
        <v>3.32</v>
      </c>
      <c r="AH196" s="59" t="s">
        <v>376</v>
      </c>
      <c r="AJ196" t="s">
        <v>367</v>
      </c>
    </row>
    <row r="197" spans="1:36" ht="15" x14ac:dyDescent="0.25">
      <c r="A197">
        <v>4.26</v>
      </c>
      <c r="B197">
        <v>3.66</v>
      </c>
      <c r="C197">
        <v>1.94</v>
      </c>
      <c r="D197" s="45">
        <f t="shared" ref="D197:D260" si="54">IF(OR($A197="",$B197="",$C197=""),"",(1/A197)+(1/B197)+(1/C197)-1)</f>
        <v>2.342974527917896E-2</v>
      </c>
      <c r="E197" s="46">
        <f>IF(OR($A197="",$B197="",$C197=""),"",A197*'MPTO_working_3-way'!$I196)</f>
        <v>4.3598107148893019</v>
      </c>
      <c r="F197" s="47">
        <f>IF(OR($A197="",$B197="",$C197=""),"",B197*'MPTO_working_3-way'!$I196)</f>
        <v>3.7457528677217953</v>
      </c>
      <c r="G197" s="48">
        <f>IF(OR($A197="",$B197="",$C197=""),"",C197*'MPTO_working_3-way'!$I196)</f>
        <v>1.9854537058416071</v>
      </c>
      <c r="H197" s="46">
        <f>IF(OR($A197="",$B197="",$C197=""),"",'MPTO_working_3-way'!E196)</f>
        <v>4.4066089291520836</v>
      </c>
      <c r="I197" s="47">
        <f>IF(OR($A197="",$B197="",$C197=""),"",'MPTO_working_3-way'!F196)</f>
        <v>3.767696939077509</v>
      </c>
      <c r="J197" s="48">
        <f>IF(OR($A197="",$B197="",$C197=""),"",'MPTO_working_3-way'!G196)</f>
        <v>1.9698455940619595</v>
      </c>
      <c r="K197" s="46">
        <f>IF(OR($A197="",$B197="",$C197=""),"",'OddsRatio_working_3-way'!H196)</f>
        <v>4.3846105900150674</v>
      </c>
      <c r="L197" s="47">
        <f>IF(OR($A197="",$B197="",$C197=""),"",'OddsRatio_working_3-way'!I196)</f>
        <v>3.7616761255951161</v>
      </c>
      <c r="M197" s="48">
        <f>IF(OR($A197="",$B197="",$C197=""),"",'OddsRatio_working_3-way'!J196)</f>
        <v>1.975930660924589</v>
      </c>
      <c r="N197" s="49">
        <f t="shared" si="42"/>
        <v>22.936775594061327</v>
      </c>
      <c r="O197" s="50">
        <f t="shared" si="43"/>
        <v>26.696902740628754</v>
      </c>
      <c r="P197" s="50">
        <f t="shared" si="44"/>
        <v>50.366321665309918</v>
      </c>
      <c r="Q197" t="s">
        <v>70</v>
      </c>
      <c r="R197" t="s">
        <v>134</v>
      </c>
      <c r="S197" t="s">
        <v>362</v>
      </c>
      <c r="T197" s="52">
        <v>100</v>
      </c>
      <c r="U197" s="52">
        <f t="shared" si="45"/>
        <v>76.525821596244128</v>
      </c>
      <c r="V197" s="52">
        <f t="shared" si="46"/>
        <v>72.67759562841529</v>
      </c>
      <c r="W197" s="52">
        <f t="shared" si="47"/>
        <v>48.453608247422686</v>
      </c>
      <c r="X197" s="52">
        <f t="shared" si="48"/>
        <v>78.868796124162017</v>
      </c>
      <c r="Y197" s="52">
        <f t="shared" si="49"/>
        <v>75.020570156333193</v>
      </c>
      <c r="Z197" s="52">
        <f t="shared" si="50"/>
        <v>50.796582775340561</v>
      </c>
      <c r="AA197" s="52">
        <f t="shared" si="51"/>
        <v>-2.3429745279178888</v>
      </c>
      <c r="AB197" s="52">
        <f t="shared" si="52"/>
        <v>-2.3429745279179031</v>
      </c>
      <c r="AC197" s="52">
        <f t="shared" si="53"/>
        <v>-2.3429745279178746</v>
      </c>
      <c r="AF197">
        <v>2.0099999999999998</v>
      </c>
      <c r="AG197">
        <v>1.89</v>
      </c>
      <c r="AH197" s="59" t="s">
        <v>377</v>
      </c>
      <c r="AJ197" t="s">
        <v>367</v>
      </c>
    </row>
    <row r="198" spans="1:36" s="52" customFormat="1" ht="15" x14ac:dyDescent="0.25">
      <c r="A198">
        <v>2.2200000000000002</v>
      </c>
      <c r="B198">
        <v>3.3</v>
      </c>
      <c r="C198">
        <v>3.62</v>
      </c>
      <c r="D198" s="45">
        <f t="shared" si="54"/>
        <v>2.972384740340539E-2</v>
      </c>
      <c r="E198" s="46">
        <f>IF(OR($A198="",$B198="",$C198=""),"",A198*'MPTO_working_3-way'!$I197)</f>
        <v>2.28598694123556</v>
      </c>
      <c r="F198" s="47">
        <f>IF(OR($A198="",$B198="",$C198=""),"",B198*'MPTO_working_3-way'!$I197)</f>
        <v>3.3980886964312376</v>
      </c>
      <c r="G198" s="48">
        <f>IF(OR($A198="",$B198="",$C198=""),"",C198*'MPTO_working_3-way'!$I197)</f>
        <v>3.7276003276003276</v>
      </c>
      <c r="H198" s="46">
        <f>IF(OR($A198="",$B198="",$C198=""),"",'MPTO_working_3-way'!E197)</f>
        <v>2.2699285472180661</v>
      </c>
      <c r="I198" s="47">
        <f>IF(OR($A198="",$B198="",$C198=""),"",'MPTO_working_3-way'!F197)</f>
        <v>3.4115446560427283</v>
      </c>
      <c r="J198" s="48">
        <f>IF(OR($A198="",$B198="",$C198=""),"",'MPTO_working_3-way'!G197)</f>
        <v>3.7546678294946791</v>
      </c>
      <c r="K198" s="46">
        <f>IF(OR($A198="",$B198="",$C198=""),"",'OddsRatio_working_3-way'!H197)</f>
        <v>2.2767162593345884</v>
      </c>
      <c r="L198" s="47">
        <f>IF(OR($A198="",$B198="",$C198=""),"",'OddsRatio_working_3-way'!I197)</f>
        <v>3.4069240954668465</v>
      </c>
      <c r="M198" s="48">
        <f>IF(OR($A198="",$B198="",$C198=""),"",'OddsRatio_working_3-way'!J197)</f>
        <v>3.7418004913578868</v>
      </c>
      <c r="N198" s="49">
        <f t="shared" si="42"/>
        <v>43.744781825372414</v>
      </c>
      <c r="O198" s="50">
        <f t="shared" si="43"/>
        <v>29.428307773432355</v>
      </c>
      <c r="P198" s="50">
        <f t="shared" si="44"/>
        <v>26.826910401195235</v>
      </c>
      <c r="Q198" t="s">
        <v>45</v>
      </c>
      <c r="R198" t="s">
        <v>47</v>
      </c>
      <c r="S198" t="s">
        <v>362</v>
      </c>
      <c r="T198" s="52">
        <v>100</v>
      </c>
      <c r="U198" s="52">
        <f t="shared" si="45"/>
        <v>54.954954954954964</v>
      </c>
      <c r="V198" s="52">
        <f t="shared" si="46"/>
        <v>69.696969696969703</v>
      </c>
      <c r="W198" s="52">
        <f t="shared" si="47"/>
        <v>72.375690607734811</v>
      </c>
      <c r="X198" s="52">
        <f t="shared" si="48"/>
        <v>57.927339695295501</v>
      </c>
      <c r="Y198" s="52">
        <f t="shared" si="49"/>
        <v>72.669354437310247</v>
      </c>
      <c r="Z198" s="52">
        <f t="shared" si="50"/>
        <v>75.348075348075355</v>
      </c>
      <c r="AA198" s="52">
        <f t="shared" si="51"/>
        <v>-2.9723847403405372</v>
      </c>
      <c r="AB198" s="52">
        <f t="shared" si="52"/>
        <v>-2.9723847403405443</v>
      </c>
      <c r="AC198" s="52">
        <f t="shared" si="53"/>
        <v>-2.9723847403405443</v>
      </c>
      <c r="AD198" s="53"/>
      <c r="AE198" s="53"/>
      <c r="AF198">
        <v>2.15</v>
      </c>
      <c r="AG198">
        <v>1.76</v>
      </c>
      <c r="AH198" s="59" t="s">
        <v>378</v>
      </c>
      <c r="AI198" s="53"/>
      <c r="AJ198" t="s">
        <v>368</v>
      </c>
    </row>
    <row r="199" spans="1:36" ht="15" x14ac:dyDescent="0.25">
      <c r="A199">
        <v>1.75</v>
      </c>
      <c r="B199">
        <v>3.78</v>
      </c>
      <c r="C199">
        <v>5.2</v>
      </c>
      <c r="D199" s="45">
        <f t="shared" si="54"/>
        <v>2.8286528286528334E-2</v>
      </c>
      <c r="E199" s="46">
        <f>IF(OR($A199="",$B199="",$C199=""),"",A199*'MPTO_working_3-way'!$I198)</f>
        <v>1.7995014245014245</v>
      </c>
      <c r="F199" s="47">
        <f>IF(OR($A199="",$B199="",$C199=""),"",B199*'MPTO_working_3-way'!$I198)</f>
        <v>3.8869230769230767</v>
      </c>
      <c r="G199" s="48">
        <f>IF(OR($A199="",$B199="",$C199=""),"",C199*'MPTO_working_3-way'!$I198)</f>
        <v>5.3470899470899473</v>
      </c>
      <c r="H199" s="46">
        <f>IF(OR($A199="",$B199="",$C199=""),"",'MPTO_working_3-way'!E198)</f>
        <v>1.7793602896801448</v>
      </c>
      <c r="I199" s="47">
        <f>IF(OR($A199="",$B199="",$C199=""),"",'MPTO_working_3-way'!F198)</f>
        <v>3.9197022068598777</v>
      </c>
      <c r="J199" s="48">
        <f>IF(OR($A199="",$B199="",$C199=""),"",'MPTO_working_3-way'!G198)</f>
        <v>5.4681008902077162</v>
      </c>
      <c r="K199" s="46">
        <f>IF(OR($A199="",$B199="",$C199=""),"",'OddsRatio_working_3-way'!H198)</f>
        <v>1.7867636010057992</v>
      </c>
      <c r="L199" s="47">
        <f>IF(OR($A199="",$B199="",$C199=""),"",'OddsRatio_working_3-way'!I198)</f>
        <v>3.9162704143948268</v>
      </c>
      <c r="M199" s="48">
        <f>IF(OR($A199="",$B199="",$C199=""),"",'OddsRatio_working_3-way'!J198)</f>
        <v>5.4058761656324741</v>
      </c>
      <c r="N199" s="49">
        <f t="shared" si="42"/>
        <v>55.570947951711858</v>
      </c>
      <c r="O199" s="50">
        <f t="shared" si="43"/>
        <v>25.72729071838512</v>
      </c>
      <c r="P199" s="50">
        <f t="shared" si="44"/>
        <v>18.701761329903029</v>
      </c>
      <c r="Q199" t="s">
        <v>49</v>
      </c>
      <c r="R199" t="s">
        <v>86</v>
      </c>
      <c r="S199" t="s">
        <v>362</v>
      </c>
      <c r="T199" s="52">
        <v>100</v>
      </c>
      <c r="U199" s="52">
        <f t="shared" si="45"/>
        <v>42.857142857142854</v>
      </c>
      <c r="V199" s="52">
        <f t="shared" si="46"/>
        <v>73.544973544973558</v>
      </c>
      <c r="W199" s="52">
        <f t="shared" si="47"/>
        <v>80.769230769230759</v>
      </c>
      <c r="X199" s="52">
        <f t="shared" si="48"/>
        <v>45.685795685795689</v>
      </c>
      <c r="Y199" s="52">
        <f t="shared" si="49"/>
        <v>76.373626373626365</v>
      </c>
      <c r="Z199" s="52">
        <f t="shared" si="50"/>
        <v>83.597883597883609</v>
      </c>
      <c r="AA199" s="52">
        <f t="shared" si="51"/>
        <v>-2.8286528286528352</v>
      </c>
      <c r="AB199" s="52">
        <f t="shared" si="52"/>
        <v>-2.8286528286528068</v>
      </c>
      <c r="AC199" s="52">
        <f t="shared" si="53"/>
        <v>-2.8286528286528494</v>
      </c>
      <c r="AF199">
        <v>2.06</v>
      </c>
      <c r="AG199">
        <v>1.84</v>
      </c>
      <c r="AH199" s="59" t="s">
        <v>379</v>
      </c>
      <c r="AJ199" t="s">
        <v>368</v>
      </c>
    </row>
    <row r="200" spans="1:36" ht="15" x14ac:dyDescent="0.25">
      <c r="A200">
        <v>1.88</v>
      </c>
      <c r="B200">
        <v>3.55</v>
      </c>
      <c r="C200">
        <v>4.59</v>
      </c>
      <c r="D200" s="45">
        <f t="shared" si="54"/>
        <v>3.1469958209368487E-2</v>
      </c>
      <c r="E200" s="46">
        <f>IF(OR($A200="",$B200="",$C200=""),"",A200*'MPTO_working_3-way'!$I199)</f>
        <v>1.9391635214336127</v>
      </c>
      <c r="F200" s="47">
        <f>IF(OR($A200="",$B200="",$C200=""),"",B200*'MPTO_working_3-way'!$I199)</f>
        <v>3.6617183516432581</v>
      </c>
      <c r="G200" s="48">
        <f>IF(OR($A200="",$B200="",$C200=""),"",C200*'MPTO_working_3-way'!$I199)</f>
        <v>4.7344471081810013</v>
      </c>
      <c r="H200" s="46">
        <f>IF(OR($A200="",$B200="",$C200=""),"",'MPTO_working_3-way'!E199)</f>
        <v>1.9178216949857114</v>
      </c>
      <c r="I200" s="47">
        <f>IF(OR($A200="",$B200="",$C200=""),"",'MPTO_working_3-way'!F199)</f>
        <v>3.6873135298488662</v>
      </c>
      <c r="J200" s="48">
        <f>IF(OR($A200="",$B200="",$C200=""),"",'MPTO_working_3-way'!G199)</f>
        <v>4.8221834865851338</v>
      </c>
      <c r="K200" s="46">
        <f>IF(OR($A200="",$B200="",$C200=""),"",'OddsRatio_working_3-way'!H199)</f>
        <v>1.9260216493123272</v>
      </c>
      <c r="L200" s="47">
        <f>IF(OR($A200="",$B200="",$C200=""),"",'OddsRatio_working_3-way'!I199)</f>
        <v>3.6833581883482207</v>
      </c>
      <c r="M200" s="48">
        <f>IF(OR($A200="",$B200="",$C200=""),"",'OddsRatio_working_3-way'!J199)</f>
        <v>4.7777474102627897</v>
      </c>
      <c r="N200" s="49">
        <f t="shared" si="42"/>
        <v>51.568626830433864</v>
      </c>
      <c r="O200" s="50">
        <f t="shared" si="43"/>
        <v>27.309582659497366</v>
      </c>
      <c r="P200" s="50">
        <f t="shared" si="44"/>
        <v>21.12179051006877</v>
      </c>
      <c r="Q200" t="s">
        <v>82</v>
      </c>
      <c r="R200" t="s">
        <v>283</v>
      </c>
      <c r="S200" t="s">
        <v>362</v>
      </c>
      <c r="T200" s="52">
        <v>100</v>
      </c>
      <c r="U200" s="52">
        <f t="shared" si="45"/>
        <v>46.808510638297875</v>
      </c>
      <c r="V200" s="52">
        <f t="shared" si="46"/>
        <v>71.83098591549296</v>
      </c>
      <c r="W200" s="52">
        <f t="shared" si="47"/>
        <v>78.213507625272342</v>
      </c>
      <c r="X200" s="52">
        <f t="shared" si="48"/>
        <v>49.955506459234712</v>
      </c>
      <c r="Y200" s="52">
        <f t="shared" si="49"/>
        <v>74.977981736429797</v>
      </c>
      <c r="Z200" s="52">
        <f t="shared" si="50"/>
        <v>81.360503446209179</v>
      </c>
      <c r="AA200" s="52">
        <f t="shared" si="51"/>
        <v>-3.1469958209368372</v>
      </c>
      <c r="AB200" s="52">
        <f t="shared" si="52"/>
        <v>-3.1469958209368372</v>
      </c>
      <c r="AC200" s="52">
        <f t="shared" si="53"/>
        <v>-3.1469958209368372</v>
      </c>
      <c r="AF200">
        <v>2.15</v>
      </c>
      <c r="AG200">
        <v>1.76</v>
      </c>
      <c r="AH200" s="59" t="s">
        <v>378</v>
      </c>
      <c r="AJ200" t="s">
        <v>368</v>
      </c>
    </row>
    <row r="201" spans="1:36" ht="15" x14ac:dyDescent="0.25">
      <c r="A201">
        <v>3.37</v>
      </c>
      <c r="B201">
        <v>3.39</v>
      </c>
      <c r="C201">
        <v>2.2999999999999998</v>
      </c>
      <c r="D201" s="45">
        <f t="shared" si="54"/>
        <v>2.6503764477625591E-2</v>
      </c>
      <c r="E201" s="46">
        <f>IF(OR($A201="",$B201="",$C201=""),"",A201*'MPTO_working_3-way'!$I200)</f>
        <v>3.4593176862895985</v>
      </c>
      <c r="F201" s="47">
        <f>IF(OR($A201="",$B201="",$C201=""),"",B201*'MPTO_working_3-way'!$I200)</f>
        <v>3.4798477615791508</v>
      </c>
      <c r="G201" s="48">
        <f>IF(OR($A201="",$B201="",$C201=""),"",C201*'MPTO_working_3-way'!$I200)</f>
        <v>2.3609586582985385</v>
      </c>
      <c r="H201" s="46">
        <f>IF(OR($A201="",$B201="",$C201=""),"",'MPTO_working_3-way'!E200)</f>
        <v>3.4734123859474875</v>
      </c>
      <c r="I201" s="47">
        <f>IF(OR($A201="",$B201="",$C201=""),"",'MPTO_working_3-way'!F200)</f>
        <v>3.4946625354275618</v>
      </c>
      <c r="J201" s="48">
        <f>IF(OR($A201="",$B201="",$C201=""),"",'MPTO_working_3-way'!G200)</f>
        <v>2.3477043014323411</v>
      </c>
      <c r="K201" s="46">
        <f>IF(OR($A201="",$B201="",$C201=""),"",'OddsRatio_working_3-way'!H200)</f>
        <v>3.4673696514763885</v>
      </c>
      <c r="L201" s="47">
        <f>IF(OR($A201="",$B201="",$C201=""),"",'OddsRatio_working_3-way'!I200)</f>
        <v>3.4881913362989727</v>
      </c>
      <c r="M201" s="48">
        <f>IF(OR($A201="",$B201="",$C201=""),"",'OddsRatio_working_3-way'!J200)</f>
        <v>2.3534095134680606</v>
      </c>
      <c r="N201" s="49">
        <f t="shared" si="42"/>
        <v>28.907434664452047</v>
      </c>
      <c r="O201" s="50">
        <f t="shared" si="43"/>
        <v>28.736889327198647</v>
      </c>
      <c r="P201" s="50">
        <f t="shared" si="44"/>
        <v>42.35567600834932</v>
      </c>
      <c r="Q201" t="s">
        <v>48</v>
      </c>
      <c r="R201" t="s">
        <v>42</v>
      </c>
      <c r="S201" t="s">
        <v>362</v>
      </c>
      <c r="T201" s="52">
        <v>100</v>
      </c>
      <c r="U201" s="52">
        <f t="shared" si="45"/>
        <v>70.326409495548958</v>
      </c>
      <c r="V201" s="52">
        <f t="shared" si="46"/>
        <v>70.501474926253692</v>
      </c>
      <c r="W201" s="52">
        <f t="shared" si="47"/>
        <v>56.521739130434774</v>
      </c>
      <c r="X201" s="52">
        <f t="shared" si="48"/>
        <v>72.97678594331154</v>
      </c>
      <c r="Y201" s="52">
        <f t="shared" si="49"/>
        <v>73.151851374016246</v>
      </c>
      <c r="Z201" s="52">
        <f t="shared" si="50"/>
        <v>59.172115578197349</v>
      </c>
      <c r="AA201" s="52">
        <f t="shared" si="51"/>
        <v>-2.6503764477625822</v>
      </c>
      <c r="AB201" s="52">
        <f t="shared" si="52"/>
        <v>-2.6503764477625538</v>
      </c>
      <c r="AC201" s="52">
        <f t="shared" si="53"/>
        <v>-2.6503764477625751</v>
      </c>
      <c r="AF201">
        <v>2.2599999999999998</v>
      </c>
      <c r="AG201">
        <v>1.69</v>
      </c>
      <c r="AH201" s="59" t="s">
        <v>380</v>
      </c>
      <c r="AJ201" t="s">
        <v>368</v>
      </c>
    </row>
    <row r="202" spans="1:36" ht="15" x14ac:dyDescent="0.25">
      <c r="A202">
        <v>2.96</v>
      </c>
      <c r="B202">
        <v>3.15</v>
      </c>
      <c r="C202">
        <v>2.69</v>
      </c>
      <c r="D202" s="45">
        <f t="shared" si="54"/>
        <v>2.7045367194066028E-2</v>
      </c>
      <c r="E202" s="46">
        <f>IF(OR($A202="",$B202="",$C202=""),"",A202*'MPTO_working_3-way'!$I201)</f>
        <v>3.0400542868944354</v>
      </c>
      <c r="F202" s="47">
        <f>IF(OR($A202="",$B202="",$C202=""),"",B202*'MPTO_working_3-way'!$I201)</f>
        <v>3.2351929066613079</v>
      </c>
      <c r="G202" s="48">
        <f>IF(OR($A202="",$B202="",$C202=""),"",C202*'MPTO_working_3-way'!$I201)</f>
        <v>2.7627520377520374</v>
      </c>
      <c r="H202" s="46">
        <f>IF(OR($A202="",$B202="",$C202=""),"",'MPTO_working_3-way'!E201)</f>
        <v>3.0411524296989425</v>
      </c>
      <c r="I202" s="47">
        <f>IF(OR($A202="",$B202="",$C202=""),"",'MPTO_working_3-way'!F201)</f>
        <v>3.2420670381914487</v>
      </c>
      <c r="J202" s="48">
        <f>IF(OR($A202="",$B202="",$C202=""),"",'MPTO_working_3-way'!G201)</f>
        <v>2.7568556214153763</v>
      </c>
      <c r="K202" s="46">
        <f>IF(OR($A202="",$B202="",$C202=""),"",'OddsRatio_working_3-way'!H201)</f>
        <v>3.0407857542480885</v>
      </c>
      <c r="L202" s="47">
        <f>IF(OR($A202="",$B202="",$C202=""),"",'OddsRatio_working_3-way'!I201)</f>
        <v>3.2386170263435656</v>
      </c>
      <c r="M202" s="48">
        <f>IF(OR($A202="",$B202="",$C202=""),"",'OddsRatio_working_3-way'!J201)</f>
        <v>2.7596571044281979</v>
      </c>
      <c r="N202" s="49">
        <f t="shared" si="42"/>
        <v>32.894149433809915</v>
      </c>
      <c r="O202" s="50">
        <f t="shared" si="43"/>
        <v>30.910057880659476</v>
      </c>
      <c r="P202" s="50">
        <f t="shared" si="44"/>
        <v>36.195792685530613</v>
      </c>
      <c r="Q202" t="s">
        <v>208</v>
      </c>
      <c r="R202" t="s">
        <v>139</v>
      </c>
      <c r="S202" t="s">
        <v>362</v>
      </c>
      <c r="T202" s="52">
        <v>100</v>
      </c>
      <c r="U202" s="52">
        <f t="shared" si="45"/>
        <v>66.21621621621621</v>
      </c>
      <c r="V202" s="52">
        <f t="shared" si="46"/>
        <v>68.253968253968253</v>
      </c>
      <c r="W202" s="52">
        <f t="shared" si="47"/>
        <v>62.825278810408925</v>
      </c>
      <c r="X202" s="52">
        <f t="shared" si="48"/>
        <v>68.920752935622829</v>
      </c>
      <c r="Y202" s="52">
        <f t="shared" si="49"/>
        <v>70.958504973374858</v>
      </c>
      <c r="Z202" s="52">
        <f t="shared" si="50"/>
        <v>65.529815529815522</v>
      </c>
      <c r="AA202" s="52">
        <f t="shared" si="51"/>
        <v>-2.7045367194066188</v>
      </c>
      <c r="AB202" s="52">
        <f t="shared" si="52"/>
        <v>-2.7045367194066046</v>
      </c>
      <c r="AC202" s="52">
        <f t="shared" si="53"/>
        <v>-2.7045367194065975</v>
      </c>
      <c r="AF202">
        <v>2.4300000000000002</v>
      </c>
      <c r="AG202">
        <v>1.61</v>
      </c>
      <c r="AH202" s="59" t="s">
        <v>374</v>
      </c>
      <c r="AJ202" t="s">
        <v>368</v>
      </c>
    </row>
    <row r="203" spans="1:36" ht="15" x14ac:dyDescent="0.25">
      <c r="A203">
        <v>2.4900000000000002</v>
      </c>
      <c r="B203">
        <v>3.31</v>
      </c>
      <c r="C203">
        <v>3.08</v>
      </c>
      <c r="D203" s="45">
        <f t="shared" si="54"/>
        <v>2.8396554003513597E-2</v>
      </c>
      <c r="E203" s="46">
        <f>IF(OR($A203="",$B203="",$C203=""),"",A203*'MPTO_working_3-way'!$I202)</f>
        <v>2.5607074194687489</v>
      </c>
      <c r="F203" s="47">
        <f>IF(OR($A203="",$B203="",$C203=""),"",B203*'MPTO_working_3-way'!$I202)</f>
        <v>3.4039925937516302</v>
      </c>
      <c r="G203" s="48">
        <f>IF(OR($A203="",$B203="",$C203=""),"",C203*'MPTO_working_3-way'!$I202)</f>
        <v>3.1674613863308219</v>
      </c>
      <c r="H203" s="46">
        <f>IF(OR($A203="",$B203="",$C203=""),"",'MPTO_working_3-way'!E202)</f>
        <v>2.5501037518912688</v>
      </c>
      <c r="I203" s="47">
        <f>IF(OR($A203="",$B203="",$C203=""),"",'MPTO_working_3-way'!F202)</f>
        <v>3.4170594261559515</v>
      </c>
      <c r="J203" s="48">
        <f>IF(OR($A203="",$B203="",$C203=""),"",'MPTO_working_3-way'!G202)</f>
        <v>3.1724901282457396</v>
      </c>
      <c r="K203" s="46">
        <f>IF(OR($A203="",$B203="",$C203=""),"",'OddsRatio_working_3-way'!H202)</f>
        <v>2.5549110527743397</v>
      </c>
      <c r="L203" s="47">
        <f>IF(OR($A203="",$B203="",$C203=""),"",'OddsRatio_working_3-way'!I202)</f>
        <v>3.4106339140327013</v>
      </c>
      <c r="M203" s="48">
        <f>IF(OR($A203="",$B203="",$C203=""),"",'OddsRatio_working_3-way'!J202)</f>
        <v>3.1706140870943798</v>
      </c>
      <c r="N203" s="49">
        <f t="shared" si="42"/>
        <v>39.05170861759219</v>
      </c>
      <c r="O203" s="50">
        <f t="shared" si="43"/>
        <v>29.377267207795938</v>
      </c>
      <c r="P203" s="50">
        <f t="shared" si="44"/>
        <v>31.571024174611868</v>
      </c>
      <c r="Q203" t="s">
        <v>79</v>
      </c>
      <c r="R203" t="s">
        <v>87</v>
      </c>
      <c r="S203" t="s">
        <v>362</v>
      </c>
      <c r="T203" s="52">
        <v>100</v>
      </c>
      <c r="U203" s="52">
        <f t="shared" si="45"/>
        <v>59.839357429718881</v>
      </c>
      <c r="V203" s="52">
        <f t="shared" si="46"/>
        <v>69.78851963746223</v>
      </c>
      <c r="W203" s="52">
        <f t="shared" si="47"/>
        <v>67.532467532467535</v>
      </c>
      <c r="X203" s="52">
        <f t="shared" si="48"/>
        <v>62.679012830070221</v>
      </c>
      <c r="Y203" s="52">
        <f t="shared" si="49"/>
        <v>72.628175037813577</v>
      </c>
      <c r="Z203" s="52">
        <f t="shared" si="50"/>
        <v>70.372122932818883</v>
      </c>
      <c r="AA203" s="52">
        <f t="shared" si="51"/>
        <v>-2.8396554003513401</v>
      </c>
      <c r="AB203" s="52">
        <f t="shared" si="52"/>
        <v>-2.8396554003513472</v>
      </c>
      <c r="AC203" s="52">
        <f t="shared" si="53"/>
        <v>-2.8396554003513472</v>
      </c>
      <c r="AF203">
        <v>2.2999999999999998</v>
      </c>
      <c r="AG203">
        <v>1.67</v>
      </c>
      <c r="AH203" s="59" t="s">
        <v>377</v>
      </c>
      <c r="AJ203" t="s">
        <v>368</v>
      </c>
    </row>
    <row r="204" spans="1:36" ht="15" x14ac:dyDescent="0.25">
      <c r="A204">
        <v>2.35</v>
      </c>
      <c r="B204">
        <v>3.12</v>
      </c>
      <c r="C204">
        <v>3.54</v>
      </c>
      <c r="D204" s="45">
        <f t="shared" si="54"/>
        <v>2.8530611112652204E-2</v>
      </c>
      <c r="E204" s="46">
        <f>IF(OR($A204="",$B204="",$C204=""),"",A204*'MPTO_working_3-way'!$I203)</f>
        <v>2.4170469361147329</v>
      </c>
      <c r="F204" s="47">
        <f>IF(OR($A204="",$B204="",$C204=""),"",B204*'MPTO_working_3-way'!$I203)</f>
        <v>3.2090155066714749</v>
      </c>
      <c r="G204" s="48">
        <f>IF(OR($A204="",$B204="",$C204=""),"",C204*'MPTO_working_3-way'!$I203)</f>
        <v>3.640998363338789</v>
      </c>
      <c r="H204" s="46">
        <f>IF(OR($A204="",$B204="",$C204=""),"",'MPTO_working_3-way'!E203)</f>
        <v>2.4037207027994181</v>
      </c>
      <c r="I204" s="47">
        <f>IF(OR($A204="",$B204="",$C204=""),"",'MPTO_working_3-way'!F203)</f>
        <v>3.2154070286020096</v>
      </c>
      <c r="J204" s="48">
        <f>IF(OR($A204="",$B204="",$C204=""),"",'MPTO_working_3-way'!G203)</f>
        <v>3.6633301153396682</v>
      </c>
      <c r="K204" s="46">
        <f>IF(OR($A204="",$B204="",$C204=""),"",'OddsRatio_working_3-way'!H203)</f>
        <v>2.4095936684703552</v>
      </c>
      <c r="L204" s="47">
        <f>IF(OR($A204="",$B204="",$C204=""),"",'OddsRatio_working_3-way'!I203)</f>
        <v>3.2135841312275213</v>
      </c>
      <c r="M204" s="48">
        <f>IF(OR($A204="",$B204="",$C204=""),"",'OddsRatio_working_3-way'!J203)</f>
        <v>3.6521243836405208</v>
      </c>
      <c r="N204" s="49">
        <f t="shared" si="42"/>
        <v>41.372800215764279</v>
      </c>
      <c r="O204" s="50">
        <f t="shared" si="43"/>
        <v>31.162205290719889</v>
      </c>
      <c r="P204" s="50">
        <f t="shared" si="44"/>
        <v>27.464994493515832</v>
      </c>
      <c r="Q204" t="s">
        <v>40</v>
      </c>
      <c r="R204" t="s">
        <v>80</v>
      </c>
      <c r="S204" t="s">
        <v>362</v>
      </c>
      <c r="T204" s="52">
        <v>100</v>
      </c>
      <c r="U204" s="52">
        <f t="shared" si="45"/>
        <v>57.446808510638299</v>
      </c>
      <c r="V204" s="52">
        <f t="shared" si="46"/>
        <v>67.948717948717942</v>
      </c>
      <c r="W204" s="52">
        <f t="shared" si="47"/>
        <v>71.751412429378533</v>
      </c>
      <c r="X204" s="52">
        <f t="shared" si="48"/>
        <v>60.299869621903525</v>
      </c>
      <c r="Y204" s="52">
        <f t="shared" si="49"/>
        <v>70.801779059983176</v>
      </c>
      <c r="Z204" s="52">
        <f t="shared" si="50"/>
        <v>74.604473540643738</v>
      </c>
      <c r="AA204" s="52">
        <f t="shared" si="51"/>
        <v>-2.8530611112652267</v>
      </c>
      <c r="AB204" s="52">
        <f t="shared" si="52"/>
        <v>-2.8530611112652338</v>
      </c>
      <c r="AC204" s="52">
        <f t="shared" si="53"/>
        <v>-2.8530611112652053</v>
      </c>
      <c r="AF204">
        <v>2.62</v>
      </c>
      <c r="AG204">
        <v>1.52</v>
      </c>
      <c r="AH204" s="59" t="s">
        <v>374</v>
      </c>
      <c r="AJ204" t="s">
        <v>368</v>
      </c>
    </row>
    <row r="205" spans="1:36" ht="15" x14ac:dyDescent="0.25">
      <c r="A205">
        <v>3.15</v>
      </c>
      <c r="B205">
        <v>3.34</v>
      </c>
      <c r="C205">
        <v>2.44</v>
      </c>
      <c r="D205" s="45">
        <f t="shared" si="54"/>
        <v>2.6697580638878282E-2</v>
      </c>
      <c r="E205" s="46">
        <f>IF(OR($A205="",$B205="",$C205=""),"",A205*'MPTO_working_3-way'!$I204)</f>
        <v>3.2340973790124665</v>
      </c>
      <c r="F205" s="47">
        <f>IF(OR($A205="",$B205="",$C205=""),"",B205*'MPTO_working_3-way'!$I204)</f>
        <v>3.4291699193338534</v>
      </c>
      <c r="G205" s="48">
        <f>IF(OR($A205="",$B205="",$C205=""),"",C205*'MPTO_working_3-way'!$I204)</f>
        <v>2.5051420967588629</v>
      </c>
      <c r="H205" s="46">
        <f>IF(OR($A205="",$B205="",$C205=""),"",'MPTO_working_3-way'!E204)</f>
        <v>3.2408489679945323</v>
      </c>
      <c r="I205" s="47">
        <f>IF(OR($A205="",$B205="",$C205=""),"",'MPTO_working_3-way'!F204)</f>
        <v>3.4423170443899331</v>
      </c>
      <c r="J205" s="48">
        <f>IF(OR($A205="",$B205="",$C205=""),"",'MPTO_working_3-way'!G204)</f>
        <v>2.494158232300137</v>
      </c>
      <c r="K205" s="46">
        <f>IF(OR($A205="",$B205="",$C205=""),"",'OddsRatio_working_3-way'!H204)</f>
        <v>3.2381945604328162</v>
      </c>
      <c r="L205" s="47">
        <f>IF(OR($A205="",$B205="",$C205=""),"",'OddsRatio_working_3-way'!I204)</f>
        <v>3.435988498331529</v>
      </c>
      <c r="M205" s="48">
        <f>IF(OR($A205="",$B205="",$C205=""),"",'OddsRatio_working_3-way'!J204)</f>
        <v>2.499069845127095</v>
      </c>
      <c r="N205" s="49">
        <f t="shared" si="42"/>
        <v>30.920528444488294</v>
      </c>
      <c r="O205" s="50">
        <f t="shared" si="43"/>
        <v>29.161576227586259</v>
      </c>
      <c r="P205" s="50">
        <f t="shared" si="44"/>
        <v>39.917895327925457</v>
      </c>
      <c r="Q205" t="s">
        <v>85</v>
      </c>
      <c r="R205" t="s">
        <v>81</v>
      </c>
      <c r="S205" t="s">
        <v>362</v>
      </c>
      <c r="T205" s="52">
        <v>100</v>
      </c>
      <c r="U205" s="52">
        <f t="shared" si="45"/>
        <v>68.253968253968253</v>
      </c>
      <c r="V205" s="52">
        <f t="shared" si="46"/>
        <v>70.059880239520965</v>
      </c>
      <c r="W205" s="52">
        <f t="shared" si="47"/>
        <v>59.016393442622956</v>
      </c>
      <c r="X205" s="52">
        <f t="shared" si="48"/>
        <v>70.923726317856094</v>
      </c>
      <c r="Y205" s="52">
        <f t="shared" si="49"/>
        <v>72.729638303408791</v>
      </c>
      <c r="Z205" s="52">
        <f t="shared" si="50"/>
        <v>61.686151506510789</v>
      </c>
      <c r="AA205" s="52">
        <f t="shared" si="51"/>
        <v>-2.6697580638878406</v>
      </c>
      <c r="AB205" s="52">
        <f t="shared" si="52"/>
        <v>-2.6697580638878264</v>
      </c>
      <c r="AC205" s="52">
        <f t="shared" si="53"/>
        <v>-2.6697580638878335</v>
      </c>
      <c r="AF205">
        <v>2.2200000000000002</v>
      </c>
      <c r="AG205">
        <v>1.71</v>
      </c>
      <c r="AH205" s="59" t="s">
        <v>381</v>
      </c>
      <c r="AJ205" t="s">
        <v>368</v>
      </c>
    </row>
    <row r="206" spans="1:36" ht="15" x14ac:dyDescent="0.25">
      <c r="A206">
        <v>2.09</v>
      </c>
      <c r="B206">
        <v>3.4</v>
      </c>
      <c r="C206">
        <v>3.9</v>
      </c>
      <c r="D206" s="45">
        <f t="shared" si="54"/>
        <v>2.8996802990611137E-2</v>
      </c>
      <c r="E206" s="46">
        <f>IF(OR($A206="",$B206="",$C206=""),"",A206*'MPTO_working_3-way'!$I205)</f>
        <v>2.150603318250377</v>
      </c>
      <c r="F206" s="47">
        <f>IF(OR($A206="",$B206="",$C206=""),"",B206*'MPTO_working_3-way'!$I205)</f>
        <v>3.4985891301680776</v>
      </c>
      <c r="G206" s="48">
        <f>IF(OR($A206="",$B206="",$C206=""),"",C206*'MPTO_working_3-way'!$I205)</f>
        <v>4.0130875316633832</v>
      </c>
      <c r="H206" s="46">
        <f>IF(OR($A206="",$B206="",$C206=""),"",'MPTO_working_3-way'!E205)</f>
        <v>2.1330907934031873</v>
      </c>
      <c r="I206" s="47">
        <f>IF(OR($A206="",$B206="",$C206=""),"",'MPTO_working_3-way'!F205)</f>
        <v>3.5155310494135157</v>
      </c>
      <c r="J206" s="48">
        <f>IF(OR($A206="",$B206="",$C206=""),"",'MPTO_working_3-way'!G205)</f>
        <v>4.0527726865031397</v>
      </c>
      <c r="K206" s="46">
        <f>IF(OR($A206="",$B206="",$C206=""),"",'OddsRatio_working_3-way'!H205)</f>
        <v>2.1402412613870503</v>
      </c>
      <c r="L206" s="47">
        <f>IF(OR($A206="",$B206="",$C206=""),"",'OddsRatio_working_3-way'!I205)</f>
        <v>3.5106229608522224</v>
      </c>
      <c r="M206" s="48">
        <f>IF(OR($A206="",$B206="",$C206=""),"",'OddsRatio_working_3-way'!J205)</f>
        <v>4.0336694110297673</v>
      </c>
      <c r="N206" s="49">
        <f t="shared" si="42"/>
        <v>46.498579794508544</v>
      </c>
      <c r="O206" s="50">
        <f t="shared" si="43"/>
        <v>28.582950520742013</v>
      </c>
      <c r="P206" s="50">
        <f t="shared" si="44"/>
        <v>24.918469684749446</v>
      </c>
      <c r="Q206" t="s">
        <v>46</v>
      </c>
      <c r="R206" t="s">
        <v>44</v>
      </c>
      <c r="S206" t="s">
        <v>362</v>
      </c>
      <c r="T206" s="52">
        <v>100</v>
      </c>
      <c r="U206" s="52">
        <f t="shared" si="45"/>
        <v>52.153110047846894</v>
      </c>
      <c r="V206" s="52">
        <f t="shared" si="46"/>
        <v>70.588235294117652</v>
      </c>
      <c r="W206" s="52">
        <f t="shared" si="47"/>
        <v>74.358974358974365</v>
      </c>
      <c r="X206" s="52">
        <f t="shared" si="48"/>
        <v>55.052790346907997</v>
      </c>
      <c r="Y206" s="52">
        <f t="shared" si="49"/>
        <v>73.487915593178755</v>
      </c>
      <c r="Z206" s="52">
        <f t="shared" si="50"/>
        <v>77.258654658035482</v>
      </c>
      <c r="AA206" s="52">
        <f t="shared" si="51"/>
        <v>-2.899680299061103</v>
      </c>
      <c r="AB206" s="52">
        <f t="shared" si="52"/>
        <v>-2.899680299061103</v>
      </c>
      <c r="AC206" s="52">
        <f t="shared" si="53"/>
        <v>-2.8996802990611172</v>
      </c>
      <c r="AF206">
        <v>2.2999999999999998</v>
      </c>
      <c r="AG206">
        <v>1.67</v>
      </c>
      <c r="AH206" s="59" t="s">
        <v>378</v>
      </c>
      <c r="AJ206" t="s">
        <v>368</v>
      </c>
    </row>
    <row r="207" spans="1:36" ht="15" x14ac:dyDescent="0.25">
      <c r="A207">
        <v>2.68</v>
      </c>
      <c r="B207">
        <v>3.29</v>
      </c>
      <c r="C207">
        <v>2.86</v>
      </c>
      <c r="D207" s="45">
        <f t="shared" si="54"/>
        <v>2.6736045789713447E-2</v>
      </c>
      <c r="E207" s="46">
        <f>IF(OR($A207="",$B207="",$C207=""),"",A207*'MPTO_working_3-way'!$I206)</f>
        <v>2.7516526027164323</v>
      </c>
      <c r="F207" s="47">
        <f>IF(OR($A207="",$B207="",$C207=""),"",B207*'MPTO_working_3-way'!$I206)</f>
        <v>3.3779615906481575</v>
      </c>
      <c r="G207" s="48">
        <f>IF(OR($A207="",$B207="",$C207=""),"",C207*'MPTO_working_3-way'!$I206)</f>
        <v>2.9364650909585803</v>
      </c>
      <c r="H207" s="46">
        <f>IF(OR($A207="",$B207="",$C207=""),"",'MPTO_working_3-way'!E206)</f>
        <v>2.7455758860639867</v>
      </c>
      <c r="I207" s="47">
        <f>IF(OR($A207="",$B207="",$C207=""),"",'MPTO_working_3-way'!F206)</f>
        <v>3.3893783709387444</v>
      </c>
      <c r="J207" s="48">
        <f>IF(OR($A207="",$B207="",$C207=""),"",'MPTO_working_3-way'!G206)</f>
        <v>2.9348033346430076</v>
      </c>
      <c r="K207" s="46">
        <f>IF(OR($A207="",$B207="",$C207=""),"",'OddsRatio_working_3-way'!H206)</f>
        <v>2.7485422263898718</v>
      </c>
      <c r="L207" s="47">
        <f>IF(OR($A207="",$B207="",$C207=""),"",'OddsRatio_working_3-way'!I206)</f>
        <v>3.3834295824004799</v>
      </c>
      <c r="M207" s="48">
        <f>IF(OR($A207="",$B207="",$C207=""),"",'OddsRatio_working_3-way'!J206)</f>
        <v>2.9358860363602144</v>
      </c>
      <c r="N207" s="49">
        <f t="shared" si="42"/>
        <v>36.34179689008706</v>
      </c>
      <c r="O207" s="50">
        <f t="shared" si="43"/>
        <v>29.603652177943257</v>
      </c>
      <c r="P207" s="50">
        <f t="shared" si="44"/>
        <v>34.054550931969693</v>
      </c>
      <c r="Q207" t="s">
        <v>36</v>
      </c>
      <c r="R207" t="s">
        <v>37</v>
      </c>
      <c r="S207" t="s">
        <v>362</v>
      </c>
      <c r="T207" s="52">
        <v>100</v>
      </c>
      <c r="U207" s="52">
        <f t="shared" si="45"/>
        <v>62.686567164179095</v>
      </c>
      <c r="V207" s="52">
        <f t="shared" si="46"/>
        <v>69.6048632218845</v>
      </c>
      <c r="W207" s="52">
        <f t="shared" si="47"/>
        <v>65.03496503496504</v>
      </c>
      <c r="X207" s="52">
        <f t="shared" si="48"/>
        <v>65.360171743150474</v>
      </c>
      <c r="Y207" s="52">
        <f t="shared" si="49"/>
        <v>72.278467800855864</v>
      </c>
      <c r="Z207" s="52">
        <f t="shared" si="50"/>
        <v>67.70856961393639</v>
      </c>
      <c r="AA207" s="52">
        <f t="shared" si="51"/>
        <v>-2.6736045789713785</v>
      </c>
      <c r="AB207" s="52">
        <f t="shared" si="52"/>
        <v>-2.6736045789713643</v>
      </c>
      <c r="AC207" s="52">
        <f t="shared" si="53"/>
        <v>-2.6736045789713501</v>
      </c>
      <c r="AF207">
        <v>2.11</v>
      </c>
      <c r="AG207">
        <v>1.78</v>
      </c>
      <c r="AH207" s="59" t="s">
        <v>371</v>
      </c>
      <c r="AJ207" t="s">
        <v>368</v>
      </c>
    </row>
    <row r="208" spans="1:36" ht="15" x14ac:dyDescent="0.25">
      <c r="A208">
        <v>1.59</v>
      </c>
      <c r="B208">
        <v>4.09</v>
      </c>
      <c r="C208">
        <v>6.06</v>
      </c>
      <c r="D208" s="45">
        <f t="shared" si="54"/>
        <v>3.8446096766340254E-2</v>
      </c>
      <c r="E208" s="46">
        <f>IF(OR($A208="",$B208="",$C208=""),"",A208*'MPTO_working_3-way'!$I207)</f>
        <v>1.6511292938584812</v>
      </c>
      <c r="F208" s="47">
        <f>IF(OR($A208="",$B208="",$C208=""),"",B208*'MPTO_working_3-way'!$I207)</f>
        <v>4.2472445357743318</v>
      </c>
      <c r="G208" s="48">
        <f>IF(OR($A208="",$B208="",$C208=""),"",C208*'MPTO_working_3-way'!$I207)</f>
        <v>6.2929833464040215</v>
      </c>
      <c r="H208" s="46">
        <f>IF(OR($A208="",$B208="",$C208=""),"",'MPTO_working_3-way'!E207)</f>
        <v>1.6230724237142757</v>
      </c>
      <c r="I208" s="47">
        <f>IF(OR($A208="",$B208="",$C208=""),"",'MPTO_working_3-way'!F207)</f>
        <v>4.3162347779858008</v>
      </c>
      <c r="J208" s="48">
        <f>IF(OR($A208="",$B208="",$C208=""),"",'MPTO_working_3-way'!G207)</f>
        <v>6.5702531917809432</v>
      </c>
      <c r="K208" s="46">
        <f>IF(OR($A208="",$B208="",$C208=""),"",'OddsRatio_working_3-way'!H207)</f>
        <v>1.6326055729246292</v>
      </c>
      <c r="L208" s="47">
        <f>IF(OR($A208="",$B208="",$C208=""),"",'OddsRatio_working_3-way'!I207)</f>
        <v>4.3131376615883115</v>
      </c>
      <c r="M208" s="48">
        <f>IF(OR($A208="",$B208="",$C208=""),"",'OddsRatio_working_3-way'!J207)</f>
        <v>6.4253969474552957</v>
      </c>
      <c r="N208" s="49">
        <f t="shared" si="42"/>
        <v>60.564608944895284</v>
      </c>
      <c r="O208" s="50">
        <f t="shared" si="43"/>
        <v>23.544676826988631</v>
      </c>
      <c r="P208" s="50">
        <f t="shared" si="44"/>
        <v>15.890714228116092</v>
      </c>
      <c r="Q208" t="s">
        <v>284</v>
      </c>
      <c r="R208" t="s">
        <v>285</v>
      </c>
      <c r="S208" t="s">
        <v>362</v>
      </c>
      <c r="T208" s="52">
        <v>100</v>
      </c>
      <c r="U208" s="52">
        <f t="shared" si="45"/>
        <v>37.106918238993707</v>
      </c>
      <c r="V208" s="52">
        <f t="shared" si="46"/>
        <v>75.550122249388764</v>
      </c>
      <c r="W208" s="52">
        <f t="shared" si="47"/>
        <v>83.4983498349835</v>
      </c>
      <c r="X208" s="52">
        <f t="shared" si="48"/>
        <v>40.95152791562775</v>
      </c>
      <c r="Y208" s="52">
        <f t="shared" si="49"/>
        <v>79.394731926022786</v>
      </c>
      <c r="Z208" s="52">
        <f t="shared" si="50"/>
        <v>87.342959511617536</v>
      </c>
      <c r="AA208" s="52">
        <f t="shared" si="51"/>
        <v>-3.8446096766340432</v>
      </c>
      <c r="AB208" s="52">
        <f t="shared" si="52"/>
        <v>-3.8446096766340219</v>
      </c>
      <c r="AC208" s="52">
        <f t="shared" si="53"/>
        <v>-3.8446096766340361</v>
      </c>
      <c r="AF208">
        <v>1.97</v>
      </c>
      <c r="AG208">
        <v>1.89</v>
      </c>
      <c r="AH208" s="59" t="s">
        <v>382</v>
      </c>
      <c r="AJ208" t="s">
        <v>263</v>
      </c>
    </row>
    <row r="209" spans="1:36" ht="15" x14ac:dyDescent="0.25">
      <c r="A209">
        <v>1.98</v>
      </c>
      <c r="B209">
        <v>3.87</v>
      </c>
      <c r="C209">
        <v>3.7</v>
      </c>
      <c r="D209" s="45">
        <f t="shared" si="54"/>
        <v>3.3718708137312703E-2</v>
      </c>
      <c r="E209" s="46">
        <f>IF(OR($A209="",$B209="",$C209=""),"",A209*'MPTO_working_3-way'!$I208)</f>
        <v>2.0467630421118792</v>
      </c>
      <c r="F209" s="47">
        <f>IF(OR($A209="",$B209="",$C209=""),"",B209*'MPTO_working_3-way'!$I208)</f>
        <v>4.0004914004914003</v>
      </c>
      <c r="G209" s="48">
        <f>IF(OR($A209="",$B209="",$C209=""),"",C209*'MPTO_working_3-way'!$I208)</f>
        <v>3.8247592201080574</v>
      </c>
      <c r="H209" s="46">
        <f>IF(OR($A209="",$B209="",$C209=""),"",'MPTO_working_3-way'!E208)</f>
        <v>2.0250665340984573</v>
      </c>
      <c r="I209" s="47">
        <f>IF(OR($A209="",$B209="",$C209=""),"",'MPTO_working_3-way'!F208)</f>
        <v>4.0459889201894006</v>
      </c>
      <c r="J209" s="48">
        <f>IF(OR($A209="",$B209="",$C209=""),"",'MPTO_working_3-way'!G208)</f>
        <v>3.8605462462928624</v>
      </c>
      <c r="K209" s="46">
        <f>IF(OR($A209="",$B209="",$C209=""),"",'OddsRatio_working_3-way'!H208)</f>
        <v>2.0335370252095233</v>
      </c>
      <c r="L209" s="47">
        <f>IF(OR($A209="",$B209="",$C209=""),"",'OddsRatio_working_3-way'!I208)</f>
        <v>4.0267870023993195</v>
      </c>
      <c r="M209" s="48">
        <f>IF(OR($A209="",$B209="",$C209=""),"",'OddsRatio_working_3-way'!J208)</f>
        <v>3.8474999674139929</v>
      </c>
      <c r="N209" s="49">
        <f t="shared" si="42"/>
        <v>48.857634197273065</v>
      </c>
      <c r="O209" s="50">
        <f t="shared" si="43"/>
        <v>24.996929124186217</v>
      </c>
      <c r="P209" s="50">
        <f t="shared" si="44"/>
        <v>26.145436678540719</v>
      </c>
      <c r="Q209" t="s">
        <v>43</v>
      </c>
      <c r="R209" t="s">
        <v>286</v>
      </c>
      <c r="S209" t="s">
        <v>362</v>
      </c>
      <c r="T209" s="52">
        <v>100</v>
      </c>
      <c r="U209" s="52">
        <f t="shared" si="45"/>
        <v>49.494949494949495</v>
      </c>
      <c r="V209" s="52">
        <f t="shared" si="46"/>
        <v>74.160206718346245</v>
      </c>
      <c r="W209" s="52">
        <f t="shared" si="47"/>
        <v>72.972972972972968</v>
      </c>
      <c r="X209" s="52">
        <f t="shared" si="48"/>
        <v>52.866820308680772</v>
      </c>
      <c r="Y209" s="52">
        <f t="shared" si="49"/>
        <v>77.532077532077537</v>
      </c>
      <c r="Z209" s="52">
        <f t="shared" si="50"/>
        <v>76.344843786704246</v>
      </c>
      <c r="AA209" s="52">
        <f t="shared" si="51"/>
        <v>-3.3718708137312774</v>
      </c>
      <c r="AB209" s="52">
        <f t="shared" si="52"/>
        <v>-3.3718708137312916</v>
      </c>
      <c r="AC209" s="52">
        <f t="shared" si="53"/>
        <v>-3.3718708137312774</v>
      </c>
      <c r="AF209">
        <v>1.68</v>
      </c>
      <c r="AG209">
        <v>2.2599999999999998</v>
      </c>
      <c r="AH209" s="59" t="s">
        <v>373</v>
      </c>
      <c r="AJ209" t="s">
        <v>263</v>
      </c>
    </row>
    <row r="210" spans="1:36" ht="15" x14ac:dyDescent="0.25">
      <c r="A210">
        <v>2.1800000000000002</v>
      </c>
      <c r="B210">
        <v>3.62</v>
      </c>
      <c r="C210">
        <v>3.34</v>
      </c>
      <c r="D210" s="45">
        <f t="shared" si="54"/>
        <v>3.4359887857717597E-2</v>
      </c>
      <c r="E210" s="46">
        <f>IF(OR($A210="",$B210="",$C210=""),"",A210*'MPTO_working_3-way'!$I209)</f>
        <v>2.2549045555298246</v>
      </c>
      <c r="F210" s="47">
        <f>IF(OR($A210="",$B210="",$C210=""),"",B210*'MPTO_working_3-way'!$I209)</f>
        <v>3.7443827940449377</v>
      </c>
      <c r="G210" s="48">
        <f>IF(OR($A210="",$B210="",$C210=""),"",C210*'MPTO_working_3-way'!$I209)</f>
        <v>3.4547620254447766</v>
      </c>
      <c r="H210" s="46">
        <f>IF(OR($A210="",$B210="",$C210=""),"",'MPTO_working_3-way'!E209)</f>
        <v>2.2358244796297906</v>
      </c>
      <c r="I210" s="47">
        <f>IF(OR($A210="",$B210="",$C210=""),"",'MPTO_working_3-way'!F209)</f>
        <v>3.7765805467814793</v>
      </c>
      <c r="J210" s="48">
        <f>IF(OR($A210="",$B210="",$C210=""),"",'MPTO_working_3-way'!G209)</f>
        <v>3.4728504505922575</v>
      </c>
      <c r="K210" s="46">
        <f>IF(OR($A210="",$B210="",$C210=""),"",'OddsRatio_working_3-way'!H209)</f>
        <v>2.2437743064101143</v>
      </c>
      <c r="L210" s="47">
        <f>IF(OR($A210="",$B210="",$C210=""),"",'OddsRatio_working_3-way'!I209)</f>
        <v>3.7616005786394058</v>
      </c>
      <c r="M210" s="48">
        <f>IF(OR($A210="",$B210="",$C210=""),"",'OddsRatio_working_3-way'!J209)</f>
        <v>3.4664676923725986</v>
      </c>
      <c r="N210" s="49">
        <f t="shared" si="42"/>
        <v>44.347775055385199</v>
      </c>
      <c r="O210" s="50">
        <f t="shared" si="43"/>
        <v>26.706671165950201</v>
      </c>
      <c r="P210" s="50">
        <f t="shared" si="44"/>
        <v>28.945553778664596</v>
      </c>
      <c r="Q210" t="s">
        <v>287</v>
      </c>
      <c r="R210" t="s">
        <v>288</v>
      </c>
      <c r="S210" t="s">
        <v>362</v>
      </c>
      <c r="T210" s="52">
        <v>100</v>
      </c>
      <c r="U210" s="52">
        <f t="shared" si="45"/>
        <v>54.128440366972484</v>
      </c>
      <c r="V210" s="52">
        <f t="shared" si="46"/>
        <v>72.375690607734811</v>
      </c>
      <c r="W210" s="52">
        <f t="shared" si="47"/>
        <v>70.059880239520965</v>
      </c>
      <c r="X210" s="52">
        <f t="shared" si="48"/>
        <v>57.564429152744246</v>
      </c>
      <c r="Y210" s="52">
        <f t="shared" si="49"/>
        <v>75.811679393506566</v>
      </c>
      <c r="Z210" s="52">
        <f t="shared" si="50"/>
        <v>73.49586902529272</v>
      </c>
      <c r="AA210" s="52">
        <f t="shared" si="51"/>
        <v>-3.4359887857717624</v>
      </c>
      <c r="AB210" s="52">
        <f t="shared" si="52"/>
        <v>-3.4359887857717553</v>
      </c>
      <c r="AC210" s="52">
        <f t="shared" si="53"/>
        <v>-3.4359887857717553</v>
      </c>
      <c r="AF210">
        <v>2.06</v>
      </c>
      <c r="AG210">
        <v>1.83</v>
      </c>
      <c r="AH210" s="59" t="s">
        <v>379</v>
      </c>
      <c r="AJ210" t="s">
        <v>263</v>
      </c>
    </row>
    <row r="211" spans="1:36" ht="15" x14ac:dyDescent="0.25">
      <c r="A211">
        <v>1.99</v>
      </c>
      <c r="B211">
        <v>3.46</v>
      </c>
      <c r="C211">
        <v>4.12</v>
      </c>
      <c r="D211" s="45">
        <f t="shared" si="54"/>
        <v>3.4248350456474341E-2</v>
      </c>
      <c r="E211" s="46">
        <f>IF(OR($A211="",$B211="",$C211=""),"",A211*'MPTO_working_3-way'!$I210)</f>
        <v>2.0581542174083838</v>
      </c>
      <c r="F211" s="47">
        <f>IF(OR($A211="",$B211="",$C211=""),"",B211*'MPTO_working_3-way'!$I210)</f>
        <v>3.578499292579401</v>
      </c>
      <c r="G211" s="48">
        <f>IF(OR($A211="",$B211="",$C211=""),"",C211*'MPTO_working_3-way'!$I210)</f>
        <v>4.2611032038806744</v>
      </c>
      <c r="H211" s="46">
        <f>IF(OR($A211="",$B211="",$C211=""),"",'MPTO_working_3-way'!E210)</f>
        <v>2.0362598999742736</v>
      </c>
      <c r="I211" s="47">
        <f>IF(OR($A211="",$B211="",$C211=""),"",'MPTO_working_3-way'!F210)</f>
        <v>3.6022895893340761</v>
      </c>
      <c r="J211" s="48">
        <f>IF(OR($A211="",$B211="",$C211=""),"",'MPTO_working_3-way'!G210)</f>
        <v>4.3233459902356381</v>
      </c>
      <c r="K211" s="46">
        <f>IF(OR($A211="",$B211="",$C211=""),"",'OddsRatio_working_3-way'!H210)</f>
        <v>2.0449203392221431</v>
      </c>
      <c r="L211" s="47">
        <f>IF(OR($A211="",$B211="",$C211=""),"",'OddsRatio_working_3-way'!I210)</f>
        <v>3.596468721703507</v>
      </c>
      <c r="M211" s="48">
        <f>IF(OR($A211="",$B211="",$C211=""),"",'OddsRatio_working_3-way'!J210)</f>
        <v>4.2930822811849358</v>
      </c>
      <c r="N211" s="49">
        <f t="shared" si="42"/>
        <v>48.587224005944236</v>
      </c>
      <c r="O211" s="50">
        <f t="shared" si="43"/>
        <v>27.944675078563304</v>
      </c>
      <c r="P211" s="50">
        <f t="shared" si="44"/>
        <v>23.468100915492482</v>
      </c>
      <c r="Q211" t="s">
        <v>226</v>
      </c>
      <c r="R211" t="s">
        <v>289</v>
      </c>
      <c r="S211" t="s">
        <v>362</v>
      </c>
      <c r="T211" s="52">
        <v>100</v>
      </c>
      <c r="U211" s="52">
        <f t="shared" si="45"/>
        <v>49.748743718592962</v>
      </c>
      <c r="V211" s="52">
        <f t="shared" si="46"/>
        <v>71.098265895953759</v>
      </c>
      <c r="W211" s="52">
        <f t="shared" si="47"/>
        <v>75.728155339805824</v>
      </c>
      <c r="X211" s="52">
        <f t="shared" si="48"/>
        <v>53.173578764240425</v>
      </c>
      <c r="Y211" s="52">
        <f t="shared" si="49"/>
        <v>74.5231009416012</v>
      </c>
      <c r="Z211" s="52">
        <f t="shared" si="50"/>
        <v>79.152990385453265</v>
      </c>
      <c r="AA211" s="52">
        <f t="shared" si="51"/>
        <v>-3.4248350456474626</v>
      </c>
      <c r="AB211" s="52">
        <f t="shared" si="52"/>
        <v>-3.4248350456474412</v>
      </c>
      <c r="AC211" s="52">
        <f t="shared" si="53"/>
        <v>-3.4248350456474412</v>
      </c>
      <c r="AF211">
        <v>1.94</v>
      </c>
      <c r="AG211">
        <v>1.93</v>
      </c>
      <c r="AH211" s="59" t="s">
        <v>382</v>
      </c>
      <c r="AJ211" t="s">
        <v>263</v>
      </c>
    </row>
    <row r="212" spans="1:36" ht="15" x14ac:dyDescent="0.25">
      <c r="A212">
        <v>1.74</v>
      </c>
      <c r="B212">
        <v>3.96</v>
      </c>
      <c r="C212">
        <v>4.78</v>
      </c>
      <c r="D212" s="45">
        <f t="shared" si="54"/>
        <v>3.6442917123915564E-2</v>
      </c>
      <c r="E212" s="46">
        <f>IF(OR($A212="",$B212="",$C212=""),"",A212*'MPTO_working_3-way'!$I211)</f>
        <v>1.803410675795613</v>
      </c>
      <c r="F212" s="47">
        <f>IF(OR($A212="",$B212="",$C212=""),"",B212*'MPTO_working_3-way'!$I211)</f>
        <v>4.1043139518107052</v>
      </c>
      <c r="G212" s="48">
        <f>IF(OR($A212="",$B212="",$C212=""),"",C212*'MPTO_working_3-way'!$I211)</f>
        <v>4.9541971438523165</v>
      </c>
      <c r="H212" s="46">
        <f>IF(OR($A212="",$B212="",$C212=""),"",'MPTO_working_3-way'!E211)</f>
        <v>1.7775723547637221</v>
      </c>
      <c r="I212" s="47">
        <f>IF(OR($A212="",$B212="",$C212=""),"",'MPTO_working_3-way'!F211)</f>
        <v>4.1601211756217928</v>
      </c>
      <c r="J212" s="48">
        <f>IF(OR($A212="",$B212="",$C212=""),"",'MPTO_working_3-way'!G211)</f>
        <v>5.0746639910857798</v>
      </c>
      <c r="K212" s="46">
        <f>IF(OR($A212="",$B212="",$C212=""),"",'OddsRatio_working_3-way'!H211)</f>
        <v>1.7868357853371306</v>
      </c>
      <c r="L212" s="47">
        <f>IF(OR($A212="",$B212="",$C212=""),"",'OddsRatio_working_3-way'!I211)</f>
        <v>4.1473431413485207</v>
      </c>
      <c r="M212" s="48">
        <f>IF(OR($A212="",$B212="",$C212=""),"",'OddsRatio_working_3-way'!J211)</f>
        <v>5.019242254830206</v>
      </c>
      <c r="N212" s="49">
        <f t="shared" si="42"/>
        <v>55.450486870320248</v>
      </c>
      <c r="O212" s="50">
        <f t="shared" si="43"/>
        <v>24.364607867261928</v>
      </c>
      <c r="P212" s="50">
        <f t="shared" si="44"/>
        <v>20.184905262417828</v>
      </c>
      <c r="Q212" t="s">
        <v>290</v>
      </c>
      <c r="R212" t="s">
        <v>291</v>
      </c>
      <c r="S212" t="s">
        <v>362</v>
      </c>
      <c r="T212" s="52">
        <v>100</v>
      </c>
      <c r="U212" s="52">
        <f t="shared" si="45"/>
        <v>42.528735632183903</v>
      </c>
      <c r="V212" s="52">
        <f t="shared" si="46"/>
        <v>74.747474747474755</v>
      </c>
      <c r="W212" s="52">
        <f t="shared" si="47"/>
        <v>79.079497907949786</v>
      </c>
      <c r="X212" s="52">
        <f t="shared" si="48"/>
        <v>46.173027344575459</v>
      </c>
      <c r="Y212" s="52">
        <f t="shared" si="49"/>
        <v>78.39176645986629</v>
      </c>
      <c r="Z212" s="52">
        <f t="shared" si="50"/>
        <v>82.72378962034135</v>
      </c>
      <c r="AA212" s="52">
        <f t="shared" si="51"/>
        <v>-3.6442917123915564</v>
      </c>
      <c r="AB212" s="52">
        <f t="shared" si="52"/>
        <v>-3.644291712391535</v>
      </c>
      <c r="AC212" s="52">
        <f t="shared" si="53"/>
        <v>-3.6442917123915635</v>
      </c>
      <c r="AF212">
        <v>1.93</v>
      </c>
      <c r="AG212">
        <v>1.94</v>
      </c>
      <c r="AH212" s="59" t="s">
        <v>383</v>
      </c>
      <c r="AJ212" t="s">
        <v>263</v>
      </c>
    </row>
    <row r="213" spans="1:36" ht="15" x14ac:dyDescent="0.25">
      <c r="A213">
        <v>1.82</v>
      </c>
      <c r="B213">
        <v>3.66</v>
      </c>
      <c r="C213">
        <v>4.6900000000000004</v>
      </c>
      <c r="D213" s="45">
        <f t="shared" si="54"/>
        <v>3.5894209371087227E-2</v>
      </c>
      <c r="E213" s="46">
        <f>IF(OR($A213="",$B213="",$C213=""),"",A213*'MPTO_working_3-way'!$I212)</f>
        <v>1.8853274610553787</v>
      </c>
      <c r="F213" s="47">
        <f>IF(OR($A213="",$B213="",$C213=""),"",B213*'MPTO_working_3-way'!$I212)</f>
        <v>3.7913728062981793</v>
      </c>
      <c r="G213" s="48">
        <f>IF(OR($A213="",$B213="",$C213=""),"",C213*'MPTO_working_3-way'!$I212)</f>
        <v>4.8583438419503997</v>
      </c>
      <c r="H213" s="46">
        <f>IF(OR($A213="",$B213="",$C213=""),"",'MPTO_working_3-way'!E212)</f>
        <v>1.8605142234927332</v>
      </c>
      <c r="I213" s="47">
        <f>IF(OR($A213="",$B213="",$C213=""),"",'MPTO_working_3-way'!F212)</f>
        <v>3.8276148340596521</v>
      </c>
      <c r="J213" s="48">
        <f>IF(OR($A213="",$B213="",$C213=""),"",'MPTO_working_3-way'!G212)</f>
        <v>4.96882361935186</v>
      </c>
      <c r="K213" s="46">
        <f>IF(OR($A213="",$B213="",$C213=""),"",'OddsRatio_working_3-way'!H212)</f>
        <v>1.8697809921408401</v>
      </c>
      <c r="L213" s="47">
        <f>IF(OR($A213="",$B213="",$C213=""),"",'OddsRatio_working_3-way'!I212)</f>
        <v>3.8214846818227257</v>
      </c>
      <c r="M213" s="48">
        <f>IF(OR($A213="",$B213="",$C213=""),"",'OddsRatio_working_3-way'!J212)</f>
        <v>4.914014464633782</v>
      </c>
      <c r="N213" s="49">
        <f t="shared" si="42"/>
        <v>53.041183595777817</v>
      </c>
      <c r="O213" s="50">
        <f t="shared" si="43"/>
        <v>26.37567053123378</v>
      </c>
      <c r="P213" s="50">
        <f t="shared" si="44"/>
        <v>20.583145872988403</v>
      </c>
      <c r="Q213" t="s">
        <v>292</v>
      </c>
      <c r="R213" t="s">
        <v>293</v>
      </c>
      <c r="S213" t="s">
        <v>362</v>
      </c>
      <c r="T213" s="52">
        <v>100</v>
      </c>
      <c r="U213" s="52">
        <f t="shared" si="45"/>
        <v>45.054945054945051</v>
      </c>
      <c r="V213" s="52">
        <f t="shared" si="46"/>
        <v>72.67759562841529</v>
      </c>
      <c r="W213" s="52">
        <f t="shared" si="47"/>
        <v>78.678038379530932</v>
      </c>
      <c r="X213" s="52">
        <f t="shared" si="48"/>
        <v>48.644365992053778</v>
      </c>
      <c r="Y213" s="52">
        <f t="shared" si="49"/>
        <v>76.267016565524017</v>
      </c>
      <c r="Z213" s="52">
        <f t="shared" si="50"/>
        <v>82.267459316639631</v>
      </c>
      <c r="AA213" s="52">
        <f t="shared" si="51"/>
        <v>-3.5894209371087271</v>
      </c>
      <c r="AB213" s="52">
        <f t="shared" si="52"/>
        <v>-3.5894209371087271</v>
      </c>
      <c r="AC213" s="52">
        <f t="shared" si="53"/>
        <v>-3.5894209371086987</v>
      </c>
      <c r="AF213">
        <v>2.09</v>
      </c>
      <c r="AG213">
        <v>1.79</v>
      </c>
      <c r="AH213" s="59" t="s">
        <v>376</v>
      </c>
      <c r="AJ213" t="s">
        <v>263</v>
      </c>
    </row>
    <row r="214" spans="1:36" ht="15" x14ac:dyDescent="0.25">
      <c r="A214">
        <v>1.81</v>
      </c>
      <c r="B214">
        <v>4.03</v>
      </c>
      <c r="C214">
        <v>4.22</v>
      </c>
      <c r="D214" s="45">
        <f t="shared" si="54"/>
        <v>3.7591970306230849E-2</v>
      </c>
      <c r="E214" s="46">
        <f>IF(OR($A214="",$B214="",$C214=""),"",A214*'MPTO_working_3-way'!$I213)</f>
        <v>1.8780414662542779</v>
      </c>
      <c r="F214" s="47">
        <f>IF(OR($A214="",$B214="",$C214=""),"",B214*'MPTO_working_3-way'!$I213)</f>
        <v>4.1814956403341101</v>
      </c>
      <c r="G214" s="48">
        <f>IF(OR($A214="",$B214="",$C214=""),"",C214*'MPTO_working_3-way'!$I213)</f>
        <v>4.3786381146922944</v>
      </c>
      <c r="H214" s="46">
        <f>IF(OR($A214="",$B214="",$C214=""),"",'MPTO_working_3-way'!E213)</f>
        <v>1.8520043641486654</v>
      </c>
      <c r="I214" s="47">
        <f>IF(OR($A214="",$B214="",$C214=""),"",'MPTO_working_3-way'!F213)</f>
        <v>4.2443326298500299</v>
      </c>
      <c r="J214" s="48">
        <f>IF(OR($A214="",$B214="",$C214=""),"",'MPTO_working_3-way'!G213)</f>
        <v>4.4556098487359641</v>
      </c>
      <c r="K214" s="46">
        <f>IF(OR($A214="",$B214="",$C214=""),"",'OddsRatio_working_3-way'!H213)</f>
        <v>1.8615313228282133</v>
      </c>
      <c r="L214" s="47">
        <f>IF(OR($A214="",$B214="",$C214=""),"",'OddsRatio_working_3-way'!I213)</f>
        <v>4.2227653187277623</v>
      </c>
      <c r="M214" s="48">
        <f>IF(OR($A214="",$B214="",$C214=""),"",'OddsRatio_working_3-way'!J213)</f>
        <v>4.4248529129714171</v>
      </c>
      <c r="N214" s="49">
        <f t="shared" si="42"/>
        <v>53.246960621933617</v>
      </c>
      <c r="O214" s="50">
        <f t="shared" si="43"/>
        <v>23.914888021265472</v>
      </c>
      <c r="P214" s="50">
        <f t="shared" si="44"/>
        <v>22.83815135680091</v>
      </c>
      <c r="Q214" t="s">
        <v>294</v>
      </c>
      <c r="R214" t="s">
        <v>295</v>
      </c>
      <c r="S214" t="s">
        <v>362</v>
      </c>
      <c r="T214" s="52">
        <v>100</v>
      </c>
      <c r="U214" s="52">
        <f t="shared" si="45"/>
        <v>44.751381215469614</v>
      </c>
      <c r="V214" s="52">
        <f t="shared" si="46"/>
        <v>75.186104218362274</v>
      </c>
      <c r="W214" s="52">
        <f t="shared" si="47"/>
        <v>76.30331753554502</v>
      </c>
      <c r="X214" s="52">
        <f t="shared" si="48"/>
        <v>48.510578246092692</v>
      </c>
      <c r="Y214" s="52">
        <f t="shared" si="49"/>
        <v>78.945301248985373</v>
      </c>
      <c r="Z214" s="52">
        <f t="shared" si="50"/>
        <v>80.062514566168105</v>
      </c>
      <c r="AA214" s="52">
        <f t="shared" si="51"/>
        <v>-3.7591970306230778</v>
      </c>
      <c r="AB214" s="52">
        <f t="shared" si="52"/>
        <v>-3.7591970306230991</v>
      </c>
      <c r="AC214" s="52">
        <f t="shared" si="53"/>
        <v>-3.7591970306230849</v>
      </c>
      <c r="AF214">
        <v>2.02</v>
      </c>
      <c r="AG214">
        <v>1.86</v>
      </c>
      <c r="AH214" s="59" t="s">
        <v>376</v>
      </c>
      <c r="AJ214" t="s">
        <v>263</v>
      </c>
    </row>
    <row r="215" spans="1:36" ht="15" x14ac:dyDescent="0.25">
      <c r="A215">
        <v>3.26</v>
      </c>
      <c r="B215">
        <v>3.44</v>
      </c>
      <c r="C215">
        <v>2.29</v>
      </c>
      <c r="D215" s="45">
        <f t="shared" si="54"/>
        <v>3.4127363383697151E-2</v>
      </c>
      <c r="E215" s="46">
        <f>IF(OR($A215="",$B215="",$C215=""),"",A215*'MPTO_working_3-way'!$I214)</f>
        <v>3.3712552046308524</v>
      </c>
      <c r="F215" s="47">
        <f>IF(OR($A215="",$B215="",$C215=""),"",B215*'MPTO_working_3-way'!$I214)</f>
        <v>3.557398130039918</v>
      </c>
      <c r="G215" s="48">
        <f>IF(OR($A215="",$B215="",$C215=""),"",C215*'MPTO_working_3-way'!$I214)</f>
        <v>2.3681516621486667</v>
      </c>
      <c r="H215" s="46">
        <f>IF(OR($A215="",$B215="",$C215=""),"",'MPTO_working_3-way'!E214)</f>
        <v>3.3855534818021997</v>
      </c>
      <c r="I215" s="47">
        <f>IF(OR($A215="",$B215="",$C215=""),"",'MPTO_working_3-way'!F214)</f>
        <v>3.5800989750079193</v>
      </c>
      <c r="J215" s="48">
        <f>IF(OR($A215="",$B215="",$C215=""),"",'MPTO_working_3-way'!G214)</f>
        <v>2.3512514017247232</v>
      </c>
      <c r="K215" s="46">
        <f>IF(OR($A215="",$B215="",$C215=""),"",'OddsRatio_working_3-way'!H214)</f>
        <v>3.3800140236000615</v>
      </c>
      <c r="L215" s="47">
        <f>IF(OR($A215="",$B215="",$C215=""),"",'OddsRatio_working_3-way'!I214)</f>
        <v>3.5695726626478539</v>
      </c>
      <c r="M215" s="48">
        <f>IF(OR($A215="",$B215="",$C215=""),"",'OddsRatio_working_3-way'!J214)</f>
        <v>2.3585035798425129</v>
      </c>
      <c r="N215" s="49">
        <f t="shared" si="42"/>
        <v>29.662542266938779</v>
      </c>
      <c r="O215" s="50">
        <f t="shared" si="43"/>
        <v>28.110432497157095</v>
      </c>
      <c r="P215" s="50">
        <f t="shared" si="44"/>
        <v>42.227025235904101</v>
      </c>
      <c r="Q215" t="s">
        <v>84</v>
      </c>
      <c r="R215" t="s">
        <v>256</v>
      </c>
      <c r="S215" t="s">
        <v>362</v>
      </c>
      <c r="T215" s="52">
        <v>100</v>
      </c>
      <c r="U215" s="52">
        <f t="shared" si="45"/>
        <v>69.325153374233125</v>
      </c>
      <c r="V215" s="52">
        <f t="shared" si="46"/>
        <v>70.930232558139537</v>
      </c>
      <c r="W215" s="52">
        <f t="shared" si="47"/>
        <v>56.331877729257641</v>
      </c>
      <c r="X215" s="52">
        <f t="shared" si="48"/>
        <v>72.737889712602822</v>
      </c>
      <c r="Y215" s="52">
        <f t="shared" si="49"/>
        <v>74.342968896509234</v>
      </c>
      <c r="Z215" s="52">
        <f t="shared" si="50"/>
        <v>59.744614067627346</v>
      </c>
      <c r="AA215" s="52">
        <f t="shared" si="51"/>
        <v>-3.4127363383696974</v>
      </c>
      <c r="AB215" s="52">
        <f t="shared" si="52"/>
        <v>-3.4127363383696974</v>
      </c>
      <c r="AC215" s="52">
        <f t="shared" si="53"/>
        <v>-3.4127363383697045</v>
      </c>
      <c r="AF215">
        <v>2.09</v>
      </c>
      <c r="AG215">
        <v>1.78</v>
      </c>
      <c r="AH215" s="59" t="s">
        <v>379</v>
      </c>
      <c r="AJ215" t="s">
        <v>263</v>
      </c>
    </row>
    <row r="216" spans="1:36" ht="15" x14ac:dyDescent="0.25">
      <c r="A216">
        <v>2.36</v>
      </c>
      <c r="B216">
        <v>3.34</v>
      </c>
      <c r="C216">
        <v>3.22</v>
      </c>
      <c r="D216" s="45">
        <f t="shared" si="54"/>
        <v>3.3689017375292618E-2</v>
      </c>
      <c r="E216" s="46">
        <f>IF(OR($A216="",$B216="",$C216=""),"",A216*'MPTO_working_3-way'!$I215)</f>
        <v>2.4395060810056903</v>
      </c>
      <c r="F216" s="47">
        <f>IF(OR($A216="",$B216="",$C216=""),"",B216*'MPTO_working_3-way'!$I215)</f>
        <v>3.4525213180334773</v>
      </c>
      <c r="G216" s="48">
        <f>IF(OR($A216="",$B216="",$C216=""),"",C216*'MPTO_working_3-way'!$I215)</f>
        <v>3.3284786359484424</v>
      </c>
      <c r="H216" s="46">
        <f>IF(OR($A216="",$B216="",$C216=""),"",'MPTO_working_3-way'!E215)</f>
        <v>2.4242474719611957</v>
      </c>
      <c r="I216" s="47">
        <f>IF(OR($A216="",$B216="",$C216=""),"",'MPTO_working_3-way'!F215)</f>
        <v>3.4701554898323477</v>
      </c>
      <c r="J216" s="48">
        <f>IF(OR($A216="",$B216="",$C216=""),"",'MPTO_working_3-way'!G215)</f>
        <v>3.3408018768585368</v>
      </c>
      <c r="K216" s="46">
        <f>IF(OR($A216="",$B216="",$C216=""),"",'OddsRatio_working_3-way'!H215)</f>
        <v>2.4309122314858151</v>
      </c>
      <c r="L216" s="47">
        <f>IF(OR($A216="",$B216="",$C216=""),"",'OddsRatio_working_3-way'!I215)</f>
        <v>3.4620107512329468</v>
      </c>
      <c r="M216" s="48">
        <f>IF(OR($A216="",$B216="",$C216=""),"",'OddsRatio_working_3-way'!J215)</f>
        <v>3.3357537896312577</v>
      </c>
      <c r="N216" s="49">
        <f t="shared" si="42"/>
        <v>40.991904377124911</v>
      </c>
      <c r="O216" s="50">
        <f t="shared" si="43"/>
        <v>28.964339619764907</v>
      </c>
      <c r="P216" s="50">
        <f t="shared" si="44"/>
        <v>30.043756003110179</v>
      </c>
      <c r="Q216" t="s">
        <v>296</v>
      </c>
      <c r="R216" t="s">
        <v>297</v>
      </c>
      <c r="S216" t="s">
        <v>362</v>
      </c>
      <c r="T216" s="52">
        <v>100</v>
      </c>
      <c r="U216" s="52">
        <f t="shared" si="45"/>
        <v>57.627118644067799</v>
      </c>
      <c r="V216" s="52">
        <f t="shared" si="46"/>
        <v>70.059880239520965</v>
      </c>
      <c r="W216" s="52">
        <f t="shared" si="47"/>
        <v>68.944099378881987</v>
      </c>
      <c r="X216" s="52">
        <f t="shared" si="48"/>
        <v>60.996020381597063</v>
      </c>
      <c r="Y216" s="52">
        <f t="shared" si="49"/>
        <v>73.428781977050221</v>
      </c>
      <c r="Z216" s="52">
        <f t="shared" si="50"/>
        <v>72.313001116411257</v>
      </c>
      <c r="AA216" s="52">
        <f t="shared" si="51"/>
        <v>-3.3689017375292636</v>
      </c>
      <c r="AB216" s="52">
        <f t="shared" si="52"/>
        <v>-3.3689017375292565</v>
      </c>
      <c r="AC216" s="52">
        <f t="shared" si="53"/>
        <v>-3.3689017375292707</v>
      </c>
      <c r="AF216">
        <v>2.14</v>
      </c>
      <c r="AG216">
        <v>1.75</v>
      </c>
      <c r="AH216" s="59" t="s">
        <v>378</v>
      </c>
      <c r="AJ216" t="s">
        <v>264</v>
      </c>
    </row>
    <row r="217" spans="1:36" ht="15" x14ac:dyDescent="0.25">
      <c r="A217">
        <v>2.46</v>
      </c>
      <c r="B217">
        <v>3.32</v>
      </c>
      <c r="C217">
        <v>3.07</v>
      </c>
      <c r="D217" s="45">
        <f t="shared" si="54"/>
        <v>3.3441783340560249E-2</v>
      </c>
      <c r="E217" s="46">
        <f>IF(OR($A217="",$B217="",$C217=""),"",A217*'MPTO_working_3-way'!$I216)</f>
        <v>2.5422667870177782</v>
      </c>
      <c r="F217" s="47">
        <f>IF(OR($A217="",$B217="",$C217=""),"",B217*'MPTO_working_3-way'!$I216)</f>
        <v>3.4310267206906597</v>
      </c>
      <c r="G217" s="48">
        <f>IF(OR($A217="",$B217="",$C217=""),"",C217*'MPTO_working_3-way'!$I216)</f>
        <v>3.1726662748555197</v>
      </c>
      <c r="H217" s="46">
        <f>IF(OR($A217="",$B217="",$C217=""),"",'MPTO_working_3-way'!E216)</f>
        <v>2.5293607952787722</v>
      </c>
      <c r="I217" s="47">
        <f>IF(OR($A217="",$B217="",$C217=""),"",'MPTO_working_3-way'!F216)</f>
        <v>3.4475915964100272</v>
      </c>
      <c r="J217" s="48">
        <f>IF(OR($A217="",$B217="",$C217=""),"",'MPTO_working_3-way'!G216)</f>
        <v>3.1787846598654173</v>
      </c>
      <c r="K217" s="46">
        <f>IF(OR($A217="",$B217="",$C217=""),"",'OddsRatio_working_3-way'!H216)</f>
        <v>2.5351687909829623</v>
      </c>
      <c r="L217" s="47">
        <f>IF(OR($A217="",$B217="",$C217=""),"",'OddsRatio_working_3-way'!I216)</f>
        <v>3.4394462980003224</v>
      </c>
      <c r="M217" s="48">
        <f>IF(OR($A217="",$B217="",$C217=""),"",'OddsRatio_working_3-way'!J216)</f>
        <v>3.176574929681323</v>
      </c>
      <c r="N217" s="49">
        <f t="shared" si="42"/>
        <v>39.334974799126265</v>
      </c>
      <c r="O217" s="50">
        <f t="shared" si="43"/>
        <v>29.145794580075485</v>
      </c>
      <c r="P217" s="50">
        <f t="shared" si="44"/>
        <v>31.519230620798243</v>
      </c>
      <c r="Q217" t="s">
        <v>298</v>
      </c>
      <c r="R217" t="s">
        <v>299</v>
      </c>
      <c r="S217" t="s">
        <v>362</v>
      </c>
      <c r="T217" s="52">
        <v>100</v>
      </c>
      <c r="U217" s="52">
        <f t="shared" si="45"/>
        <v>59.349593495934961</v>
      </c>
      <c r="V217" s="52">
        <f t="shared" si="46"/>
        <v>69.879518072289159</v>
      </c>
      <c r="W217" s="52">
        <f t="shared" si="47"/>
        <v>67.426710097719877</v>
      </c>
      <c r="X217" s="52">
        <f t="shared" si="48"/>
        <v>62.693771829990986</v>
      </c>
      <c r="Y217" s="52">
        <f t="shared" si="49"/>
        <v>73.223696406345169</v>
      </c>
      <c r="Z217" s="52">
        <f t="shared" si="50"/>
        <v>70.770888431775887</v>
      </c>
      <c r="AA217" s="52">
        <f t="shared" si="51"/>
        <v>-3.3441783340560249</v>
      </c>
      <c r="AB217" s="52">
        <f t="shared" si="52"/>
        <v>-3.3441783340560107</v>
      </c>
      <c r="AC217" s="52">
        <f t="shared" si="53"/>
        <v>-3.3441783340560107</v>
      </c>
      <c r="AF217">
        <v>2.04</v>
      </c>
      <c r="AG217">
        <v>1.84</v>
      </c>
      <c r="AH217" s="59" t="s">
        <v>379</v>
      </c>
      <c r="AJ217" t="s">
        <v>264</v>
      </c>
    </row>
    <row r="218" spans="1:36" ht="15" x14ac:dyDescent="0.25">
      <c r="A218">
        <v>2.9</v>
      </c>
      <c r="B218">
        <v>3.25</v>
      </c>
      <c r="C218">
        <v>2.63</v>
      </c>
      <c r="D218" s="45">
        <f t="shared" si="54"/>
        <v>3.2748030781333703E-2</v>
      </c>
      <c r="E218" s="46">
        <f>IF(OR($A218="",$B218="",$C218=""),"",A218*'MPTO_working_3-way'!$I217)</f>
        <v>2.9949692892658675</v>
      </c>
      <c r="F218" s="47">
        <f>IF(OR($A218="",$B218="",$C218=""),"",B218*'MPTO_working_3-way'!$I217)</f>
        <v>3.3564311000393348</v>
      </c>
      <c r="G218" s="48">
        <f>IF(OR($A218="",$B218="",$C218=""),"",C218*'MPTO_working_3-way'!$I217)</f>
        <v>2.7161273209549077</v>
      </c>
      <c r="H218" s="46">
        <f>IF(OR($A218="",$B218="",$C218=""),"",'MPTO_working_3-way'!E217)</f>
        <v>2.9948048286902331</v>
      </c>
      <c r="I218" s="47">
        <f>IF(OR($A218="",$B218="",$C218=""),"",'MPTO_working_3-way'!F217)</f>
        <v>3.3695413301312924</v>
      </c>
      <c r="J218" s="48">
        <f>IF(OR($A218="",$B218="",$C218=""),"",'MPTO_working_3-way'!G217)</f>
        <v>2.707736702684497</v>
      </c>
      <c r="K218" s="46">
        <f>IF(OR($A218="",$B218="",$C218=""),"",'OddsRatio_working_3-way'!H217)</f>
        <v>2.9952617888973729</v>
      </c>
      <c r="L218" s="47">
        <f>IF(OR($A218="",$B218="",$C218=""),"",'OddsRatio_working_3-way'!I217)</f>
        <v>3.362810013167941</v>
      </c>
      <c r="M218" s="48">
        <f>IF(OR($A218="",$B218="",$C218=""),"",'OddsRatio_working_3-way'!J217)</f>
        <v>2.7117245873172195</v>
      </c>
      <c r="N218" s="49">
        <f t="shared" si="42"/>
        <v>33.389324010234574</v>
      </c>
      <c r="O218" s="50">
        <f t="shared" si="43"/>
        <v>29.793550655286229</v>
      </c>
      <c r="P218" s="50">
        <f t="shared" si="44"/>
        <v>36.817125334479186</v>
      </c>
      <c r="Q218" t="s">
        <v>300</v>
      </c>
      <c r="R218" t="s">
        <v>301</v>
      </c>
      <c r="S218" t="s">
        <v>362</v>
      </c>
      <c r="T218" s="52">
        <v>100</v>
      </c>
      <c r="U218" s="52">
        <f t="shared" si="45"/>
        <v>65.517241379310349</v>
      </c>
      <c r="V218" s="52">
        <f t="shared" si="46"/>
        <v>69.230769230769241</v>
      </c>
      <c r="W218" s="52">
        <f t="shared" si="47"/>
        <v>61.977186311787079</v>
      </c>
      <c r="X218" s="52">
        <f t="shared" si="48"/>
        <v>68.792044457443708</v>
      </c>
      <c r="Y218" s="52">
        <f t="shared" si="49"/>
        <v>72.505572308902586</v>
      </c>
      <c r="Z218" s="52">
        <f t="shared" si="50"/>
        <v>65.251989389920425</v>
      </c>
      <c r="AA218" s="52">
        <f t="shared" si="51"/>
        <v>-3.2748030781333597</v>
      </c>
      <c r="AB218" s="52">
        <f t="shared" si="52"/>
        <v>-3.2748030781333455</v>
      </c>
      <c r="AC218" s="52">
        <f t="shared" si="53"/>
        <v>-3.2748030781333455</v>
      </c>
      <c r="AF218">
        <v>2.42</v>
      </c>
      <c r="AG218">
        <v>1.6</v>
      </c>
      <c r="AH218" s="59" t="s">
        <v>380</v>
      </c>
      <c r="AJ218" t="s">
        <v>264</v>
      </c>
    </row>
    <row r="219" spans="1:36" ht="15" x14ac:dyDescent="0.25">
      <c r="A219">
        <v>2.66</v>
      </c>
      <c r="B219">
        <v>3.46</v>
      </c>
      <c r="C219">
        <v>2.71</v>
      </c>
      <c r="D219" s="45">
        <f t="shared" si="54"/>
        <v>3.3960880701422891E-2</v>
      </c>
      <c r="E219" s="46">
        <f>IF(OR($A219="",$B219="",$C219=""),"",A219*'MPTO_working_3-way'!$I218)</f>
        <v>2.7503359426657852</v>
      </c>
      <c r="F219" s="47">
        <f>IF(OR($A219="",$B219="",$C219=""),"",B219*'MPTO_working_3-way'!$I218)</f>
        <v>3.577504647226923</v>
      </c>
      <c r="G219" s="48">
        <f>IF(OR($A219="",$B219="",$C219=""),"",C219*'MPTO_working_3-way'!$I218)</f>
        <v>2.8020339867008559</v>
      </c>
      <c r="H219" s="46">
        <f>IF(OR($A219="",$B219="",$C219=""),"",'MPTO_working_3-way'!E218)</f>
        <v>2.7425846567700125</v>
      </c>
      <c r="I219" s="47">
        <f>IF(OR($A219="",$B219="",$C219=""),"",'MPTO_working_3-way'!F218)</f>
        <v>3.6010465689091293</v>
      </c>
      <c r="J219" s="48">
        <f>IF(OR($A219="",$B219="",$C219=""),"",'MPTO_working_3-way'!G218)</f>
        <v>2.7957685759801421</v>
      </c>
      <c r="K219" s="46">
        <f>IF(OR($A219="",$B219="",$C219=""),"",'OddsRatio_working_3-way'!H218)</f>
        <v>2.7466293931711578</v>
      </c>
      <c r="L219" s="47">
        <f>IF(OR($A219="",$B219="",$C219=""),"",'OddsRatio_working_3-way'!I218)</f>
        <v>3.5883784983138844</v>
      </c>
      <c r="M219" s="48">
        <f>IF(OR($A219="",$B219="",$C219=""),"",'OddsRatio_working_3-way'!J218)</f>
        <v>2.7992387122425777</v>
      </c>
      <c r="N219" s="49">
        <f t="shared" si="42"/>
        <v>36.359194689167389</v>
      </c>
      <c r="O219" s="50">
        <f t="shared" si="43"/>
        <v>27.952444472018868</v>
      </c>
      <c r="P219" s="50">
        <f t="shared" si="44"/>
        <v>35.688360838813757</v>
      </c>
      <c r="Q219" t="s">
        <v>302</v>
      </c>
      <c r="R219" t="s">
        <v>303</v>
      </c>
      <c r="S219" t="s">
        <v>362</v>
      </c>
      <c r="T219" s="52">
        <v>100</v>
      </c>
      <c r="U219" s="52">
        <f t="shared" si="45"/>
        <v>62.406015037593981</v>
      </c>
      <c r="V219" s="52">
        <f t="shared" si="46"/>
        <v>71.098265895953759</v>
      </c>
      <c r="W219" s="52">
        <f t="shared" si="47"/>
        <v>63.099630996309962</v>
      </c>
      <c r="X219" s="52">
        <f t="shared" si="48"/>
        <v>65.802103107736286</v>
      </c>
      <c r="Y219" s="52">
        <f t="shared" si="49"/>
        <v>74.494353966096043</v>
      </c>
      <c r="Z219" s="52">
        <f t="shared" si="50"/>
        <v>66.495719066452267</v>
      </c>
      <c r="AA219" s="52">
        <f t="shared" si="51"/>
        <v>-3.3960880701423051</v>
      </c>
      <c r="AB219" s="52">
        <f t="shared" si="52"/>
        <v>-3.3960880701422838</v>
      </c>
      <c r="AC219" s="52">
        <f t="shared" si="53"/>
        <v>-3.3960880701423051</v>
      </c>
      <c r="AF219">
        <v>2.13</v>
      </c>
      <c r="AG219">
        <v>1.76</v>
      </c>
      <c r="AH219" s="59" t="s">
        <v>376</v>
      </c>
      <c r="AJ219" t="s">
        <v>264</v>
      </c>
    </row>
    <row r="220" spans="1:36" ht="15" x14ac:dyDescent="0.25">
      <c r="A220">
        <v>1.7</v>
      </c>
      <c r="B220">
        <v>4</v>
      </c>
      <c r="C220">
        <v>5.01</v>
      </c>
      <c r="D220" s="45">
        <f t="shared" si="54"/>
        <v>3.7836092520840747E-2</v>
      </c>
      <c r="E220" s="46">
        <f>IF(OR($A220="",$B220="",$C220=""),"",A220*'MPTO_working_3-way'!$I219)</f>
        <v>1.7643213572854293</v>
      </c>
      <c r="F220" s="47">
        <f>IF(OR($A220="",$B220="",$C220=""),"",B220*'MPTO_working_3-way'!$I219)</f>
        <v>4.151344370083363</v>
      </c>
      <c r="G220" s="48">
        <f>IF(OR($A220="",$B220="",$C220=""),"",C220*'MPTO_working_3-way'!$I219)</f>
        <v>5.1995588235294123</v>
      </c>
      <c r="H220" s="46">
        <f>IF(OR($A220="",$B220="",$C220=""),"",'MPTO_working_3-way'!E219)</f>
        <v>1.7372473695840629</v>
      </c>
      <c r="I220" s="47">
        <f>IF(OR($A220="",$B220="",$C220=""),"",'MPTO_working_3-way'!F219)</f>
        <v>4.2125133954331879</v>
      </c>
      <c r="J220" s="48">
        <f>IF(OR($A220="",$B220="",$C220=""),"",'MPTO_working_3-way'!G219)</f>
        <v>5.3479148134582184</v>
      </c>
      <c r="K220" s="46">
        <f>IF(OR($A220="",$B220="",$C220=""),"",'OddsRatio_working_3-way'!H219)</f>
        <v>1.7468005819786909</v>
      </c>
      <c r="L220" s="47">
        <f>IF(OR($A220="",$B220="",$C220=""),"",'OddsRatio_working_3-way'!I219)</f>
        <v>4.2005739227658188</v>
      </c>
      <c r="M220" s="48">
        <f>IF(OR($A220="",$B220="",$C220=""),"",'OddsRatio_working_3-way'!J219)</f>
        <v>5.2781004767636439</v>
      </c>
      <c r="N220" s="49">
        <f t="shared" si="42"/>
        <v>56.679016884916699</v>
      </c>
      <c r="O220" s="50">
        <f t="shared" si="43"/>
        <v>24.088582176089599</v>
      </c>
      <c r="P220" s="50">
        <f t="shared" si="44"/>
        <v>19.232400938993692</v>
      </c>
      <c r="Q220" t="s">
        <v>304</v>
      </c>
      <c r="R220" t="s">
        <v>305</v>
      </c>
      <c r="S220" t="s">
        <v>362</v>
      </c>
      <c r="T220" s="52">
        <v>100</v>
      </c>
      <c r="U220" s="52">
        <f t="shared" si="45"/>
        <v>41.176470588235297</v>
      </c>
      <c r="V220" s="52">
        <f t="shared" si="46"/>
        <v>75</v>
      </c>
      <c r="W220" s="52">
        <f t="shared" si="47"/>
        <v>80.039920159680634</v>
      </c>
      <c r="X220" s="52">
        <f t="shared" si="48"/>
        <v>44.960079840319359</v>
      </c>
      <c r="Y220" s="52">
        <f t="shared" si="49"/>
        <v>78.783609252084077</v>
      </c>
      <c r="Z220" s="52">
        <f t="shared" si="50"/>
        <v>83.82352941176471</v>
      </c>
      <c r="AA220" s="52">
        <f t="shared" si="51"/>
        <v>-3.7836092520840623</v>
      </c>
      <c r="AB220" s="52">
        <f t="shared" si="52"/>
        <v>-3.7836092520840765</v>
      </c>
      <c r="AC220" s="52">
        <f t="shared" si="53"/>
        <v>-3.7836092520840765</v>
      </c>
      <c r="AF220">
        <v>1.94</v>
      </c>
      <c r="AG220">
        <v>1.93</v>
      </c>
      <c r="AH220" s="59" t="s">
        <v>384</v>
      </c>
      <c r="AJ220" t="s">
        <v>264</v>
      </c>
    </row>
    <row r="221" spans="1:36" ht="15" x14ac:dyDescent="0.25">
      <c r="A221">
        <v>1.54</v>
      </c>
      <c r="B221">
        <v>4.1500000000000004</v>
      </c>
      <c r="C221">
        <v>6.75</v>
      </c>
      <c r="D221" s="45">
        <f t="shared" si="54"/>
        <v>3.8462652920484341E-2</v>
      </c>
      <c r="E221" s="46">
        <f>IF(OR($A221="",$B221="",$C221=""),"",A221*'MPTO_working_3-way'!$I220)</f>
        <v>1.5992324854975459</v>
      </c>
      <c r="F221" s="47">
        <f>IF(OR($A221="",$B221="",$C221=""),"",B221*'MPTO_working_3-way'!$I220)</f>
        <v>4.3096200096200104</v>
      </c>
      <c r="G221" s="48">
        <f>IF(OR($A221="",$B221="",$C221=""),"",C221*'MPTO_working_3-way'!$I220)</f>
        <v>7.0096229072132692</v>
      </c>
      <c r="H221" s="46">
        <f>IF(OR($A221="",$B221="",$C221=""),"",'MPTO_working_3-way'!E220)</f>
        <v>1.5710184423679796</v>
      </c>
      <c r="I221" s="47">
        <f>IF(OR($A221="",$B221="",$C221=""),"",'MPTO_working_3-way'!F220)</f>
        <v>4.3832163450547412</v>
      </c>
      <c r="J221" s="48">
        <f>IF(OR($A221="",$B221="",$C221=""),"",'MPTO_working_3-way'!G220)</f>
        <v>7.3894939690243397</v>
      </c>
      <c r="K221" s="46">
        <f>IF(OR($A221="",$B221="",$C221=""),"",'OddsRatio_working_3-way'!H220)</f>
        <v>1.5804427194045663</v>
      </c>
      <c r="L221" s="47">
        <f>IF(OR($A221="",$B221="",$C221=""),"",'OddsRatio_working_3-way'!I220)</f>
        <v>4.3859158631933042</v>
      </c>
      <c r="M221" s="48">
        <f>IF(OR($A221="",$B221="",$C221=""),"",'OddsRatio_working_3-way'!J220)</f>
        <v>7.1806400677338109</v>
      </c>
      <c r="N221" s="49">
        <f t="shared" si="42"/>
        <v>62.52999542395392</v>
      </c>
      <c r="O221" s="50">
        <f t="shared" si="43"/>
        <v>23.203901916358802</v>
      </c>
      <c r="P221" s="50">
        <f t="shared" si="44"/>
        <v>14.266102659687267</v>
      </c>
      <c r="Q221" t="s">
        <v>306</v>
      </c>
      <c r="R221" t="s">
        <v>307</v>
      </c>
      <c r="S221" t="s">
        <v>362</v>
      </c>
      <c r="T221" s="52">
        <v>100</v>
      </c>
      <c r="U221" s="52">
        <f t="shared" si="45"/>
        <v>35.064935064935064</v>
      </c>
      <c r="V221" s="52">
        <f t="shared" si="46"/>
        <v>75.903614457831324</v>
      </c>
      <c r="W221" s="52">
        <f t="shared" si="47"/>
        <v>85.185185185185176</v>
      </c>
      <c r="X221" s="52">
        <f t="shared" si="48"/>
        <v>38.911200356983485</v>
      </c>
      <c r="Y221" s="52">
        <f t="shared" si="49"/>
        <v>79.749879749879753</v>
      </c>
      <c r="Z221" s="52">
        <f t="shared" si="50"/>
        <v>89.031450477233605</v>
      </c>
      <c r="AA221" s="52">
        <f t="shared" si="51"/>
        <v>-3.8462652920484217</v>
      </c>
      <c r="AB221" s="52">
        <f t="shared" si="52"/>
        <v>-3.8462652920484288</v>
      </c>
      <c r="AC221" s="52">
        <f t="shared" si="53"/>
        <v>-3.8462652920484288</v>
      </c>
      <c r="AF221">
        <v>2.08</v>
      </c>
      <c r="AG221">
        <v>1.79</v>
      </c>
      <c r="AH221" s="59" t="s">
        <v>379</v>
      </c>
      <c r="AJ221" t="s">
        <v>264</v>
      </c>
    </row>
    <row r="222" spans="1:36" ht="15" x14ac:dyDescent="0.25">
      <c r="A222">
        <v>2.9</v>
      </c>
      <c r="B222">
        <v>3.5</v>
      </c>
      <c r="C222">
        <v>2.48</v>
      </c>
      <c r="D222" s="45">
        <f t="shared" si="54"/>
        <v>3.3767678372795151E-2</v>
      </c>
      <c r="E222" s="46">
        <f>IF(OR($A222="",$B222="",$C222=""),"",A222*'MPTO_working_3-way'!$I221)</f>
        <v>2.9979262672811058</v>
      </c>
      <c r="F222" s="47">
        <f>IF(OR($A222="",$B222="",$C222=""),"",B222*'MPTO_working_3-way'!$I221)</f>
        <v>3.6181868743047829</v>
      </c>
      <c r="G222" s="48">
        <f>IF(OR($A222="",$B222="",$C222=""),"",C222*'MPTO_working_3-way'!$I221)</f>
        <v>2.563743842364532</v>
      </c>
      <c r="H222" s="46">
        <f>IF(OR($A222="",$B222="",$C222=""),"",'MPTO_working_3-way'!E221)</f>
        <v>2.9978562921794358</v>
      </c>
      <c r="I222" s="47">
        <f>IF(OR($A222="",$B222="",$C222=""),"",'MPTO_working_3-way'!F221)</f>
        <v>3.64353951558429</v>
      </c>
      <c r="J222" s="48">
        <f>IF(OR($A222="",$B222="",$C222=""),"",'MPTO_working_3-way'!G221)</f>
        <v>2.5512162162162162</v>
      </c>
      <c r="K222" s="46">
        <f>IF(OR($A222="",$B222="",$C222=""),"",'OddsRatio_working_3-way'!H221)</f>
        <v>2.9989157911526347</v>
      </c>
      <c r="L222" s="47">
        <f>IF(OR($A222="",$B222="",$C222=""),"",'OddsRatio_working_3-way'!I221)</f>
        <v>3.6301523567797824</v>
      </c>
      <c r="M222" s="48">
        <f>IF(OR($A222="",$B222="",$C222=""),"",'OddsRatio_working_3-way'!J221)</f>
        <v>2.5570501952136309</v>
      </c>
      <c r="N222" s="49">
        <f t="shared" si="42"/>
        <v>33.356390746291602</v>
      </c>
      <c r="O222" s="50">
        <f t="shared" si="43"/>
        <v>27.638152332641614</v>
      </c>
      <c r="P222" s="50">
        <f t="shared" si="44"/>
        <v>39.005456921066788</v>
      </c>
      <c r="Q222" t="s">
        <v>308</v>
      </c>
      <c r="R222" t="s">
        <v>309</v>
      </c>
      <c r="S222" t="s">
        <v>362</v>
      </c>
      <c r="T222" s="52">
        <v>100</v>
      </c>
      <c r="U222" s="52">
        <f t="shared" si="45"/>
        <v>65.517241379310349</v>
      </c>
      <c r="V222" s="52">
        <f t="shared" si="46"/>
        <v>71.428571428571431</v>
      </c>
      <c r="W222" s="52">
        <f t="shared" si="47"/>
        <v>59.677419354838712</v>
      </c>
      <c r="X222" s="52">
        <f t="shared" si="48"/>
        <v>68.894009216589865</v>
      </c>
      <c r="Y222" s="52">
        <f t="shared" si="49"/>
        <v>74.805339265850961</v>
      </c>
      <c r="Z222" s="52">
        <f t="shared" si="50"/>
        <v>63.054187192118228</v>
      </c>
      <c r="AA222" s="52">
        <f t="shared" si="51"/>
        <v>-3.376767837279516</v>
      </c>
      <c r="AB222" s="52">
        <f t="shared" si="52"/>
        <v>-3.3767678372795302</v>
      </c>
      <c r="AC222" s="52">
        <f t="shared" si="53"/>
        <v>-3.376767837279516</v>
      </c>
      <c r="AF222">
        <v>1.99</v>
      </c>
      <c r="AG222">
        <v>1.88</v>
      </c>
      <c r="AH222" s="59" t="s">
        <v>379</v>
      </c>
      <c r="AJ222" t="s">
        <v>264</v>
      </c>
    </row>
    <row r="223" spans="1:36" ht="15" x14ac:dyDescent="0.25">
      <c r="A223">
        <v>1.87</v>
      </c>
      <c r="B223">
        <v>3.92</v>
      </c>
      <c r="C223">
        <v>4.08</v>
      </c>
      <c r="D223" s="45">
        <f t="shared" si="54"/>
        <v>3.4959438320782743E-2</v>
      </c>
      <c r="E223" s="46">
        <f>IF(OR($A223="",$B223="",$C223=""),"",A223*'MPTO_working_3-way'!$I222)</f>
        <v>1.9353741496598638</v>
      </c>
      <c r="F223" s="47">
        <f>IF(OR($A223="",$B223="",$C223=""),"",B223*'MPTO_working_3-way'!$I222)</f>
        <v>4.0570409982174684</v>
      </c>
      <c r="G223" s="48">
        <f>IF(OR($A223="",$B223="",$C223=""),"",C223*'MPTO_working_3-way'!$I222)</f>
        <v>4.2226345083487935</v>
      </c>
      <c r="H223" s="46">
        <f>IF(OR($A223="",$B223="",$C223=""),"",'MPTO_working_3-way'!E222)</f>
        <v>1.9116576647581076</v>
      </c>
      <c r="I223" s="47">
        <f>IF(OR($A223="",$B223="",$C223=""),"",'MPTO_working_3-way'!F222)</f>
        <v>4.107638283565362</v>
      </c>
      <c r="J223" s="48">
        <f>IF(OR($A223="",$B223="",$C223=""),"",'MPTO_working_3-way'!G222)</f>
        <v>4.2836662078279604</v>
      </c>
      <c r="K223" s="46">
        <f>IF(OR($A223="",$B223="",$C223=""),"",'OddsRatio_working_3-way'!H222)</f>
        <v>1.9205535107336331</v>
      </c>
      <c r="L223" s="47">
        <f>IF(OR($A223="",$B223="",$C223=""),"",'OddsRatio_working_3-way'!I222)</f>
        <v>4.0896738521174791</v>
      </c>
      <c r="M223" s="48">
        <f>IF(OR($A223="",$B223="",$C223=""),"",'OddsRatio_working_3-way'!J222)</f>
        <v>4.2589710494937796</v>
      </c>
      <c r="N223" s="49">
        <f t="shared" si="42"/>
        <v>51.66959578207382</v>
      </c>
      <c r="O223" s="50">
        <f t="shared" si="43"/>
        <v>24.648506151142357</v>
      </c>
      <c r="P223" s="50">
        <f t="shared" si="44"/>
        <v>23.681898066783834</v>
      </c>
      <c r="Q223" t="s">
        <v>310</v>
      </c>
      <c r="R223" t="s">
        <v>228</v>
      </c>
      <c r="S223" t="s">
        <v>362</v>
      </c>
      <c r="T223" s="52">
        <v>100</v>
      </c>
      <c r="U223" s="52">
        <f t="shared" si="45"/>
        <v>46.524064171122987</v>
      </c>
      <c r="V223" s="52">
        <f t="shared" si="46"/>
        <v>74.489795918367349</v>
      </c>
      <c r="W223" s="52">
        <f t="shared" si="47"/>
        <v>75.490196078431367</v>
      </c>
      <c r="X223" s="52">
        <f t="shared" si="48"/>
        <v>50.020008003201276</v>
      </c>
      <c r="Y223" s="52">
        <f t="shared" si="49"/>
        <v>77.985739750445632</v>
      </c>
      <c r="Z223" s="52">
        <f t="shared" si="50"/>
        <v>78.98613991050965</v>
      </c>
      <c r="AA223" s="52">
        <f t="shared" si="51"/>
        <v>-3.4959438320782894</v>
      </c>
      <c r="AB223" s="52">
        <f t="shared" si="52"/>
        <v>-3.4959438320782823</v>
      </c>
      <c r="AC223" s="52">
        <f t="shared" si="53"/>
        <v>-3.4959438320782823</v>
      </c>
      <c r="AF223">
        <v>2.12</v>
      </c>
      <c r="AG223">
        <v>1.76</v>
      </c>
      <c r="AH223" s="59" t="s">
        <v>375</v>
      </c>
      <c r="AJ223" t="s">
        <v>264</v>
      </c>
    </row>
    <row r="224" spans="1:36" ht="15" x14ac:dyDescent="0.25">
      <c r="A224">
        <v>2.17</v>
      </c>
      <c r="B224">
        <v>3.64</v>
      </c>
      <c r="C224">
        <v>3.35</v>
      </c>
      <c r="D224" s="45">
        <f t="shared" si="54"/>
        <v>3.4062230499399382E-2</v>
      </c>
      <c r="E224" s="46">
        <f>IF(OR($A224="",$B224="",$C224=""),"",A224*'MPTO_working_3-way'!$I223)</f>
        <v>2.2439150401836967</v>
      </c>
      <c r="F224" s="47">
        <f>IF(OR($A224="",$B224="",$C224=""),"",B224*'MPTO_working_3-way'!$I223)</f>
        <v>3.7639865190178137</v>
      </c>
      <c r="G224" s="48">
        <f>IF(OR($A224="",$B224="",$C224=""),"",C224*'MPTO_working_3-way'!$I223)</f>
        <v>3.4641084721729882</v>
      </c>
      <c r="H224" s="46">
        <f>IF(OR($A224="",$B224="",$C224=""),"",'MPTO_working_3-way'!E223)</f>
        <v>2.2248157826588506</v>
      </c>
      <c r="I224" s="47">
        <f>IF(OR($A224="",$B224="",$C224=""),"",'MPTO_working_3-way'!F223)</f>
        <v>3.7969223969947157</v>
      </c>
      <c r="J224" s="48">
        <f>IF(OR($A224="",$B224="",$C224=""),"",'MPTO_working_3-way'!G223)</f>
        <v>3.4824593728120279</v>
      </c>
      <c r="K224" s="46">
        <f>IF(OR($A224="",$B224="",$C224=""),"",'OddsRatio_working_3-way'!H223)</f>
        <v>2.2327523208132583</v>
      </c>
      <c r="L224" s="47">
        <f>IF(OR($A224="",$B224="",$C224=""),"",'OddsRatio_working_3-way'!I223)</f>
        <v>3.7815949802965836</v>
      </c>
      <c r="M224" s="48">
        <f>IF(OR($A224="",$B224="",$C224=""),"",'OddsRatio_working_3-way'!J223)</f>
        <v>3.476040986248853</v>
      </c>
      <c r="N224" s="49">
        <f t="shared" si="42"/>
        <v>44.564967126301518</v>
      </c>
      <c r="O224" s="50">
        <f t="shared" si="43"/>
        <v>26.56757655606437</v>
      </c>
      <c r="P224" s="50">
        <f t="shared" si="44"/>
        <v>28.867456317634115</v>
      </c>
      <c r="Q224" t="s">
        <v>311</v>
      </c>
      <c r="R224" t="s">
        <v>312</v>
      </c>
      <c r="S224" t="s">
        <v>362</v>
      </c>
      <c r="T224" s="52">
        <v>100</v>
      </c>
      <c r="U224" s="52">
        <f t="shared" si="45"/>
        <v>53.917050691244242</v>
      </c>
      <c r="V224" s="52">
        <f t="shared" si="46"/>
        <v>72.527472527472526</v>
      </c>
      <c r="W224" s="52">
        <f t="shared" si="47"/>
        <v>70.149253731343279</v>
      </c>
      <c r="X224" s="52">
        <f t="shared" si="48"/>
        <v>57.323273741184181</v>
      </c>
      <c r="Y224" s="52">
        <f t="shared" si="49"/>
        <v>75.933695577412479</v>
      </c>
      <c r="Z224" s="52">
        <f t="shared" si="50"/>
        <v>73.555476781283218</v>
      </c>
      <c r="AA224" s="52">
        <f t="shared" si="51"/>
        <v>-3.4062230499399391</v>
      </c>
      <c r="AB224" s="52">
        <f t="shared" si="52"/>
        <v>-3.4062230499399533</v>
      </c>
      <c r="AC224" s="52">
        <f t="shared" si="53"/>
        <v>-3.4062230499399391</v>
      </c>
      <c r="AF224">
        <v>1.88</v>
      </c>
      <c r="AG224">
        <v>1.99</v>
      </c>
      <c r="AH224" s="59" t="s">
        <v>372</v>
      </c>
      <c r="AJ224" t="s">
        <v>264</v>
      </c>
    </row>
    <row r="225" spans="1:36" ht="15" x14ac:dyDescent="0.25">
      <c r="A225">
        <v>2.27</v>
      </c>
      <c r="B225">
        <v>3.46</v>
      </c>
      <c r="C225">
        <v>3.29</v>
      </c>
      <c r="D225" s="45">
        <f t="shared" si="54"/>
        <v>3.3497343182850914E-2</v>
      </c>
      <c r="E225" s="46">
        <f>IF(OR($A225="",$B225="",$C225=""),"",A225*'MPTO_working_3-way'!$I224)</f>
        <v>2.3460389690250718</v>
      </c>
      <c r="F225" s="47">
        <f>IF(OR($A225="",$B225="",$C225=""),"",B225*'MPTO_working_3-way'!$I224)</f>
        <v>3.5759008074126641</v>
      </c>
      <c r="G225" s="48">
        <f>IF(OR($A225="",$B225="",$C225=""),"",C225*'MPTO_working_3-way'!$I224)</f>
        <v>3.4002062590715796</v>
      </c>
      <c r="H225" s="46">
        <f>IF(OR($A225="",$B225="",$C225=""),"",'MPTO_working_3-way'!E224)</f>
        <v>2.3290324077025613</v>
      </c>
      <c r="I225" s="47">
        <f>IF(OR($A225="",$B225="",$C225=""),"",'MPTO_working_3-way'!F224)</f>
        <v>3.5990440365846306</v>
      </c>
      <c r="J225" s="48">
        <f>IF(OR($A225="",$B225="",$C225=""),"",'MPTO_working_3-way'!G224)</f>
        <v>3.4154686752242083</v>
      </c>
      <c r="K225" s="46">
        <f>IF(OR($A225="",$B225="",$C225=""),"",'OddsRatio_working_3-way'!H224)</f>
        <v>2.3362898904399665</v>
      </c>
      <c r="L225" s="47">
        <f>IF(OR($A225="",$B225="",$C225=""),"",'OddsRatio_working_3-way'!I224)</f>
        <v>3.5884040397498542</v>
      </c>
      <c r="M225" s="48">
        <f>IF(OR($A225="",$B225="",$C225=""),"",'OddsRatio_working_3-way'!J224)</f>
        <v>3.4095305898484423</v>
      </c>
      <c r="N225" s="49">
        <f t="shared" si="42"/>
        <v>42.625037912970534</v>
      </c>
      <c r="O225" s="50">
        <f t="shared" si="43"/>
        <v>27.964981520937322</v>
      </c>
      <c r="P225" s="50">
        <f t="shared" si="44"/>
        <v>29.409980566092138</v>
      </c>
      <c r="Q225" t="s">
        <v>313</v>
      </c>
      <c r="R225" t="s">
        <v>314</v>
      </c>
      <c r="S225" t="s">
        <v>362</v>
      </c>
      <c r="T225" s="52">
        <v>100</v>
      </c>
      <c r="U225" s="52">
        <f t="shared" si="45"/>
        <v>55.947136563876647</v>
      </c>
      <c r="V225" s="52">
        <f t="shared" si="46"/>
        <v>71.098265895953759</v>
      </c>
      <c r="W225" s="52">
        <f t="shared" si="47"/>
        <v>69.6048632218845</v>
      </c>
      <c r="X225" s="52">
        <f t="shared" si="48"/>
        <v>59.296870882161748</v>
      </c>
      <c r="Y225" s="52">
        <f t="shared" si="49"/>
        <v>74.448000214238846</v>
      </c>
      <c r="Z225" s="52">
        <f t="shared" si="50"/>
        <v>72.954597540169601</v>
      </c>
      <c r="AA225" s="52">
        <f t="shared" si="51"/>
        <v>-3.3497343182851012</v>
      </c>
      <c r="AB225" s="52">
        <f t="shared" si="52"/>
        <v>-3.3497343182850869</v>
      </c>
      <c r="AC225" s="52">
        <f t="shared" si="53"/>
        <v>-3.3497343182851012</v>
      </c>
      <c r="AF225">
        <v>2.0699999999999998</v>
      </c>
      <c r="AG225">
        <v>1.81</v>
      </c>
      <c r="AH225" s="59" t="s">
        <v>381</v>
      </c>
      <c r="AJ225" t="s">
        <v>264</v>
      </c>
    </row>
    <row r="226" spans="1:36" ht="15" x14ac:dyDescent="0.25">
      <c r="A226">
        <v>2.36</v>
      </c>
      <c r="B226">
        <v>3.48</v>
      </c>
      <c r="C226">
        <v>3.1</v>
      </c>
      <c r="D226" s="45">
        <f t="shared" si="54"/>
        <v>3.3665780559692715E-2</v>
      </c>
      <c r="E226" s="46">
        <f>IF(OR($A226="",$B226="",$C226=""),"",A226*'MPTO_working_3-way'!$I225)</f>
        <v>2.4394512421208745</v>
      </c>
      <c r="F226" s="47">
        <f>IF(OR($A226="",$B226="",$C226=""),"",B226*'MPTO_working_3-way'!$I225)</f>
        <v>3.5971569163477306</v>
      </c>
      <c r="G226" s="48">
        <f>IF(OR($A226="",$B226="",$C226=""),"",C226*'MPTO_working_3-way'!$I225)</f>
        <v>3.2043639197350475</v>
      </c>
      <c r="H226" s="46">
        <f>IF(OR($A226="",$B226="",$C226=""),"",'MPTO_working_3-way'!E225)</f>
        <v>2.4242019520815767</v>
      </c>
      <c r="I226" s="47">
        <f>IF(OR($A226="",$B226="",$C226=""),"",'MPTO_working_3-way'!F225)</f>
        <v>3.6214249950689581</v>
      </c>
      <c r="J226" s="48">
        <f>IF(OR($A226="",$B226="",$C226=""),"",'MPTO_working_3-way'!G225)</f>
        <v>3.2117295620757167</v>
      </c>
      <c r="K226" s="46">
        <f>IF(OR($A226="",$B226="",$C226=""),"",'OddsRatio_working_3-way'!H225)</f>
        <v>2.4309225761310014</v>
      </c>
      <c r="L226" s="47">
        <f>IF(OR($A226="",$B226="",$C226=""),"",'OddsRatio_working_3-way'!I225)</f>
        <v>3.6093294035330032</v>
      </c>
      <c r="M226" s="48">
        <f>IF(OR($A226="",$B226="",$C226=""),"",'OddsRatio_working_3-way'!J225)</f>
        <v>3.2095128013787524</v>
      </c>
      <c r="N226" s="49">
        <f t="shared" si="42"/>
        <v>40.992825875486389</v>
      </c>
      <c r="O226" s="50">
        <f t="shared" si="43"/>
        <v>27.799732490272376</v>
      </c>
      <c r="P226" s="50">
        <f t="shared" si="44"/>
        <v>31.207441634241246</v>
      </c>
      <c r="Q226" t="s">
        <v>315</v>
      </c>
      <c r="R226" t="s">
        <v>316</v>
      </c>
      <c r="S226" t="s">
        <v>362</v>
      </c>
      <c r="T226" s="52">
        <v>100</v>
      </c>
      <c r="U226" s="52">
        <f t="shared" si="45"/>
        <v>57.627118644067799</v>
      </c>
      <c r="V226" s="52">
        <f t="shared" si="46"/>
        <v>71.264367816091948</v>
      </c>
      <c r="W226" s="52">
        <f t="shared" si="47"/>
        <v>67.741935483870961</v>
      </c>
      <c r="X226" s="52">
        <f t="shared" si="48"/>
        <v>60.99369670003707</v>
      </c>
      <c r="Y226" s="52">
        <f t="shared" si="49"/>
        <v>74.630945872061233</v>
      </c>
      <c r="Z226" s="52">
        <f t="shared" si="50"/>
        <v>71.108513539840246</v>
      </c>
      <c r="AA226" s="52">
        <f t="shared" si="51"/>
        <v>-3.3665780559692706</v>
      </c>
      <c r="AB226" s="52">
        <f t="shared" si="52"/>
        <v>-3.3665780559692848</v>
      </c>
      <c r="AC226" s="52">
        <f t="shared" si="53"/>
        <v>-3.3665780559692848</v>
      </c>
      <c r="AF226">
        <v>2.08</v>
      </c>
      <c r="AG226">
        <v>1.79</v>
      </c>
      <c r="AH226" s="59" t="s">
        <v>376</v>
      </c>
      <c r="AJ226" t="s">
        <v>264</v>
      </c>
    </row>
    <row r="227" spans="1:36" ht="15" x14ac:dyDescent="0.25">
      <c r="A227">
        <v>2.37</v>
      </c>
      <c r="B227">
        <v>3.49</v>
      </c>
      <c r="C227">
        <v>3.07</v>
      </c>
      <c r="D227" s="45">
        <f t="shared" si="54"/>
        <v>3.4206778582241748E-2</v>
      </c>
      <c r="E227" s="46">
        <f>IF(OR($A227="",$B227="",$C227=""),"",A227*'MPTO_working_3-way'!$I226)</f>
        <v>2.4510700652399131</v>
      </c>
      <c r="F227" s="47">
        <f>IF(OR($A227="",$B227="",$C227=""),"",B227*'MPTO_working_3-way'!$I226)</f>
        <v>3.6093816572520239</v>
      </c>
      <c r="G227" s="48">
        <f>IF(OR($A227="",$B227="",$C227=""),"",C227*'MPTO_working_3-way'!$I226)</f>
        <v>3.175014810247482</v>
      </c>
      <c r="H227" s="46">
        <f>IF(OR($A227="",$B227="",$C227=""),"",'MPTO_working_3-way'!E226)</f>
        <v>2.435824140665571</v>
      </c>
      <c r="I227" s="47">
        <f>IF(OR($A227="",$B227="",$C227=""),"",'MPTO_working_3-way'!F226)</f>
        <v>3.6346363017365593</v>
      </c>
      <c r="J227" s="48">
        <f>IF(OR($A227="",$B227="",$C227=""),"",'MPTO_working_3-way'!G226)</f>
        <v>3.1813634254852023</v>
      </c>
      <c r="K227" s="46">
        <f>IF(OR($A227="",$B227="",$C227=""),"",'OddsRatio_working_3-way'!H226)</f>
        <v>2.4425772462724002</v>
      </c>
      <c r="L227" s="47">
        <f>IF(OR($A227="",$B227="",$C227=""),"",'OddsRatio_working_3-way'!I226)</f>
        <v>3.6219104695023914</v>
      </c>
      <c r="M227" s="48">
        <f>IF(OR($A227="",$B227="",$C227=""),"",'OddsRatio_working_3-way'!J226)</f>
        <v>3.1796605107911446</v>
      </c>
      <c r="N227" s="49">
        <f t="shared" si="42"/>
        <v>40.798507320602404</v>
      </c>
      <c r="O227" s="50">
        <f t="shared" si="43"/>
        <v>27.705576604535153</v>
      </c>
      <c r="P227" s="50">
        <f t="shared" si="44"/>
        <v>31.495916074862446</v>
      </c>
      <c r="Q227" t="s">
        <v>317</v>
      </c>
      <c r="R227" t="s">
        <v>227</v>
      </c>
      <c r="S227" t="s">
        <v>362</v>
      </c>
      <c r="T227" s="52">
        <v>100</v>
      </c>
      <c r="U227" s="52">
        <f t="shared" si="45"/>
        <v>57.805907172995774</v>
      </c>
      <c r="V227" s="52">
        <f t="shared" si="46"/>
        <v>71.346704871060169</v>
      </c>
      <c r="W227" s="52">
        <f t="shared" si="47"/>
        <v>67.426710097719877</v>
      </c>
      <c r="X227" s="52">
        <f t="shared" si="48"/>
        <v>61.226585031219962</v>
      </c>
      <c r="Y227" s="52">
        <f t="shared" si="49"/>
        <v>74.76738272928435</v>
      </c>
      <c r="Z227" s="52">
        <f t="shared" si="50"/>
        <v>70.847387955944043</v>
      </c>
      <c r="AA227" s="52">
        <f t="shared" si="51"/>
        <v>-3.4206778582241881</v>
      </c>
      <c r="AB227" s="52">
        <f t="shared" si="52"/>
        <v>-3.420677858224181</v>
      </c>
      <c r="AC227" s="52">
        <f t="shared" si="53"/>
        <v>-3.4206778582241668</v>
      </c>
      <c r="AF227">
        <v>2.16</v>
      </c>
      <c r="AG227">
        <v>1.74</v>
      </c>
      <c r="AH227" s="59" t="s">
        <v>377</v>
      </c>
      <c r="AJ227" t="s">
        <v>264</v>
      </c>
    </row>
    <row r="228" spans="1:36" ht="15" x14ac:dyDescent="0.25">
      <c r="A228">
        <v>2.64</v>
      </c>
      <c r="B228">
        <v>3.45</v>
      </c>
      <c r="C228">
        <v>2.7</v>
      </c>
      <c r="D228" s="45">
        <f t="shared" si="54"/>
        <v>3.9013321622017205E-2</v>
      </c>
      <c r="E228" s="46">
        <f>IF(OR($A228="",$B228="",$C228=""),"",A228*'MPTO_working_3-way'!$I227)</f>
        <v>2.7429951690821257</v>
      </c>
      <c r="F228" s="47">
        <f>IF(OR($A228="",$B228="",$C228=""),"",B228*'MPTO_working_3-way'!$I227)</f>
        <v>3.5845959595959593</v>
      </c>
      <c r="G228" s="48">
        <f>IF(OR($A228="",$B228="",$C228=""),"",C228*'MPTO_working_3-way'!$I227)</f>
        <v>2.8053359683794468</v>
      </c>
      <c r="H228" s="46">
        <f>IF(OR($A228="",$B228="",$C228=""),"",'MPTO_working_3-way'!E227)</f>
        <v>2.7338580576307363</v>
      </c>
      <c r="I228" s="47">
        <f>IF(OR($A228="",$B228="",$C228=""),"",'MPTO_working_3-way'!F227)</f>
        <v>3.612056050057284</v>
      </c>
      <c r="J228" s="48">
        <f>IF(OR($A228="",$B228="",$C228=""),"",'MPTO_working_3-way'!G227)</f>
        <v>2.798252201816072</v>
      </c>
      <c r="K228" s="46">
        <f>IF(OR($A228="",$B228="",$C228=""),"",'OddsRatio_working_3-way'!H227)</f>
        <v>2.7385946736056583</v>
      </c>
      <c r="L228" s="47">
        <f>IF(OR($A228="",$B228="",$C228=""),"",'OddsRatio_working_3-way'!I227)</f>
        <v>3.5972908233743057</v>
      </c>
      <c r="M228" s="48">
        <f>IF(OR($A228="",$B228="",$C228=""),"",'OddsRatio_working_3-way'!J227)</f>
        <v>2.8022017958107432</v>
      </c>
      <c r="N228" s="49">
        <f t="shared" si="42"/>
        <v>36.456498767171539</v>
      </c>
      <c r="O228" s="50">
        <f t="shared" si="43"/>
        <v>27.897146882705183</v>
      </c>
      <c r="P228" s="50">
        <f t="shared" si="44"/>
        <v>35.646354350123282</v>
      </c>
      <c r="Q228" t="s">
        <v>318</v>
      </c>
      <c r="R228" t="s">
        <v>319</v>
      </c>
      <c r="S228" t="s">
        <v>362</v>
      </c>
      <c r="T228" s="52">
        <v>100</v>
      </c>
      <c r="U228" s="52">
        <f t="shared" si="45"/>
        <v>62.121212121212118</v>
      </c>
      <c r="V228" s="52">
        <f t="shared" si="46"/>
        <v>71.014492753623188</v>
      </c>
      <c r="W228" s="52">
        <f t="shared" si="47"/>
        <v>62.962962962962962</v>
      </c>
      <c r="X228" s="52">
        <f t="shared" si="48"/>
        <v>66.022544283413851</v>
      </c>
      <c r="Y228" s="52">
        <f t="shared" si="49"/>
        <v>74.915824915824913</v>
      </c>
      <c r="Z228" s="52">
        <f t="shared" si="50"/>
        <v>66.864295125164702</v>
      </c>
      <c r="AA228" s="52">
        <f t="shared" si="51"/>
        <v>-3.901332162201733</v>
      </c>
      <c r="AB228" s="52">
        <f t="shared" si="52"/>
        <v>-3.9013321622017259</v>
      </c>
      <c r="AC228" s="52">
        <f t="shared" si="53"/>
        <v>-3.9013321622017401</v>
      </c>
      <c r="AF228">
        <v>1.99</v>
      </c>
      <c r="AG228">
        <v>1.87</v>
      </c>
      <c r="AH228" s="59" t="s">
        <v>370</v>
      </c>
      <c r="AJ228" t="s">
        <v>265</v>
      </c>
    </row>
    <row r="229" spans="1:36" ht="15" x14ac:dyDescent="0.25">
      <c r="A229">
        <v>3.81</v>
      </c>
      <c r="B229">
        <v>3.73</v>
      </c>
      <c r="C229">
        <v>1.96</v>
      </c>
      <c r="D229" s="45">
        <f t="shared" si="54"/>
        <v>4.076778797901115E-2</v>
      </c>
      <c r="E229" s="46">
        <f>IF(OR($A229="",$B229="",$C229=""),"",A229*'MPTO_working_3-way'!$I228)</f>
        <v>3.9653252722000327</v>
      </c>
      <c r="F229" s="47">
        <f>IF(OR($A229="",$B229="",$C229=""),"",B229*'MPTO_working_3-way'!$I228)</f>
        <v>3.8820638491617117</v>
      </c>
      <c r="G229" s="48">
        <f>IF(OR($A229="",$B229="",$C229=""),"",C229*'MPTO_working_3-way'!$I228)</f>
        <v>2.0399048644388618</v>
      </c>
      <c r="H229" s="46">
        <f>IF(OR($A229="",$B229="",$C229=""),"",'MPTO_working_3-way'!E228)</f>
        <v>4.0180340790104347</v>
      </c>
      <c r="I229" s="47">
        <f>IF(OR($A229="",$B229="",$C229=""),"",'MPTO_working_3-way'!F228)</f>
        <v>3.9291611213637041</v>
      </c>
      <c r="J229" s="48">
        <f>IF(OR($A229="",$B229="",$C229=""),"",'MPTO_working_3-way'!G228)</f>
        <v>2.0136330246206424</v>
      </c>
      <c r="K229" s="46">
        <f>IF(OR($A229="",$B229="",$C229=""),"",'OddsRatio_working_3-way'!H228)</f>
        <v>3.9966729082852144</v>
      </c>
      <c r="L229" s="47">
        <f>IF(OR($A229="",$B229="",$C229=""),"",'OddsRatio_working_3-way'!I228)</f>
        <v>3.9113583770884808</v>
      </c>
      <c r="M229" s="48">
        <f>IF(OR($A229="",$B229="",$C229=""),"",'OddsRatio_working_3-way'!J228)</f>
        <v>2.0237743743607846</v>
      </c>
      <c r="N229" s="49">
        <f t="shared" si="42"/>
        <v>25.218612127755719</v>
      </c>
      <c r="O229" s="50">
        <f t="shared" si="43"/>
        <v>25.75949388920893</v>
      </c>
      <c r="P229" s="50">
        <f t="shared" si="44"/>
        <v>49.021893983035355</v>
      </c>
      <c r="Q229" t="s">
        <v>320</v>
      </c>
      <c r="R229" t="s">
        <v>258</v>
      </c>
      <c r="S229" t="s">
        <v>362</v>
      </c>
      <c r="T229" s="52">
        <v>100</v>
      </c>
      <c r="U229" s="52">
        <f t="shared" si="45"/>
        <v>73.753280839895012</v>
      </c>
      <c r="V229" s="52">
        <f t="shared" si="46"/>
        <v>73.190348525469176</v>
      </c>
      <c r="W229" s="52">
        <f t="shared" si="47"/>
        <v>48.979591836734699</v>
      </c>
      <c r="X229" s="52">
        <f t="shared" si="48"/>
        <v>77.83005963779614</v>
      </c>
      <c r="Y229" s="52">
        <f t="shared" si="49"/>
        <v>77.267127323370289</v>
      </c>
      <c r="Z229" s="52">
        <f t="shared" si="50"/>
        <v>53.056370634635819</v>
      </c>
      <c r="AA229" s="52">
        <f t="shared" si="51"/>
        <v>-4.0767787979011274</v>
      </c>
      <c r="AB229" s="52">
        <f t="shared" si="52"/>
        <v>-4.0767787979011132</v>
      </c>
      <c r="AC229" s="52">
        <f t="shared" si="53"/>
        <v>-4.0767787979011203</v>
      </c>
      <c r="AF229">
        <v>1.93</v>
      </c>
      <c r="AG229">
        <v>1.92</v>
      </c>
      <c r="AH229" s="59" t="s">
        <v>379</v>
      </c>
      <c r="AJ229" t="s">
        <v>265</v>
      </c>
    </row>
    <row r="230" spans="1:36" ht="15" x14ac:dyDescent="0.25">
      <c r="A230">
        <v>1.83</v>
      </c>
      <c r="B230">
        <v>3.47</v>
      </c>
      <c r="C230">
        <v>4.83</v>
      </c>
      <c r="D230" s="45">
        <f t="shared" si="54"/>
        <v>4.1671862946159877E-2</v>
      </c>
      <c r="E230" s="46">
        <f>IF(OR($A230="",$B230="",$C230=""),"",A230*'MPTO_working_3-way'!$I229)</f>
        <v>1.9062595091914727</v>
      </c>
      <c r="F230" s="47">
        <f>IF(OR($A230="",$B230="",$C230=""),"",B230*'MPTO_working_3-way'!$I229)</f>
        <v>3.6146013644231751</v>
      </c>
      <c r="G230" s="48">
        <f>IF(OR($A230="",$B230="",$C230=""),"",C230*'MPTO_working_3-way'!$I229)</f>
        <v>5.0312750980299521</v>
      </c>
      <c r="H230" s="46">
        <f>IF(OR($A230="",$B230="",$C230=""),"",'MPTO_working_3-way'!E229)</f>
        <v>1.8777316308540783</v>
      </c>
      <c r="I230" s="47">
        <f>IF(OR($A230="",$B230="",$C230=""),"",'MPTO_working_3-way'!F229)</f>
        <v>3.6457256336459145</v>
      </c>
      <c r="J230" s="48">
        <f>IF(OR($A230="",$B230="",$C230=""),"",'MPTO_working_3-way'!G229)</f>
        <v>5.1773577280855143</v>
      </c>
      <c r="K230" s="46">
        <f>IF(OR($A230="",$B230="",$C230=""),"",'OddsRatio_working_3-way'!H229)</f>
        <v>1.8885266976602468</v>
      </c>
      <c r="L230" s="47">
        <f>IF(OR($A230="",$B230="",$C230=""),"",'OddsRatio_working_3-way'!I229)</f>
        <v>3.6441698111094083</v>
      </c>
      <c r="M230" s="48">
        <f>IF(OR($A230="",$B230="",$C230=""),"",'OddsRatio_working_3-way'!J229)</f>
        <v>5.1000689783599338</v>
      </c>
      <c r="N230" s="49">
        <f t="shared" si="42"/>
        <v>52.458754706705349</v>
      </c>
      <c r="O230" s="50">
        <f t="shared" si="43"/>
        <v>27.665568044170257</v>
      </c>
      <c r="P230" s="50">
        <f t="shared" si="44"/>
        <v>19.87567724912439</v>
      </c>
      <c r="Q230" t="s">
        <v>260</v>
      </c>
      <c r="R230" t="s">
        <v>321</v>
      </c>
      <c r="S230" t="s">
        <v>362</v>
      </c>
      <c r="T230" s="52">
        <v>100</v>
      </c>
      <c r="U230" s="52">
        <f t="shared" si="45"/>
        <v>45.355191256830594</v>
      </c>
      <c r="V230" s="52">
        <f t="shared" si="46"/>
        <v>71.181556195965413</v>
      </c>
      <c r="W230" s="52">
        <f t="shared" si="47"/>
        <v>79.296066252587991</v>
      </c>
      <c r="X230" s="52">
        <f t="shared" si="48"/>
        <v>49.522377551446588</v>
      </c>
      <c r="Y230" s="52">
        <f t="shared" si="49"/>
        <v>75.348742490581401</v>
      </c>
      <c r="Z230" s="52">
        <f t="shared" si="50"/>
        <v>83.463252547203965</v>
      </c>
      <c r="AA230" s="52">
        <f t="shared" si="51"/>
        <v>-4.1671862946159948</v>
      </c>
      <c r="AB230" s="52">
        <f t="shared" si="52"/>
        <v>-4.1671862946159877</v>
      </c>
      <c r="AC230" s="52">
        <f t="shared" si="53"/>
        <v>-4.1671862946159735</v>
      </c>
      <c r="AF230">
        <v>1.78</v>
      </c>
      <c r="AG230">
        <v>2.08</v>
      </c>
      <c r="AH230" s="59" t="s">
        <v>374</v>
      </c>
      <c r="AJ230" t="s">
        <v>265</v>
      </c>
    </row>
    <row r="231" spans="1:36" ht="15" x14ac:dyDescent="0.25">
      <c r="A231">
        <v>2.13</v>
      </c>
      <c r="B231">
        <v>3.6</v>
      </c>
      <c r="C231">
        <v>3.41</v>
      </c>
      <c r="D231" s="45">
        <f t="shared" si="54"/>
        <v>4.051647781770451E-2</v>
      </c>
      <c r="E231" s="46">
        <f>IF(OR($A231="",$B231="",$C231=""),"",A231*'MPTO_working_3-way'!$I230)</f>
        <v>2.2163000977517107</v>
      </c>
      <c r="F231" s="47">
        <f>IF(OR($A231="",$B231="",$C231=""),"",B231*'MPTO_working_3-way'!$I230)</f>
        <v>3.7458593201437362</v>
      </c>
      <c r="G231" s="48">
        <f>IF(OR($A231="",$B231="",$C231=""),"",C231*'MPTO_working_3-way'!$I230)</f>
        <v>3.5481611893583724</v>
      </c>
      <c r="H231" s="46">
        <f>IF(OR($A231="",$B231="",$C231=""),"",'MPTO_working_3-way'!E230)</f>
        <v>2.1930879000508265</v>
      </c>
      <c r="I231" s="47">
        <f>IF(OR($A231="",$B231="",$C231=""),"",'MPTO_working_3-way'!F230)</f>
        <v>3.7839760584414832</v>
      </c>
      <c r="J231" s="48">
        <f>IF(OR($A231="",$B231="",$C231=""),"",'MPTO_working_3-way'!G230)</f>
        <v>3.5746248048493068</v>
      </c>
      <c r="K231" s="46">
        <f>IF(OR($A231="",$B231="",$C231=""),"",'OddsRatio_working_3-way'!H230)</f>
        <v>2.2025752569749413</v>
      </c>
      <c r="L231" s="47">
        <f>IF(OR($A231="",$B231="",$C231=""),"",'OddsRatio_working_3-way'!I230)</f>
        <v>3.7669873169334913</v>
      </c>
      <c r="M231" s="48">
        <f>IF(OR($A231="",$B231="",$C231=""),"",'OddsRatio_working_3-way'!J230)</f>
        <v>3.5647843976191225</v>
      </c>
      <c r="N231" s="49">
        <f t="shared" si="42"/>
        <v>45.120243464070306</v>
      </c>
      <c r="O231" s="50">
        <f t="shared" si="43"/>
        <v>26.696144049574933</v>
      </c>
      <c r="P231" s="50">
        <f t="shared" si="44"/>
        <v>28.183612486354765</v>
      </c>
      <c r="Q231" t="s">
        <v>257</v>
      </c>
      <c r="R231" t="s">
        <v>259</v>
      </c>
      <c r="S231" t="s">
        <v>362</v>
      </c>
      <c r="T231" s="52">
        <v>100</v>
      </c>
      <c r="U231" s="52">
        <f t="shared" si="45"/>
        <v>53.051643192488264</v>
      </c>
      <c r="V231" s="52">
        <f t="shared" si="46"/>
        <v>72.222222222222229</v>
      </c>
      <c r="W231" s="52">
        <f t="shared" si="47"/>
        <v>70.674486803519059</v>
      </c>
      <c r="X231" s="52">
        <f t="shared" si="48"/>
        <v>57.103290974258712</v>
      </c>
      <c r="Y231" s="52">
        <f t="shared" si="49"/>
        <v>76.27387000399267</v>
      </c>
      <c r="Z231" s="52">
        <f t="shared" si="50"/>
        <v>74.726134585289515</v>
      </c>
      <c r="AA231" s="52">
        <f t="shared" si="51"/>
        <v>-4.0516477817704484</v>
      </c>
      <c r="AB231" s="52">
        <f t="shared" si="52"/>
        <v>-4.0516477817704413</v>
      </c>
      <c r="AC231" s="52">
        <f t="shared" si="53"/>
        <v>-4.0516477817704555</v>
      </c>
      <c r="AF231">
        <v>2</v>
      </c>
      <c r="AG231">
        <v>1.85</v>
      </c>
      <c r="AH231" s="59" t="s">
        <v>375</v>
      </c>
      <c r="AJ231" t="s">
        <v>265</v>
      </c>
    </row>
    <row r="232" spans="1:36" ht="15" x14ac:dyDescent="0.25">
      <c r="A232">
        <v>3.75</v>
      </c>
      <c r="B232">
        <v>4.2</v>
      </c>
      <c r="C232">
        <v>1.86</v>
      </c>
      <c r="D232" s="45">
        <f t="shared" si="54"/>
        <v>4.2396313364055249E-2</v>
      </c>
      <c r="E232" s="46">
        <f>IF(OR($A232="",$B232="",$C232=""),"",A232*'MPTO_working_3-way'!$I231)</f>
        <v>3.9089861751152073</v>
      </c>
      <c r="F232" s="47">
        <f>IF(OR($A232="",$B232="",$C232=""),"",B232*'MPTO_working_3-way'!$I231)</f>
        <v>4.3780645161290321</v>
      </c>
      <c r="G232" s="48">
        <f>IF(OR($A232="",$B232="",$C232=""),"",C232*'MPTO_working_3-way'!$I231)</f>
        <v>1.9388571428571428</v>
      </c>
      <c r="H232" s="46">
        <f>IF(OR($A232="",$B232="",$C232=""),"",'MPTO_working_3-way'!E231)</f>
        <v>3.9598540145985401</v>
      </c>
      <c r="I232" s="47">
        <f>IF(OR($A232="",$B232="",$C232=""),"",'MPTO_working_3-way'!F231)</f>
        <v>4.4650205761316872</v>
      </c>
      <c r="J232" s="48">
        <f>IF(OR($A232="",$B232="",$C232=""),"",'MPTO_working_3-way'!G231)</f>
        <v>1.9102112676056338</v>
      </c>
      <c r="K232" s="46">
        <f>IF(OR($A232="",$B232="",$C232=""),"",'OddsRatio_working_3-way'!H231)</f>
        <v>3.9447303249867307</v>
      </c>
      <c r="L232" s="47">
        <f>IF(OR($A232="",$B232="",$C232=""),"",'OddsRatio_working_3-way'!I231)</f>
        <v>4.4265952872572871</v>
      </c>
      <c r="M232" s="48">
        <f>IF(OR($A232="",$B232="",$C232=""),"",'OddsRatio_working_3-way'!J231)</f>
        <v>1.9208974834503962</v>
      </c>
      <c r="N232" s="49">
        <f t="shared" si="42"/>
        <v>25.582080754494545</v>
      </c>
      <c r="O232" s="50">
        <f t="shared" si="43"/>
        <v>22.841143530798703</v>
      </c>
      <c r="P232" s="50">
        <f t="shared" si="44"/>
        <v>51.576775714706748</v>
      </c>
      <c r="Q232" t="s">
        <v>322</v>
      </c>
      <c r="R232" t="s">
        <v>323</v>
      </c>
      <c r="S232" t="s">
        <v>362</v>
      </c>
      <c r="T232" s="52">
        <v>100</v>
      </c>
      <c r="U232" s="52">
        <f t="shared" si="45"/>
        <v>73.333333333333329</v>
      </c>
      <c r="V232" s="52">
        <f t="shared" si="46"/>
        <v>76.19047619047619</v>
      </c>
      <c r="W232" s="52">
        <f t="shared" si="47"/>
        <v>46.236559139784944</v>
      </c>
      <c r="X232" s="52">
        <f t="shared" si="48"/>
        <v>77.572964669738866</v>
      </c>
      <c r="Y232" s="52">
        <f t="shared" si="49"/>
        <v>80.430107526881713</v>
      </c>
      <c r="Z232" s="52">
        <f t="shared" si="50"/>
        <v>50.476190476190474</v>
      </c>
      <c r="AA232" s="52">
        <f t="shared" si="51"/>
        <v>-4.2396313364055374</v>
      </c>
      <c r="AB232" s="52">
        <f t="shared" si="52"/>
        <v>-4.2396313364055231</v>
      </c>
      <c r="AC232" s="52">
        <f t="shared" si="53"/>
        <v>-4.2396313364055302</v>
      </c>
      <c r="AF232">
        <v>1.59</v>
      </c>
      <c r="AG232">
        <v>2.42</v>
      </c>
      <c r="AH232" s="59" t="s">
        <v>382</v>
      </c>
      <c r="AJ232" t="s">
        <v>265</v>
      </c>
    </row>
    <row r="233" spans="1:36" ht="15" x14ac:dyDescent="0.25">
      <c r="A233">
        <v>2.48</v>
      </c>
      <c r="B233">
        <v>3.83</v>
      </c>
      <c r="C233">
        <v>2.67</v>
      </c>
      <c r="D233" s="45">
        <f t="shared" si="54"/>
        <v>3.8854247401730824E-2</v>
      </c>
      <c r="E233" s="46">
        <f>IF(OR($A233="",$B233="",$C233=""),"",A233*'MPTO_working_3-way'!$I232)</f>
        <v>2.5763585335562924</v>
      </c>
      <c r="F233" s="47">
        <f>IF(OR($A233="",$B233="",$C233=""),"",B233*'MPTO_working_3-way'!$I232)</f>
        <v>3.978811767548629</v>
      </c>
      <c r="G233" s="48">
        <f>IF(OR($A233="",$B233="",$C233=""),"",C233*'MPTO_working_3-way'!$I232)</f>
        <v>2.7737408405626214</v>
      </c>
      <c r="H233" s="46">
        <f>IF(OR($A233="",$B233="",$C233=""),"",'MPTO_working_3-way'!E232)</f>
        <v>2.5622998176535505</v>
      </c>
      <c r="I233" s="47">
        <f>IF(OR($A233="",$B233="",$C233=""),"",'MPTO_working_3-way'!F232)</f>
        <v>4.0298987871878325</v>
      </c>
      <c r="J233" s="48">
        <f>IF(OR($A233="",$B233="",$C233=""),"",'MPTO_working_3-way'!G232)</f>
        <v>2.7656364845320009</v>
      </c>
      <c r="K233" s="46">
        <f>IF(OR($A233="",$B233="",$C233=""),"",'OddsRatio_working_3-way'!H232)</f>
        <v>2.5694796730123297</v>
      </c>
      <c r="L233" s="47">
        <f>IF(OR($A233="",$B233="",$C233=""),"",'OddsRatio_working_3-way'!I232)</f>
        <v>4.0010996450168195</v>
      </c>
      <c r="M233" s="48">
        <f>IF(OR($A233="",$B233="",$C233=""),"",'OddsRatio_working_3-way'!J232)</f>
        <v>2.7709669283314802</v>
      </c>
      <c r="N233" s="49">
        <f t="shared" si="42"/>
        <v>38.814473489434867</v>
      </c>
      <c r="O233" s="50">
        <f t="shared" si="43"/>
        <v>25.133131658955215</v>
      </c>
      <c r="P233" s="50">
        <f t="shared" si="44"/>
        <v>36.052394851609911</v>
      </c>
      <c r="Q233" t="s">
        <v>324</v>
      </c>
      <c r="R233" t="s">
        <v>325</v>
      </c>
      <c r="S233" t="s">
        <v>362</v>
      </c>
      <c r="T233" s="52">
        <v>100</v>
      </c>
      <c r="U233" s="52">
        <f t="shared" si="45"/>
        <v>59.677419354838712</v>
      </c>
      <c r="V233" s="52">
        <f t="shared" si="46"/>
        <v>73.890339425587456</v>
      </c>
      <c r="W233" s="52">
        <f t="shared" si="47"/>
        <v>62.546816479400754</v>
      </c>
      <c r="X233" s="52">
        <f t="shared" si="48"/>
        <v>63.562844095011783</v>
      </c>
      <c r="Y233" s="52">
        <f t="shared" si="49"/>
        <v>77.775764165760549</v>
      </c>
      <c r="Z233" s="52">
        <f t="shared" si="50"/>
        <v>66.432241219573825</v>
      </c>
      <c r="AA233" s="52">
        <f t="shared" si="51"/>
        <v>-3.8854247401730717</v>
      </c>
      <c r="AB233" s="52">
        <f t="shared" si="52"/>
        <v>-3.885424740173093</v>
      </c>
      <c r="AC233" s="52">
        <f t="shared" si="53"/>
        <v>-3.8854247401730717</v>
      </c>
      <c r="AF233">
        <v>1.61</v>
      </c>
      <c r="AG233">
        <v>2.36</v>
      </c>
      <c r="AH233" s="59" t="s">
        <v>385</v>
      </c>
      <c r="AJ233" t="s">
        <v>265</v>
      </c>
    </row>
    <row r="234" spans="1:36" ht="15" x14ac:dyDescent="0.25">
      <c r="A234">
        <v>1.83</v>
      </c>
      <c r="B234">
        <v>4.05</v>
      </c>
      <c r="C234">
        <v>4.04</v>
      </c>
      <c r="D234" s="45">
        <f t="shared" si="54"/>
        <v>4.0886420153855019E-2</v>
      </c>
      <c r="E234" s="46">
        <f>IF(OR($A234="",$B234="",$C234=""),"",A234*'MPTO_working_3-way'!$I233)</f>
        <v>1.9048221488815547</v>
      </c>
      <c r="F234" s="47">
        <f>IF(OR($A234="",$B234="",$C234=""),"",B234*'MPTO_working_3-way'!$I233)</f>
        <v>4.2155900016231129</v>
      </c>
      <c r="G234" s="48">
        <f>IF(OR($A234="",$B234="",$C234=""),"",C234*'MPTO_working_3-way'!$I233)</f>
        <v>4.2051811374215742</v>
      </c>
      <c r="H234" s="46">
        <f>IF(OR($A234="",$B234="",$C234=""),"",'MPTO_working_3-way'!E233)</f>
        <v>1.8768089598042363</v>
      </c>
      <c r="I234" s="47">
        <f>IF(OR($A234="",$B234="",$C234=""),"",'MPTO_working_3-way'!F233)</f>
        <v>4.2866063861465502</v>
      </c>
      <c r="J234" s="48">
        <f>IF(OR($A234="",$B234="",$C234=""),"",'MPTO_working_3-way'!G233)</f>
        <v>4.2754054447684124</v>
      </c>
      <c r="K234" s="46">
        <f>IF(OR($A234="",$B234="",$C234=""),"",'OddsRatio_working_3-way'!H233)</f>
        <v>1.8871100873320512</v>
      </c>
      <c r="L234" s="47">
        <f>IF(OR($A234="",$B234="",$C234=""),"",'OddsRatio_working_3-way'!I233)</f>
        <v>4.2598623691117528</v>
      </c>
      <c r="M234" s="48">
        <f>IF(OR($A234="",$B234="",$C234=""),"",'OddsRatio_working_3-way'!J233)</f>
        <v>4.2491742957704028</v>
      </c>
      <c r="N234" s="49">
        <f t="shared" si="42"/>
        <v>52.49833957396838</v>
      </c>
      <c r="O234" s="50">
        <f t="shared" si="43"/>
        <v>23.721471955644969</v>
      </c>
      <c r="P234" s="50">
        <f t="shared" si="44"/>
        <v>23.780188470386666</v>
      </c>
      <c r="Q234" t="s">
        <v>326</v>
      </c>
      <c r="R234" t="s">
        <v>327</v>
      </c>
      <c r="S234" t="s">
        <v>362</v>
      </c>
      <c r="T234" s="52">
        <v>100</v>
      </c>
      <c r="U234" s="52">
        <f t="shared" si="45"/>
        <v>45.355191256830594</v>
      </c>
      <c r="V234" s="52">
        <f t="shared" si="46"/>
        <v>75.308641975308646</v>
      </c>
      <c r="W234" s="52">
        <f t="shared" si="47"/>
        <v>75.247524752475243</v>
      </c>
      <c r="X234" s="52">
        <f t="shared" si="48"/>
        <v>49.443833272216111</v>
      </c>
      <c r="Y234" s="52">
        <f t="shared" si="49"/>
        <v>79.397283990694149</v>
      </c>
      <c r="Z234" s="52">
        <f t="shared" si="50"/>
        <v>79.336166767860746</v>
      </c>
      <c r="AA234" s="52">
        <f t="shared" si="51"/>
        <v>-4.088642015385517</v>
      </c>
      <c r="AB234" s="52">
        <f t="shared" si="52"/>
        <v>-4.0886420153855028</v>
      </c>
      <c r="AC234" s="52">
        <f t="shared" si="53"/>
        <v>-4.0886420153855028</v>
      </c>
      <c r="AF234">
        <v>1.85</v>
      </c>
      <c r="AG234">
        <v>2</v>
      </c>
      <c r="AH234" s="59" t="s">
        <v>386</v>
      </c>
      <c r="AJ234" t="s">
        <v>265</v>
      </c>
    </row>
    <row r="235" spans="1:36" ht="15" x14ac:dyDescent="0.25">
      <c r="A235">
        <v>3.97</v>
      </c>
      <c r="B235">
        <v>3.55</v>
      </c>
      <c r="C235">
        <v>1.97</v>
      </c>
      <c r="D235" s="45">
        <f t="shared" si="54"/>
        <v>4.1193522808782967E-2</v>
      </c>
      <c r="E235" s="46">
        <f>IF(OR($A235="",$B235="",$C235=""),"",A235*'MPTO_working_3-way'!$I234)</f>
        <v>4.1335382855508689</v>
      </c>
      <c r="F235" s="47">
        <f>IF(OR($A235="",$B235="",$C235=""),"",B235*'MPTO_working_3-way'!$I234)</f>
        <v>3.6962370059711795</v>
      </c>
      <c r="G235" s="48">
        <f>IF(OR($A235="",$B235="",$C235=""),"",C235*'MPTO_working_3-way'!$I234)</f>
        <v>2.0511512399333025</v>
      </c>
      <c r="H235" s="46">
        <f>IF(OR($A235="",$B235="",$C235=""),"",'MPTO_working_3-way'!E234)</f>
        <v>4.1988932687966978</v>
      </c>
      <c r="I235" s="47">
        <f>IF(OR($A235="",$B235="",$C235=""),"",'MPTO_working_3-way'!F234)</f>
        <v>3.7319146762656645</v>
      </c>
      <c r="J235" s="48">
        <f>IF(OR($A235="",$B235="",$C235=""),"",'MPTO_working_3-way'!G234)</f>
        <v>2.024770889419071</v>
      </c>
      <c r="K235" s="46">
        <f>IF(OR($A235="",$B235="",$C235=""),"",'OddsRatio_working_3-way'!H234)</f>
        <v>4.1691157572755317</v>
      </c>
      <c r="L235" s="47">
        <f>IF(OR($A235="",$B235="",$C235=""),"",'OddsRatio_working_3-way'!I234)</f>
        <v>3.7209579734183849</v>
      </c>
      <c r="M235" s="48">
        <f>IF(OR($A235="",$B235="",$C235=""),"",'OddsRatio_working_3-way'!J234)</f>
        <v>2.0350310722415035</v>
      </c>
      <c r="N235" s="49">
        <f t="shared" si="42"/>
        <v>24.192348804306089</v>
      </c>
      <c r="O235" s="50">
        <f t="shared" si="43"/>
        <v>27.054542183970476</v>
      </c>
      <c r="P235" s="50">
        <f t="shared" si="44"/>
        <v>48.753109011723438</v>
      </c>
      <c r="Q235" t="s">
        <v>328</v>
      </c>
      <c r="R235" t="s">
        <v>329</v>
      </c>
      <c r="S235" t="s">
        <v>362</v>
      </c>
      <c r="T235" s="52">
        <v>100</v>
      </c>
      <c r="U235" s="52">
        <f t="shared" si="45"/>
        <v>74.811083123425689</v>
      </c>
      <c r="V235" s="52">
        <f t="shared" si="46"/>
        <v>71.83098591549296</v>
      </c>
      <c r="W235" s="52">
        <f t="shared" si="47"/>
        <v>49.238578680203041</v>
      </c>
      <c r="X235" s="52">
        <f t="shared" si="48"/>
        <v>78.930435404304006</v>
      </c>
      <c r="Y235" s="52">
        <f t="shared" si="49"/>
        <v>75.950338196371263</v>
      </c>
      <c r="Z235" s="52">
        <f t="shared" si="50"/>
        <v>53.357930961081344</v>
      </c>
      <c r="AA235" s="52">
        <f t="shared" si="51"/>
        <v>-4.1193522808783172</v>
      </c>
      <c r="AB235" s="52">
        <f t="shared" si="52"/>
        <v>-4.119352280878303</v>
      </c>
      <c r="AC235" s="52">
        <f t="shared" si="53"/>
        <v>-4.119352280878303</v>
      </c>
      <c r="AF235">
        <v>2.04</v>
      </c>
      <c r="AG235">
        <v>1.82</v>
      </c>
      <c r="AH235" s="59" t="s">
        <v>377</v>
      </c>
      <c r="AJ235" t="s">
        <v>265</v>
      </c>
    </row>
    <row r="236" spans="1:36" ht="15" x14ac:dyDescent="0.25">
      <c r="A236">
        <v>1.26</v>
      </c>
      <c r="B236">
        <v>6.44</v>
      </c>
      <c r="C236">
        <v>11.43</v>
      </c>
      <c r="D236" s="45">
        <f t="shared" si="54"/>
        <v>3.6419360623400232E-2</v>
      </c>
      <c r="E236" s="46">
        <f>IF(OR($A236="",$B236="",$C236=""),"",A236*'MPTO_working_3-way'!$I235)</f>
        <v>1.3058883943854842</v>
      </c>
      <c r="F236" s="47">
        <f>IF(OR($A236="",$B236="",$C236=""),"",B236*'MPTO_working_3-way'!$I235)</f>
        <v>6.6745406824146976</v>
      </c>
      <c r="G236" s="48">
        <f>IF(OR($A236="",$B236="",$C236=""),"",C236*'MPTO_working_3-way'!$I235)</f>
        <v>11.846273291925465</v>
      </c>
      <c r="H236" s="46">
        <f>IF(OR($A236="",$B236="",$C236=""),"",'MPTO_working_3-way'!E235)</f>
        <v>1.2795725093174612</v>
      </c>
      <c r="I236" s="47">
        <f>IF(OR($A236="",$B236="",$C236=""),"",'MPTO_working_3-way'!F235)</f>
        <v>6.9861812383736366</v>
      </c>
      <c r="J236" s="48">
        <f>IF(OR($A236="",$B236="",$C236=""),"",'MPTO_working_3-way'!G235)</f>
        <v>13.271527477282556</v>
      </c>
      <c r="K236" s="46">
        <f>IF(OR($A236="",$B236="",$C236=""),"",'OddsRatio_working_3-way'!H235)</f>
        <v>1.2867464372194406</v>
      </c>
      <c r="L236" s="47">
        <f>IF(OR($A236="",$B236="",$C236=""),"",'OddsRatio_working_3-way'!I235)</f>
        <v>6.9996177633606003</v>
      </c>
      <c r="M236" s="48">
        <f>IF(OR($A236="",$B236="",$C236=""),"",'OddsRatio_working_3-way'!J235)</f>
        <v>12.502943616149091</v>
      </c>
      <c r="N236" s="49">
        <f t="shared" si="42"/>
        <v>76.576222309608085</v>
      </c>
      <c r="O236" s="50">
        <f t="shared" si="43"/>
        <v>14.982304364923321</v>
      </c>
      <c r="P236" s="50">
        <f t="shared" si="44"/>
        <v>8.441473325468607</v>
      </c>
      <c r="Q236" t="s">
        <v>243</v>
      </c>
      <c r="R236" t="s">
        <v>249</v>
      </c>
      <c r="S236" t="s">
        <v>362</v>
      </c>
      <c r="T236" s="52">
        <v>100</v>
      </c>
      <c r="U236" s="52">
        <f t="shared" si="45"/>
        <v>20.634920634920633</v>
      </c>
      <c r="V236" s="52">
        <f t="shared" si="46"/>
        <v>84.472049689440993</v>
      </c>
      <c r="W236" s="52">
        <f t="shared" si="47"/>
        <v>91.251093613298352</v>
      </c>
      <c r="X236" s="52">
        <f t="shared" si="48"/>
        <v>24.276856697260669</v>
      </c>
      <c r="Y236" s="52">
        <f t="shared" si="49"/>
        <v>88.113985751781016</v>
      </c>
      <c r="Z236" s="52">
        <f t="shared" si="50"/>
        <v>94.89302967563836</v>
      </c>
      <c r="AA236" s="52">
        <f t="shared" si="51"/>
        <v>-3.6419360623400365</v>
      </c>
      <c r="AB236" s="52">
        <f t="shared" si="52"/>
        <v>-3.6419360623400223</v>
      </c>
      <c r="AC236" s="52">
        <f t="shared" si="53"/>
        <v>-3.6419360623400081</v>
      </c>
      <c r="AF236">
        <v>1.51</v>
      </c>
      <c r="AG236">
        <v>2.66</v>
      </c>
      <c r="AH236" s="59" t="s">
        <v>371</v>
      </c>
      <c r="AJ236" t="s">
        <v>269</v>
      </c>
    </row>
    <row r="237" spans="1:36" ht="15" x14ac:dyDescent="0.25">
      <c r="A237">
        <v>1.98</v>
      </c>
      <c r="B237">
        <v>3.6</v>
      </c>
      <c r="C237">
        <v>4.07</v>
      </c>
      <c r="D237" s="45">
        <f t="shared" si="54"/>
        <v>2.8528528528528607E-2</v>
      </c>
      <c r="E237" s="46">
        <f>IF(OR($A237="",$B237="",$C237=""),"",A237*'MPTO_working_3-way'!$I236)</f>
        <v>2.0364864864864867</v>
      </c>
      <c r="F237" s="47">
        <f>IF(OR($A237="",$B237="",$C237=""),"",B237*'MPTO_working_3-way'!$I236)</f>
        <v>3.7027027027027031</v>
      </c>
      <c r="G237" s="48">
        <f>IF(OR($A237="",$B237="",$C237=""),"",C237*'MPTO_working_3-way'!$I236)</f>
        <v>4.1861111111111118</v>
      </c>
      <c r="H237" s="46">
        <f>IF(OR($A237="",$B237="",$C237=""),"",'MPTO_working_3-way'!E236)</f>
        <v>2.0179965108805433</v>
      </c>
      <c r="I237" s="47">
        <f>IF(OR($A237="",$B237="",$C237=""),"",'MPTO_working_3-way'!F236)</f>
        <v>3.727611940298508</v>
      </c>
      <c r="J237" s="48">
        <f>IF(OR($A237="",$B237="",$C237=""),"",'MPTO_working_3-way'!G236)</f>
        <v>4.2338663070699294</v>
      </c>
      <c r="K237" s="46">
        <f>IF(OR($A237="",$B237="",$C237=""),"",'OddsRatio_working_3-way'!H236)</f>
        <v>2.0252672714239428</v>
      </c>
      <c r="L237" s="47">
        <f>IF(OR($A237="",$B237="",$C237=""),"",'OddsRatio_working_3-way'!I236)</f>
        <v>3.7200968425533172</v>
      </c>
      <c r="M237" s="48">
        <f>IF(OR($A237="",$B237="",$C237=""),"",'OddsRatio_working_3-way'!J236)</f>
        <v>4.2118066563994949</v>
      </c>
      <c r="N237" s="49">
        <f t="shared" si="42"/>
        <v>49.104180491041802</v>
      </c>
      <c r="O237" s="50">
        <f t="shared" si="43"/>
        <v>27.007299270072988</v>
      </c>
      <c r="P237" s="50">
        <f t="shared" si="44"/>
        <v>23.888520238885199</v>
      </c>
      <c r="Q237" t="s">
        <v>254</v>
      </c>
      <c r="R237" t="s">
        <v>248</v>
      </c>
      <c r="S237" t="s">
        <v>362</v>
      </c>
      <c r="T237" s="52">
        <v>100</v>
      </c>
      <c r="U237" s="52">
        <f t="shared" si="45"/>
        <v>49.494949494949495</v>
      </c>
      <c r="V237" s="52">
        <f t="shared" si="46"/>
        <v>72.222222222222229</v>
      </c>
      <c r="W237" s="52">
        <f t="shared" si="47"/>
        <v>75.429975429975428</v>
      </c>
      <c r="X237" s="52">
        <f t="shared" si="48"/>
        <v>52.347802347802343</v>
      </c>
      <c r="Y237" s="52">
        <f t="shared" si="49"/>
        <v>75.075075075075077</v>
      </c>
      <c r="Z237" s="52">
        <f t="shared" si="50"/>
        <v>78.282828282828291</v>
      </c>
      <c r="AA237" s="52">
        <f t="shared" si="51"/>
        <v>-2.8528528528528483</v>
      </c>
      <c r="AB237" s="52">
        <f t="shared" si="52"/>
        <v>-2.8528528528528483</v>
      </c>
      <c r="AC237" s="52">
        <f t="shared" si="53"/>
        <v>-2.8528528528528625</v>
      </c>
      <c r="AF237">
        <v>2.4500000000000002</v>
      </c>
      <c r="AG237">
        <v>1.6</v>
      </c>
      <c r="AH237" s="59" t="s">
        <v>378</v>
      </c>
      <c r="AJ237" t="s">
        <v>269</v>
      </c>
    </row>
    <row r="238" spans="1:36" ht="15" x14ac:dyDescent="0.25">
      <c r="A238">
        <v>2.98</v>
      </c>
      <c r="B238">
        <v>3.51</v>
      </c>
      <c r="C238">
        <v>2.42</v>
      </c>
      <c r="D238" s="45">
        <f t="shared" si="54"/>
        <v>3.3693895194810475E-2</v>
      </c>
      <c r="E238" s="46">
        <f>IF(OR($A238="",$B238="",$C238=""),"",A238*'MPTO_working_3-way'!$I237)</f>
        <v>3.080407807680535</v>
      </c>
      <c r="F238" s="47">
        <f>IF(OR($A238="",$B238="",$C238=""),"",B238*'MPTO_working_3-way'!$I237)</f>
        <v>3.6282655721337846</v>
      </c>
      <c r="G238" s="48">
        <f>IF(OR($A238="",$B238="",$C238=""),"",C238*'MPTO_working_3-way'!$I237)</f>
        <v>2.5015392263714413</v>
      </c>
      <c r="H238" s="46">
        <f>IF(OR($A238="",$B238="",$C238=""),"",'MPTO_working_3-way'!E237)</f>
        <v>3.0831921894673897</v>
      </c>
      <c r="I238" s="47">
        <f>IF(OR($A238="",$B238="",$C238=""),"",'MPTO_working_3-way'!F237)</f>
        <v>3.6540494148855189</v>
      </c>
      <c r="J238" s="48">
        <f>IF(OR($A238="",$B238="",$C238=""),"",'MPTO_working_3-way'!G237)</f>
        <v>2.4876126708989656</v>
      </c>
      <c r="K238" s="46">
        <f>IF(OR($A238="",$B238="",$C238=""),"",'OddsRatio_working_3-way'!H237)</f>
        <v>3.0830791375043058</v>
      </c>
      <c r="L238" s="47">
        <f>IF(OR($A238="",$B238="",$C238=""),"",'OddsRatio_working_3-way'!I237)</f>
        <v>3.6406710278463681</v>
      </c>
      <c r="M238" s="48">
        <f>IF(OR($A238="",$B238="",$C238=""),"",'OddsRatio_working_3-way'!J237)</f>
        <v>2.4939254420485426</v>
      </c>
      <c r="N238" s="49">
        <f t="shared" si="42"/>
        <v>32.463234170055337</v>
      </c>
      <c r="O238" s="50">
        <f t="shared" si="43"/>
        <v>27.56137829822362</v>
      </c>
      <c r="P238" s="50">
        <f t="shared" si="44"/>
        <v>39.975387531721033</v>
      </c>
      <c r="Q238" t="s">
        <v>250</v>
      </c>
      <c r="R238" t="s">
        <v>244</v>
      </c>
      <c r="S238" t="s">
        <v>362</v>
      </c>
      <c r="T238" s="52">
        <v>100</v>
      </c>
      <c r="U238" s="52">
        <f t="shared" si="45"/>
        <v>66.442953020134226</v>
      </c>
      <c r="V238" s="52">
        <f t="shared" si="46"/>
        <v>71.509971509971507</v>
      </c>
      <c r="W238" s="52">
        <f t="shared" si="47"/>
        <v>58.677685950413228</v>
      </c>
      <c r="X238" s="52">
        <f t="shared" si="48"/>
        <v>69.812342539615273</v>
      </c>
      <c r="Y238" s="52">
        <f t="shared" si="49"/>
        <v>74.879361029452554</v>
      </c>
      <c r="Z238" s="52">
        <f t="shared" si="50"/>
        <v>62.047075469894267</v>
      </c>
      <c r="AA238" s="52">
        <f t="shared" si="51"/>
        <v>-3.3693895194810466</v>
      </c>
      <c r="AB238" s="52">
        <f t="shared" si="52"/>
        <v>-3.3693895194810466</v>
      </c>
      <c r="AC238" s="52">
        <f t="shared" si="53"/>
        <v>-3.3693895194810395</v>
      </c>
      <c r="AF238">
        <v>2.16</v>
      </c>
      <c r="AG238">
        <v>1.74</v>
      </c>
      <c r="AH238" s="59" t="s">
        <v>379</v>
      </c>
      <c r="AJ238" t="s">
        <v>269</v>
      </c>
    </row>
    <row r="239" spans="1:36" ht="15" x14ac:dyDescent="0.25">
      <c r="A239">
        <v>20.98</v>
      </c>
      <c r="B239">
        <v>8.5500000000000007</v>
      </c>
      <c r="C239">
        <v>1.1499999999999999</v>
      </c>
      <c r="D239" s="45">
        <f t="shared" si="54"/>
        <v>3.4188724044814656E-2</v>
      </c>
      <c r="E239" s="46">
        <f>IF(OR($A239="",$B239="",$C239=""),"",A239*'MPTO_working_3-way'!$I238)</f>
        <v>21.697279430460213</v>
      </c>
      <c r="F239" s="47">
        <f>IF(OR($A239="",$B239="",$C239=""),"",B239*'MPTO_working_3-way'!$I238)</f>
        <v>8.8423135905831654</v>
      </c>
      <c r="G239" s="48">
        <f>IF(OR($A239="",$B239="",$C239=""),"",C239*'MPTO_working_3-way'!$I238)</f>
        <v>1.1893170326515368</v>
      </c>
      <c r="H239" s="46">
        <f>IF(OR($A239="",$B239="",$C239=""),"",'MPTO_working_3-way'!E238)</f>
        <v>27.572362925125397</v>
      </c>
      <c r="I239" s="47">
        <f>IF(OR($A239="",$B239="",$C239=""),"",'MPTO_working_3-way'!F238)</f>
        <v>9.4730319991244283</v>
      </c>
      <c r="J239" s="48">
        <f>IF(OR($A239="",$B239="",$C239=""),"",'MPTO_working_3-way'!G238)</f>
        <v>1.165271674829055</v>
      </c>
      <c r="K239" s="46">
        <f>IF(OR($A239="",$B239="",$C239=""),"",'OddsRatio_working_3-way'!H238)</f>
        <v>23.787683170237056</v>
      </c>
      <c r="L239" s="47">
        <f>IF(OR($A239="",$B239="",$C239=""),"",'OddsRatio_working_3-way'!I238)</f>
        <v>9.6109613581226121</v>
      </c>
      <c r="M239" s="48">
        <f>IF(OR($A239="",$B239="",$C239=""),"",'OddsRatio_working_3-way'!J238)</f>
        <v>1.1710787024792566</v>
      </c>
      <c r="N239" s="49">
        <f t="shared" si="42"/>
        <v>4.6088727538629914</v>
      </c>
      <c r="O239" s="50">
        <f t="shared" si="43"/>
        <v>11.309257353923458</v>
      </c>
      <c r="P239" s="50">
        <f t="shared" si="44"/>
        <v>84.081869892213547</v>
      </c>
      <c r="Q239" t="s">
        <v>246</v>
      </c>
      <c r="R239" t="s">
        <v>261</v>
      </c>
      <c r="S239" t="s">
        <v>362</v>
      </c>
      <c r="T239" s="52">
        <v>100</v>
      </c>
      <c r="U239" s="52">
        <f t="shared" si="45"/>
        <v>95.233555767397519</v>
      </c>
      <c r="V239" s="52">
        <f t="shared" si="46"/>
        <v>88.304093567251471</v>
      </c>
      <c r="W239" s="52">
        <f t="shared" si="47"/>
        <v>13.043478260869554</v>
      </c>
      <c r="X239" s="52">
        <f t="shared" si="48"/>
        <v>98.652428171878981</v>
      </c>
      <c r="Y239" s="52">
        <f t="shared" si="49"/>
        <v>91.722965971732918</v>
      </c>
      <c r="Z239" s="52">
        <f t="shared" si="50"/>
        <v>16.462350665351018</v>
      </c>
      <c r="AA239" s="52">
        <f t="shared" si="51"/>
        <v>-3.418872404481462</v>
      </c>
      <c r="AB239" s="52">
        <f t="shared" si="52"/>
        <v>-3.4188724044814478</v>
      </c>
      <c r="AC239" s="52">
        <f t="shared" si="53"/>
        <v>-3.4188724044814638</v>
      </c>
      <c r="AF239">
        <v>1.44</v>
      </c>
      <c r="AG239">
        <v>2.85</v>
      </c>
      <c r="AH239" s="59" t="s">
        <v>387</v>
      </c>
      <c r="AJ239" t="s">
        <v>269</v>
      </c>
    </row>
    <row r="240" spans="1:36" ht="15" x14ac:dyDescent="0.25">
      <c r="A240">
        <v>2.75</v>
      </c>
      <c r="B240">
        <v>3.37</v>
      </c>
      <c r="C240">
        <v>2.72</v>
      </c>
      <c r="D240" s="45">
        <f t="shared" si="54"/>
        <v>2.8019327504403391E-2</v>
      </c>
      <c r="E240" s="46">
        <f>IF(OR($A240="",$B240="",$C240=""),"",A240*'MPTO_working_3-way'!$I239)</f>
        <v>2.8270531506371093</v>
      </c>
      <c r="F240" s="47">
        <f>IF(OR($A240="",$B240="",$C240=""),"",B240*'MPTO_working_3-way'!$I239)</f>
        <v>3.4644251336898395</v>
      </c>
      <c r="G240" s="48">
        <f>IF(OR($A240="",$B240="",$C240=""),"",C240*'MPTO_working_3-way'!$I239)</f>
        <v>2.7962125708119774</v>
      </c>
      <c r="H240" s="46">
        <f>IF(OR($A240="",$B240="",$C240=""),"",'MPTO_working_3-way'!E239)</f>
        <v>2.8224940189378529</v>
      </c>
      <c r="I240" s="47">
        <f>IF(OR($A240="",$B240="",$C240=""),"",'MPTO_working_3-way'!F239)</f>
        <v>3.4795179835923009</v>
      </c>
      <c r="J240" s="48">
        <f>IF(OR($A240="",$B240="",$C240=""),"",'MPTO_working_3-way'!G239)</f>
        <v>2.7909005690834876</v>
      </c>
      <c r="K240" s="46">
        <f>IF(OR($A240="",$B240="",$C240=""),"",'OddsRatio_working_3-way'!H239)</f>
        <v>2.8249524237156467</v>
      </c>
      <c r="L240" s="47">
        <f>IF(OR($A240="",$B240="",$C240=""),"",'OddsRatio_working_3-way'!I239)</f>
        <v>3.47150699668919</v>
      </c>
      <c r="M240" s="48">
        <f>IF(OR($A240="",$B240="",$C240=""),"",'OddsRatio_working_3-way'!J239)</f>
        <v>2.7936675250233787</v>
      </c>
      <c r="N240" s="49">
        <f t="shared" si="42"/>
        <v>35.372522082743238</v>
      </c>
      <c r="O240" s="50">
        <f t="shared" si="43"/>
        <v>28.864817723306796</v>
      </c>
      <c r="P240" s="50">
        <f t="shared" si="44"/>
        <v>35.762660193949962</v>
      </c>
      <c r="Q240" t="s">
        <v>253</v>
      </c>
      <c r="R240" t="s">
        <v>262</v>
      </c>
      <c r="S240" t="s">
        <v>362</v>
      </c>
      <c r="T240" s="52">
        <v>100</v>
      </c>
      <c r="U240" s="52">
        <f t="shared" si="45"/>
        <v>63.63636363636364</v>
      </c>
      <c r="V240" s="52">
        <f t="shared" si="46"/>
        <v>70.326409495548958</v>
      </c>
      <c r="W240" s="52">
        <f t="shared" si="47"/>
        <v>63.235294117647051</v>
      </c>
      <c r="X240" s="52">
        <f t="shared" si="48"/>
        <v>66.43829638680397</v>
      </c>
      <c r="Y240" s="52">
        <f t="shared" si="49"/>
        <v>73.128342245989302</v>
      </c>
      <c r="Z240" s="52">
        <f t="shared" si="50"/>
        <v>66.037226868087401</v>
      </c>
      <c r="AA240" s="52">
        <f t="shared" si="51"/>
        <v>-2.8019327504403293</v>
      </c>
      <c r="AB240" s="52">
        <f t="shared" si="52"/>
        <v>-2.8019327504403435</v>
      </c>
      <c r="AC240" s="52">
        <f t="shared" si="53"/>
        <v>-2.8019327504403506</v>
      </c>
      <c r="AF240">
        <v>2.36</v>
      </c>
      <c r="AG240">
        <v>1.64</v>
      </c>
      <c r="AH240" s="59" t="s">
        <v>372</v>
      </c>
      <c r="AJ240" t="s">
        <v>269</v>
      </c>
    </row>
    <row r="241" spans="1:36" ht="15" x14ac:dyDescent="0.25">
      <c r="A241">
        <v>3.09</v>
      </c>
      <c r="B241">
        <v>3.59</v>
      </c>
      <c r="C241">
        <v>2.35</v>
      </c>
      <c r="D241" s="45">
        <f t="shared" si="54"/>
        <v>2.7708042396298982E-2</v>
      </c>
      <c r="E241" s="46">
        <f>IF(OR($A241="",$B241="",$C241=""),"",A241*'MPTO_working_3-way'!$I240)</f>
        <v>3.1756178510045636</v>
      </c>
      <c r="F241" s="47">
        <f>IF(OR($A241="",$B241="",$C241=""),"",B241*'MPTO_working_3-way'!$I240)</f>
        <v>3.6894718722027133</v>
      </c>
      <c r="G241" s="48">
        <f>IF(OR($A241="",$B241="",$C241=""),"",C241*'MPTO_working_3-way'!$I240)</f>
        <v>2.4151138996313026</v>
      </c>
      <c r="H241" s="46">
        <f>IF(OR($A241="",$B241="",$C241=""),"",'MPTO_working_3-way'!E240)</f>
        <v>3.1807770999404772</v>
      </c>
      <c r="I241" s="47">
        <f>IF(OR($A241="",$B241="",$C241=""),"",'MPTO_working_3-way'!F240)</f>
        <v>3.7131168964663455</v>
      </c>
      <c r="J241" s="48">
        <f>IF(OR($A241="",$B241="",$C241=""),"",'MPTO_working_3-way'!G240)</f>
        <v>2.4021375136549041</v>
      </c>
      <c r="K241" s="46">
        <f>IF(OR($A241="",$B241="",$C241=""),"",'OddsRatio_working_3-way'!H240)</f>
        <v>3.179611555153159</v>
      </c>
      <c r="L241" s="47">
        <f>IF(OR($A241="",$B241="",$C241=""),"",'OddsRatio_working_3-way'!I240)</f>
        <v>3.7010497262424304</v>
      </c>
      <c r="M241" s="48">
        <f>IF(OR($A241="",$B241="",$C241=""),"",'OddsRatio_working_3-way'!J240)</f>
        <v>2.4078830619410354</v>
      </c>
      <c r="N241" s="49">
        <f t="shared" si="42"/>
        <v>31.489935090384492</v>
      </c>
      <c r="O241" s="50">
        <f t="shared" si="43"/>
        <v>27.104150258854613</v>
      </c>
      <c r="P241" s="50">
        <f t="shared" si="44"/>
        <v>41.405914650760884</v>
      </c>
      <c r="Q241" t="s">
        <v>245</v>
      </c>
      <c r="R241" t="s">
        <v>247</v>
      </c>
      <c r="S241" t="s">
        <v>362</v>
      </c>
      <c r="T241" s="52">
        <v>100</v>
      </c>
      <c r="U241" s="52">
        <f t="shared" si="45"/>
        <v>67.637540453074436</v>
      </c>
      <c r="V241" s="52">
        <f t="shared" si="46"/>
        <v>72.14484679665739</v>
      </c>
      <c r="W241" s="52">
        <f t="shared" si="47"/>
        <v>57.446808510638299</v>
      </c>
      <c r="X241" s="52">
        <f t="shared" si="48"/>
        <v>70.408344692704318</v>
      </c>
      <c r="Y241" s="52">
        <f t="shared" si="49"/>
        <v>74.915651036287272</v>
      </c>
      <c r="Z241" s="52">
        <f t="shared" si="50"/>
        <v>60.217612750268188</v>
      </c>
      <c r="AA241" s="52">
        <f t="shared" si="51"/>
        <v>-2.7708042396298822</v>
      </c>
      <c r="AB241" s="52">
        <f t="shared" si="52"/>
        <v>-2.7708042396298822</v>
      </c>
      <c r="AC241" s="52">
        <f t="shared" si="53"/>
        <v>-2.7708042396298893</v>
      </c>
      <c r="AF241">
        <v>2.31</v>
      </c>
      <c r="AG241">
        <v>1.66</v>
      </c>
      <c r="AH241" s="59" t="s">
        <v>381</v>
      </c>
      <c r="AJ241" t="s">
        <v>269</v>
      </c>
    </row>
    <row r="242" spans="1:36" ht="15" x14ac:dyDescent="0.25">
      <c r="A242">
        <v>3.38</v>
      </c>
      <c r="B242">
        <v>3.69</v>
      </c>
      <c r="C242">
        <v>2.12</v>
      </c>
      <c r="D242" s="45">
        <f t="shared" si="54"/>
        <v>3.8558811400327908E-2</v>
      </c>
      <c r="E242" s="46">
        <f>IF(OR($A242="",$B242="",$C242=""),"",A242*'MPTO_working_3-way'!$I241)</f>
        <v>3.5103287825331084</v>
      </c>
      <c r="F242" s="47">
        <f>IF(OR($A242="",$B242="",$C242=""),"",B242*'MPTO_working_3-way'!$I241)</f>
        <v>3.8322820140672098</v>
      </c>
      <c r="G242" s="48">
        <f>IF(OR($A242="",$B242="",$C242=""),"",C242*'MPTO_working_3-way'!$I241)</f>
        <v>2.2017446801686953</v>
      </c>
      <c r="H242" s="46">
        <f>IF(OR($A242="",$B242="",$C242=""),"",'MPTO_working_3-way'!E241)</f>
        <v>3.5335058379791509</v>
      </c>
      <c r="I242" s="47">
        <f>IF(OR($A242="",$B242="",$C242=""),"",'MPTO_working_3-way'!F241)</f>
        <v>3.873720239188204</v>
      </c>
      <c r="J242" s="48">
        <f>IF(OR($A242="",$B242="",$C242=""),"",'MPTO_working_3-way'!G241)</f>
        <v>2.1793843591340227</v>
      </c>
      <c r="K242" s="46">
        <f>IF(OR($A242="",$B242="",$C242=""),"",'OddsRatio_working_3-way'!H241)</f>
        <v>3.5256102807564202</v>
      </c>
      <c r="L242" s="47">
        <f>IF(OR($A242="",$B242="",$C242=""),"",'OddsRatio_working_3-way'!I241)</f>
        <v>3.8545763257288934</v>
      </c>
      <c r="M242" s="48">
        <f>IF(OR($A242="",$B242="",$C242=""),"",'OddsRatio_working_3-way'!J241)</f>
        <v>2.1885224850618448</v>
      </c>
      <c r="N242" s="49">
        <f t="shared" si="42"/>
        <v>28.487360072248968</v>
      </c>
      <c r="O242" s="50">
        <f t="shared" si="43"/>
        <v>26.094113020108811</v>
      </c>
      <c r="P242" s="50">
        <f t="shared" si="44"/>
        <v>45.418526907642217</v>
      </c>
      <c r="Q242" t="s">
        <v>330</v>
      </c>
      <c r="R242" t="s">
        <v>331</v>
      </c>
      <c r="S242" t="s">
        <v>362</v>
      </c>
      <c r="T242" s="52">
        <v>100</v>
      </c>
      <c r="U242" s="52">
        <f t="shared" si="45"/>
        <v>70.414201183431956</v>
      </c>
      <c r="V242" s="52">
        <f t="shared" si="46"/>
        <v>72.899728997289984</v>
      </c>
      <c r="W242" s="52">
        <f t="shared" si="47"/>
        <v>52.830188679245275</v>
      </c>
      <c r="X242" s="52">
        <f t="shared" si="48"/>
        <v>74.270082323464749</v>
      </c>
      <c r="Y242" s="52">
        <f t="shared" si="49"/>
        <v>76.755610137322762</v>
      </c>
      <c r="Z242" s="52">
        <f t="shared" si="50"/>
        <v>56.686069819278082</v>
      </c>
      <c r="AA242" s="52">
        <f t="shared" si="51"/>
        <v>-3.8558811400327926</v>
      </c>
      <c r="AB242" s="52">
        <f t="shared" si="52"/>
        <v>-3.8558811400327784</v>
      </c>
      <c r="AC242" s="52">
        <f t="shared" si="53"/>
        <v>-3.8558811400328068</v>
      </c>
      <c r="AF242">
        <v>1.73</v>
      </c>
      <c r="AG242">
        <v>2.15</v>
      </c>
      <c r="AH242" s="59" t="s">
        <v>388</v>
      </c>
      <c r="AJ242" t="s">
        <v>369</v>
      </c>
    </row>
    <row r="243" spans="1:36" ht="15" x14ac:dyDescent="0.25">
      <c r="A243">
        <v>1.76</v>
      </c>
      <c r="B243">
        <v>3.92</v>
      </c>
      <c r="C243">
        <v>4.55</v>
      </c>
      <c r="D243" s="45">
        <f t="shared" si="54"/>
        <v>4.306407877836449E-2</v>
      </c>
      <c r="E243" s="46">
        <f>IF(OR($A243="",$B243="",$C243=""),"",A243*'MPTO_working_3-way'!$I242)</f>
        <v>1.8357927786499215</v>
      </c>
      <c r="F243" s="47">
        <f>IF(OR($A243="",$B243="",$C243=""),"",B243*'MPTO_working_3-way'!$I242)</f>
        <v>4.0888111888111887</v>
      </c>
      <c r="G243" s="48">
        <f>IF(OR($A243="",$B243="",$C243=""),"",C243*'MPTO_working_3-way'!$I242)</f>
        <v>4.7459415584415581</v>
      </c>
      <c r="H243" s="46">
        <f>IF(OR($A243="",$B243="",$C243=""),"",'MPTO_working_3-way'!E242)</f>
        <v>1.8056175914791273</v>
      </c>
      <c r="I243" s="47">
        <f>IF(OR($A243="",$B243="",$C243=""),"",'MPTO_working_3-way'!F242)</f>
        <v>4.1537321543249517</v>
      </c>
      <c r="J243" s="48">
        <f>IF(OR($A243="",$B243="",$C243=""),"",'MPTO_working_3-way'!G242)</f>
        <v>4.8679441903548879</v>
      </c>
      <c r="K243" s="46">
        <f>IF(OR($A243="",$B243="",$C243=""),"",'OddsRatio_working_3-way'!H242)</f>
        <v>1.8164407720214948</v>
      </c>
      <c r="L243" s="47">
        <f>IF(OR($A243="",$B243="",$C243=""),"",'OddsRatio_working_3-way'!I242)</f>
        <v>4.1368513872404815</v>
      </c>
      <c r="M243" s="48">
        <f>IF(OR($A243="",$B243="",$C243=""),"",'OddsRatio_working_3-way'!J242)</f>
        <v>4.8136378166793525</v>
      </c>
      <c r="N243" s="49">
        <f t="shared" si="42"/>
        <v>54.472378997776637</v>
      </c>
      <c r="O243" s="50">
        <f t="shared" si="43"/>
        <v>24.456986488797675</v>
      </c>
      <c r="P243" s="50">
        <f t="shared" si="44"/>
        <v>21.070634513425691</v>
      </c>
      <c r="Q243" t="s">
        <v>332</v>
      </c>
      <c r="R243" t="s">
        <v>333</v>
      </c>
      <c r="S243" t="s">
        <v>362</v>
      </c>
      <c r="T243" s="52">
        <v>100</v>
      </c>
      <c r="U243" s="52">
        <f t="shared" si="45"/>
        <v>43.181818181818187</v>
      </c>
      <c r="V243" s="52">
        <f t="shared" si="46"/>
        <v>74.489795918367349</v>
      </c>
      <c r="W243" s="52">
        <f t="shared" si="47"/>
        <v>78.021978021978015</v>
      </c>
      <c r="X243" s="52">
        <f t="shared" si="48"/>
        <v>47.488226059654629</v>
      </c>
      <c r="Y243" s="52">
        <f t="shared" si="49"/>
        <v>78.796203796203798</v>
      </c>
      <c r="Z243" s="52">
        <f t="shared" si="50"/>
        <v>82.328385899814478</v>
      </c>
      <c r="AA243" s="52">
        <f t="shared" si="51"/>
        <v>-4.3064078778364419</v>
      </c>
      <c r="AB243" s="52">
        <f t="shared" si="52"/>
        <v>-4.306407877836449</v>
      </c>
      <c r="AC243" s="52">
        <f t="shared" si="53"/>
        <v>-4.3064078778364632</v>
      </c>
      <c r="AF243">
        <v>1.9</v>
      </c>
      <c r="AG243">
        <v>1.95</v>
      </c>
      <c r="AH243" s="59" t="s">
        <v>371</v>
      </c>
      <c r="AJ243" t="s">
        <v>369</v>
      </c>
    </row>
    <row r="244" spans="1:36" ht="15" x14ac:dyDescent="0.25">
      <c r="A244">
        <v>1.43</v>
      </c>
      <c r="B244">
        <v>4.91</v>
      </c>
      <c r="C244">
        <v>7.15</v>
      </c>
      <c r="D244" s="45">
        <f t="shared" si="54"/>
        <v>4.2826826940880025E-2</v>
      </c>
      <c r="E244" s="46">
        <f>IF(OR($A244="",$B244="",$C244=""),"",A244*'MPTO_working_3-way'!$I243)</f>
        <v>1.4912423625254583</v>
      </c>
      <c r="F244" s="47">
        <f>IF(OR($A244="",$B244="",$C244=""),"",B244*'MPTO_working_3-way'!$I243)</f>
        <v>5.1202797202797212</v>
      </c>
      <c r="G244" s="48">
        <f>IF(OR($A244="",$B244="",$C244=""),"",C244*'MPTO_working_3-way'!$I243)</f>
        <v>7.4562118126272923</v>
      </c>
      <c r="H244" s="46">
        <f>IF(OR($A244="",$B244="",$C244=""),"",'MPTO_working_3-way'!E243)</f>
        <v>1.4598005447249696</v>
      </c>
      <c r="I244" s="47">
        <f>IF(OR($A244="",$B244="",$C244=""),"",'MPTO_working_3-way'!F243)</f>
        <v>5.2800992655353083</v>
      </c>
      <c r="J244" s="48">
        <f>IF(OR($A244="",$B244="",$C244=""),"",'MPTO_working_3-way'!G243)</f>
        <v>7.9627641477337203</v>
      </c>
      <c r="K244" s="46">
        <f>IF(OR($A244="",$B244="",$C244=""),"",'OddsRatio_working_3-way'!H243)</f>
        <v>1.4694080793000104</v>
      </c>
      <c r="L244" s="47">
        <f>IF(OR($A244="",$B244="",$C244=""),"",'OddsRatio_working_3-way'!I243)</f>
        <v>5.2683385815419568</v>
      </c>
      <c r="M244" s="48">
        <f>IF(OR($A244="",$B244="",$C244=""),"",'OddsRatio_working_3-way'!J243)</f>
        <v>7.7136271806861982</v>
      </c>
      <c r="N244" s="49">
        <f t="shared" si="42"/>
        <v>67.058180824911233</v>
      </c>
      <c r="O244" s="50">
        <f t="shared" si="43"/>
        <v>19.530183010106526</v>
      </c>
      <c r="P244" s="50">
        <f t="shared" si="44"/>
        <v>13.411636164982244</v>
      </c>
      <c r="Q244" t="s">
        <v>334</v>
      </c>
      <c r="R244" t="s">
        <v>335</v>
      </c>
      <c r="S244" t="s">
        <v>362</v>
      </c>
      <c r="T244" s="52">
        <v>100</v>
      </c>
      <c r="U244" s="52">
        <f t="shared" si="45"/>
        <v>30.069930069930074</v>
      </c>
      <c r="V244" s="52">
        <f t="shared" si="46"/>
        <v>79.633401221995925</v>
      </c>
      <c r="W244" s="52">
        <f t="shared" si="47"/>
        <v>86.013986013985999</v>
      </c>
      <c r="X244" s="52">
        <f t="shared" si="48"/>
        <v>34.352612764018055</v>
      </c>
      <c r="Y244" s="52">
        <f t="shared" si="49"/>
        <v>83.91608391608392</v>
      </c>
      <c r="Z244" s="52">
        <f t="shared" si="50"/>
        <v>90.296668708074009</v>
      </c>
      <c r="AA244" s="52">
        <f t="shared" si="51"/>
        <v>-4.2826826940879812</v>
      </c>
      <c r="AB244" s="52">
        <f t="shared" si="52"/>
        <v>-4.2826826940879954</v>
      </c>
      <c r="AC244" s="52">
        <f t="shared" si="53"/>
        <v>-4.2826826940880096</v>
      </c>
      <c r="AF244">
        <v>1.53</v>
      </c>
      <c r="AG244">
        <v>2.5499999999999998</v>
      </c>
      <c r="AH244" s="59" t="s">
        <v>389</v>
      </c>
      <c r="AJ244" t="s">
        <v>369</v>
      </c>
    </row>
    <row r="245" spans="1:36" ht="15" x14ac:dyDescent="0.25">
      <c r="A245">
        <v>3.06</v>
      </c>
      <c r="B245">
        <v>3.59</v>
      </c>
      <c r="C245">
        <v>2.31</v>
      </c>
      <c r="D245" s="45">
        <f t="shared" si="54"/>
        <v>3.8249350554774075E-2</v>
      </c>
      <c r="E245" s="46">
        <f>IF(OR($A245="",$B245="",$C245=""),"",A245*'MPTO_working_3-way'!$I244)</f>
        <v>3.1770430126976086</v>
      </c>
      <c r="F245" s="47">
        <f>IF(OR($A245="",$B245="",$C245=""),"",B245*'MPTO_working_3-way'!$I244)</f>
        <v>3.7273151684916388</v>
      </c>
      <c r="G245" s="48">
        <f>IF(OR($A245="",$B245="",$C245=""),"",C245*'MPTO_working_3-way'!$I244)</f>
        <v>2.3983559997815282</v>
      </c>
      <c r="H245" s="46">
        <f>IF(OR($A245="",$B245="",$C245=""),"",'MPTO_working_3-way'!E244)</f>
        <v>3.1842306494450363</v>
      </c>
      <c r="I245" s="47">
        <f>IF(OR($A245="",$B245="",$C245=""),"",'MPTO_working_3-way'!F244)</f>
        <v>3.7622024895857082</v>
      </c>
      <c r="J245" s="48">
        <f>IF(OR($A245="",$B245="",$C245=""),"",'MPTO_working_3-way'!G244)</f>
        <v>2.380098665729744</v>
      </c>
      <c r="K245" s="46">
        <f>IF(OR($A245="",$B245="",$C245=""),"",'OddsRatio_working_3-way'!H244)</f>
        <v>3.1827971003715354</v>
      </c>
      <c r="L245" s="47">
        <f>IF(OR($A245="",$B245="",$C245=""),"",'OddsRatio_working_3-way'!I244)</f>
        <v>3.744390529107902</v>
      </c>
      <c r="M245" s="48">
        <f>IF(OR($A245="",$B245="",$C245=""),"",'OddsRatio_working_3-way'!J244)</f>
        <v>2.388089418197433</v>
      </c>
      <c r="N245" s="49">
        <f t="shared" si="42"/>
        <v>31.475809298247615</v>
      </c>
      <c r="O245" s="50">
        <f t="shared" si="43"/>
        <v>26.828962800177631</v>
      </c>
      <c r="P245" s="50">
        <f t="shared" si="44"/>
        <v>41.695227901574754</v>
      </c>
      <c r="Q245" t="s">
        <v>336</v>
      </c>
      <c r="R245" t="s">
        <v>337</v>
      </c>
      <c r="S245" t="s">
        <v>362</v>
      </c>
      <c r="T245" s="52">
        <v>100</v>
      </c>
      <c r="U245" s="52">
        <f t="shared" ref="U245:U288" si="55">(1/A245)*((T245*A245)-T245)</f>
        <v>67.320261437908499</v>
      </c>
      <c r="V245" s="52">
        <f t="shared" ref="V245:V288" si="56">(1/B245)*((T245*B245)-T245)</f>
        <v>72.14484679665739</v>
      </c>
      <c r="W245" s="52">
        <f t="shared" ref="W245:W288" si="57">(1/C245)*((T245*C245)-T245)</f>
        <v>56.709956709956707</v>
      </c>
      <c r="X245" s="52">
        <f t="shared" ref="X245:X288" si="58">((1/B245)+(1/C245))*T245</f>
        <v>71.14519649338591</v>
      </c>
      <c r="Y245" s="52">
        <f t="shared" ref="Y245:Y288" si="59">((1/A245)+(1/C245))*T245</f>
        <v>75.969781852134787</v>
      </c>
      <c r="Z245" s="52">
        <f t="shared" ref="Z245:Z288" si="60">((1/A245)+(1/B245))*T245</f>
        <v>60.534891765434118</v>
      </c>
      <c r="AA245" s="52">
        <f t="shared" ref="AA245:AA288" si="61">U245-X245</f>
        <v>-3.8249350554774111</v>
      </c>
      <c r="AB245" s="52">
        <f t="shared" ref="AB245:AB288" si="62">V245-Y245</f>
        <v>-3.8249350554773969</v>
      </c>
      <c r="AC245" s="52">
        <f t="shared" ref="AC245:AC288" si="63">W245-Z245</f>
        <v>-3.8249350554774111</v>
      </c>
      <c r="AF245">
        <v>1.91</v>
      </c>
      <c r="AG245">
        <v>1.94</v>
      </c>
      <c r="AH245" s="59" t="s">
        <v>382</v>
      </c>
      <c r="AJ245" t="s">
        <v>369</v>
      </c>
    </row>
    <row r="246" spans="1:36" ht="15" x14ac:dyDescent="0.25">
      <c r="A246">
        <v>3.48</v>
      </c>
      <c r="B246">
        <v>3.59</v>
      </c>
      <c r="C246">
        <v>2.11</v>
      </c>
      <c r="D246" s="45">
        <f t="shared" si="54"/>
        <v>3.9841503161606173E-2</v>
      </c>
      <c r="E246" s="46">
        <f>IF(OR($A246="",$B246="",$C246=""),"",A246*'MPTO_working_3-way'!$I245)</f>
        <v>3.6186484310023896</v>
      </c>
      <c r="F246" s="47">
        <f>IF(OR($A246="",$B246="",$C246=""),"",B246*'MPTO_working_3-way'!$I245)</f>
        <v>3.7330309963501662</v>
      </c>
      <c r="G246" s="48">
        <f>IF(OR($A246="",$B246="",$C246=""),"",C246*'MPTO_working_3-way'!$I245)</f>
        <v>2.1940655716709889</v>
      </c>
      <c r="H246" s="46">
        <f>IF(OR($A246="",$B246="",$C246=""),"",'MPTO_working_3-way'!E245)</f>
        <v>3.6486253954655923</v>
      </c>
      <c r="I246" s="47">
        <f>IF(OR($A246="",$B246="",$C246=""),"",'MPTO_working_3-way'!F245)</f>
        <v>3.7697293832173586</v>
      </c>
      <c r="J246" s="48">
        <f>IF(OR($A246="",$B246="",$C246=""),"",'MPTO_working_3-way'!G245)</f>
        <v>2.170830708160826</v>
      </c>
      <c r="K246" s="46">
        <f>IF(OR($A246="",$B246="",$C246=""),"",'OddsRatio_working_3-way'!H245)</f>
        <v>3.6369825310333748</v>
      </c>
      <c r="L246" s="47">
        <f>IF(OR($A246="",$B246="",$C246=""),"",'OddsRatio_working_3-way'!I245)</f>
        <v>3.7539454658775968</v>
      </c>
      <c r="M246" s="48">
        <f>IF(OR($A246="",$B246="",$C246=""),"",'OddsRatio_working_3-way'!J245)</f>
        <v>2.18026234251897</v>
      </c>
      <c r="N246" s="49">
        <f t="shared" si="42"/>
        <v>27.63462710089782</v>
      </c>
      <c r="O246" s="50">
        <f t="shared" si="43"/>
        <v>26.787883652123789</v>
      </c>
      <c r="P246" s="50">
        <f t="shared" si="44"/>
        <v>45.577489246978395</v>
      </c>
      <c r="Q246" t="s">
        <v>338</v>
      </c>
      <c r="R246" t="s">
        <v>339</v>
      </c>
      <c r="S246" t="s">
        <v>362</v>
      </c>
      <c r="T246" s="52">
        <v>100</v>
      </c>
      <c r="U246" s="52">
        <f t="shared" si="55"/>
        <v>71.264367816091948</v>
      </c>
      <c r="V246" s="52">
        <f t="shared" si="56"/>
        <v>72.14484679665739</v>
      </c>
      <c r="W246" s="52">
        <f t="shared" si="57"/>
        <v>52.606635071090047</v>
      </c>
      <c r="X246" s="52">
        <f t="shared" si="58"/>
        <v>75.24851813225257</v>
      </c>
      <c r="Y246" s="52">
        <f t="shared" si="59"/>
        <v>76.128997112817999</v>
      </c>
      <c r="Z246" s="52">
        <f t="shared" si="60"/>
        <v>56.590785387250662</v>
      </c>
      <c r="AA246" s="52">
        <f t="shared" si="61"/>
        <v>-3.9841503161606227</v>
      </c>
      <c r="AB246" s="52">
        <f t="shared" si="62"/>
        <v>-3.9841503161606084</v>
      </c>
      <c r="AC246" s="52">
        <f t="shared" si="63"/>
        <v>-3.9841503161606155</v>
      </c>
      <c r="AF246">
        <v>1.84</v>
      </c>
      <c r="AG246">
        <v>2.02</v>
      </c>
      <c r="AH246" s="59" t="s">
        <v>390</v>
      </c>
      <c r="AJ246" t="s">
        <v>369</v>
      </c>
    </row>
    <row r="247" spans="1:36" ht="15" x14ac:dyDescent="0.25">
      <c r="A247">
        <v>1.93</v>
      </c>
      <c r="B247">
        <v>3.71</v>
      </c>
      <c r="C247">
        <v>3.8</v>
      </c>
      <c r="D247" s="45">
        <f t="shared" si="54"/>
        <v>5.0834388738490111E-2</v>
      </c>
      <c r="E247" s="46">
        <f>IF(OR($A247="",$B247="",$C247=""),"",A247*'MPTO_working_3-way'!$I246)</f>
        <v>2.0281103702652858</v>
      </c>
      <c r="F247" s="47">
        <f>IF(OR($A247="",$B247="",$C247=""),"",B247*'MPTO_working_3-way'!$I246)</f>
        <v>3.8985955822197984</v>
      </c>
      <c r="G247" s="48">
        <f>IF(OR($A247="",$B247="",$C247=""),"",C247*'MPTO_working_3-way'!$I246)</f>
        <v>3.9931706772062623</v>
      </c>
      <c r="H247" s="46">
        <f>IF(OR($A247="",$B247="",$C247=""),"",'MPTO_working_3-way'!E246)</f>
        <v>1.9952516252416233</v>
      </c>
      <c r="I247" s="47">
        <f>IF(OR($A247="",$B247="",$C247=""),"",'MPTO_working_3-way'!F246)</f>
        <v>3.9588754750509727</v>
      </c>
      <c r="J247" s="48">
        <f>IF(OR($A247="",$B247="",$C247=""),"",'MPTO_working_3-way'!G246)</f>
        <v>4.061522340322842</v>
      </c>
      <c r="K247" s="46">
        <f>IF(OR($A247="",$B247="",$C247=""),"",'OddsRatio_working_3-way'!H246)</f>
        <v>2.0077280777822932</v>
      </c>
      <c r="L247" s="47">
        <f>IF(OR($A247="",$B247="",$C247=""),"",'OddsRatio_working_3-way'!I246)</f>
        <v>3.9364979470860391</v>
      </c>
      <c r="M247" s="48">
        <f>IF(OR($A247="",$B247="",$C247=""),"",'OddsRatio_working_3-way'!J246)</f>
        <v>4.0340200191294873</v>
      </c>
      <c r="N247" s="49">
        <f t="shared" si="42"/>
        <v>49.306981250196728</v>
      </c>
      <c r="O247" s="50">
        <f t="shared" si="43"/>
        <v>25.650262483255982</v>
      </c>
      <c r="P247" s="50">
        <f t="shared" si="44"/>
        <v>25.04275626654729</v>
      </c>
      <c r="Q247" t="s">
        <v>340</v>
      </c>
      <c r="R247" t="s">
        <v>341</v>
      </c>
      <c r="S247" t="s">
        <v>362</v>
      </c>
      <c r="T247" s="52">
        <v>100</v>
      </c>
      <c r="U247" s="52">
        <f t="shared" si="55"/>
        <v>48.186528497409334</v>
      </c>
      <c r="V247" s="52">
        <f t="shared" si="56"/>
        <v>73.045822102425873</v>
      </c>
      <c r="W247" s="52">
        <f t="shared" si="57"/>
        <v>73.68421052631578</v>
      </c>
      <c r="X247" s="52">
        <f t="shared" si="58"/>
        <v>53.269967371258332</v>
      </c>
      <c r="Y247" s="52">
        <f t="shared" si="59"/>
        <v>78.129260976274878</v>
      </c>
      <c r="Z247" s="52">
        <f t="shared" si="60"/>
        <v>78.767649400164814</v>
      </c>
      <c r="AA247" s="52">
        <f t="shared" si="61"/>
        <v>-5.0834388738489977</v>
      </c>
      <c r="AB247" s="52">
        <f t="shared" si="62"/>
        <v>-5.0834388738490048</v>
      </c>
      <c r="AC247" s="52">
        <f t="shared" si="63"/>
        <v>-5.0834388738490333</v>
      </c>
      <c r="AF247">
        <v>1.96</v>
      </c>
      <c r="AG247">
        <v>1.86</v>
      </c>
      <c r="AH247" s="59" t="s">
        <v>374</v>
      </c>
      <c r="AJ247" t="s">
        <v>270</v>
      </c>
    </row>
    <row r="248" spans="1:36" ht="15" x14ac:dyDescent="0.25">
      <c r="A248">
        <v>2.85</v>
      </c>
      <c r="B248">
        <v>4.4000000000000004</v>
      </c>
      <c r="C248">
        <v>2.12</v>
      </c>
      <c r="D248" s="45">
        <f t="shared" si="54"/>
        <v>4.9848033462730479E-2</v>
      </c>
      <c r="E248" s="46">
        <f>IF(OR($A248="",$B248="",$C248=""),"",A248*'MPTO_working_3-way'!$I247)</f>
        <v>2.9920668953687821</v>
      </c>
      <c r="F248" s="47">
        <f>IF(OR($A248="",$B248="",$C248=""),"",B248*'MPTO_working_3-way'!$I247)</f>
        <v>4.6193313472360149</v>
      </c>
      <c r="G248" s="48">
        <f>IF(OR($A248="",$B248="",$C248=""),"",C248*'MPTO_working_3-way'!$I247)</f>
        <v>2.2256778309409886</v>
      </c>
      <c r="H248" s="46">
        <f>IF(OR($A248="",$B248="",$C248=""),"",'MPTO_working_3-way'!E247)</f>
        <v>2.9916725434003033</v>
      </c>
      <c r="I248" s="47">
        <f>IF(OR($A248="",$B248="",$C248=""),"",'MPTO_working_3-way'!F247)</f>
        <v>4.7470596638255316</v>
      </c>
      <c r="J248" s="48">
        <f>IF(OR($A248="",$B248="",$C248=""),"",'MPTO_working_3-way'!G247)</f>
        <v>2.1974056889692184</v>
      </c>
      <c r="K248" s="46">
        <f>IF(OR($A248="",$B248="",$C248=""),"",'OddsRatio_working_3-way'!H247)</f>
        <v>2.9985241066697768</v>
      </c>
      <c r="L248" s="47">
        <f>IF(OR($A248="",$B248="",$C248=""),"",'OddsRatio_working_3-way'!I247)</f>
        <v>4.6729632230687796</v>
      </c>
      <c r="M248" s="48">
        <f>IF(OR($A248="",$B248="",$C248=""),"",'OddsRatio_working_3-way'!J247)</f>
        <v>2.2099172970108922</v>
      </c>
      <c r="N248" s="49">
        <f t="shared" si="42"/>
        <v>33.42171264779649</v>
      </c>
      <c r="O248" s="50">
        <f t="shared" si="43"/>
        <v>21.648154783231817</v>
      </c>
      <c r="P248" s="50">
        <f t="shared" si="44"/>
        <v>44.9301325689717</v>
      </c>
      <c r="Q248" t="s">
        <v>342</v>
      </c>
      <c r="R248" t="s">
        <v>343</v>
      </c>
      <c r="S248" t="s">
        <v>362</v>
      </c>
      <c r="T248" s="52">
        <v>100</v>
      </c>
      <c r="U248" s="52">
        <f t="shared" si="55"/>
        <v>64.912280701754383</v>
      </c>
      <c r="V248" s="52">
        <f t="shared" si="56"/>
        <v>77.27272727272728</v>
      </c>
      <c r="W248" s="52">
        <f t="shared" si="57"/>
        <v>52.830188679245275</v>
      </c>
      <c r="X248" s="52">
        <f t="shared" si="58"/>
        <v>69.897084048027438</v>
      </c>
      <c r="Y248" s="52">
        <f t="shared" si="59"/>
        <v>82.25753061900032</v>
      </c>
      <c r="Z248" s="52">
        <f t="shared" si="60"/>
        <v>57.814992025518343</v>
      </c>
      <c r="AA248" s="52">
        <f t="shared" si="61"/>
        <v>-4.9848033462730541</v>
      </c>
      <c r="AB248" s="52">
        <f t="shared" si="62"/>
        <v>-4.9848033462730399</v>
      </c>
      <c r="AC248" s="52">
        <f t="shared" si="63"/>
        <v>-4.9848033462730683</v>
      </c>
      <c r="AF248">
        <v>1.7</v>
      </c>
      <c r="AG248">
        <v>2.15</v>
      </c>
      <c r="AH248" s="59" t="s">
        <v>391</v>
      </c>
      <c r="AJ248" t="s">
        <v>270</v>
      </c>
    </row>
    <row r="249" spans="1:36" ht="15" x14ac:dyDescent="0.25">
      <c r="A249">
        <v>2.9</v>
      </c>
      <c r="B249">
        <v>3.61</v>
      </c>
      <c r="C249">
        <v>2.34</v>
      </c>
      <c r="D249" s="45">
        <f t="shared" si="54"/>
        <v>4.918632380663146E-2</v>
      </c>
      <c r="E249" s="46">
        <f>IF(OR($A249="",$B249="",$C249=""),"",A249*'MPTO_working_3-way'!$I248)</f>
        <v>3.0426403390392309</v>
      </c>
      <c r="F249" s="47">
        <f>IF(OR($A249="",$B249="",$C249=""),"",B249*'MPTO_working_3-way'!$I248)</f>
        <v>3.7875626289419393</v>
      </c>
      <c r="G249" s="48">
        <f>IF(OR($A249="",$B249="",$C249=""),"",C249*'MPTO_working_3-way'!$I248)</f>
        <v>2.4550959977075175</v>
      </c>
      <c r="H249" s="46">
        <f>IF(OR($A249="",$B249="",$C249=""),"",'MPTO_working_3-way'!E248)</f>
        <v>3.0447689588627709</v>
      </c>
      <c r="I249" s="47">
        <f>IF(OR($A249="",$B249="",$C249=""),"",'MPTO_working_3-way'!F248)</f>
        <v>3.8371090572472495</v>
      </c>
      <c r="J249" s="48">
        <f>IF(OR($A249="",$B249="",$C249=""),"",'MPTO_working_3-way'!G248)</f>
        <v>2.4333565326338666</v>
      </c>
      <c r="K249" s="46">
        <f>IF(OR($A249="",$B249="",$C249=""),"",'OddsRatio_working_3-way'!H248)</f>
        <v>3.0462066924490583</v>
      </c>
      <c r="L249" s="47">
        <f>IF(OR($A249="",$B249="",$C249=""),"",'OddsRatio_working_3-way'!I248)</f>
        <v>3.8108418248905487</v>
      </c>
      <c r="M249" s="48">
        <f>IF(OR($A249="",$B249="",$C249=""),"",'OddsRatio_working_3-way'!J248)</f>
        <v>2.4431141936219674</v>
      </c>
      <c r="N249" s="49">
        <f t="shared" si="42"/>
        <v>32.866191484063748</v>
      </c>
      <c r="O249" s="50">
        <f t="shared" si="43"/>
        <v>26.402203685258961</v>
      </c>
      <c r="P249" s="50">
        <f t="shared" si="44"/>
        <v>40.731604830677284</v>
      </c>
      <c r="Q249" t="s">
        <v>344</v>
      </c>
      <c r="R249" t="s">
        <v>345</v>
      </c>
      <c r="S249" t="s">
        <v>362</v>
      </c>
      <c r="T249" s="52">
        <v>100</v>
      </c>
      <c r="U249" s="52">
        <f t="shared" si="55"/>
        <v>65.517241379310349</v>
      </c>
      <c r="V249" s="52">
        <f t="shared" si="56"/>
        <v>72.29916897506925</v>
      </c>
      <c r="W249" s="52">
        <f t="shared" si="57"/>
        <v>57.264957264957268</v>
      </c>
      <c r="X249" s="52">
        <f t="shared" si="58"/>
        <v>70.435873759973489</v>
      </c>
      <c r="Y249" s="52">
        <f t="shared" si="59"/>
        <v>77.217801355732391</v>
      </c>
      <c r="Z249" s="52">
        <f t="shared" si="60"/>
        <v>62.183589645620408</v>
      </c>
      <c r="AA249" s="52">
        <f t="shared" si="61"/>
        <v>-4.9186323806631407</v>
      </c>
      <c r="AB249" s="52">
        <f t="shared" si="62"/>
        <v>-4.9186323806631407</v>
      </c>
      <c r="AC249" s="52">
        <f t="shared" si="63"/>
        <v>-4.9186323806631407</v>
      </c>
      <c r="AF249">
        <v>1.8</v>
      </c>
      <c r="AG249">
        <v>2.0299999999999998</v>
      </c>
      <c r="AH249" s="59" t="s">
        <v>382</v>
      </c>
      <c r="AJ249" t="s">
        <v>270</v>
      </c>
    </row>
    <row r="250" spans="1:36" ht="15" x14ac:dyDescent="0.25">
      <c r="A250">
        <v>6.79</v>
      </c>
      <c r="B250">
        <v>4.97</v>
      </c>
      <c r="C250">
        <v>1.41</v>
      </c>
      <c r="D250" s="45">
        <f t="shared" si="54"/>
        <v>5.7702506624156769E-2</v>
      </c>
      <c r="E250" s="46">
        <f>IF(OR($A250="",$B250="",$C250=""),"",A250*'MPTO_working_3-way'!$I249)</f>
        <v>7.1818000199780245</v>
      </c>
      <c r="F250" s="47">
        <f>IF(OR($A250="",$B250="",$C250=""),"",B250*'MPTO_working_3-way'!$I249)</f>
        <v>5.2567814579220586</v>
      </c>
      <c r="G250" s="48">
        <f>IF(OR($A250="",$B250="",$C250=""),"",C250*'MPTO_working_3-way'!$I249)</f>
        <v>1.4913605343400609</v>
      </c>
      <c r="H250" s="46">
        <f>IF(OR($A250="",$B250="",$C250=""),"",'MPTO_working_3-way'!E249)</f>
        <v>7.8099839567625384</v>
      </c>
      <c r="I250" s="47">
        <f>IF(OR($A250="",$B250="",$C250=""),"",'MPTO_working_3-way'!F249)</f>
        <v>5.4953184820051586</v>
      </c>
      <c r="J250" s="48">
        <f>IF(OR($A250="",$B250="",$C250=""),"",'MPTO_working_3-way'!G249)</f>
        <v>1.4493054211625782</v>
      </c>
      <c r="K250" s="46">
        <f>IF(OR($A250="",$B250="",$C250=""),"",'OddsRatio_working_3-way'!H249)</f>
        <v>7.5188416284785839</v>
      </c>
      <c r="L250" s="47">
        <f>IF(OR($A250="",$B250="",$C250=""),"",'OddsRatio_working_3-way'!I249)</f>
        <v>5.4697411511329825</v>
      </c>
      <c r="M250" s="48">
        <f>IF(OR($A250="",$B250="",$C250=""),"",'OddsRatio_working_3-way'!J249)</f>
        <v>1.4616105470943384</v>
      </c>
      <c r="N250" s="49">
        <f t="shared" si="42"/>
        <v>13.924085845028303</v>
      </c>
      <c r="O250" s="50">
        <f t="shared" si="43"/>
        <v>19.023046858700642</v>
      </c>
      <c r="P250" s="50">
        <f t="shared" si="44"/>
        <v>67.05286729627106</v>
      </c>
      <c r="Q250" t="s">
        <v>346</v>
      </c>
      <c r="R250" t="s">
        <v>347</v>
      </c>
      <c r="S250" t="s">
        <v>362</v>
      </c>
      <c r="T250" s="52">
        <v>100</v>
      </c>
      <c r="U250" s="52">
        <f t="shared" si="55"/>
        <v>85.272459499263618</v>
      </c>
      <c r="V250" s="52">
        <f t="shared" si="56"/>
        <v>79.879275653923543</v>
      </c>
      <c r="W250" s="52">
        <f t="shared" si="57"/>
        <v>29.078014184397166</v>
      </c>
      <c r="X250" s="52">
        <f t="shared" si="58"/>
        <v>91.042710161679295</v>
      </c>
      <c r="Y250" s="52">
        <f t="shared" si="59"/>
        <v>85.64952631633922</v>
      </c>
      <c r="Z250" s="52">
        <f t="shared" si="60"/>
        <v>34.848264846812839</v>
      </c>
      <c r="AA250" s="52">
        <f t="shared" si="61"/>
        <v>-5.7702506624156769</v>
      </c>
      <c r="AB250" s="52">
        <f t="shared" si="62"/>
        <v>-5.7702506624156769</v>
      </c>
      <c r="AC250" s="52">
        <f t="shared" si="63"/>
        <v>-5.7702506624156733</v>
      </c>
      <c r="AF250">
        <v>1.55</v>
      </c>
      <c r="AG250">
        <v>2.46</v>
      </c>
      <c r="AH250" s="59" t="s">
        <v>377</v>
      </c>
      <c r="AJ250" t="s">
        <v>270</v>
      </c>
    </row>
    <row r="251" spans="1:36" ht="15" x14ac:dyDescent="0.25">
      <c r="A251">
        <v>2.2000000000000002</v>
      </c>
      <c r="B251">
        <v>3.42</v>
      </c>
      <c r="C251">
        <v>3.41</v>
      </c>
      <c r="D251" s="45">
        <f t="shared" si="54"/>
        <v>4.0198247328977255E-2</v>
      </c>
      <c r="E251" s="46">
        <f>IF(OR($A251="",$B251="",$C251=""),"",A251*'MPTO_working_3-way'!$I250)</f>
        <v>2.2884361441237502</v>
      </c>
      <c r="F251" s="47">
        <f>IF(OR($A251="",$B251="",$C251=""),"",B251*'MPTO_working_3-way'!$I250)</f>
        <v>3.5574780058651023</v>
      </c>
      <c r="G251" s="48">
        <f>IF(OR($A251="",$B251="",$C251=""),"",C251*'MPTO_working_3-way'!$I250)</f>
        <v>3.5470760233918126</v>
      </c>
      <c r="H251" s="46">
        <f>IF(OR($A251="",$B251="",$C251=""),"",'MPTO_working_3-way'!E250)</f>
        <v>2.2668230293763201</v>
      </c>
      <c r="I251" s="47">
        <f>IF(OR($A251="",$B251="",$C251=""),"",'MPTO_working_3-way'!F250)</f>
        <v>3.5842519362373473</v>
      </c>
      <c r="J251" s="48">
        <f>IF(OR($A251="",$B251="",$C251=""),"",'MPTO_working_3-way'!G250)</f>
        <v>3.5732698749897862</v>
      </c>
      <c r="K251" s="46">
        <f>IF(OR($A251="",$B251="",$C251=""),"",'OddsRatio_working_3-way'!H250)</f>
        <v>2.2758321645443012</v>
      </c>
      <c r="L251" s="47">
        <f>IF(OR($A251="",$B251="",$C251=""),"",'OddsRatio_working_3-way'!I250)</f>
        <v>3.5729281984976726</v>
      </c>
      <c r="M251" s="48">
        <f>IF(OR($A251="",$B251="",$C251=""),"",'OddsRatio_working_3-way'!J250)</f>
        <v>3.562296263793137</v>
      </c>
      <c r="N251" s="49">
        <f t="shared" ref="N251:N288" si="64">(1/E251)* 100</f>
        <v>43.697963894155471</v>
      </c>
      <c r="O251" s="50">
        <f t="shared" ref="O251:O288" si="65">(1/F251)* 100</f>
        <v>28.109801335421647</v>
      </c>
      <c r="P251" s="50">
        <f t="shared" ref="P251:P288" si="66">(1/G251)* 100</f>
        <v>28.192234770422886</v>
      </c>
      <c r="Q251" t="s">
        <v>130</v>
      </c>
      <c r="R251" t="s">
        <v>348</v>
      </c>
      <c r="S251" t="s">
        <v>362</v>
      </c>
      <c r="T251" s="52">
        <v>100</v>
      </c>
      <c r="U251" s="52">
        <f t="shared" si="55"/>
        <v>54.545454545454554</v>
      </c>
      <c r="V251" s="52">
        <f t="shared" si="56"/>
        <v>70.760233918128648</v>
      </c>
      <c r="W251" s="52">
        <f t="shared" si="57"/>
        <v>70.674486803519059</v>
      </c>
      <c r="X251" s="52">
        <f t="shared" si="58"/>
        <v>58.565279278352278</v>
      </c>
      <c r="Y251" s="52">
        <f t="shared" si="59"/>
        <v>74.780058651026394</v>
      </c>
      <c r="Z251" s="52">
        <f t="shared" si="60"/>
        <v>74.694311536416791</v>
      </c>
      <c r="AA251" s="52">
        <f t="shared" si="61"/>
        <v>-4.0198247328977246</v>
      </c>
      <c r="AB251" s="52">
        <f t="shared" si="62"/>
        <v>-4.0198247328977459</v>
      </c>
      <c r="AC251" s="52">
        <f t="shared" si="63"/>
        <v>-4.0198247328977317</v>
      </c>
      <c r="AF251">
        <v>1.63</v>
      </c>
      <c r="AG251">
        <v>2.3199999999999998</v>
      </c>
      <c r="AH251" s="59" t="s">
        <v>379</v>
      </c>
      <c r="AJ251" t="s">
        <v>271</v>
      </c>
    </row>
    <row r="252" spans="1:36" ht="15" x14ac:dyDescent="0.25">
      <c r="A252">
        <v>3.16</v>
      </c>
      <c r="B252">
        <v>3.7</v>
      </c>
      <c r="C252">
        <v>2.21</v>
      </c>
      <c r="D252" s="45">
        <f t="shared" si="54"/>
        <v>3.9214654255607329E-2</v>
      </c>
      <c r="E252" s="46">
        <f>IF(OR($A252="",$B252="",$C252=""),"",A252*'MPTO_working_3-way'!$I251)</f>
        <v>3.2839183074477192</v>
      </c>
      <c r="F252" s="47">
        <f>IF(OR($A252="",$B252="",$C252=""),"",B252*'MPTO_working_3-way'!$I251)</f>
        <v>3.8450942207457475</v>
      </c>
      <c r="G252" s="48">
        <f>IF(OR($A252="",$B252="",$C252=""),"",C252*'MPTO_working_3-way'!$I251)</f>
        <v>2.2966643859048923</v>
      </c>
      <c r="H252" s="46">
        <f>IF(OR($A252="",$B252="",$C252=""),"",'MPTO_working_3-way'!E251)</f>
        <v>3.2961511575101667</v>
      </c>
      <c r="I252" s="47">
        <f>IF(OR($A252="",$B252="",$C252=""),"",'MPTO_working_3-way'!F251)</f>
        <v>3.8880442502377432</v>
      </c>
      <c r="J252" s="48">
        <f>IF(OR($A252="",$B252="",$C252=""),"",'MPTO_working_3-way'!G251)</f>
        <v>2.2757419254833438</v>
      </c>
      <c r="K252" s="46">
        <f>IF(OR($A252="",$B252="",$C252=""),"",'OddsRatio_working_3-way'!H251)</f>
        <v>3.2931931064795248</v>
      </c>
      <c r="L252" s="47">
        <f>IF(OR($A252="",$B252="",$C252=""),"",'OddsRatio_working_3-way'!I251)</f>
        <v>3.8664913830994059</v>
      </c>
      <c r="M252" s="48">
        <f>IF(OR($A252="",$B252="",$C252=""),"",'OddsRatio_working_3-way'!J251)</f>
        <v>2.2846128050186221</v>
      </c>
      <c r="N252" s="49">
        <f t="shared" si="64"/>
        <v>30.451427422298028</v>
      </c>
      <c r="O252" s="50">
        <f t="shared" si="65"/>
        <v>26.007165041746422</v>
      </c>
      <c r="P252" s="50">
        <f t="shared" si="66"/>
        <v>43.54140753595555</v>
      </c>
      <c r="Q252" t="s">
        <v>126</v>
      </c>
      <c r="R252" t="s">
        <v>129</v>
      </c>
      <c r="S252" t="s">
        <v>362</v>
      </c>
      <c r="T252" s="52">
        <v>100</v>
      </c>
      <c r="U252" s="52">
        <f t="shared" si="55"/>
        <v>68.35443037974683</v>
      </c>
      <c r="V252" s="52">
        <f t="shared" si="56"/>
        <v>72.972972972972968</v>
      </c>
      <c r="W252" s="52">
        <f t="shared" si="57"/>
        <v>54.751131221719454</v>
      </c>
      <c r="X252" s="52">
        <f t="shared" si="58"/>
        <v>72.27589580530757</v>
      </c>
      <c r="Y252" s="52">
        <f t="shared" si="59"/>
        <v>76.894438398533708</v>
      </c>
      <c r="Z252" s="52">
        <f t="shared" si="60"/>
        <v>58.672596647280187</v>
      </c>
      <c r="AA252" s="52">
        <f t="shared" si="61"/>
        <v>-3.92146542556074</v>
      </c>
      <c r="AB252" s="52">
        <f t="shared" si="62"/>
        <v>-3.92146542556074</v>
      </c>
      <c r="AC252" s="52">
        <f t="shared" si="63"/>
        <v>-3.9214654255607329</v>
      </c>
      <c r="AF252">
        <v>1.78</v>
      </c>
      <c r="AG252">
        <v>2.08</v>
      </c>
      <c r="AH252" s="59" t="s">
        <v>381</v>
      </c>
      <c r="AJ252" t="s">
        <v>271</v>
      </c>
    </row>
    <row r="253" spans="1:36" ht="15" x14ac:dyDescent="0.25">
      <c r="A253">
        <v>2.04</v>
      </c>
      <c r="B253">
        <v>3.58</v>
      </c>
      <c r="C253">
        <v>3.7</v>
      </c>
      <c r="D253" s="45">
        <f t="shared" si="54"/>
        <v>3.9795957640190283E-2</v>
      </c>
      <c r="E253" s="46">
        <f>IF(OR($A253="",$B253="",$C253=""),"",A253*'MPTO_working_3-way'!$I252)</f>
        <v>2.1211837535859881</v>
      </c>
      <c r="F253" s="47">
        <f>IF(OR($A253="",$B253="",$C253=""),"",B253*'MPTO_working_3-way'!$I252)</f>
        <v>3.7224695283518812</v>
      </c>
      <c r="G253" s="48">
        <f>IF(OR($A253="",$B253="",$C253=""),"",C253*'MPTO_working_3-way'!$I252)</f>
        <v>3.8472450432687042</v>
      </c>
      <c r="H253" s="46">
        <f>IF(OR($A253="",$B253="",$C253=""),"",'MPTO_working_3-way'!E252)</f>
        <v>2.0967404191746866</v>
      </c>
      <c r="I253" s="47">
        <f>IF(OR($A253="",$B253="",$C253=""),"",'MPTO_working_3-way'!F252)</f>
        <v>3.7584901041512118</v>
      </c>
      <c r="J253" s="48">
        <f>IF(OR($A253="",$B253="",$C253=""),"",'MPTO_working_3-way'!G252)</f>
        <v>3.8909756247408116</v>
      </c>
      <c r="K253" s="46">
        <f>IF(OR($A253="",$B253="",$C253=""),"",'OddsRatio_working_3-way'!H252)</f>
        <v>2.106443261799229</v>
      </c>
      <c r="L253" s="47">
        <f>IF(OR($A253="",$B253="",$C253=""),"",'OddsRatio_working_3-way'!I252)</f>
        <v>3.744830399463472</v>
      </c>
      <c r="M253" s="48">
        <f>IF(OR($A253="",$B253="",$C253=""),"",'OddsRatio_working_3-way'!J252)</f>
        <v>3.8724969296710756</v>
      </c>
      <c r="N253" s="49">
        <f t="shared" si="64"/>
        <v>47.143487607306071</v>
      </c>
      <c r="O253" s="50">
        <f t="shared" si="65"/>
        <v>26.863886792990048</v>
      </c>
      <c r="P253" s="50">
        <f t="shared" si="66"/>
        <v>25.992625599703885</v>
      </c>
      <c r="Q253" t="s">
        <v>349</v>
      </c>
      <c r="R253" t="s">
        <v>350</v>
      </c>
      <c r="S253" t="s">
        <v>363</v>
      </c>
      <c r="T253" s="52">
        <v>100</v>
      </c>
      <c r="U253" s="52">
        <f t="shared" si="55"/>
        <v>50.980392156862742</v>
      </c>
      <c r="V253" s="52">
        <f t="shared" si="56"/>
        <v>72.067039106145245</v>
      </c>
      <c r="W253" s="52">
        <f t="shared" si="57"/>
        <v>72.972972972972968</v>
      </c>
      <c r="X253" s="52">
        <f t="shared" si="58"/>
        <v>54.959987920881773</v>
      </c>
      <c r="Y253" s="52">
        <f t="shared" si="59"/>
        <v>76.046634870164269</v>
      </c>
      <c r="Z253" s="52">
        <f t="shared" si="60"/>
        <v>76.952568736992006</v>
      </c>
      <c r="AA253" s="52">
        <f t="shared" si="61"/>
        <v>-3.9795957640190309</v>
      </c>
      <c r="AB253" s="52">
        <f t="shared" si="62"/>
        <v>-3.9795957640190238</v>
      </c>
      <c r="AC253" s="52">
        <f t="shared" si="63"/>
        <v>-3.979595764019038</v>
      </c>
      <c r="AF253">
        <v>1.99</v>
      </c>
      <c r="AG253">
        <v>1.87</v>
      </c>
      <c r="AH253" s="59" t="s">
        <v>378</v>
      </c>
      <c r="AJ253" t="s">
        <v>366</v>
      </c>
    </row>
    <row r="254" spans="1:36" ht="15" x14ac:dyDescent="0.25">
      <c r="A254">
        <v>1.29</v>
      </c>
      <c r="B254">
        <v>5.88</v>
      </c>
      <c r="C254">
        <v>10.36</v>
      </c>
      <c r="D254" s="45">
        <f t="shared" si="54"/>
        <v>4.1786922185593101E-2</v>
      </c>
      <c r="E254" s="46">
        <f>IF(OR($A254="",$B254="",$C254=""),"",A254*'MPTO_working_3-way'!$I253)</f>
        <v>1.3439051296194151</v>
      </c>
      <c r="F254" s="47">
        <f>IF(OR($A254="",$B254="",$C254=""),"",B254*'MPTO_working_3-way'!$I253)</f>
        <v>6.1257071024512877</v>
      </c>
      <c r="G254" s="48">
        <f>IF(OR($A254="",$B254="",$C254=""),"",C254*'MPTO_working_3-way'!$I253)</f>
        <v>10.792912513842744</v>
      </c>
      <c r="H254" s="46">
        <f>IF(OR($A254="",$B254="",$C254=""),"",'MPTO_working_3-way'!E253)</f>
        <v>1.3136033190608225</v>
      </c>
      <c r="I254" s="47">
        <f>IF(OR($A254="",$B254="",$C254=""),"",'MPTO_working_3-way'!F253)</f>
        <v>6.4045476120928848</v>
      </c>
      <c r="J254" s="48">
        <f>IF(OR($A254="",$B254="",$C254=""),"",'MPTO_working_3-way'!G253)</f>
        <v>12.107105880728868</v>
      </c>
      <c r="K254" s="46">
        <f>IF(OR($A254="",$B254="",$C254=""),"",'OddsRatio_working_3-way'!H253)</f>
        <v>1.3220034446947069</v>
      </c>
      <c r="L254" s="47">
        <f>IF(OR($A254="",$B254="",$C254=""),"",'OddsRatio_working_3-way'!I253)</f>
        <v>6.4185407245178219</v>
      </c>
      <c r="M254" s="48">
        <f>IF(OR($A254="",$B254="",$C254=""),"",'OddsRatio_working_3-way'!J253)</f>
        <v>11.392938766698116</v>
      </c>
      <c r="N254" s="49">
        <f t="shared" si="64"/>
        <v>74.410014364867649</v>
      </c>
      <c r="O254" s="50">
        <f t="shared" si="65"/>
        <v>16.324646008618924</v>
      </c>
      <c r="P254" s="50">
        <f t="shared" si="66"/>
        <v>9.2653396265134447</v>
      </c>
      <c r="Q254" t="s">
        <v>351</v>
      </c>
      <c r="R254" t="s">
        <v>352</v>
      </c>
      <c r="S254" t="s">
        <v>363</v>
      </c>
      <c r="T254" s="52">
        <v>100</v>
      </c>
      <c r="U254" s="52">
        <f t="shared" si="55"/>
        <v>22.480620155038757</v>
      </c>
      <c r="V254" s="52">
        <f t="shared" si="56"/>
        <v>82.993197278911566</v>
      </c>
      <c r="W254" s="52">
        <f t="shared" si="57"/>
        <v>90.34749034749035</v>
      </c>
      <c r="X254" s="52">
        <f t="shared" si="58"/>
        <v>26.659312373598087</v>
      </c>
      <c r="Y254" s="52">
        <f t="shared" si="59"/>
        <v>87.171889497470886</v>
      </c>
      <c r="Z254" s="52">
        <f t="shared" si="60"/>
        <v>94.52618256604967</v>
      </c>
      <c r="AA254" s="52">
        <f t="shared" si="61"/>
        <v>-4.1786922185593305</v>
      </c>
      <c r="AB254" s="52">
        <f t="shared" si="62"/>
        <v>-4.1786922185593198</v>
      </c>
      <c r="AC254" s="52">
        <f t="shared" si="63"/>
        <v>-4.1786922185593198</v>
      </c>
      <c r="AF254">
        <v>1.47</v>
      </c>
      <c r="AG254">
        <v>2.73</v>
      </c>
      <c r="AH254" s="59" t="s">
        <v>379</v>
      </c>
      <c r="AJ254" t="s">
        <v>366</v>
      </c>
    </row>
    <row r="255" spans="1:36" ht="15" x14ac:dyDescent="0.25">
      <c r="A255">
        <v>1.75</v>
      </c>
      <c r="B255">
        <v>4.3499999999999996</v>
      </c>
      <c r="C255">
        <v>4.13</v>
      </c>
      <c r="D255" s="45">
        <f t="shared" si="54"/>
        <v>4.3444379505162667E-2</v>
      </c>
      <c r="E255" s="46">
        <f>IF(OR($A255="",$B255="",$C255=""),"",A255*'MPTO_working_3-way'!$I254)</f>
        <v>1.8260276641340347</v>
      </c>
      <c r="F255" s="47">
        <f>IF(OR($A255="",$B255="",$C255=""),"",B255*'MPTO_working_3-way'!$I254)</f>
        <v>4.5389830508474569</v>
      </c>
      <c r="G255" s="48">
        <f>IF(OR($A255="",$B255="",$C255=""),"",C255*'MPTO_working_3-way'!$I254)</f>
        <v>4.3094252873563219</v>
      </c>
      <c r="H255" s="46">
        <f>IF(OR($A255="",$B255="",$C255=""),"",'MPTO_working_3-way'!E254)</f>
        <v>1.7955026234696427</v>
      </c>
      <c r="I255" s="47">
        <f>IF(OR($A255="",$B255="",$C255=""),"",'MPTO_working_3-way'!F254)</f>
        <v>4.6424479951763642</v>
      </c>
      <c r="J255" s="48">
        <f>IF(OR($A255="",$B255="",$C255=""),"",'MPTO_working_3-way'!G254)</f>
        <v>4.3927217898039856</v>
      </c>
      <c r="K255" s="46">
        <f>IF(OR($A255="",$B255="",$C255=""),"",'OddsRatio_working_3-way'!H254)</f>
        <v>1.8063500166616251</v>
      </c>
      <c r="L255" s="47">
        <f>IF(OR($A255="",$B255="",$C255=""),"",'OddsRatio_working_3-way'!I254)</f>
        <v>4.6016967410885909</v>
      </c>
      <c r="M255" s="48">
        <f>IF(OR($A255="",$B255="",$C255=""),"",'OddsRatio_working_3-way'!J254)</f>
        <v>4.365167402867848</v>
      </c>
      <c r="N255" s="49">
        <f t="shared" si="64"/>
        <v>54.763682919022727</v>
      </c>
      <c r="O255" s="50">
        <f t="shared" si="65"/>
        <v>22.031366691560869</v>
      </c>
      <c r="P255" s="50">
        <f t="shared" si="66"/>
        <v>23.20495038941641</v>
      </c>
      <c r="Q255" t="s">
        <v>353</v>
      </c>
      <c r="R255" t="s">
        <v>354</v>
      </c>
      <c r="S255" t="s">
        <v>363</v>
      </c>
      <c r="T255" s="52">
        <v>100</v>
      </c>
      <c r="U255" s="52">
        <f t="shared" si="55"/>
        <v>42.857142857142854</v>
      </c>
      <c r="V255" s="52">
        <f t="shared" si="56"/>
        <v>77.011494252873561</v>
      </c>
      <c r="W255" s="52">
        <f t="shared" si="57"/>
        <v>75.786924939467312</v>
      </c>
      <c r="X255" s="52">
        <f t="shared" si="58"/>
        <v>47.201580807659127</v>
      </c>
      <c r="Y255" s="52">
        <f t="shared" si="59"/>
        <v>81.355932203389827</v>
      </c>
      <c r="Z255" s="52">
        <f t="shared" si="60"/>
        <v>80.131362889983578</v>
      </c>
      <c r="AA255" s="52">
        <f t="shared" si="61"/>
        <v>-4.3444379505162729</v>
      </c>
      <c r="AB255" s="52">
        <f t="shared" si="62"/>
        <v>-4.3444379505162658</v>
      </c>
      <c r="AC255" s="52">
        <f t="shared" si="63"/>
        <v>-4.3444379505162658</v>
      </c>
      <c r="AF255">
        <v>1.51</v>
      </c>
      <c r="AG255">
        <v>2.64</v>
      </c>
      <c r="AH255" s="59" t="s">
        <v>376</v>
      </c>
      <c r="AJ255" t="s">
        <v>366</v>
      </c>
    </row>
    <row r="256" spans="1:36" ht="15" x14ac:dyDescent="0.25">
      <c r="A256">
        <v>1.59</v>
      </c>
      <c r="B256">
        <v>4.24</v>
      </c>
      <c r="C256">
        <v>5.59</v>
      </c>
      <c r="D256" s="45">
        <f t="shared" si="54"/>
        <v>4.3670750779131629E-2</v>
      </c>
      <c r="E256" s="46">
        <f>IF(OR($A256="",$B256="",$C256=""),"",A256*'MPTO_working_3-way'!$I255)</f>
        <v>1.6594364937388193</v>
      </c>
      <c r="F256" s="47">
        <f>IF(OR($A256="",$B256="",$C256=""),"",B256*'MPTO_working_3-way'!$I255)</f>
        <v>4.4251639833035181</v>
      </c>
      <c r="G256" s="48">
        <f>IF(OR($A256="",$B256="",$C256=""),"",C256*'MPTO_working_3-way'!$I255)</f>
        <v>5.8341194968553456</v>
      </c>
      <c r="H256" s="46">
        <f>IF(OR($A256="",$B256="",$C256=""),"",'MPTO_working_3-way'!E255)</f>
        <v>1.6276733091805871</v>
      </c>
      <c r="I256" s="47">
        <f>IF(OR($A256="",$B256="",$C256=""),"",'MPTO_working_3-way'!F255)</f>
        <v>4.5189133308477105</v>
      </c>
      <c r="J256" s="48">
        <f>IF(OR($A256="",$B256="",$C256=""),"",'MPTO_working_3-way'!G255)</f>
        <v>6.0851695060305575</v>
      </c>
      <c r="K256" s="46">
        <f>IF(OR($A256="",$B256="",$C256=""),"",'OddsRatio_working_3-way'!H255)</f>
        <v>1.6382719699783541</v>
      </c>
      <c r="L256" s="47">
        <f>IF(OR($A256="",$B256="",$C256=""),"",'OddsRatio_working_3-way'!I255)</f>
        <v>4.5050867503896068</v>
      </c>
      <c r="M256" s="48">
        <f>IF(OR($A256="",$B256="",$C256=""),"",'OddsRatio_working_3-way'!J255)</f>
        <v>5.9655395630519417</v>
      </c>
      <c r="N256" s="49">
        <f t="shared" si="64"/>
        <v>60.261420293760949</v>
      </c>
      <c r="O256" s="50">
        <f t="shared" si="65"/>
        <v>22.598032610160356</v>
      </c>
      <c r="P256" s="50">
        <f t="shared" si="66"/>
        <v>17.140547096078695</v>
      </c>
      <c r="Q256" t="s">
        <v>355</v>
      </c>
      <c r="R256" t="s">
        <v>356</v>
      </c>
      <c r="S256" t="s">
        <v>363</v>
      </c>
      <c r="T256" s="52">
        <v>100</v>
      </c>
      <c r="U256" s="52">
        <f t="shared" si="55"/>
        <v>37.106918238993707</v>
      </c>
      <c r="V256" s="52">
        <f t="shared" si="56"/>
        <v>76.415094339622627</v>
      </c>
      <c r="W256" s="52">
        <f t="shared" si="57"/>
        <v>82.110912343470488</v>
      </c>
      <c r="X256" s="52">
        <f t="shared" si="58"/>
        <v>41.473993316906878</v>
      </c>
      <c r="Y256" s="52">
        <f t="shared" si="59"/>
        <v>80.782169417535798</v>
      </c>
      <c r="Z256" s="52">
        <f t="shared" si="60"/>
        <v>86.477987421383645</v>
      </c>
      <c r="AA256" s="52">
        <f t="shared" si="61"/>
        <v>-4.3670750779131708</v>
      </c>
      <c r="AB256" s="52">
        <f t="shared" si="62"/>
        <v>-4.3670750779131708</v>
      </c>
      <c r="AC256" s="52">
        <f t="shared" si="63"/>
        <v>-4.3670750779131566</v>
      </c>
      <c r="AF256">
        <v>1.74</v>
      </c>
      <c r="AG256">
        <v>2.14</v>
      </c>
      <c r="AH256" s="59" t="s">
        <v>378</v>
      </c>
      <c r="AJ256" t="s">
        <v>366</v>
      </c>
    </row>
    <row r="257" spans="1:36" ht="15" x14ac:dyDescent="0.25">
      <c r="A257">
        <v>1.76</v>
      </c>
      <c r="B257">
        <v>4.09</v>
      </c>
      <c r="C257">
        <v>4.71</v>
      </c>
      <c r="D257" s="45">
        <f t="shared" si="54"/>
        <v>2.4994820741009338E-2</v>
      </c>
      <c r="E257" s="46">
        <f>IF(OR($A257="",$B257="",$C257=""),"",A257*'MPTO_working_3-way'!$I256)</f>
        <v>1.8039908845041766</v>
      </c>
      <c r="F257" s="47">
        <f>IF(OR($A257="",$B257="",$C257=""),"",B257*'MPTO_working_3-way'!$I256)</f>
        <v>4.1922288168307285</v>
      </c>
      <c r="G257" s="48">
        <f>IF(OR($A257="",$B257="",$C257=""),"",C257*'MPTO_working_3-way'!$I256)</f>
        <v>4.8277256056901541</v>
      </c>
      <c r="H257" s="46">
        <f>IF(OR($A257="",$B257="",$C257=""),"",'MPTO_working_3-way'!E256)</f>
        <v>1.7861920561480962</v>
      </c>
      <c r="I257" s="47">
        <f>IF(OR($A257="",$B257="",$C257=""),"",'MPTO_working_3-way'!F256)</f>
        <v>4.2342887772734308</v>
      </c>
      <c r="J257" s="48">
        <f>IF(OR($A257="",$B257="",$C257=""),"",'MPTO_working_3-way'!G256)</f>
        <v>4.9023784924486327</v>
      </c>
      <c r="K257" s="46">
        <f>IF(OR($A257="",$B257="",$C257=""),"",'OddsRatio_working_3-way'!H256)</f>
        <v>1.7926644871560276</v>
      </c>
      <c r="L257" s="47">
        <f>IF(OR($A257="",$B257="",$C257=""),"",'OddsRatio_working_3-way'!I256)</f>
        <v>4.2228069280422709</v>
      </c>
      <c r="M257" s="48">
        <f>IF(OR($A257="",$B257="",$C257=""),"",'OddsRatio_working_3-way'!J256)</f>
        <v>4.8694542728274506</v>
      </c>
      <c r="N257" s="49">
        <f t="shared" si="64"/>
        <v>55.432652603167007</v>
      </c>
      <c r="O257" s="50">
        <f t="shared" si="65"/>
        <v>23.85365979989583</v>
      </c>
      <c r="P257" s="50">
        <f t="shared" si="66"/>
        <v>20.713687596937142</v>
      </c>
      <c r="Q257" t="s">
        <v>138</v>
      </c>
      <c r="R257" t="s">
        <v>73</v>
      </c>
      <c r="S257" t="s">
        <v>363</v>
      </c>
      <c r="T257" s="52">
        <v>100</v>
      </c>
      <c r="U257" s="52">
        <f t="shared" si="55"/>
        <v>43.181818181818187</v>
      </c>
      <c r="V257" s="52">
        <f t="shared" si="56"/>
        <v>75.550122249388764</v>
      </c>
      <c r="W257" s="52">
        <f t="shared" si="57"/>
        <v>78.768577494692153</v>
      </c>
      <c r="X257" s="52">
        <f t="shared" si="58"/>
        <v>45.681300255919105</v>
      </c>
      <c r="Y257" s="52">
        <f t="shared" si="59"/>
        <v>78.049604323489689</v>
      </c>
      <c r="Z257" s="52">
        <f t="shared" si="60"/>
        <v>81.268059568793078</v>
      </c>
      <c r="AA257" s="52">
        <f t="shared" si="61"/>
        <v>-2.4994820741009178</v>
      </c>
      <c r="AB257" s="52">
        <f t="shared" si="62"/>
        <v>-2.4994820741009249</v>
      </c>
      <c r="AC257" s="52">
        <f t="shared" si="63"/>
        <v>-2.4994820741009249</v>
      </c>
      <c r="AF257">
        <v>1.6</v>
      </c>
      <c r="AG257">
        <v>2.46</v>
      </c>
      <c r="AH257" s="59" t="s">
        <v>371</v>
      </c>
      <c r="AJ257" t="s">
        <v>367</v>
      </c>
    </row>
    <row r="258" spans="1:36" ht="15" x14ac:dyDescent="0.25">
      <c r="A258">
        <v>2.42</v>
      </c>
      <c r="B258">
        <v>3.38</v>
      </c>
      <c r="C258">
        <v>3.19</v>
      </c>
      <c r="D258" s="45">
        <f t="shared" si="54"/>
        <v>2.2560752485999647E-2</v>
      </c>
      <c r="E258" s="46">
        <f>IF(OR($A258="",$B258="",$C258=""),"",A258*'MPTO_working_3-way'!$I257)</f>
        <v>2.4745970210161192</v>
      </c>
      <c r="F258" s="47">
        <f>IF(OR($A258="",$B258="",$C258=""),"",B258*'MPTO_working_3-way'!$I257)</f>
        <v>3.4562553434026788</v>
      </c>
      <c r="G258" s="48">
        <f>IF(OR($A258="",$B258="",$C258=""),"",C258*'MPTO_working_3-way'!$I257)</f>
        <v>3.2619688004303389</v>
      </c>
      <c r="H258" s="46">
        <f>IF(OR($A258="",$B258="",$C258=""),"",'MPTO_working_3-way'!E257)</f>
        <v>2.4648579674162581</v>
      </c>
      <c r="I258" s="47">
        <f>IF(OR($A258="",$B258="",$C258=""),"",'MPTO_working_3-way'!F257)</f>
        <v>3.4681551198800715</v>
      </c>
      <c r="J258" s="48">
        <f>IF(OR($A258="",$B258="",$C258=""),"",'MPTO_working_3-way'!G257)</f>
        <v>3.2684077961350013</v>
      </c>
      <c r="K258" s="46">
        <f>IF(OR($A258="",$B258="",$C258=""),"",'OddsRatio_working_3-way'!H257)</f>
        <v>2.4691946437715546</v>
      </c>
      <c r="L258" s="47">
        <f>IF(OR($A258="",$B258="",$C258=""),"",'OddsRatio_working_3-way'!I257)</f>
        <v>3.4624529944903526</v>
      </c>
      <c r="M258" s="48">
        <f>IF(OR($A258="",$B258="",$C258=""),"",'OddsRatio_working_3-way'!J257)</f>
        <v>3.2658706125772565</v>
      </c>
      <c r="N258" s="49">
        <f t="shared" si="64"/>
        <v>40.410620052770447</v>
      </c>
      <c r="O258" s="50">
        <f t="shared" si="65"/>
        <v>28.933047493403695</v>
      </c>
      <c r="P258" s="50">
        <f t="shared" si="66"/>
        <v>30.656332453825858</v>
      </c>
      <c r="Q258" t="s">
        <v>72</v>
      </c>
      <c r="R258" t="s">
        <v>74</v>
      </c>
      <c r="S258" t="s">
        <v>363</v>
      </c>
      <c r="T258" s="52">
        <v>100</v>
      </c>
      <c r="U258" s="52">
        <f t="shared" si="55"/>
        <v>58.677685950413228</v>
      </c>
      <c r="V258" s="52">
        <f t="shared" si="56"/>
        <v>70.414201183431956</v>
      </c>
      <c r="W258" s="52">
        <f t="shared" si="57"/>
        <v>68.652037617554868</v>
      </c>
      <c r="X258" s="52">
        <f t="shared" si="58"/>
        <v>60.93376119901319</v>
      </c>
      <c r="Y258" s="52">
        <f t="shared" si="59"/>
        <v>72.670276432031926</v>
      </c>
      <c r="Z258" s="52">
        <f t="shared" si="60"/>
        <v>70.908112866154823</v>
      </c>
      <c r="AA258" s="52">
        <f t="shared" si="61"/>
        <v>-2.2560752485999629</v>
      </c>
      <c r="AB258" s="52">
        <f t="shared" si="62"/>
        <v>-2.25607524859997</v>
      </c>
      <c r="AC258" s="52">
        <f t="shared" si="63"/>
        <v>-2.2560752485999558</v>
      </c>
      <c r="AF258">
        <v>1.98</v>
      </c>
      <c r="AG258">
        <v>1.93</v>
      </c>
      <c r="AH258" s="59" t="s">
        <v>373</v>
      </c>
      <c r="AJ258" t="s">
        <v>367</v>
      </c>
    </row>
    <row r="259" spans="1:36" ht="15" x14ac:dyDescent="0.25">
      <c r="A259">
        <v>1.1399999999999999</v>
      </c>
      <c r="B259">
        <v>9.42</v>
      </c>
      <c r="C259">
        <v>22.43</v>
      </c>
      <c r="D259" s="45">
        <f t="shared" si="54"/>
        <v>2.7933242552898196E-2</v>
      </c>
      <c r="E259" s="46">
        <f>IF(OR($A259="",$B259="",$C259=""),"",A259*'MPTO_working_3-way'!$I258)</f>
        <v>1.1718438965103037</v>
      </c>
      <c r="F259" s="47">
        <f>IF(OR($A259="",$B259="",$C259=""),"",B259*'MPTO_working_3-way'!$I258)</f>
        <v>9.6831311448483017</v>
      </c>
      <c r="G259" s="48">
        <f>IF(OR($A259="",$B259="",$C259=""),"",C259*'MPTO_working_3-way'!$I258)</f>
        <v>23.056542630461507</v>
      </c>
      <c r="H259" s="46">
        <f>IF(OR($A259="",$B259="",$C259=""),"",'MPTO_working_3-way'!E258)</f>
        <v>1.1522305029641351</v>
      </c>
      <c r="I259" s="47">
        <f>IF(OR($A259="",$B259="",$C259=""),"",'MPTO_working_3-way'!F258)</f>
        <v>10.325668307710565</v>
      </c>
      <c r="J259" s="48">
        <f>IF(OR($A259="",$B259="",$C259=""),"",'MPTO_working_3-way'!G258)</f>
        <v>28.351046394856542</v>
      </c>
      <c r="K259" s="46">
        <f>IF(OR($A259="",$B259="",$C259=""),"",'OddsRatio_working_3-way'!H258)</f>
        <v>1.1570103205970799</v>
      </c>
      <c r="L259" s="47">
        <f>IF(OR($A259="",$B259="",$C259=""),"",'OddsRatio_working_3-way'!I258)</f>
        <v>10.443049281624377</v>
      </c>
      <c r="M259" s="48">
        <f>IF(OR($A259="",$B259="",$C259=""),"",'OddsRatio_working_3-way'!J258)</f>
        <v>25.033794074253027</v>
      </c>
      <c r="N259" s="49">
        <f t="shared" si="64"/>
        <v>85.33559828044956</v>
      </c>
      <c r="O259" s="50">
        <f t="shared" si="65"/>
        <v>10.327238008462047</v>
      </c>
      <c r="P259" s="50">
        <f t="shared" si="66"/>
        <v>4.3371637110883858</v>
      </c>
      <c r="Q259" t="s">
        <v>75</v>
      </c>
      <c r="R259" t="s">
        <v>78</v>
      </c>
      <c r="S259" t="s">
        <v>363</v>
      </c>
      <c r="T259" s="52">
        <v>100</v>
      </c>
      <c r="U259" s="52">
        <f t="shared" si="55"/>
        <v>12.280701754385953</v>
      </c>
      <c r="V259" s="52">
        <f t="shared" si="56"/>
        <v>89.384288747346076</v>
      </c>
      <c r="W259" s="52">
        <f t="shared" si="57"/>
        <v>95.541685242978161</v>
      </c>
      <c r="X259" s="52">
        <f t="shared" si="58"/>
        <v>15.074026009675773</v>
      </c>
      <c r="Y259" s="52">
        <f t="shared" si="59"/>
        <v>92.17761300263588</v>
      </c>
      <c r="Z259" s="52">
        <f t="shared" si="60"/>
        <v>98.335009498267965</v>
      </c>
      <c r="AA259" s="52">
        <f t="shared" si="61"/>
        <v>-2.7933242552898196</v>
      </c>
      <c r="AB259" s="52">
        <f t="shared" si="62"/>
        <v>-2.7933242552898037</v>
      </c>
      <c r="AC259" s="52">
        <f t="shared" si="63"/>
        <v>-2.7933242552898037</v>
      </c>
      <c r="AF259">
        <v>1.35</v>
      </c>
      <c r="AG259">
        <v>3.35</v>
      </c>
      <c r="AH259" s="59" t="s">
        <v>379</v>
      </c>
      <c r="AJ259" t="s">
        <v>367</v>
      </c>
    </row>
    <row r="260" spans="1:36" ht="15" x14ac:dyDescent="0.25">
      <c r="A260">
        <v>3.76</v>
      </c>
      <c r="B260">
        <v>3.37</v>
      </c>
      <c r="C260">
        <v>2.17</v>
      </c>
      <c r="D260" s="45">
        <f t="shared" si="54"/>
        <v>2.3522844940578658E-2</v>
      </c>
      <c r="E260" s="46">
        <f>IF(OR($A260="",$B260="",$C260=""),"",A260*'MPTO_working_3-way'!$I259)</f>
        <v>3.8484458969765756</v>
      </c>
      <c r="F260" s="47">
        <f>IF(OR($A260="",$B260="",$C260=""),"",B260*'MPTO_working_3-way'!$I259)</f>
        <v>3.4492719874497504</v>
      </c>
      <c r="G260" s="48">
        <f>IF(OR($A260="",$B260="",$C260=""),"",C260*'MPTO_working_3-way'!$I259)</f>
        <v>2.2210445735210556</v>
      </c>
      <c r="H260" s="46">
        <f>IF(OR($A260="",$B260="",$C260=""),"",'MPTO_working_3-way'!E259)</f>
        <v>3.8742196094816133</v>
      </c>
      <c r="I260" s="47">
        <f>IF(OR($A260="",$B260="",$C260=""),"",'MPTO_working_3-way'!F259)</f>
        <v>3.4614657566735896</v>
      </c>
      <c r="J260" s="48">
        <f>IF(OR($A260="",$B260="",$C260=""),"",'MPTO_working_3-way'!G259)</f>
        <v>2.2075613424150484</v>
      </c>
      <c r="K260" s="46">
        <f>IF(OR($A260="",$B260="",$C260=""),"",'OddsRatio_working_3-way'!H259)</f>
        <v>3.8619055109171123</v>
      </c>
      <c r="L260" s="47">
        <f>IF(OR($A260="",$B260="",$C260=""),"",'OddsRatio_working_3-way'!I259)</f>
        <v>3.4575058191570869</v>
      </c>
      <c r="M260" s="48">
        <f>IF(OR($A260="",$B260="",$C260=""),"",'OddsRatio_working_3-way'!J259)</f>
        <v>2.2131990752800803</v>
      </c>
      <c r="N260" s="49">
        <f t="shared" si="64"/>
        <v>25.984514964485335</v>
      </c>
      <c r="O260" s="50">
        <f t="shared" si="65"/>
        <v>28.991625004885709</v>
      </c>
      <c r="P260" s="50">
        <f t="shared" si="66"/>
        <v>45.02386003062896</v>
      </c>
      <c r="Q260" t="s">
        <v>71</v>
      </c>
      <c r="R260" t="s">
        <v>133</v>
      </c>
      <c r="S260" t="s">
        <v>363</v>
      </c>
      <c r="T260" s="52">
        <v>100</v>
      </c>
      <c r="U260" s="52">
        <f t="shared" si="55"/>
        <v>73.40425531914893</v>
      </c>
      <c r="V260" s="52">
        <f t="shared" si="56"/>
        <v>70.326409495548958</v>
      </c>
      <c r="W260" s="52">
        <f t="shared" si="57"/>
        <v>53.917050691244242</v>
      </c>
      <c r="X260" s="52">
        <f t="shared" si="58"/>
        <v>75.7565398132068</v>
      </c>
      <c r="Y260" s="52">
        <f t="shared" si="59"/>
        <v>72.678693989606828</v>
      </c>
      <c r="Z260" s="52">
        <f t="shared" si="60"/>
        <v>56.269335185302104</v>
      </c>
      <c r="AA260" s="52">
        <f t="shared" si="61"/>
        <v>-2.3522844940578693</v>
      </c>
      <c r="AB260" s="52">
        <f t="shared" si="62"/>
        <v>-2.3522844940578693</v>
      </c>
      <c r="AC260" s="52">
        <f t="shared" si="63"/>
        <v>-2.3522844940578622</v>
      </c>
      <c r="AF260">
        <v>2.2599999999999998</v>
      </c>
      <c r="AG260">
        <v>1.7</v>
      </c>
      <c r="AH260" s="59" t="s">
        <v>379</v>
      </c>
      <c r="AJ260" t="s">
        <v>367</v>
      </c>
    </row>
    <row r="261" spans="1:36" ht="15" x14ac:dyDescent="0.25">
      <c r="A261">
        <v>2.76</v>
      </c>
      <c r="B261">
        <v>2.99</v>
      </c>
      <c r="C261">
        <v>2.97</v>
      </c>
      <c r="D261" s="45">
        <f t="shared" ref="D261:D315" si="67">IF(OR($A261="",$B261="",$C261=""),"",(1/A261)+(1/B261)+(1/C261)-1)</f>
        <v>3.3467337815163978E-2</v>
      </c>
      <c r="E261" s="46">
        <f>IF(OR($A261="",$B261="",$C261=""),"",A261*'MPTO_working_3-way'!$I260)</f>
        <v>2.8523698523698524</v>
      </c>
      <c r="F261" s="47">
        <f>IF(OR($A261="",$B261="",$C261=""),"",B261*'MPTO_working_3-way'!$I260)</f>
        <v>3.0900673400673404</v>
      </c>
      <c r="G261" s="48">
        <f>IF(OR($A261="",$B261="",$C261=""),"",C261*'MPTO_working_3-way'!$I260)</f>
        <v>3.0693979933110374</v>
      </c>
      <c r="H261" s="46">
        <f>IF(OR($A261="",$B261="",$C261=""),"",'MPTO_working_3-way'!E260)</f>
        <v>2.8476799247485385</v>
      </c>
      <c r="I261" s="47">
        <f>IF(OR($A261="",$B261="",$C261=""),"",'MPTO_working_3-way'!F260)</f>
        <v>3.093175274010775</v>
      </c>
      <c r="J261" s="48">
        <f>IF(OR($A261="",$B261="",$C261=""),"",'MPTO_working_3-way'!G260)</f>
        <v>3.0717761276635001</v>
      </c>
      <c r="K261" s="46">
        <f>IF(OR($A261="",$B261="",$C261=""),"",'OddsRatio_working_3-way'!H260)</f>
        <v>2.8499221580323244</v>
      </c>
      <c r="L261" s="47">
        <f>IF(OR($A261="",$B261="",$C261=""),"",'OddsRatio_working_3-way'!I260)</f>
        <v>3.0916733491388211</v>
      </c>
      <c r="M261" s="48">
        <f>IF(OR($A261="",$B261="",$C261=""),"",'OddsRatio_working_3-way'!J260)</f>
        <v>3.0706515064339088</v>
      </c>
      <c r="N261" s="49">
        <f t="shared" si="64"/>
        <v>35.058567147916101</v>
      </c>
      <c r="O261" s="50">
        <f t="shared" si="65"/>
        <v>32.361754290384084</v>
      </c>
      <c r="P261" s="50">
        <f t="shared" si="66"/>
        <v>32.579678561699801</v>
      </c>
      <c r="Q261" t="s">
        <v>229</v>
      </c>
      <c r="R261" t="s">
        <v>235</v>
      </c>
      <c r="S261" t="s">
        <v>363</v>
      </c>
      <c r="T261" s="52">
        <v>100</v>
      </c>
      <c r="U261" s="52">
        <f t="shared" si="55"/>
        <v>63.768115942028999</v>
      </c>
      <c r="V261" s="52">
        <f t="shared" si="56"/>
        <v>66.555183946488299</v>
      </c>
      <c r="W261" s="52">
        <f t="shared" si="57"/>
        <v>66.329966329966325</v>
      </c>
      <c r="X261" s="52">
        <f t="shared" si="58"/>
        <v>67.114849723545376</v>
      </c>
      <c r="Y261" s="52">
        <f t="shared" si="59"/>
        <v>69.90191772800469</v>
      </c>
      <c r="Z261" s="52">
        <f t="shared" si="60"/>
        <v>69.676700111482731</v>
      </c>
      <c r="AA261" s="52">
        <f t="shared" si="61"/>
        <v>-3.3467337815163773</v>
      </c>
      <c r="AB261" s="52">
        <f t="shared" si="62"/>
        <v>-3.3467337815163916</v>
      </c>
      <c r="AC261" s="52">
        <f t="shared" si="63"/>
        <v>-3.3467337815164058</v>
      </c>
      <c r="AF261">
        <v>2.0499999999999998</v>
      </c>
      <c r="AG261">
        <v>1.84</v>
      </c>
      <c r="AH261" s="59" t="s">
        <v>377</v>
      </c>
      <c r="AJ261" t="s">
        <v>266</v>
      </c>
    </row>
    <row r="262" spans="1:36" ht="15" x14ac:dyDescent="0.25">
      <c r="A262">
        <v>4.5999999999999996</v>
      </c>
      <c r="B262">
        <v>3.51</v>
      </c>
      <c r="C262">
        <v>1.9</v>
      </c>
      <c r="D262" s="45">
        <f t="shared" si="67"/>
        <v>2.8607378721795307E-2</v>
      </c>
      <c r="E262" s="46">
        <f>IF(OR($A262="",$B262="",$C262=""),"",A262*'MPTO_working_3-way'!$I261)</f>
        <v>4.7315939421202584</v>
      </c>
      <c r="F262" s="47">
        <f>IF(OR($A262="",$B262="",$C262=""),"",B262*'MPTO_working_3-way'!$I261)</f>
        <v>3.6104118993135015</v>
      </c>
      <c r="G262" s="48">
        <f>IF(OR($A262="",$B262="",$C262=""),"",C262*'MPTO_working_3-way'!$I261)</f>
        <v>1.9543540195714111</v>
      </c>
      <c r="H262" s="46">
        <f>IF(OR($A262="",$B262="",$C262=""),"",'MPTO_working_3-way'!E261)</f>
        <v>4.8110343241293512</v>
      </c>
      <c r="I262" s="47">
        <f>IF(OR($A262="",$B262="",$C262=""),"",'MPTO_working_3-way'!F261)</f>
        <v>3.6315502872656107</v>
      </c>
      <c r="J262" s="48">
        <f>IF(OR($A262="",$B262="",$C262=""),"",'MPTO_working_3-way'!G261)</f>
        <v>1.9350594191806629</v>
      </c>
      <c r="K262" s="46">
        <f>IF(OR($A262="",$B262="",$C262=""),"",'OddsRatio_working_3-way'!H261)</f>
        <v>4.7702328298388172</v>
      </c>
      <c r="L262" s="47">
        <f>IF(OR($A262="",$B262="",$C262=""),"",'OddsRatio_working_3-way'!I261)</f>
        <v>3.6286901119153976</v>
      </c>
      <c r="M262" s="48">
        <f>IF(OR($A262="",$B262="",$C262=""),"",'OddsRatio_working_3-way'!J261)</f>
        <v>1.9425582074597041</v>
      </c>
      <c r="N262" s="49">
        <f t="shared" si="64"/>
        <v>21.13452701632071</v>
      </c>
      <c r="O262" s="50">
        <f t="shared" si="65"/>
        <v>27.697670733639672</v>
      </c>
      <c r="P262" s="50">
        <f t="shared" si="66"/>
        <v>51.167802250039607</v>
      </c>
      <c r="Q262" t="s">
        <v>238</v>
      </c>
      <c r="R262" t="s">
        <v>140</v>
      </c>
      <c r="S262" t="s">
        <v>363</v>
      </c>
      <c r="T262" s="52">
        <v>100</v>
      </c>
      <c r="U262" s="52">
        <f t="shared" si="55"/>
        <v>78.260869565217391</v>
      </c>
      <c r="V262" s="52">
        <f t="shared" si="56"/>
        <v>71.509971509971507</v>
      </c>
      <c r="W262" s="52">
        <f t="shared" si="57"/>
        <v>47.368421052631575</v>
      </c>
      <c r="X262" s="52">
        <f t="shared" si="58"/>
        <v>81.121607437396918</v>
      </c>
      <c r="Y262" s="52">
        <f t="shared" si="59"/>
        <v>74.37070938215102</v>
      </c>
      <c r="Z262" s="52">
        <f t="shared" si="60"/>
        <v>50.229158924811102</v>
      </c>
      <c r="AA262" s="52">
        <f t="shared" si="61"/>
        <v>-2.8607378721795271</v>
      </c>
      <c r="AB262" s="52">
        <f t="shared" si="62"/>
        <v>-2.8607378721795129</v>
      </c>
      <c r="AC262" s="52">
        <f t="shared" si="63"/>
        <v>-2.8607378721795271</v>
      </c>
      <c r="AF262">
        <v>1.89</v>
      </c>
      <c r="AG262">
        <v>1.99</v>
      </c>
      <c r="AH262" s="59" t="s">
        <v>376</v>
      </c>
      <c r="AJ262" t="s">
        <v>266</v>
      </c>
    </row>
    <row r="263" spans="1:36" ht="15" x14ac:dyDescent="0.25">
      <c r="A263">
        <v>1.92</v>
      </c>
      <c r="B263">
        <v>3.48</v>
      </c>
      <c r="C263">
        <v>4.41</v>
      </c>
      <c r="D263" s="45">
        <f t="shared" si="67"/>
        <v>3.4947024786926351E-2</v>
      </c>
      <c r="E263" s="46">
        <f>IF(OR($A263="",$B263="",$C263=""),"",A263*'MPTO_working_3-way'!$I262)</f>
        <v>1.9870982875908985</v>
      </c>
      <c r="F263" s="47">
        <f>IF(OR($A263="",$B263="",$C263=""),"",B263*'MPTO_working_3-way'!$I262)</f>
        <v>3.6016156462585038</v>
      </c>
      <c r="G263" s="48">
        <f>IF(OR($A263="",$B263="",$C263=""),"",C263*'MPTO_working_3-way'!$I262)</f>
        <v>4.5641163793103452</v>
      </c>
      <c r="H263" s="46">
        <f>IF(OR($A263="",$B263="",$C263=""),"",'MPTO_working_3-way'!E262)</f>
        <v>1.9639253424789012</v>
      </c>
      <c r="I263" s="47">
        <f>IF(OR($A263="",$B263="",$C263=""),"",'MPTO_working_3-way'!F262)</f>
        <v>3.6270347239865526</v>
      </c>
      <c r="J263" s="48">
        <f>IF(OR($A263="",$B263="",$C263=""),"",'MPTO_working_3-way'!G262)</f>
        <v>4.6488197563025855</v>
      </c>
      <c r="K263" s="46">
        <f>IF(OR($A263="",$B263="",$C263=""),"",'OddsRatio_working_3-way'!H262)</f>
        <v>1.9729274350211481</v>
      </c>
      <c r="L263" s="47">
        <f>IF(OR($A263="",$B263="",$C263=""),"",'OddsRatio_working_3-way'!I262)</f>
        <v>3.6226739552743994</v>
      </c>
      <c r="M263" s="48">
        <f>IF(OR($A263="",$B263="",$C263=""),"",'OddsRatio_working_3-way'!J262)</f>
        <v>4.6061766885022992</v>
      </c>
      <c r="N263" s="49">
        <f t="shared" si="64"/>
        <v>50.324636996812657</v>
      </c>
      <c r="O263" s="50">
        <f t="shared" si="65"/>
        <v>27.7653169637587</v>
      </c>
      <c r="P263" s="50">
        <f t="shared" si="66"/>
        <v>21.910046039428639</v>
      </c>
      <c r="Q263" t="s">
        <v>230</v>
      </c>
      <c r="R263" t="s">
        <v>236</v>
      </c>
      <c r="S263" t="s">
        <v>363</v>
      </c>
      <c r="T263" s="52">
        <v>100</v>
      </c>
      <c r="U263" s="52">
        <f t="shared" si="55"/>
        <v>47.916666666666671</v>
      </c>
      <c r="V263" s="52">
        <f t="shared" si="56"/>
        <v>71.264367816091948</v>
      </c>
      <c r="W263" s="52">
        <f t="shared" si="57"/>
        <v>77.32426303854875</v>
      </c>
      <c r="X263" s="52">
        <f t="shared" si="58"/>
        <v>51.411369145359288</v>
      </c>
      <c r="Y263" s="52">
        <f t="shared" si="59"/>
        <v>74.759070294784578</v>
      </c>
      <c r="Z263" s="52">
        <f t="shared" si="60"/>
        <v>80.818965517241381</v>
      </c>
      <c r="AA263" s="52">
        <f t="shared" si="61"/>
        <v>-3.4947024786926164</v>
      </c>
      <c r="AB263" s="52">
        <f t="shared" si="62"/>
        <v>-3.4947024786926306</v>
      </c>
      <c r="AC263" s="52">
        <f t="shared" si="63"/>
        <v>-3.4947024786926306</v>
      </c>
      <c r="AF263">
        <v>2.0699999999999998</v>
      </c>
      <c r="AG263">
        <v>1.83</v>
      </c>
      <c r="AH263" s="59" t="s">
        <v>382</v>
      </c>
      <c r="AJ263" t="s">
        <v>266</v>
      </c>
    </row>
    <row r="264" spans="1:36" ht="15" x14ac:dyDescent="0.25">
      <c r="A264">
        <v>1.97</v>
      </c>
      <c r="B264">
        <v>3.3</v>
      </c>
      <c r="C264">
        <v>4.16</v>
      </c>
      <c r="D264" s="45">
        <f t="shared" si="67"/>
        <v>5.1029131612887912E-2</v>
      </c>
      <c r="E264" s="46">
        <f>IF(OR($A264="",$B264="",$C264=""),"",A264*'MPTO_working_3-way'!$I263)</f>
        <v>2.0705273892773892</v>
      </c>
      <c r="F264" s="47">
        <f>IF(OR($A264="",$B264="",$C264=""),"",B264*'MPTO_working_3-way'!$I263)</f>
        <v>3.4683961343225298</v>
      </c>
      <c r="G264" s="48">
        <f>IF(OR($A264="",$B264="",$C264=""),"",C264*'MPTO_working_3-way'!$I263)</f>
        <v>4.3722811875096141</v>
      </c>
      <c r="H264" s="46">
        <f>IF(OR($A264="",$B264="",$C264=""),"",'MPTO_working_3-way'!E263)</f>
        <v>2.0383017167136135</v>
      </c>
      <c r="I264" s="47">
        <f>IF(OR($A264="",$B264="",$C264=""),"",'MPTO_working_3-way'!F263)</f>
        <v>3.4962517603539833</v>
      </c>
      <c r="J264" s="48">
        <f>IF(OR($A264="",$B264="",$C264=""),"",'MPTO_working_3-way'!G263)</f>
        <v>4.4767786277738288</v>
      </c>
      <c r="K264" s="46">
        <f>IF(OR($A264="",$B264="",$C264=""),"",'OddsRatio_working_3-way'!H263)</f>
        <v>2.0509614376854164</v>
      </c>
      <c r="L264" s="47">
        <f>IF(OR($A264="",$B264="",$C264=""),"",'OddsRatio_working_3-way'!I263)</f>
        <v>3.4919704192540801</v>
      </c>
      <c r="M264" s="48">
        <f>IF(OR($A264="",$B264="",$C264=""),"",'OddsRatio_working_3-way'!J263)</f>
        <v>4.4237506629751717</v>
      </c>
      <c r="N264" s="49">
        <f t="shared" si="64"/>
        <v>48.296873790643183</v>
      </c>
      <c r="O264" s="50">
        <f t="shared" si="65"/>
        <v>28.831770111383964</v>
      </c>
      <c r="P264" s="50">
        <f t="shared" si="66"/>
        <v>22.871356097972853</v>
      </c>
      <c r="Q264" t="s">
        <v>233</v>
      </c>
      <c r="R264" t="s">
        <v>234</v>
      </c>
      <c r="S264" t="s">
        <v>363</v>
      </c>
      <c r="T264" s="52">
        <v>100</v>
      </c>
      <c r="U264" s="52">
        <f t="shared" si="55"/>
        <v>49.238578680203041</v>
      </c>
      <c r="V264" s="52">
        <f t="shared" si="56"/>
        <v>69.696969696969703</v>
      </c>
      <c r="W264" s="52">
        <f t="shared" si="57"/>
        <v>75.961538461538453</v>
      </c>
      <c r="X264" s="52">
        <f t="shared" si="58"/>
        <v>54.341491841491838</v>
      </c>
      <c r="Y264" s="52">
        <f t="shared" si="59"/>
        <v>74.799882858258499</v>
      </c>
      <c r="Z264" s="52">
        <f t="shared" si="60"/>
        <v>81.064451622827249</v>
      </c>
      <c r="AA264" s="52">
        <f t="shared" si="61"/>
        <v>-5.1029131612887966</v>
      </c>
      <c r="AB264" s="52">
        <f t="shared" si="62"/>
        <v>-5.1029131612887966</v>
      </c>
      <c r="AC264" s="52">
        <f t="shared" si="63"/>
        <v>-5.1029131612887966</v>
      </c>
      <c r="AF264">
        <v>1.91</v>
      </c>
      <c r="AG264">
        <v>1.91</v>
      </c>
      <c r="AH264" s="59" t="s">
        <v>379</v>
      </c>
      <c r="AJ264" t="s">
        <v>266</v>
      </c>
    </row>
    <row r="265" spans="1:36" ht="15" x14ac:dyDescent="0.25">
      <c r="A265">
        <v>2.19</v>
      </c>
      <c r="B265">
        <v>3.11</v>
      </c>
      <c r="C265">
        <v>3.89</v>
      </c>
      <c r="D265" s="45">
        <f t="shared" si="67"/>
        <v>3.5233821666698528E-2</v>
      </c>
      <c r="E265" s="46">
        <f>IF(OR($A265="",$B265="",$C265=""),"",A265*'MPTO_working_3-way'!$I264)</f>
        <v>2.2671620694500696</v>
      </c>
      <c r="F265" s="47">
        <f>IF(OR($A265="",$B265="",$C265=""),"",B265*'MPTO_working_3-way'!$I264)</f>
        <v>3.2195771853834323</v>
      </c>
      <c r="G265" s="48">
        <f>IF(OR($A265="",$B265="",$C265=""),"",C265*'MPTO_working_3-way'!$I264)</f>
        <v>4.027059566283457</v>
      </c>
      <c r="H265" s="46">
        <f>IF(OR($A265="",$B265="",$C265=""),"",'MPTO_working_3-way'!E264)</f>
        <v>2.2478153616830401</v>
      </c>
      <c r="I265" s="47">
        <f>IF(OR($A265="",$B265="",$C265=""),"",'MPTO_working_3-way'!F264)</f>
        <v>3.2279014519326239</v>
      </c>
      <c r="J265" s="48">
        <f>IF(OR($A265="",$B265="",$C265=""),"",'MPTO_working_3-way'!G264)</f>
        <v>4.0762287131662474</v>
      </c>
      <c r="K265" s="46">
        <f>IF(OR($A265="",$B265="",$C265=""),"",'OddsRatio_working_3-way'!H264)</f>
        <v>2.2560806100823605</v>
      </c>
      <c r="L265" s="47">
        <f>IF(OR($A265="",$B265="",$C265=""),"",'OddsRatio_working_3-way'!I264)</f>
        <v>3.2271681405662025</v>
      </c>
      <c r="M265" s="48">
        <f>IF(OR($A265="",$B265="",$C265=""),"",'OddsRatio_working_3-way'!J264)</f>
        <v>4.0504814816285899</v>
      </c>
      <c r="N265" s="49">
        <f t="shared" si="64"/>
        <v>44.10800681058339</v>
      </c>
      <c r="O265" s="50">
        <f t="shared" si="65"/>
        <v>31.059979072404381</v>
      </c>
      <c r="P265" s="50">
        <f t="shared" si="66"/>
        <v>24.832014117012243</v>
      </c>
      <c r="Q265" t="s">
        <v>225</v>
      </c>
      <c r="R265" t="s">
        <v>224</v>
      </c>
      <c r="S265" t="s">
        <v>363</v>
      </c>
      <c r="T265" s="52">
        <v>100</v>
      </c>
      <c r="U265" s="52">
        <f t="shared" si="55"/>
        <v>54.337899543379002</v>
      </c>
      <c r="V265" s="52">
        <f t="shared" si="56"/>
        <v>67.845659163987136</v>
      </c>
      <c r="W265" s="52">
        <f t="shared" si="57"/>
        <v>74.293059125964007</v>
      </c>
      <c r="X265" s="52">
        <f t="shared" si="58"/>
        <v>57.86128171004885</v>
      </c>
      <c r="Y265" s="52">
        <f t="shared" si="59"/>
        <v>71.369041330656998</v>
      </c>
      <c r="Z265" s="52">
        <f t="shared" si="60"/>
        <v>77.816441292633868</v>
      </c>
      <c r="AA265" s="52">
        <f t="shared" si="61"/>
        <v>-3.5233821666698475</v>
      </c>
      <c r="AB265" s="52">
        <f t="shared" si="62"/>
        <v>-3.5233821666698617</v>
      </c>
      <c r="AC265" s="52">
        <f t="shared" si="63"/>
        <v>-3.5233821666698617</v>
      </c>
      <c r="AF265">
        <v>2.1800000000000002</v>
      </c>
      <c r="AG265">
        <v>1.72</v>
      </c>
      <c r="AH265" s="59" t="s">
        <v>379</v>
      </c>
      <c r="AJ265" t="s">
        <v>266</v>
      </c>
    </row>
    <row r="266" spans="1:36" ht="15" x14ac:dyDescent="0.25">
      <c r="A266">
        <v>1.67</v>
      </c>
      <c r="B266">
        <v>3.98</v>
      </c>
      <c r="C266">
        <v>5.32</v>
      </c>
      <c r="D266" s="45">
        <f t="shared" si="67"/>
        <v>3.8028601428646169E-2</v>
      </c>
      <c r="E266" s="46">
        <f>IF(OR($A266="",$B266="",$C266=""),"",A266*'MPTO_working_3-way'!$I265)</f>
        <v>1.733507764385839</v>
      </c>
      <c r="F266" s="47">
        <f>IF(OR($A266="",$B266="",$C266=""),"",B266*'MPTO_working_3-way'!$I265)</f>
        <v>4.1313538336860116</v>
      </c>
      <c r="G266" s="48">
        <f>IF(OR($A266="",$B266="",$C266=""),"",C266*'MPTO_working_3-way'!$I265)</f>
        <v>5.5223121596003981</v>
      </c>
      <c r="H266" s="46">
        <f>IF(OR($A266="",$B266="",$C266=""),"",'MPTO_working_3-way'!E265)</f>
        <v>1.70611723036011</v>
      </c>
      <c r="I266" s="47">
        <f>IF(OR($A266="",$B266="",$C266=""),"",'MPTO_working_3-way'!F265)</f>
        <v>4.1914647530443512</v>
      </c>
      <c r="J266" s="48">
        <f>IF(OR($A266="",$B266="",$C266=""),"",'MPTO_working_3-way'!G265)</f>
        <v>5.7047107863614928</v>
      </c>
      <c r="K266" s="46">
        <f>IF(OR($A266="",$B266="",$C266=""),"",'OddsRatio_working_3-way'!H265)</f>
        <v>1.7157068024810886</v>
      </c>
      <c r="L266" s="47">
        <f>IF(OR($A266="",$B266="",$C266=""),"",'OddsRatio_working_3-way'!I265)</f>
        <v>4.183292942378575</v>
      </c>
      <c r="M266" s="48">
        <f>IF(OR($A266="",$B266="",$C266=""),"",'OddsRatio_working_3-way'!J265)</f>
        <v>5.6147065473407531</v>
      </c>
      <c r="N266" s="49">
        <f t="shared" si="64"/>
        <v>57.686502509222279</v>
      </c>
      <c r="O266" s="50">
        <f t="shared" si="65"/>
        <v>24.205140500100804</v>
      </c>
      <c r="P266" s="50">
        <f t="shared" si="66"/>
        <v>18.108356990676917</v>
      </c>
      <c r="Q266" t="s">
        <v>50</v>
      </c>
      <c r="R266" t="s">
        <v>237</v>
      </c>
      <c r="S266" t="s">
        <v>363</v>
      </c>
      <c r="T266" s="52">
        <v>100</v>
      </c>
      <c r="U266" s="52">
        <f t="shared" si="55"/>
        <v>40.119760479041922</v>
      </c>
      <c r="V266" s="52">
        <f t="shared" si="56"/>
        <v>74.874371859296474</v>
      </c>
      <c r="W266" s="52">
        <f t="shared" si="57"/>
        <v>81.203007518796994</v>
      </c>
      <c r="X266" s="52">
        <f t="shared" si="58"/>
        <v>43.922620621906525</v>
      </c>
      <c r="Y266" s="52">
        <f t="shared" si="59"/>
        <v>78.677232002161105</v>
      </c>
      <c r="Z266" s="52">
        <f t="shared" si="60"/>
        <v>85.005867661661611</v>
      </c>
      <c r="AA266" s="52">
        <f t="shared" si="61"/>
        <v>-3.8028601428646027</v>
      </c>
      <c r="AB266" s="52">
        <f t="shared" si="62"/>
        <v>-3.8028601428646311</v>
      </c>
      <c r="AC266" s="52">
        <f t="shared" si="63"/>
        <v>-3.8028601428646169</v>
      </c>
      <c r="AF266">
        <v>1.58</v>
      </c>
      <c r="AG266">
        <v>2.46</v>
      </c>
      <c r="AH266" s="59" t="s">
        <v>378</v>
      </c>
      <c r="AJ266" t="s">
        <v>266</v>
      </c>
    </row>
    <row r="267" spans="1:36" ht="15" x14ac:dyDescent="0.25">
      <c r="A267">
        <v>2.08</v>
      </c>
      <c r="B267">
        <v>3.25</v>
      </c>
      <c r="C267">
        <v>4.07</v>
      </c>
      <c r="D267" s="45">
        <f t="shared" si="67"/>
        <v>3.4161784161784059E-2</v>
      </c>
      <c r="E267" s="46">
        <f>IF(OR($A267="",$B267="",$C267=""),"",A267*'MPTO_working_3-way'!$I266)</f>
        <v>2.151056511056511</v>
      </c>
      <c r="F267" s="47">
        <f>IF(OR($A267="",$B267="",$C267=""),"",B267*'MPTO_working_3-way'!$I266)</f>
        <v>3.3610257985257981</v>
      </c>
      <c r="G267" s="48">
        <f>IF(OR($A267="",$B267="",$C267=""),"",C267*'MPTO_working_3-way'!$I266)</f>
        <v>4.2090384615384613</v>
      </c>
      <c r="H267" s="46">
        <f>IF(OR($A267="",$B267="",$C267=""),"",'MPTO_working_3-way'!E266)</f>
        <v>2.1304610428830277</v>
      </c>
      <c r="I267" s="47">
        <f>IF(OR($A267="",$B267="",$C267=""),"",'MPTO_working_3-way'!F266)</f>
        <v>3.3749003348748201</v>
      </c>
      <c r="J267" s="48">
        <f>IF(OR($A267="",$B267="",$C267=""),"",'MPTO_working_3-way'!G266)</f>
        <v>4.2677959265981036</v>
      </c>
      <c r="K267" s="46">
        <f>IF(OR($A267="",$B267="",$C267=""),"",'OddsRatio_working_3-way'!H266)</f>
        <v>2.1389354120090158</v>
      </c>
      <c r="L267" s="47">
        <f>IF(OR($A267="",$B267="",$C267=""),"",'OddsRatio_working_3-way'!I266)</f>
        <v>3.3727821083521157</v>
      </c>
      <c r="M267" s="48">
        <f>IF(OR($A267="",$B267="",$C267=""),"",'OddsRatio_working_3-way'!J266)</f>
        <v>4.2375293656182214</v>
      </c>
      <c r="N267" s="49">
        <f t="shared" si="64"/>
        <v>46.488783296020472</v>
      </c>
      <c r="O267" s="50">
        <f t="shared" si="65"/>
        <v>29.752821309453104</v>
      </c>
      <c r="P267" s="50">
        <f t="shared" si="66"/>
        <v>23.758395394526431</v>
      </c>
      <c r="Q267" t="s">
        <v>241</v>
      </c>
      <c r="R267" t="s">
        <v>357</v>
      </c>
      <c r="S267" t="s">
        <v>363</v>
      </c>
      <c r="T267" s="52">
        <v>100</v>
      </c>
      <c r="U267" s="52">
        <f t="shared" si="55"/>
        <v>51.92307692307692</v>
      </c>
      <c r="V267" s="52">
        <f t="shared" si="56"/>
        <v>69.230769230769241</v>
      </c>
      <c r="W267" s="52">
        <f t="shared" si="57"/>
        <v>75.429975429975428</v>
      </c>
      <c r="X267" s="52">
        <f t="shared" si="58"/>
        <v>55.339255339255345</v>
      </c>
      <c r="Y267" s="52">
        <f t="shared" si="59"/>
        <v>72.646947646947638</v>
      </c>
      <c r="Z267" s="52">
        <f t="shared" si="60"/>
        <v>78.84615384615384</v>
      </c>
      <c r="AA267" s="52">
        <f t="shared" si="61"/>
        <v>-3.4161784161784254</v>
      </c>
      <c r="AB267" s="52">
        <f t="shared" si="62"/>
        <v>-3.416178416178397</v>
      </c>
      <c r="AC267" s="52">
        <f t="shared" si="63"/>
        <v>-3.4161784161784112</v>
      </c>
      <c r="AF267">
        <v>2.14</v>
      </c>
      <c r="AG267">
        <v>1.75</v>
      </c>
      <c r="AH267" s="59" t="s">
        <v>372</v>
      </c>
      <c r="AJ267" t="s">
        <v>266</v>
      </c>
    </row>
    <row r="268" spans="1:36" ht="15" x14ac:dyDescent="0.25">
      <c r="A268">
        <v>2.85</v>
      </c>
      <c r="B268">
        <v>2.96</v>
      </c>
      <c r="C268">
        <v>2.91</v>
      </c>
      <c r="D268" s="45">
        <f t="shared" si="67"/>
        <v>3.2357642504142747E-2</v>
      </c>
      <c r="E268" s="46">
        <f>IF(OR($A268="",$B268="",$C268=""),"",A268*'MPTO_working_3-way'!$I267)</f>
        <v>2.9422192811368069</v>
      </c>
      <c r="F268" s="47">
        <f>IF(OR($A268="",$B268="",$C268=""),"",B268*'MPTO_working_3-way'!$I267)</f>
        <v>3.0557786218122627</v>
      </c>
      <c r="G268" s="48">
        <f>IF(OR($A268="",$B268="",$C268=""),"",C268*'MPTO_working_3-way'!$I267)</f>
        <v>3.0041607396870553</v>
      </c>
      <c r="H268" s="46">
        <f>IF(OR($A268="",$B268="",$C268=""),"",'MPTO_working_3-way'!E267)</f>
        <v>2.9403867851983874</v>
      </c>
      <c r="I268" s="47">
        <f>IF(OR($A268="",$B268="",$C268=""),"",'MPTO_working_3-way'!F267)</f>
        <v>3.0576181508384894</v>
      </c>
      <c r="J268" s="48">
        <f>IF(OR($A268="",$B268="",$C268=""),"",'MPTO_working_3-way'!G267)</f>
        <v>3.0042955641874776</v>
      </c>
      <c r="K268" s="46">
        <f>IF(OR($A268="",$B268="",$C268=""),"",'OddsRatio_working_3-way'!H267)</f>
        <v>2.9412807802561307</v>
      </c>
      <c r="L268" s="47">
        <f>IF(OR($A268="",$B268="",$C268=""),"",'OddsRatio_working_3-way'!I267)</f>
        <v>3.0567082861091981</v>
      </c>
      <c r="M268" s="48">
        <f>IF(OR($A268="",$B268="",$C268=""),"",'OddsRatio_working_3-way'!J267)</f>
        <v>3.004241237994167</v>
      </c>
      <c r="N268" s="49">
        <f t="shared" si="64"/>
        <v>33.987949382672205</v>
      </c>
      <c r="O268" s="50">
        <f t="shared" si="65"/>
        <v>32.724883696153981</v>
      </c>
      <c r="P268" s="50">
        <f t="shared" si="66"/>
        <v>33.287166921173814</v>
      </c>
      <c r="Q268" t="s">
        <v>358</v>
      </c>
      <c r="R268" t="s">
        <v>239</v>
      </c>
      <c r="S268" t="s">
        <v>363</v>
      </c>
      <c r="T268" s="52">
        <v>100</v>
      </c>
      <c r="U268" s="52">
        <f t="shared" si="55"/>
        <v>64.912280701754383</v>
      </c>
      <c r="V268" s="52">
        <f t="shared" si="56"/>
        <v>66.21621621621621</v>
      </c>
      <c r="W268" s="52">
        <f t="shared" si="57"/>
        <v>65.635738831615114</v>
      </c>
      <c r="X268" s="52">
        <f t="shared" si="58"/>
        <v>68.148044952168661</v>
      </c>
      <c r="Y268" s="52">
        <f t="shared" si="59"/>
        <v>69.451980466630488</v>
      </c>
      <c r="Z268" s="52">
        <f t="shared" si="60"/>
        <v>68.871503082029392</v>
      </c>
      <c r="AA268" s="52">
        <f t="shared" si="61"/>
        <v>-3.2357642504142774</v>
      </c>
      <c r="AB268" s="52">
        <f t="shared" si="62"/>
        <v>-3.2357642504142774</v>
      </c>
      <c r="AC268" s="52">
        <f t="shared" si="63"/>
        <v>-3.2357642504142774</v>
      </c>
      <c r="AF268">
        <v>2.2400000000000002</v>
      </c>
      <c r="AG268">
        <v>1.69</v>
      </c>
      <c r="AH268" s="59" t="s">
        <v>370</v>
      </c>
      <c r="AJ268" t="s">
        <v>266</v>
      </c>
    </row>
    <row r="269" spans="1:36" ht="15" x14ac:dyDescent="0.25">
      <c r="A269">
        <v>2.59</v>
      </c>
      <c r="B269">
        <v>3.29</v>
      </c>
      <c r="C269">
        <v>2.97</v>
      </c>
      <c r="D269" s="45">
        <f t="shared" si="67"/>
        <v>2.6752090581877885E-2</v>
      </c>
      <c r="E269" s="46">
        <f>IF(OR($A269="",$B269="",$C269=""),"",A269*'MPTO_working_3-way'!$I268)</f>
        <v>2.6592879146070634</v>
      </c>
      <c r="F269" s="47">
        <f>IF(OR($A269="",$B269="",$C269=""),"",B269*'MPTO_working_3-way'!$I268)</f>
        <v>3.3780143780143783</v>
      </c>
      <c r="G269" s="48">
        <f>IF(OR($A269="",$B269="",$C269=""),"",C269*'MPTO_working_3-way'!$I268)</f>
        <v>3.0494537090281777</v>
      </c>
      <c r="H269" s="46">
        <f>IF(OR($A269="",$B269="",$C269=""),"",'MPTO_working_3-way'!E268)</f>
        <v>2.6512327972190532</v>
      </c>
      <c r="I269" s="47">
        <f>IF(OR($A269="",$B269="",$C269=""),"",'MPTO_working_3-way'!F268)</f>
        <v>3.3894398122988862</v>
      </c>
      <c r="J269" s="48">
        <f>IF(OR($A269="",$B269="",$C269=""),"",'MPTO_working_3-way'!G268)</f>
        <v>3.0507991013678351</v>
      </c>
      <c r="K269" s="46">
        <f>IF(OR($A269="",$B269="",$C269=""),"",'OddsRatio_working_3-way'!H268)</f>
        <v>2.6550025185768069</v>
      </c>
      <c r="L269" s="47">
        <f>IF(OR($A269="",$B269="",$C269=""),"",'OddsRatio_working_3-way'!I268)</f>
        <v>3.3836199795854642</v>
      </c>
      <c r="M269" s="48">
        <f>IF(OR($A269="",$B269="",$C269=""),"",'OddsRatio_working_3-way'!J268)</f>
        <v>3.0505377116957928</v>
      </c>
      <c r="N269" s="49">
        <f t="shared" si="64"/>
        <v>37.604051614988819</v>
      </c>
      <c r="O269" s="50">
        <f t="shared" si="65"/>
        <v>29.603189569246513</v>
      </c>
      <c r="P269" s="50">
        <f t="shared" si="66"/>
        <v>32.792758815764657</v>
      </c>
      <c r="Q269" t="s">
        <v>105</v>
      </c>
      <c r="R269" t="s">
        <v>231</v>
      </c>
      <c r="S269" t="s">
        <v>363</v>
      </c>
      <c r="T269" s="52">
        <v>100</v>
      </c>
      <c r="U269" s="52">
        <f t="shared" si="55"/>
        <v>61.389961389961393</v>
      </c>
      <c r="V269" s="52">
        <f t="shared" si="56"/>
        <v>69.6048632218845</v>
      </c>
      <c r="W269" s="52">
        <f t="shared" si="57"/>
        <v>66.329966329966325</v>
      </c>
      <c r="X269" s="52">
        <f t="shared" si="58"/>
        <v>64.065170448149161</v>
      </c>
      <c r="Y269" s="52">
        <f t="shared" si="59"/>
        <v>72.280072280072275</v>
      </c>
      <c r="Z269" s="52">
        <f t="shared" si="60"/>
        <v>69.005175388154115</v>
      </c>
      <c r="AA269" s="52">
        <f t="shared" si="61"/>
        <v>-2.6752090581877681</v>
      </c>
      <c r="AB269" s="52">
        <f t="shared" si="62"/>
        <v>-2.6752090581877752</v>
      </c>
      <c r="AC269" s="52">
        <f t="shared" si="63"/>
        <v>-2.6752090581877894</v>
      </c>
      <c r="AF269">
        <v>1.87</v>
      </c>
      <c r="AG269">
        <v>2.02</v>
      </c>
      <c r="AH269" s="59" t="s">
        <v>390</v>
      </c>
      <c r="AJ269" t="s">
        <v>266</v>
      </c>
    </row>
    <row r="270" spans="1:36" ht="15" x14ac:dyDescent="0.25">
      <c r="A270">
        <v>3.56</v>
      </c>
      <c r="B270">
        <v>2.96</v>
      </c>
      <c r="C270">
        <v>2.41</v>
      </c>
      <c r="D270" s="45">
        <f t="shared" si="67"/>
        <v>3.3674473578431785E-2</v>
      </c>
      <c r="E270" s="46">
        <f>IF(OR($A270="",$B270="",$C270=""),"",A270*'MPTO_working_3-way'!$I269)</f>
        <v>3.6798811259392172</v>
      </c>
      <c r="F270" s="47">
        <f>IF(OR($A270="",$B270="",$C270=""),"",B270*'MPTO_working_3-way'!$I269)</f>
        <v>3.059676441792158</v>
      </c>
      <c r="G270" s="48">
        <f>IF(OR($A270="",$B270="",$C270=""),"",C270*'MPTO_working_3-way'!$I269)</f>
        <v>2.4911554813240206</v>
      </c>
      <c r="H270" s="46">
        <f>IF(OR($A270="",$B270="",$C270=""),"",'MPTO_working_3-way'!E269)</f>
        <v>3.7081802755390734</v>
      </c>
      <c r="I270" s="47">
        <f>IF(OR($A270="",$B270="",$C270=""),"",'MPTO_working_3-way'!F269)</f>
        <v>3.0617273630970669</v>
      </c>
      <c r="J270" s="48">
        <f>IF(OR($A270="",$B270="",$C270=""),"",'MPTO_working_3-way'!G269)</f>
        <v>2.4770075808216085</v>
      </c>
      <c r="K270" s="46">
        <f>IF(OR($A270="",$B270="",$C270=""),"",'OddsRatio_working_3-way'!H269)</f>
        <v>3.6933367734066835</v>
      </c>
      <c r="L270" s="47">
        <f>IF(OR($A270="",$B270="",$C270=""),"",'OddsRatio_working_3-way'!I269)</f>
        <v>3.0620859671394918</v>
      </c>
      <c r="M270" s="48">
        <f>IF(OR($A270="",$B270="",$C270=""),"",'OddsRatio_working_3-way'!J269)</f>
        <v>2.4834393947278999</v>
      </c>
      <c r="N270" s="49">
        <f t="shared" si="64"/>
        <v>27.174790863516542</v>
      </c>
      <c r="O270" s="50">
        <f t="shared" si="65"/>
        <v>32.683194416932054</v>
      </c>
      <c r="P270" s="50">
        <f t="shared" si="66"/>
        <v>40.142014719551405</v>
      </c>
      <c r="Q270" t="s">
        <v>232</v>
      </c>
      <c r="R270" t="s">
        <v>240</v>
      </c>
      <c r="S270" t="s">
        <v>363</v>
      </c>
      <c r="T270" s="52">
        <v>100</v>
      </c>
      <c r="U270" s="52">
        <f t="shared" si="55"/>
        <v>71.910112359550567</v>
      </c>
      <c r="V270" s="52">
        <f t="shared" si="56"/>
        <v>66.21621621621621</v>
      </c>
      <c r="W270" s="52">
        <f t="shared" si="57"/>
        <v>58.50622406639004</v>
      </c>
      <c r="X270" s="52">
        <f t="shared" si="58"/>
        <v>75.277559717393743</v>
      </c>
      <c r="Y270" s="52">
        <f t="shared" si="59"/>
        <v>69.583663574059401</v>
      </c>
      <c r="Z270" s="52">
        <f t="shared" si="60"/>
        <v>61.873671424233223</v>
      </c>
      <c r="AA270" s="52">
        <f t="shared" si="61"/>
        <v>-3.3674473578431758</v>
      </c>
      <c r="AB270" s="52">
        <f t="shared" si="62"/>
        <v>-3.36744735784319</v>
      </c>
      <c r="AC270" s="52">
        <f t="shared" si="63"/>
        <v>-3.3674473578431829</v>
      </c>
      <c r="AF270">
        <v>2.08</v>
      </c>
      <c r="AG270">
        <v>1.79</v>
      </c>
      <c r="AH270" s="59" t="s">
        <v>381</v>
      </c>
      <c r="AJ270" t="s">
        <v>266</v>
      </c>
    </row>
    <row r="271" spans="1:36" ht="15" x14ac:dyDescent="0.25">
      <c r="A271">
        <v>2.88</v>
      </c>
      <c r="B271">
        <v>3.71</v>
      </c>
      <c r="C271">
        <v>2.4300000000000002</v>
      </c>
      <c r="D271" s="45">
        <f t="shared" si="67"/>
        <v>2.8286634942819244E-2</v>
      </c>
      <c r="E271" s="46">
        <f>IF(OR($A271="",$B271="",$C271=""),"",A271*'MPTO_working_3-way'!$I270)</f>
        <v>2.9614655086353192</v>
      </c>
      <c r="F271" s="47">
        <f>IF(OR($A271="",$B271="",$C271=""),"",B271*'MPTO_working_3-way'!$I270)</f>
        <v>3.8149434156378592</v>
      </c>
      <c r="G271" s="48">
        <f>IF(OR($A271="",$B271="",$C271=""),"",C271*'MPTO_working_3-way'!$I270)</f>
        <v>2.498736522911051</v>
      </c>
      <c r="H271" s="46">
        <f>IF(OR($A271="",$B271="",$C271=""),"",'MPTO_working_3-way'!E270)</f>
        <v>2.9603898893653349</v>
      </c>
      <c r="I271" s="47">
        <f>IF(OR($A271="",$B271="",$C271=""),"",'MPTO_working_3-way'!F270)</f>
        <v>3.8444844429361091</v>
      </c>
      <c r="J271" s="48">
        <f>IF(OR($A271="",$B271="",$C271=""),"",'MPTO_working_3-way'!G270)</f>
        <v>2.4869821689450218</v>
      </c>
      <c r="K271" s="46">
        <f>IF(OR($A271="",$B271="",$C271=""),"",'OddsRatio_working_3-way'!H270)</f>
        <v>2.9621586471919583</v>
      </c>
      <c r="L271" s="47">
        <f>IF(OR($A271="",$B271="",$C271=""),"",'OddsRatio_working_3-way'!I270)</f>
        <v>3.8284308158990461</v>
      </c>
      <c r="M271" s="48">
        <f>IF(OR($A271="",$B271="",$C271=""),"",'OddsRatio_working_3-way'!J270)</f>
        <v>2.4924930135555847</v>
      </c>
      <c r="N271" s="49">
        <f t="shared" si="64"/>
        <v>33.767065565481211</v>
      </c>
      <c r="O271" s="50">
        <f t="shared" si="65"/>
        <v>26.212708579133665</v>
      </c>
      <c r="P271" s="50">
        <f t="shared" si="66"/>
        <v>40.020225855385135</v>
      </c>
      <c r="Q271" t="s">
        <v>242</v>
      </c>
      <c r="R271" t="s">
        <v>252</v>
      </c>
      <c r="S271" t="s">
        <v>363</v>
      </c>
      <c r="T271" s="52">
        <v>100</v>
      </c>
      <c r="U271" s="52">
        <f t="shared" si="55"/>
        <v>65.277777777777771</v>
      </c>
      <c r="V271" s="52">
        <f t="shared" si="56"/>
        <v>73.045822102425873</v>
      </c>
      <c r="W271" s="52">
        <f t="shared" si="57"/>
        <v>58.847736625514408</v>
      </c>
      <c r="X271" s="52">
        <f t="shared" si="58"/>
        <v>68.106441272059712</v>
      </c>
      <c r="Y271" s="52">
        <f t="shared" si="59"/>
        <v>75.874485596707814</v>
      </c>
      <c r="Z271" s="52">
        <f t="shared" si="60"/>
        <v>61.676400119796341</v>
      </c>
      <c r="AA271" s="52">
        <f t="shared" si="61"/>
        <v>-2.8286634942819404</v>
      </c>
      <c r="AB271" s="52">
        <f t="shared" si="62"/>
        <v>-2.8286634942819404</v>
      </c>
      <c r="AC271" s="52">
        <f t="shared" si="63"/>
        <v>-2.8286634942819333</v>
      </c>
      <c r="AF271">
        <v>1.57</v>
      </c>
      <c r="AG271">
        <v>2.5099999999999998</v>
      </c>
      <c r="AH271" s="59" t="s">
        <v>373</v>
      </c>
      <c r="AJ271" t="s">
        <v>267</v>
      </c>
    </row>
    <row r="272" spans="1:36" ht="15" x14ac:dyDescent="0.25">
      <c r="A272">
        <v>2.5499999999999998</v>
      </c>
      <c r="B272">
        <v>3.03</v>
      </c>
      <c r="C272">
        <v>3.22</v>
      </c>
      <c r="D272" s="45">
        <f t="shared" si="67"/>
        <v>3.2748872256608275E-2</v>
      </c>
      <c r="E272" s="46">
        <f>IF(OR($A272="",$B272="",$C272=""),"",A272*'MPTO_working_3-way'!$I271)</f>
        <v>2.633509624254351</v>
      </c>
      <c r="F272" s="47">
        <f>IF(OR($A272="",$B272="",$C272=""),"",B272*'MPTO_working_3-way'!$I271)</f>
        <v>3.1292290829375227</v>
      </c>
      <c r="G272" s="48">
        <f>IF(OR($A272="",$B272="",$C272=""),"",C272*'MPTO_working_3-way'!$I271)</f>
        <v>3.325451368666279</v>
      </c>
      <c r="H272" s="46">
        <f>IF(OR($A272="",$B272="",$C272=""),"",'MPTO_working_3-way'!E271)</f>
        <v>2.6230156847488826</v>
      </c>
      <c r="I272" s="47">
        <f>IF(OR($A272="",$B272="",$C272=""),"",'MPTO_working_3-way'!F271)</f>
        <v>3.1336497296398598</v>
      </c>
      <c r="J272" s="48">
        <f>IF(OR($A272="",$B272="",$C272=""),"",'MPTO_working_3-way'!G271)</f>
        <v>3.3373078950651323</v>
      </c>
      <c r="K272" s="46">
        <f>IF(OR($A272="",$B272="",$C272=""),"",'OddsRatio_working_3-way'!H271)</f>
        <v>2.6278334129133634</v>
      </c>
      <c r="L272" s="47">
        <f>IF(OR($A272="",$B272="",$C272=""),"",'OddsRatio_working_3-way'!I271)</f>
        <v>3.1319366633639536</v>
      </c>
      <c r="M272" s="48">
        <f>IF(OR($A272="",$B272="",$C272=""),"",'OddsRatio_working_3-way'!J271)</f>
        <v>3.3314775333339788</v>
      </c>
      <c r="N272" s="49">
        <f t="shared" si="64"/>
        <v>37.972141464382872</v>
      </c>
      <c r="O272" s="50">
        <f t="shared" si="65"/>
        <v>31.956752717549946</v>
      </c>
      <c r="P272" s="50">
        <f t="shared" si="66"/>
        <v>30.071105818067178</v>
      </c>
      <c r="Q272" t="s">
        <v>148</v>
      </c>
      <c r="R272" t="s">
        <v>171</v>
      </c>
      <c r="S272" t="s">
        <v>363</v>
      </c>
      <c r="T272" s="52">
        <v>100</v>
      </c>
      <c r="U272" s="52">
        <f t="shared" si="55"/>
        <v>60.784313725490193</v>
      </c>
      <c r="V272" s="52">
        <f t="shared" si="56"/>
        <v>66.996699669967001</v>
      </c>
      <c r="W272" s="52">
        <f t="shared" si="57"/>
        <v>68.944099378881987</v>
      </c>
      <c r="X272" s="52">
        <f t="shared" si="58"/>
        <v>64.059200951151013</v>
      </c>
      <c r="Y272" s="52">
        <f t="shared" si="59"/>
        <v>70.27158689562782</v>
      </c>
      <c r="Z272" s="52">
        <f t="shared" si="60"/>
        <v>72.218986604542806</v>
      </c>
      <c r="AA272" s="52">
        <f t="shared" si="61"/>
        <v>-3.2748872256608195</v>
      </c>
      <c r="AB272" s="52">
        <f t="shared" si="62"/>
        <v>-3.2748872256608195</v>
      </c>
      <c r="AC272" s="52">
        <f t="shared" si="63"/>
        <v>-3.2748872256608195</v>
      </c>
      <c r="AF272">
        <v>2.25</v>
      </c>
      <c r="AG272">
        <v>1.68</v>
      </c>
      <c r="AH272" s="59" t="s">
        <v>377</v>
      </c>
      <c r="AJ272" t="s">
        <v>268</v>
      </c>
    </row>
    <row r="273" spans="1:36" ht="15" x14ac:dyDescent="0.25">
      <c r="A273">
        <v>2.1</v>
      </c>
      <c r="B273">
        <v>3.33</v>
      </c>
      <c r="C273">
        <v>3.89</v>
      </c>
      <c r="D273" s="45">
        <f t="shared" si="67"/>
        <v>3.3560185231136241E-2</v>
      </c>
      <c r="E273" s="46">
        <f>IF(OR($A273="",$B273="",$C273=""),"",A273*'MPTO_working_3-way'!$I272)</f>
        <v>2.1704763889853864</v>
      </c>
      <c r="F273" s="47">
        <f>IF(OR($A273="",$B273="",$C273=""),"",B273*'MPTO_working_3-way'!$I272)</f>
        <v>3.4417554168196838</v>
      </c>
      <c r="G273" s="48">
        <f>IF(OR($A273="",$B273="",$C273=""),"",C273*'MPTO_working_3-way'!$I272)</f>
        <v>4.0205491205491199</v>
      </c>
      <c r="H273" s="46">
        <f>IF(OR($A273="",$B273="",$C273=""),"",'MPTO_working_3-way'!E272)</f>
        <v>2.1505203017694927</v>
      </c>
      <c r="I273" s="47">
        <f>IF(OR($A273="",$B273="",$C273=""),"",'MPTO_working_3-way'!F272)</f>
        <v>3.4588483462158073</v>
      </c>
      <c r="J273" s="48">
        <f>IF(OR($A273="",$B273="",$C273=""),"",'MPTO_working_3-way'!G272)</f>
        <v>4.066980230807526</v>
      </c>
      <c r="K273" s="46">
        <f>IF(OR($A273="",$B273="",$C273=""),"",'OddsRatio_working_3-way'!H272)</f>
        <v>2.1586987504791191</v>
      </c>
      <c r="L273" s="47">
        <f>IF(OR($A273="",$B273="",$C273=""),"",'OddsRatio_working_3-way'!I272)</f>
        <v>3.4543346260148593</v>
      </c>
      <c r="M273" s="48">
        <f>IF(OR($A273="",$B273="",$C273=""),"",'OddsRatio_working_3-way'!J272)</f>
        <v>4.0442176262587743</v>
      </c>
      <c r="N273" s="49">
        <f t="shared" si="64"/>
        <v>46.072834750690895</v>
      </c>
      <c r="O273" s="50">
        <f t="shared" si="65"/>
        <v>29.054940833769038</v>
      </c>
      <c r="P273" s="50">
        <f t="shared" si="66"/>
        <v>24.872224415540074</v>
      </c>
      <c r="Q273" t="s">
        <v>359</v>
      </c>
      <c r="R273" t="s">
        <v>146</v>
      </c>
      <c r="S273" t="s">
        <v>363</v>
      </c>
      <c r="T273" s="52">
        <v>100</v>
      </c>
      <c r="U273" s="52">
        <f t="shared" si="55"/>
        <v>52.38095238095238</v>
      </c>
      <c r="V273" s="52">
        <f t="shared" si="56"/>
        <v>69.969969969969966</v>
      </c>
      <c r="W273" s="52">
        <f t="shared" si="57"/>
        <v>74.293059125964007</v>
      </c>
      <c r="X273" s="52">
        <f t="shared" si="58"/>
        <v>55.73697090406602</v>
      </c>
      <c r="Y273" s="52">
        <f t="shared" si="59"/>
        <v>73.325988493083599</v>
      </c>
      <c r="Z273" s="52">
        <f t="shared" si="60"/>
        <v>77.64907764907764</v>
      </c>
      <c r="AA273" s="52">
        <f t="shared" si="61"/>
        <v>-3.3560185231136401</v>
      </c>
      <c r="AB273" s="52">
        <f t="shared" si="62"/>
        <v>-3.356018523113633</v>
      </c>
      <c r="AC273" s="52">
        <f t="shared" si="63"/>
        <v>-3.356018523113633</v>
      </c>
      <c r="AF273">
        <v>2.1800000000000002</v>
      </c>
      <c r="AG273">
        <v>1.72</v>
      </c>
      <c r="AH273" s="59" t="s">
        <v>376</v>
      </c>
      <c r="AJ273" t="s">
        <v>268</v>
      </c>
    </row>
    <row r="274" spans="1:36" ht="15" x14ac:dyDescent="0.25">
      <c r="A274">
        <v>2.87</v>
      </c>
      <c r="B274">
        <v>3.31</v>
      </c>
      <c r="C274">
        <v>2.62</v>
      </c>
      <c r="D274" s="45">
        <f t="shared" si="67"/>
        <v>3.2226248687483583E-2</v>
      </c>
      <c r="E274" s="46">
        <f>IF(OR($A274="",$B274="",$C274=""),"",A274*'MPTO_working_3-way'!$I273)</f>
        <v>2.9624893337330782</v>
      </c>
      <c r="F274" s="47">
        <f>IF(OR($A274="",$B274="",$C274=""),"",B274*'MPTO_working_3-way'!$I273)</f>
        <v>3.4166688831555709</v>
      </c>
      <c r="G274" s="48">
        <f>IF(OR($A274="",$B274="",$C274=""),"",C274*'MPTO_working_3-way'!$I273)</f>
        <v>2.7044327715612071</v>
      </c>
      <c r="H274" s="46">
        <f>IF(OR($A274="",$B274="",$C274=""),"",'MPTO_working_3-way'!E273)</f>
        <v>2.9612961011265178</v>
      </c>
      <c r="I274" s="47">
        <f>IF(OR($A274="",$B274="",$C274=""),"",'MPTO_working_3-way'!F273)</f>
        <v>3.4320302789367623</v>
      </c>
      <c r="J274" s="48">
        <f>IF(OR($A274="",$B274="",$C274=""),"",'MPTO_working_3-way'!G273)</f>
        <v>2.695873352990326</v>
      </c>
      <c r="K274" s="46">
        <f>IF(OR($A274="",$B274="",$C274=""),"",'OddsRatio_working_3-way'!H273)</f>
        <v>2.9623174497383054</v>
      </c>
      <c r="L274" s="47">
        <f>IF(OR($A274="",$B274="",$C274=""),"",'OddsRatio_working_3-way'!I273)</f>
        <v>3.4240392026179056</v>
      </c>
      <c r="M274" s="48">
        <f>IF(OR($A274="",$B274="",$C274=""),"",'OddsRatio_working_3-way'!J273)</f>
        <v>2.6999755446930771</v>
      </c>
      <c r="N274" s="49">
        <f t="shared" si="64"/>
        <v>33.755395795463834</v>
      </c>
      <c r="O274" s="50">
        <f t="shared" si="65"/>
        <v>29.268273695764712</v>
      </c>
      <c r="P274" s="50">
        <f t="shared" si="66"/>
        <v>36.976330508771454</v>
      </c>
      <c r="Q274" t="s">
        <v>360</v>
      </c>
      <c r="R274" t="s">
        <v>174</v>
      </c>
      <c r="S274" t="s">
        <v>363</v>
      </c>
      <c r="T274" s="52">
        <v>100</v>
      </c>
      <c r="U274" s="52">
        <f t="shared" si="55"/>
        <v>65.156794425087099</v>
      </c>
      <c r="V274" s="52">
        <f t="shared" si="56"/>
        <v>69.78851963746223</v>
      </c>
      <c r="W274" s="52">
        <f t="shared" si="57"/>
        <v>61.832061068702288</v>
      </c>
      <c r="X274" s="52">
        <f t="shared" si="58"/>
        <v>68.379419293835468</v>
      </c>
      <c r="Y274" s="52">
        <f t="shared" si="59"/>
        <v>73.011144506210599</v>
      </c>
      <c r="Z274" s="52">
        <f t="shared" si="60"/>
        <v>65.054685937450657</v>
      </c>
      <c r="AA274" s="52">
        <f t="shared" si="61"/>
        <v>-3.222624868748369</v>
      </c>
      <c r="AB274" s="52">
        <f t="shared" si="62"/>
        <v>-3.222624868748369</v>
      </c>
      <c r="AC274" s="52">
        <f t="shared" si="63"/>
        <v>-3.222624868748369</v>
      </c>
      <c r="AF274">
        <v>2.31</v>
      </c>
      <c r="AG274">
        <v>1.65</v>
      </c>
      <c r="AH274" s="59" t="s">
        <v>379</v>
      </c>
      <c r="AJ274" t="s">
        <v>268</v>
      </c>
    </row>
    <row r="275" spans="1:36" ht="15" x14ac:dyDescent="0.25">
      <c r="A275">
        <v>7.4</v>
      </c>
      <c r="B275">
        <v>4.3499999999999996</v>
      </c>
      <c r="C275">
        <v>1.49</v>
      </c>
      <c r="D275" s="45">
        <f t="shared" si="67"/>
        <v>3.6161132203714974E-2</v>
      </c>
      <c r="E275" s="46">
        <f>IF(OR($A275="",$B275="",$C275=""),"",A275*'MPTO_working_3-way'!$I274)</f>
        <v>7.6675923783074911</v>
      </c>
      <c r="F275" s="47">
        <f>IF(OR($A275="",$B275="",$C275=""),"",B275*'MPTO_working_3-way'!$I274)</f>
        <v>4.5073009250861595</v>
      </c>
      <c r="G275" s="48">
        <f>IF(OR($A275="",$B275="",$C275=""),"",C275*'MPTO_working_3-way'!$I274)</f>
        <v>1.5438800869835354</v>
      </c>
      <c r="H275" s="46">
        <f>IF(OR($A275="",$B275="",$C275=""),"",'MPTO_working_3-way'!E274)</f>
        <v>8.1247028531741794</v>
      </c>
      <c r="I275" s="47">
        <f>IF(OR($A275="",$B275="",$C275=""),"",'MPTO_working_3-way'!F274)</f>
        <v>4.590707512857489</v>
      </c>
      <c r="J275" s="48">
        <f>IF(OR($A275="",$B275="",$C275=""),"",'MPTO_working_3-way'!G274)</f>
        <v>1.5172498513216557</v>
      </c>
      <c r="K275" s="46">
        <f>IF(OR($A275="",$B275="",$C275=""),"",'OddsRatio_working_3-way'!H274)</f>
        <v>7.8694481996504404</v>
      </c>
      <c r="L275" s="47">
        <f>IF(OR($A275="",$B275="",$C275=""),"",'OddsRatio_working_3-way'!I274)</f>
        <v>4.5957267920045259</v>
      </c>
      <c r="M275" s="48">
        <f>IF(OR($A275="",$B275="",$C275=""),"",'OddsRatio_working_3-way'!J274)</f>
        <v>1.5259421277857361</v>
      </c>
      <c r="N275" s="49">
        <f t="shared" si="64"/>
        <v>13.041903516273454</v>
      </c>
      <c r="O275" s="50">
        <f t="shared" si="65"/>
        <v>22.186226671361741</v>
      </c>
      <c r="P275" s="50">
        <f t="shared" si="66"/>
        <v>64.771869812364798</v>
      </c>
      <c r="Q275" t="s">
        <v>185</v>
      </c>
      <c r="R275" t="s">
        <v>172</v>
      </c>
      <c r="S275" t="s">
        <v>363</v>
      </c>
      <c r="T275" s="52">
        <v>100</v>
      </c>
      <c r="U275" s="52">
        <f t="shared" si="55"/>
        <v>86.48648648648647</v>
      </c>
      <c r="V275" s="52">
        <f t="shared" si="56"/>
        <v>77.011494252873561</v>
      </c>
      <c r="W275" s="52">
        <f t="shared" si="57"/>
        <v>32.885906040268459</v>
      </c>
      <c r="X275" s="52">
        <f t="shared" si="58"/>
        <v>90.102599706857987</v>
      </c>
      <c r="Y275" s="52">
        <f t="shared" si="59"/>
        <v>80.62760747324505</v>
      </c>
      <c r="Z275" s="52">
        <f t="shared" si="60"/>
        <v>36.502019260639948</v>
      </c>
      <c r="AA275" s="52">
        <f t="shared" si="61"/>
        <v>-3.6161132203715169</v>
      </c>
      <c r="AB275" s="52">
        <f t="shared" si="62"/>
        <v>-3.6161132203714885</v>
      </c>
      <c r="AC275" s="52">
        <f t="shared" si="63"/>
        <v>-3.6161132203714885</v>
      </c>
      <c r="AF275">
        <v>1.89</v>
      </c>
      <c r="AG275">
        <v>1.98</v>
      </c>
      <c r="AH275" s="59" t="s">
        <v>372</v>
      </c>
      <c r="AJ275" t="s">
        <v>268</v>
      </c>
    </row>
    <row r="276" spans="1:36" ht="15" x14ac:dyDescent="0.25">
      <c r="A276">
        <v>2.99</v>
      </c>
      <c r="B276">
        <v>3.66</v>
      </c>
      <c r="C276">
        <v>2.3199999999999998</v>
      </c>
      <c r="D276" s="45">
        <f t="shared" si="67"/>
        <v>3.8706687009584684E-2</v>
      </c>
      <c r="E276" s="46">
        <f>IF(OR($A276="",$B276="",$C276=""),"",A276*'MPTO_working_3-way'!$I275)</f>
        <v>3.1057329941586582</v>
      </c>
      <c r="F276" s="47">
        <f>IF(OR($A276="",$B276="",$C276=""),"",B276*'MPTO_working_3-way'!$I275)</f>
        <v>3.8016664744550801</v>
      </c>
      <c r="G276" s="48">
        <f>IF(OR($A276="",$B276="",$C276=""),"",C276*'MPTO_working_3-way'!$I275)</f>
        <v>2.4097995138622363</v>
      </c>
      <c r="H276" s="46">
        <f>IF(OR($A276="",$B276="",$C276=""),"",'MPTO_working_3-way'!E275)</f>
        <v>3.1099755958215969</v>
      </c>
      <c r="I276" s="47">
        <f>IF(OR($A276="",$B276="",$C276=""),"",'MPTO_working_3-way'!F275)</f>
        <v>3.8413991585907543</v>
      </c>
      <c r="J276" s="48">
        <f>IF(OR($A276="",$B276="",$C276=""),"",'MPTO_working_3-way'!G275)</f>
        <v>2.3915878074904993</v>
      </c>
      <c r="K276" s="46">
        <f>IF(OR($A276="",$B276="",$C276=""),"",'OddsRatio_working_3-way'!H275)</f>
        <v>3.1101045863052508</v>
      </c>
      <c r="L276" s="47">
        <f>IF(OR($A276="",$B276="",$C276=""),"",'OddsRatio_working_3-way'!I275)</f>
        <v>3.8205418088301339</v>
      </c>
      <c r="M276" s="48">
        <f>IF(OR($A276="",$B276="",$C276=""),"",'OddsRatio_working_3-way'!J275)</f>
        <v>2.3996673637803672</v>
      </c>
      <c r="N276" s="49">
        <f t="shared" si="64"/>
        <v>32.1985180915689</v>
      </c>
      <c r="O276" s="50">
        <f t="shared" si="65"/>
        <v>26.304253850762571</v>
      </c>
      <c r="P276" s="50">
        <f t="shared" si="66"/>
        <v>41.497228057668536</v>
      </c>
      <c r="Q276" t="s">
        <v>168</v>
      </c>
      <c r="R276" t="s">
        <v>128</v>
      </c>
      <c r="S276" t="s">
        <v>363</v>
      </c>
      <c r="T276" s="52">
        <v>100</v>
      </c>
      <c r="U276" s="52">
        <f t="shared" si="55"/>
        <v>66.555183946488299</v>
      </c>
      <c r="V276" s="52">
        <f t="shared" si="56"/>
        <v>72.67759562841529</v>
      </c>
      <c r="W276" s="52">
        <f t="shared" si="57"/>
        <v>56.896551724137922</v>
      </c>
      <c r="X276" s="52">
        <f t="shared" si="58"/>
        <v>70.42585264744676</v>
      </c>
      <c r="Y276" s="52">
        <f t="shared" si="59"/>
        <v>76.548264329373779</v>
      </c>
      <c r="Z276" s="52">
        <f t="shared" si="60"/>
        <v>60.767220425096404</v>
      </c>
      <c r="AA276" s="52">
        <f t="shared" si="61"/>
        <v>-3.8706687009584613</v>
      </c>
      <c r="AB276" s="52">
        <f t="shared" si="62"/>
        <v>-3.8706687009584897</v>
      </c>
      <c r="AC276" s="52">
        <f t="shared" si="63"/>
        <v>-3.8706687009584826</v>
      </c>
      <c r="AF276">
        <v>1.77</v>
      </c>
      <c r="AG276">
        <v>2.09</v>
      </c>
      <c r="AH276" s="59" t="s">
        <v>375</v>
      </c>
      <c r="AJ276" t="s">
        <v>271</v>
      </c>
    </row>
    <row r="277" spans="1:36" ht="15" x14ac:dyDescent="0.25">
      <c r="A277">
        <v>2.2400000000000002</v>
      </c>
      <c r="B277">
        <v>3.09</v>
      </c>
      <c r="C277">
        <v>3.44</v>
      </c>
      <c r="D277" s="45">
        <f t="shared" si="67"/>
        <v>6.0750841316431714E-2</v>
      </c>
      <c r="E277" s="46">
        <f>IF(OR($A277="",$B277="",$C277=""),"",A277*'MPTO_working_3-way'!$I276)</f>
        <v>2.3760818845488072</v>
      </c>
      <c r="F277" s="47">
        <f>IF(OR($A277="",$B277="",$C277=""),"",B277*'MPTO_working_3-way'!$I276)</f>
        <v>3.277720099667774</v>
      </c>
      <c r="G277" s="48">
        <f>IF(OR($A277="",$B277="",$C277=""),"",C277*'MPTO_working_3-way'!$I276)</f>
        <v>3.6489828941285252</v>
      </c>
      <c r="H277" s="46">
        <f>IF(OR($A277="",$B277="",$C277=""),"",'MPTO_working_3-way'!E276)</f>
        <v>2.3464358019682088</v>
      </c>
      <c r="I277" s="47">
        <f>IF(OR($A277="",$B277="",$C277=""),"",'MPTO_working_3-way'!F276)</f>
        <v>3.2962579574333613</v>
      </c>
      <c r="J277" s="48">
        <f>IF(OR($A277="",$B277="",$C277=""),"",'MPTO_working_3-way'!G276)</f>
        <v>3.6975767645027227</v>
      </c>
      <c r="K277" s="46">
        <f>IF(OR($A277="",$B277="",$C277=""),"",'OddsRatio_working_3-way'!H276)</f>
        <v>2.3589540099400264</v>
      </c>
      <c r="L277" s="47">
        <f>IF(OR($A277="",$B277="",$C277=""),"",'OddsRatio_working_3-way'!I276)</f>
        <v>3.2904950651408504</v>
      </c>
      <c r="M277" s="48">
        <f>IF(OR($A277="",$B277="",$C277=""),"",'OddsRatio_working_3-way'!J276)</f>
        <v>3.6740707937529553</v>
      </c>
      <c r="N277" s="49">
        <f t="shared" si="64"/>
        <v>42.086091666402709</v>
      </c>
      <c r="O277" s="50">
        <f t="shared" si="65"/>
        <v>30.509011434544359</v>
      </c>
      <c r="P277" s="50">
        <f t="shared" si="66"/>
        <v>27.404896899052929</v>
      </c>
      <c r="Q277" t="s">
        <v>67</v>
      </c>
      <c r="R277" t="s">
        <v>131</v>
      </c>
      <c r="S277" t="s">
        <v>363</v>
      </c>
      <c r="T277" s="52">
        <v>100</v>
      </c>
      <c r="U277" s="52">
        <f t="shared" si="55"/>
        <v>55.357142857142868</v>
      </c>
      <c r="V277" s="52">
        <f t="shared" si="56"/>
        <v>67.637540453074436</v>
      </c>
      <c r="W277" s="52">
        <f t="shared" si="57"/>
        <v>70.930232558139537</v>
      </c>
      <c r="X277" s="52">
        <f t="shared" si="58"/>
        <v>61.432226988786034</v>
      </c>
      <c r="Y277" s="52">
        <f t="shared" si="59"/>
        <v>73.712624584717616</v>
      </c>
      <c r="Z277" s="52">
        <f t="shared" si="60"/>
        <v>77.005316689782717</v>
      </c>
      <c r="AA277" s="52">
        <f t="shared" si="61"/>
        <v>-6.0750841316431661</v>
      </c>
      <c r="AB277" s="52">
        <f t="shared" si="62"/>
        <v>-6.0750841316431803</v>
      </c>
      <c r="AC277" s="52">
        <f t="shared" si="63"/>
        <v>-6.0750841316431803</v>
      </c>
      <c r="AF277">
        <v>2.04</v>
      </c>
      <c r="AG277">
        <v>1.75</v>
      </c>
      <c r="AH277" s="59" t="s">
        <v>372</v>
      </c>
      <c r="AJ277" t="s">
        <v>271</v>
      </c>
    </row>
    <row r="278" spans="1:36" ht="15" x14ac:dyDescent="0.25">
      <c r="A278">
        <v>1.83</v>
      </c>
      <c r="B278">
        <v>3.69</v>
      </c>
      <c r="C278">
        <v>4.4400000000000004</v>
      </c>
      <c r="D278" s="45">
        <f t="shared" si="67"/>
        <v>4.2676022684019488E-2</v>
      </c>
      <c r="E278" s="46">
        <f>IF(OR($A278="",$B278="",$C278=""),"",A278*'MPTO_working_3-way'!$I277)</f>
        <v>1.9080971215117557</v>
      </c>
      <c r="F278" s="47">
        <f>IF(OR($A278="",$B278="",$C278=""),"",B278*'MPTO_working_3-way'!$I277)</f>
        <v>3.8474745237040318</v>
      </c>
      <c r="G278" s="48">
        <f>IF(OR($A278="",$B278="",$C278=""),"",C278*'MPTO_working_3-way'!$I277)</f>
        <v>4.6294815407170473</v>
      </c>
      <c r="H278" s="46">
        <f>IF(OR($A278="",$B278="",$C278=""),"",'MPTO_working_3-way'!E277)</f>
        <v>1.8789125540135876</v>
      </c>
      <c r="I278" s="47">
        <f>IF(OR($A278="",$B278="",$C278=""),"",'MPTO_working_3-way'!F277)</f>
        <v>3.8944241985915538</v>
      </c>
      <c r="J278" s="48">
        <f>IF(OR($A278="",$B278="",$C278=""),"",'MPTO_working_3-way'!G277)</f>
        <v>4.7393390909797928</v>
      </c>
      <c r="K278" s="46">
        <f>IF(OR($A278="",$B278="",$C278=""),"",'OddsRatio_working_3-way'!H277)</f>
        <v>1.8897316324014777</v>
      </c>
      <c r="L278" s="47">
        <f>IF(OR($A278="",$B278="",$C278=""),"",'OddsRatio_working_3-way'!I277)</f>
        <v>3.8835880616385223</v>
      </c>
      <c r="M278" s="48">
        <f>IF(OR($A278="",$B278="",$C278=""),"",'OddsRatio_working_3-way'!J277)</f>
        <v>4.6875624282663635</v>
      </c>
      <c r="N278" s="49">
        <f t="shared" si="64"/>
        <v>52.408233769972647</v>
      </c>
      <c r="O278" s="50">
        <f t="shared" si="65"/>
        <v>25.991075284295377</v>
      </c>
      <c r="P278" s="50">
        <f t="shared" si="66"/>
        <v>21.600690945731969</v>
      </c>
      <c r="Q278" t="s">
        <v>125</v>
      </c>
      <c r="R278" t="s">
        <v>255</v>
      </c>
      <c r="S278" t="s">
        <v>363</v>
      </c>
      <c r="T278" s="52">
        <v>100</v>
      </c>
      <c r="U278" s="52">
        <f t="shared" si="55"/>
        <v>45.355191256830594</v>
      </c>
      <c r="V278" s="52">
        <f t="shared" si="56"/>
        <v>72.899728997289984</v>
      </c>
      <c r="W278" s="52">
        <f t="shared" si="57"/>
        <v>77.477477477477478</v>
      </c>
      <c r="X278" s="52">
        <f t="shared" si="58"/>
        <v>49.622793525232552</v>
      </c>
      <c r="Y278" s="52">
        <f t="shared" si="59"/>
        <v>77.167331265691914</v>
      </c>
      <c r="Z278" s="52">
        <f t="shared" si="60"/>
        <v>81.745079745879423</v>
      </c>
      <c r="AA278" s="52">
        <f t="shared" si="61"/>
        <v>-4.2676022684019586</v>
      </c>
      <c r="AB278" s="52">
        <f t="shared" si="62"/>
        <v>-4.2676022684019301</v>
      </c>
      <c r="AC278" s="52">
        <f t="shared" si="63"/>
        <v>-4.2676022684019443</v>
      </c>
      <c r="AF278">
        <v>1.89</v>
      </c>
      <c r="AG278">
        <v>1.96</v>
      </c>
      <c r="AH278" s="59" t="s">
        <v>390</v>
      </c>
      <c r="AJ278" t="s">
        <v>271</v>
      </c>
    </row>
    <row r="279" spans="1:36" ht="15" x14ac:dyDescent="0.25">
      <c r="A279">
        <v>1.59</v>
      </c>
      <c r="B279">
        <v>4.13</v>
      </c>
      <c r="C279">
        <v>5.0599999999999996</v>
      </c>
      <c r="D279" s="45">
        <f t="shared" si="67"/>
        <v>6.8690026713413399E-2</v>
      </c>
      <c r="E279" s="46">
        <f>IF(OR($A279="",$B279="",$C279=""),"",A279*'MPTO_working_3-way'!$I278)</f>
        <v>1.6992171424743274</v>
      </c>
      <c r="F279" s="47">
        <f>IF(OR($A279="",$B279="",$C279=""),"",B279*'MPTO_working_3-way'!$I278)</f>
        <v>4.4136898103263968</v>
      </c>
      <c r="G279" s="48">
        <f>IF(OR($A279="",$B279="",$C279=""),"",C279*'MPTO_working_3-way'!$I278)</f>
        <v>5.407571535169871</v>
      </c>
      <c r="H279" s="46">
        <f>IF(OR($A279="",$B279="",$C279=""),"",'MPTO_working_3-way'!E278)</f>
        <v>1.6500720514451988</v>
      </c>
      <c r="I279" s="47">
        <f>IF(OR($A279="",$B279="",$C279=""),"",'MPTO_working_3-way'!F278)</f>
        <v>4.5613347279342973</v>
      </c>
      <c r="J279" s="48">
        <f>IF(OR($A279="",$B279="",$C279=""),"",'MPTO_working_3-way'!G278)</f>
        <v>5.7230572666819066</v>
      </c>
      <c r="K279" s="46">
        <f>IF(OR($A279="",$B279="",$C279=""),"",'OddsRatio_working_3-way'!H278)</f>
        <v>1.6659418466412452</v>
      </c>
      <c r="L279" s="47">
        <f>IF(OR($A279="",$B279="",$C279=""),"",'OddsRatio_working_3-way'!I278)</f>
        <v>4.5328779321815178</v>
      </c>
      <c r="M279" s="48">
        <f>IF(OR($A279="",$B279="",$C279=""),"",'OddsRatio_working_3-way'!J278)</f>
        <v>5.5825828768872068</v>
      </c>
      <c r="N279" s="49">
        <f t="shared" si="64"/>
        <v>58.850630387582058</v>
      </c>
      <c r="O279" s="50">
        <f t="shared" si="65"/>
        <v>22.65678022185363</v>
      </c>
      <c r="P279" s="50">
        <f t="shared" si="66"/>
        <v>18.492589390564326</v>
      </c>
      <c r="Q279" t="s">
        <v>66</v>
      </c>
      <c r="R279" t="s">
        <v>167</v>
      </c>
      <c r="S279" t="s">
        <v>363</v>
      </c>
      <c r="T279" s="52">
        <v>100</v>
      </c>
      <c r="U279" s="52">
        <f t="shared" si="55"/>
        <v>37.106918238993707</v>
      </c>
      <c r="V279" s="52">
        <f t="shared" si="56"/>
        <v>75.786924939467312</v>
      </c>
      <c r="W279" s="52">
        <f t="shared" si="57"/>
        <v>80.237154150197625</v>
      </c>
      <c r="X279" s="52">
        <f t="shared" si="58"/>
        <v>43.975920910335063</v>
      </c>
      <c r="Y279" s="52">
        <f t="shared" si="59"/>
        <v>82.655927610808661</v>
      </c>
      <c r="Z279" s="52">
        <f t="shared" si="60"/>
        <v>87.106156821538974</v>
      </c>
      <c r="AA279" s="52">
        <f t="shared" si="61"/>
        <v>-6.8690026713413559</v>
      </c>
      <c r="AB279" s="52">
        <f t="shared" si="62"/>
        <v>-6.8690026713413488</v>
      </c>
      <c r="AC279" s="52">
        <f t="shared" si="63"/>
        <v>-6.8690026713413488</v>
      </c>
      <c r="AF279">
        <v>1.52</v>
      </c>
      <c r="AG279">
        <v>2.4500000000000002</v>
      </c>
      <c r="AH279" s="59" t="s">
        <v>373</v>
      </c>
      <c r="AJ279" t="s">
        <v>271</v>
      </c>
    </row>
    <row r="280" spans="1:36" ht="15" x14ac:dyDescent="0.25">
      <c r="A280">
        <v>1.9</v>
      </c>
      <c r="B280">
        <v>3.45</v>
      </c>
      <c r="C280">
        <v>4.5599999999999996</v>
      </c>
      <c r="D280" s="45">
        <f t="shared" si="67"/>
        <v>3.5469107551487467E-2</v>
      </c>
      <c r="E280" s="46">
        <f>IF(OR($A280="",$B280="",$C280=""),"",A280*'MPTO_working_3-way'!$I279)</f>
        <v>1.9673913043478262</v>
      </c>
      <c r="F280" s="47">
        <f>IF(OR($A280="",$B280="",$C280=""),"",B280*'MPTO_working_3-way'!$I279)</f>
        <v>3.5723684210526319</v>
      </c>
      <c r="G280" s="48">
        <f>IF(OR($A280="",$B280="",$C280=""),"",C280*'MPTO_working_3-way'!$I279)</f>
        <v>4.7217391304347824</v>
      </c>
      <c r="H280" s="46">
        <f>IF(OR($A280="",$B280="",$C280=""),"",'MPTO_working_3-way'!E279)</f>
        <v>1.9436619718309858</v>
      </c>
      <c r="I280" s="47">
        <f>IF(OR($A280="",$B280="",$C280=""),"",'MPTO_working_3-way'!F279)</f>
        <v>3.5967078189300419</v>
      </c>
      <c r="J280" s="48">
        <f>IF(OR($A280="",$B280="",$C280=""),"",'MPTO_working_3-way'!G279)</f>
        <v>4.819852941176471</v>
      </c>
      <c r="K280" s="46">
        <f>IF(OR($A280="",$B280="",$C280=""),"",'OddsRatio_working_3-way'!H279)</f>
        <v>1.9528639735300128</v>
      </c>
      <c r="L280" s="47">
        <f>IF(OR($A280="",$B280="",$C280=""),"",'OddsRatio_working_3-way'!I279)</f>
        <v>3.5939074834983677</v>
      </c>
      <c r="M280" s="48">
        <f>IF(OR($A280="",$B280="",$C280=""),"",'OddsRatio_working_3-way'!J279)</f>
        <v>4.7691063841853829</v>
      </c>
      <c r="N280" s="49">
        <f t="shared" si="64"/>
        <v>50.828729281767963</v>
      </c>
      <c r="O280" s="50">
        <f t="shared" si="65"/>
        <v>27.992633517495392</v>
      </c>
      <c r="P280" s="50">
        <f t="shared" si="66"/>
        <v>21.178637200736649</v>
      </c>
      <c r="Q280" t="s">
        <v>144</v>
      </c>
      <c r="R280" t="s">
        <v>107</v>
      </c>
      <c r="S280" t="s">
        <v>364</v>
      </c>
      <c r="T280" s="52">
        <v>100</v>
      </c>
      <c r="U280" s="52">
        <f t="shared" si="55"/>
        <v>47.368421052631575</v>
      </c>
      <c r="V280" s="52">
        <f t="shared" si="56"/>
        <v>71.014492753623188</v>
      </c>
      <c r="W280" s="52">
        <f t="shared" si="57"/>
        <v>78.070175438596479</v>
      </c>
      <c r="X280" s="52">
        <f t="shared" si="58"/>
        <v>50.915331807780319</v>
      </c>
      <c r="Y280" s="52">
        <f t="shared" si="59"/>
        <v>74.561403508771932</v>
      </c>
      <c r="Z280" s="52">
        <f t="shared" si="60"/>
        <v>81.617086193745237</v>
      </c>
      <c r="AA280" s="52">
        <f t="shared" si="61"/>
        <v>-3.546910755148744</v>
      </c>
      <c r="AB280" s="52">
        <f t="shared" si="62"/>
        <v>-3.546910755148744</v>
      </c>
      <c r="AC280" s="52">
        <f t="shared" si="63"/>
        <v>-3.5469107551487582</v>
      </c>
      <c r="AF280">
        <v>2.3199999999999998</v>
      </c>
      <c r="AG280">
        <v>1.65</v>
      </c>
      <c r="AH280" s="42" t="s">
        <v>390</v>
      </c>
      <c r="AJ280" t="s">
        <v>268</v>
      </c>
    </row>
    <row r="281" spans="1:36" ht="15" x14ac:dyDescent="0.25">
      <c r="A281">
        <v>4.6399999999999997</v>
      </c>
      <c r="B281">
        <v>3.72</v>
      </c>
      <c r="C281">
        <v>1.81</v>
      </c>
      <c r="D281" s="45">
        <f t="shared" si="67"/>
        <v>3.6820633525689539E-2</v>
      </c>
      <c r="E281" s="46">
        <f>IF(OR($A281="",$B281="",$C281=""),"",A281*'MPTO_working_3-way'!$I280)</f>
        <v>4.8108477395591995</v>
      </c>
      <c r="F281" s="47">
        <f>IF(OR($A281="",$B281="",$C281=""),"",B281*'MPTO_working_3-way'!$I280)</f>
        <v>3.8569727567155652</v>
      </c>
      <c r="G281" s="48">
        <f>IF(OR($A281="",$B281="",$C281=""),"",C281*'MPTO_working_3-way'!$I280)</f>
        <v>1.8766453466814981</v>
      </c>
      <c r="H281" s="46">
        <f>IF(OR($A281="",$B281="",$C281=""),"",'MPTO_working_3-way'!E280)</f>
        <v>4.9202017843434023</v>
      </c>
      <c r="I281" s="47">
        <f>IF(OR($A281="",$B281="",$C281=""),"",'MPTO_working_3-way'!F280)</f>
        <v>3.8979719896752938</v>
      </c>
      <c r="J281" s="48">
        <f>IF(OR($A281="",$B281="",$C281=""),"",'MPTO_working_3-way'!G280)</f>
        <v>1.8511229093478501</v>
      </c>
      <c r="K281" s="46">
        <f>IF(OR($A281="",$B281="",$C281=""),"",'OddsRatio_working_3-way'!H280)</f>
        <v>4.8672914622272367</v>
      </c>
      <c r="L281" s="47">
        <f>IF(OR($A281="",$B281="",$C281=""),"",'OddsRatio_working_3-way'!I280)</f>
        <v>3.889844169576397</v>
      </c>
      <c r="M281" s="48">
        <f>IF(OR($A281="",$B281="",$C281=""),"",'OddsRatio_working_3-way'!J280)</f>
        <v>1.8605785946165003</v>
      </c>
      <c r="N281" s="49">
        <f t="shared" si="64"/>
        <v>20.786357293686173</v>
      </c>
      <c r="O281" s="50">
        <f t="shared" si="65"/>
        <v>25.927069312554796</v>
      </c>
      <c r="P281" s="50">
        <f t="shared" si="66"/>
        <v>53.286573393759028</v>
      </c>
      <c r="Q281" t="s">
        <v>106</v>
      </c>
      <c r="R281" t="s">
        <v>175</v>
      </c>
      <c r="S281" t="s">
        <v>364</v>
      </c>
      <c r="T281" s="52">
        <v>100</v>
      </c>
      <c r="U281" s="52">
        <f t="shared" si="55"/>
        <v>78.448275862068954</v>
      </c>
      <c r="V281" s="52">
        <f t="shared" si="56"/>
        <v>73.118279569892465</v>
      </c>
      <c r="W281" s="52">
        <f t="shared" si="57"/>
        <v>44.751381215469614</v>
      </c>
      <c r="X281" s="52">
        <f t="shared" si="58"/>
        <v>82.130339214637914</v>
      </c>
      <c r="Y281" s="52">
        <f t="shared" si="59"/>
        <v>76.800342922461425</v>
      </c>
      <c r="Z281" s="52">
        <f t="shared" si="60"/>
        <v>48.433444568038567</v>
      </c>
      <c r="AA281" s="52">
        <f t="shared" si="61"/>
        <v>-3.6820633525689601</v>
      </c>
      <c r="AB281" s="52">
        <f t="shared" si="62"/>
        <v>-3.6820633525689601</v>
      </c>
      <c r="AC281" s="52">
        <f t="shared" si="63"/>
        <v>-3.682063352568953</v>
      </c>
      <c r="AF281">
        <v>1.91</v>
      </c>
      <c r="AG281">
        <v>1.96</v>
      </c>
      <c r="AH281" s="42" t="s">
        <v>474</v>
      </c>
      <c r="AJ281" t="s">
        <v>268</v>
      </c>
    </row>
    <row r="282" spans="1:36" ht="15" x14ac:dyDescent="0.25">
      <c r="A282">
        <v>2.38</v>
      </c>
      <c r="B282">
        <v>3.13</v>
      </c>
      <c r="C282">
        <v>3.35</v>
      </c>
      <c r="D282" s="45">
        <f t="shared" si="67"/>
        <v>3.8164347804831689E-2</v>
      </c>
      <c r="E282" s="46">
        <f>IF(OR($A282="",$B282="",$C282=""),"",A282*'MPTO_working_3-way'!$I281)</f>
        <v>2.4708311477754994</v>
      </c>
      <c r="F282" s="47">
        <f>IF(OR($A282="",$B282="",$C282=""),"",B282*'MPTO_working_3-way'!$I281)</f>
        <v>3.249454408629123</v>
      </c>
      <c r="G282" s="48">
        <f>IF(OR($A282="",$B282="",$C282=""),"",C282*'MPTO_working_3-way'!$I281)</f>
        <v>3.4778505651461864</v>
      </c>
      <c r="H282" s="46">
        <f>IF(OR($A282="",$B282="",$C282=""),"",'MPTO_working_3-way'!E281)</f>
        <v>2.4543092418098689</v>
      </c>
      <c r="I282" s="47">
        <f>IF(OR($A282="",$B282="",$C282=""),"",'MPTO_working_3-way'!F281)</f>
        <v>3.2597991255994034</v>
      </c>
      <c r="J282" s="48">
        <f>IF(OR($A282="",$B282="",$C282=""),"",'MPTO_working_3-way'!G281)</f>
        <v>3.4991215561566085</v>
      </c>
      <c r="K282" s="46">
        <f>IF(OR($A282="",$B282="",$C282=""),"",'OddsRatio_working_3-way'!H281)</f>
        <v>2.4615749629886281</v>
      </c>
      <c r="L282" s="47">
        <f>IF(OR($A282="",$B282="",$C282=""),"",'OddsRatio_working_3-way'!I281)</f>
        <v>3.2559091820041868</v>
      </c>
      <c r="M282" s="48">
        <f>IF(OR($A282="",$B282="",$C282=""),"",'OddsRatio_working_3-way'!J281)</f>
        <v>3.4889138862487505</v>
      </c>
      <c r="N282" s="49">
        <f t="shared" si="64"/>
        <v>40.472211178829625</v>
      </c>
      <c r="O282" s="50">
        <f t="shared" si="65"/>
        <v>30.774396998598885</v>
      </c>
      <c r="P282" s="50">
        <f t="shared" si="66"/>
        <v>28.753391822571494</v>
      </c>
      <c r="Q282" t="s">
        <v>64</v>
      </c>
      <c r="R282" t="s">
        <v>165</v>
      </c>
      <c r="S282" t="s">
        <v>364</v>
      </c>
      <c r="T282" s="52">
        <v>100</v>
      </c>
      <c r="U282" s="52">
        <f t="shared" si="55"/>
        <v>57.983193277310924</v>
      </c>
      <c r="V282" s="52">
        <f t="shared" si="56"/>
        <v>68.051118210862612</v>
      </c>
      <c r="W282" s="52">
        <f t="shared" si="57"/>
        <v>70.149253731343279</v>
      </c>
      <c r="X282" s="52">
        <f t="shared" si="58"/>
        <v>61.799628057794088</v>
      </c>
      <c r="Y282" s="52">
        <f t="shared" si="59"/>
        <v>71.867552991345789</v>
      </c>
      <c r="Z282" s="52">
        <f t="shared" si="60"/>
        <v>73.965688511826457</v>
      </c>
      <c r="AA282" s="52">
        <f t="shared" si="61"/>
        <v>-3.8164347804831635</v>
      </c>
      <c r="AB282" s="52">
        <f t="shared" si="62"/>
        <v>-3.8164347804831777</v>
      </c>
      <c r="AC282" s="52">
        <f t="shared" si="63"/>
        <v>-3.8164347804831777</v>
      </c>
      <c r="AF282">
        <v>1.81</v>
      </c>
      <c r="AG282">
        <v>2.04</v>
      </c>
      <c r="AH282" s="59" t="s">
        <v>475</v>
      </c>
      <c r="AJ282" t="s">
        <v>271</v>
      </c>
    </row>
    <row r="283" spans="1:36" ht="15" x14ac:dyDescent="0.25">
      <c r="A283">
        <v>2.1</v>
      </c>
      <c r="B283">
        <v>3.43</v>
      </c>
      <c r="C283">
        <v>3.68</v>
      </c>
      <c r="D283" s="45">
        <f t="shared" si="67"/>
        <v>3.9474796129631784E-2</v>
      </c>
      <c r="E283" s="46">
        <f>IF(OR($A283="",$B283="",$C283=""),"",A283*'MPTO_working_3-way'!$I282)</f>
        <v>2.1828970718722269</v>
      </c>
      <c r="F283" s="47">
        <f>IF(OR($A283="",$B283="",$C283=""),"",B283*'MPTO_working_3-way'!$I282)</f>
        <v>3.5653985507246371</v>
      </c>
      <c r="G283" s="48">
        <f>IF(OR($A283="",$B283="",$C283=""),"",C283*'MPTO_working_3-way'!$I282)</f>
        <v>3.825267249757045</v>
      </c>
      <c r="H283" s="46">
        <f>IF(OR($A283="",$B283="",$C283=""),"",'MPTO_working_3-way'!E282)</f>
        <v>2.1596769655445125</v>
      </c>
      <c r="I283" s="47">
        <f>IF(OR($A283="",$B283="",$C283=""),"",'MPTO_working_3-way'!F282)</f>
        <v>3.5921227375637144</v>
      </c>
      <c r="J283" s="48">
        <f>IF(OR($A283="",$B283="",$C283=""),"",'MPTO_working_3-way'!G282)</f>
        <v>3.8672621803426011</v>
      </c>
      <c r="K283" s="46">
        <f>IF(OR($A283="",$B283="",$C283=""),"",'OddsRatio_working_3-way'!H282)</f>
        <v>2.1690914007236528</v>
      </c>
      <c r="L283" s="47">
        <f>IF(OR($A283="",$B283="",$C283=""),"",'OddsRatio_working_3-way'!I282)</f>
        <v>3.5826291852349801</v>
      </c>
      <c r="M283" s="48">
        <f>IF(OR($A283="",$B283="",$C283=""),"",'OddsRatio_working_3-way'!J282)</f>
        <v>3.848331776308537</v>
      </c>
      <c r="N283" s="49">
        <f t="shared" si="64"/>
        <v>45.810680351608156</v>
      </c>
      <c r="O283" s="50">
        <f t="shared" si="65"/>
        <v>28.047355317311119</v>
      </c>
      <c r="P283" s="50">
        <f t="shared" si="66"/>
        <v>26.141964331080743</v>
      </c>
      <c r="Q283" t="s">
        <v>169</v>
      </c>
      <c r="R283" t="s">
        <v>164</v>
      </c>
      <c r="S283" t="s">
        <v>364</v>
      </c>
      <c r="T283" s="52">
        <v>100</v>
      </c>
      <c r="U283" s="52">
        <f t="shared" si="55"/>
        <v>52.38095238095238</v>
      </c>
      <c r="V283" s="52">
        <f t="shared" si="56"/>
        <v>70.845481049562679</v>
      </c>
      <c r="W283" s="52">
        <f t="shared" si="57"/>
        <v>72.826086956521735</v>
      </c>
      <c r="X283" s="52">
        <f t="shared" si="58"/>
        <v>56.328431993915572</v>
      </c>
      <c r="Y283" s="52">
        <f t="shared" si="59"/>
        <v>74.792960662525871</v>
      </c>
      <c r="Z283" s="52">
        <f t="shared" si="60"/>
        <v>76.773566569484927</v>
      </c>
      <c r="AA283" s="52">
        <f t="shared" si="61"/>
        <v>-3.9474796129631926</v>
      </c>
      <c r="AB283" s="52">
        <f t="shared" si="62"/>
        <v>-3.9474796129631926</v>
      </c>
      <c r="AC283" s="52">
        <f t="shared" si="63"/>
        <v>-3.9474796129631926</v>
      </c>
      <c r="AF283">
        <v>2.39</v>
      </c>
      <c r="AG283">
        <v>1.6</v>
      </c>
      <c r="AH283" s="59" t="s">
        <v>379</v>
      </c>
      <c r="AJ283" t="s">
        <v>271</v>
      </c>
    </row>
    <row r="284" spans="1:36" ht="15" x14ac:dyDescent="0.25">
      <c r="A284">
        <v>2.4300000000000002</v>
      </c>
      <c r="B284">
        <v>3.21</v>
      </c>
      <c r="C284">
        <v>3.17</v>
      </c>
      <c r="D284" s="45">
        <f t="shared" si="67"/>
        <v>3.8506526744846115E-2</v>
      </c>
      <c r="E284" s="46">
        <f>IF(OR($A284="",$B284="",$C284=""),"",A284*'MPTO_working_3-way'!$I283)</f>
        <v>2.5235708599899764</v>
      </c>
      <c r="F284" s="47">
        <f>IF(OR($A284="",$B284="",$C284=""),"",B284*'MPTO_working_3-way'!$I283)</f>
        <v>3.3336059508509561</v>
      </c>
      <c r="G284" s="48">
        <f>IF(OR($A284="",$B284="",$C284=""),"",C284*'MPTO_working_3-way'!$I283)</f>
        <v>3.292065689781162</v>
      </c>
      <c r="H284" s="46">
        <f>IF(OR($A284="",$B284="",$C284=""),"",'MPTO_working_3-way'!E283)</f>
        <v>2.5082324903936448</v>
      </c>
      <c r="I284" s="47">
        <f>IF(OR($A284="",$B284="",$C284=""),"",'MPTO_working_3-way'!F283)</f>
        <v>3.3479418450503853</v>
      </c>
      <c r="J284" s="48">
        <f>IF(OR($A284="",$B284="",$C284=""),"",'MPTO_working_3-way'!G283)</f>
        <v>3.3044534638029526</v>
      </c>
      <c r="K284" s="46">
        <f>IF(OR($A284="",$B284="",$C284=""),"",'OddsRatio_working_3-way'!H283)</f>
        <v>2.515038461468269</v>
      </c>
      <c r="L284" s="47">
        <f>IF(OR($A284="",$B284="",$C284=""),"",'OddsRatio_working_3-way'!I283)</f>
        <v>3.3414230768145985</v>
      </c>
      <c r="M284" s="48">
        <f>IF(OR($A284="",$B284="",$C284=""),"",'OddsRatio_working_3-way'!J283)</f>
        <v>3.2990443785917098</v>
      </c>
      <c r="N284" s="49">
        <f t="shared" si="64"/>
        <v>39.626388775307539</v>
      </c>
      <c r="O284" s="50">
        <f t="shared" si="65"/>
        <v>29.997546642989825</v>
      </c>
      <c r="P284" s="50">
        <f t="shared" si="66"/>
        <v>30.376064581702632</v>
      </c>
      <c r="Q284" t="s">
        <v>127</v>
      </c>
      <c r="R284" t="s">
        <v>251</v>
      </c>
      <c r="S284" t="s">
        <v>364</v>
      </c>
      <c r="T284" s="52">
        <v>100</v>
      </c>
      <c r="U284" s="52">
        <f t="shared" si="55"/>
        <v>58.847736625514408</v>
      </c>
      <c r="V284" s="52">
        <f t="shared" si="56"/>
        <v>68.847352024922117</v>
      </c>
      <c r="W284" s="52">
        <f t="shared" si="57"/>
        <v>68.454258675078862</v>
      </c>
      <c r="X284" s="52">
        <f t="shared" si="58"/>
        <v>62.698389299999015</v>
      </c>
      <c r="Y284" s="52">
        <f t="shared" si="59"/>
        <v>72.698004699406724</v>
      </c>
      <c r="Z284" s="52">
        <f t="shared" si="60"/>
        <v>72.304911349563469</v>
      </c>
      <c r="AA284" s="52">
        <f t="shared" si="61"/>
        <v>-3.850652674484607</v>
      </c>
      <c r="AB284" s="52">
        <f t="shared" si="62"/>
        <v>-3.850652674484607</v>
      </c>
      <c r="AC284" s="52">
        <f t="shared" si="63"/>
        <v>-3.850652674484607</v>
      </c>
      <c r="AF284">
        <v>2.0699999999999998</v>
      </c>
      <c r="AG284">
        <v>1.79</v>
      </c>
      <c r="AH284" s="59" t="s">
        <v>476</v>
      </c>
      <c r="AJ284" t="s">
        <v>271</v>
      </c>
    </row>
    <row r="285" spans="1:36" ht="15" x14ac:dyDescent="0.25">
      <c r="A285">
        <v>1.83</v>
      </c>
      <c r="B285">
        <v>3.88</v>
      </c>
      <c r="C285">
        <v>4.24</v>
      </c>
      <c r="D285" s="45">
        <f t="shared" si="67"/>
        <v>4.0029102798354144E-2</v>
      </c>
      <c r="E285" s="46">
        <f>IF(OR($A285="",$B285="",$C285=""),"",A285*'MPTO_working_3-way'!$I284)</f>
        <v>1.9032532581209882</v>
      </c>
      <c r="F285" s="47">
        <f>IF(OR($A285="",$B285="",$C285=""),"",B285*'MPTO_working_3-way'!$I284)</f>
        <v>4.0353129188576142</v>
      </c>
      <c r="G285" s="48">
        <f>IF(OR($A285="",$B285="",$C285=""),"",C285*'MPTO_working_3-way'!$I284)</f>
        <v>4.4097233958650222</v>
      </c>
      <c r="H285" s="46">
        <f>IF(OR($A285="",$B285="",$C285=""),"",'MPTO_working_3-way'!E284)</f>
        <v>1.8758028911224973</v>
      </c>
      <c r="I285" s="47">
        <f>IF(OR($A285="",$B285="",$C285=""),"",'MPTO_working_3-way'!F284)</f>
        <v>4.0918384581426581</v>
      </c>
      <c r="J285" s="48">
        <f>IF(OR($A285="",$B285="",$C285=""),"",'MPTO_working_3-way'!G284)</f>
        <v>4.4942603777370493</v>
      </c>
      <c r="K285" s="46">
        <f>IF(OR($A285="",$B285="",$C285=""),"",'OddsRatio_working_3-way'!H284)</f>
        <v>1.8859247837121129</v>
      </c>
      <c r="L285" s="47">
        <f>IF(OR($A285="",$B285="",$C285=""),"",'OddsRatio_working_3-way'!I284)</f>
        <v>4.0740522615552814</v>
      </c>
      <c r="M285" s="48">
        <f>IF(OR($A285="",$B285="",$C285=""),"",'OddsRatio_working_3-way'!J284)</f>
        <v>4.4583087942496924</v>
      </c>
      <c r="N285" s="49">
        <f t="shared" si="64"/>
        <v>52.541615033790258</v>
      </c>
      <c r="O285" s="50">
        <f t="shared" si="65"/>
        <v>24.781225647380456</v>
      </c>
      <c r="P285" s="50">
        <f t="shared" si="66"/>
        <v>22.677159318829286</v>
      </c>
      <c r="Q285" t="s">
        <v>166</v>
      </c>
      <c r="R285" t="s">
        <v>124</v>
      </c>
      <c r="S285" t="s">
        <v>364</v>
      </c>
      <c r="T285" s="52">
        <v>100</v>
      </c>
      <c r="U285" s="52">
        <f t="shared" si="55"/>
        <v>45.355191256830594</v>
      </c>
      <c r="V285" s="52">
        <f t="shared" si="56"/>
        <v>74.226804123711347</v>
      </c>
      <c r="W285" s="52">
        <f t="shared" si="57"/>
        <v>76.415094339622627</v>
      </c>
      <c r="X285" s="52">
        <f t="shared" si="58"/>
        <v>49.35810153666602</v>
      </c>
      <c r="Y285" s="52">
        <f t="shared" si="59"/>
        <v>78.229714403546751</v>
      </c>
      <c r="Z285" s="52">
        <f t="shared" si="60"/>
        <v>80.418004619458046</v>
      </c>
      <c r="AA285" s="52">
        <f t="shared" si="61"/>
        <v>-4.0029102798354259</v>
      </c>
      <c r="AB285" s="52">
        <f t="shared" si="62"/>
        <v>-4.0029102798354046</v>
      </c>
      <c r="AC285" s="52">
        <f t="shared" si="63"/>
        <v>-4.0029102798354188</v>
      </c>
      <c r="AF285">
        <v>1.79</v>
      </c>
      <c r="AG285">
        <v>2.06</v>
      </c>
      <c r="AH285" s="59" t="s">
        <v>370</v>
      </c>
      <c r="AJ285" t="s">
        <v>271</v>
      </c>
    </row>
    <row r="286" spans="1:36" ht="15" x14ac:dyDescent="0.25">
      <c r="A286">
        <v>1.22</v>
      </c>
      <c r="B286">
        <v>6.8</v>
      </c>
      <c r="C286">
        <v>13.19</v>
      </c>
      <c r="D286" s="45">
        <f t="shared" si="67"/>
        <v>4.2545966049204464E-2</v>
      </c>
      <c r="E286" s="46">
        <f>IF(OR($A286="",$B286="",$C286=""),"",A286*'MPTO_working_3-way'!$I285)</f>
        <v>1.2719060785800294</v>
      </c>
      <c r="F286" s="47">
        <f>IF(OR($A286="",$B286="",$C286=""),"",B286*'MPTO_working_3-way'!$I285)</f>
        <v>7.0893125691345897</v>
      </c>
      <c r="G286" s="48">
        <f>IF(OR($A286="",$B286="",$C286=""),"",C286*'MPTO_working_3-way'!$I285)</f>
        <v>13.751181292189006</v>
      </c>
      <c r="H286" s="46">
        <f>IF(OR($A286="",$B286="",$C286=""),"",'MPTO_working_3-way'!E285)</f>
        <v>1.2414801215821289</v>
      </c>
      <c r="I286" s="47">
        <f>IF(OR($A286="",$B286="",$C286=""),"",'MPTO_working_3-way'!F285)</f>
        <v>7.5257662568225827</v>
      </c>
      <c r="J286" s="48">
        <f>IF(OR($A286="",$B286="",$C286=""),"",'MPTO_working_3-way'!G285)</f>
        <v>16.225068256720395</v>
      </c>
      <c r="K286" s="46">
        <f>IF(OR($A286="",$B286="",$C286=""),"",'OddsRatio_working_3-way'!H285)</f>
        <v>1.2493087818357598</v>
      </c>
      <c r="L286" s="47">
        <f>IF(OR($A286="",$B286="",$C286=""),"",'OddsRatio_working_3-way'!I285)</f>
        <v>7.5726860665791182</v>
      </c>
      <c r="M286" s="48">
        <f>IF(OR($A286="",$B286="",$C286=""),"",'OddsRatio_working_3-way'!J285)</f>
        <v>14.813972957172323</v>
      </c>
      <c r="N286" s="49">
        <f t="shared" si="64"/>
        <v>78.622157472225581</v>
      </c>
      <c r="O286" s="50">
        <f t="shared" si="65"/>
        <v>14.105740017075769</v>
      </c>
      <c r="P286" s="50">
        <f t="shared" si="66"/>
        <v>7.2721025106986508</v>
      </c>
      <c r="Q286" t="s">
        <v>149</v>
      </c>
      <c r="R286" t="s">
        <v>145</v>
      </c>
      <c r="S286" t="s">
        <v>365</v>
      </c>
      <c r="T286" s="52">
        <v>100</v>
      </c>
      <c r="U286" s="52">
        <f t="shared" si="55"/>
        <v>18.032786885245901</v>
      </c>
      <c r="V286" s="52">
        <f t="shared" si="56"/>
        <v>85.294117647058826</v>
      </c>
      <c r="W286" s="52">
        <f t="shared" si="57"/>
        <v>92.418498862774825</v>
      </c>
      <c r="X286" s="52">
        <f t="shared" si="58"/>
        <v>22.287383490166345</v>
      </c>
      <c r="Y286" s="52">
        <f t="shared" si="59"/>
        <v>89.548714251979263</v>
      </c>
      <c r="Z286" s="52">
        <f t="shared" si="60"/>
        <v>96.673095467695276</v>
      </c>
      <c r="AA286" s="52">
        <f t="shared" si="61"/>
        <v>-4.2545966049204438</v>
      </c>
      <c r="AB286" s="52">
        <f t="shared" si="62"/>
        <v>-4.2545966049204367</v>
      </c>
      <c r="AC286" s="52">
        <f t="shared" si="63"/>
        <v>-4.2545966049204509</v>
      </c>
      <c r="AF286">
        <v>1.56</v>
      </c>
      <c r="AG286">
        <v>2.5</v>
      </c>
      <c r="AH286" s="59" t="s">
        <v>378</v>
      </c>
      <c r="AJ286" t="s">
        <v>268</v>
      </c>
    </row>
    <row r="287" spans="1:36" ht="15" x14ac:dyDescent="0.25">
      <c r="A287">
        <v>2.81</v>
      </c>
      <c r="B287">
        <v>3.02</v>
      </c>
      <c r="C287">
        <v>2.89</v>
      </c>
      <c r="D287" s="45">
        <f t="shared" si="67"/>
        <v>3.3018475181240792E-2</v>
      </c>
      <c r="E287" s="46">
        <f>IF(OR($A287="",$B287="",$C287=""),"",A287*'MPTO_working_3-way'!$I286)</f>
        <v>2.9027819152592866</v>
      </c>
      <c r="F287" s="47">
        <f>IF(OR($A287="",$B287="",$C287=""),"",B287*'MPTO_working_3-way'!$I286)</f>
        <v>3.1197157950473473</v>
      </c>
      <c r="G287" s="48">
        <f>IF(OR($A287="",$B287="",$C287=""),"",C287*'MPTO_working_3-way'!$I286)</f>
        <v>2.9854233932737859</v>
      </c>
      <c r="H287" s="46">
        <f>IF(OR($A287="",$B287="",$C287=""),"",'MPTO_working_3-way'!E286)</f>
        <v>2.8996792652904291</v>
      </c>
      <c r="I287" s="47">
        <f>IF(OR($A287="",$B287="",$C287=""),"",'MPTO_working_3-way'!F286)</f>
        <v>3.1238317901841297</v>
      </c>
      <c r="J287" s="48">
        <f>IF(OR($A287="",$B287="",$C287=""),"",'MPTO_working_3-way'!G286)</f>
        <v>2.9849445113351885</v>
      </c>
      <c r="K287" s="46">
        <f>IF(OR($A287="",$B287="",$C287=""),"",'OddsRatio_working_3-way'!H286)</f>
        <v>2.9011924681277566</v>
      </c>
      <c r="L287" s="47">
        <f>IF(OR($A287="",$B287="",$C287=""),"",'OddsRatio_working_3-way'!I286)</f>
        <v>3.1217728097337387</v>
      </c>
      <c r="M287" s="48">
        <f>IF(OR($A287="",$B287="",$C287=""),"",'OddsRatio_working_3-way'!J286)</f>
        <v>2.9852230744538457</v>
      </c>
      <c r="N287" s="49">
        <f t="shared" si="64"/>
        <v>34.449711662568234</v>
      </c>
      <c r="O287" s="50">
        <f t="shared" si="65"/>
        <v>32.054201911197595</v>
      </c>
      <c r="P287" s="50">
        <f t="shared" si="66"/>
        <v>33.496086426234164</v>
      </c>
      <c r="Q287" t="s">
        <v>182</v>
      </c>
      <c r="R287" t="s">
        <v>173</v>
      </c>
      <c r="S287" t="s">
        <v>365</v>
      </c>
      <c r="T287" s="52">
        <v>100</v>
      </c>
      <c r="U287" s="52">
        <f t="shared" si="55"/>
        <v>64.412811387900362</v>
      </c>
      <c r="V287" s="52">
        <f t="shared" si="56"/>
        <v>66.88741721854305</v>
      </c>
      <c r="W287" s="52">
        <f t="shared" si="57"/>
        <v>65.397923875432525</v>
      </c>
      <c r="X287" s="52">
        <f t="shared" si="58"/>
        <v>67.714658906024425</v>
      </c>
      <c r="Y287" s="52">
        <f t="shared" si="59"/>
        <v>70.189264736667113</v>
      </c>
      <c r="Z287" s="52">
        <f t="shared" si="60"/>
        <v>68.699771393556603</v>
      </c>
      <c r="AA287" s="52">
        <f t="shared" si="61"/>
        <v>-3.3018475181240632</v>
      </c>
      <c r="AB287" s="52">
        <f t="shared" si="62"/>
        <v>-3.3018475181240632</v>
      </c>
      <c r="AC287" s="52">
        <f t="shared" si="63"/>
        <v>-3.3018475181240774</v>
      </c>
      <c r="AF287">
        <v>2.2799999999999998</v>
      </c>
      <c r="AG287">
        <v>1.67</v>
      </c>
      <c r="AH287" s="59" t="s">
        <v>371</v>
      </c>
      <c r="AJ287" t="s">
        <v>268</v>
      </c>
    </row>
    <row r="288" spans="1:36" s="52" customFormat="1" ht="15" x14ac:dyDescent="0.25">
      <c r="A288" s="44">
        <v>4.8600000000000003</v>
      </c>
      <c r="B288" s="44">
        <v>3.84</v>
      </c>
      <c r="C288" s="44">
        <v>1.75</v>
      </c>
      <c r="D288" s="45">
        <f t="shared" si="67"/>
        <v>3.7606554967666073E-2</v>
      </c>
      <c r="E288" s="46">
        <f>IF(OR($A288="",$B288="",$C288=""),"",A288*'MPTO_working_3-way'!$I287)</f>
        <v>5.0427678571428576</v>
      </c>
      <c r="F288" s="47">
        <f>IF(OR($A288="",$B288="",$C288=""),"",B288*'MPTO_working_3-way'!$I287)</f>
        <v>3.9844091710758374</v>
      </c>
      <c r="G288" s="48">
        <f>IF(OR($A288="",$B288="",$C288=""),"",C288*'MPTO_working_3-way'!$I287)</f>
        <v>1.8158114711934157</v>
      </c>
      <c r="H288" s="46">
        <f>IF(OR($A288="",$B288="",$C288=""),"",'MPTO_working_3-way'!E287)</f>
        <v>5.1752923652267624</v>
      </c>
      <c r="I288" s="47">
        <f>IF(OR($A288="",$B288="",$C288=""),"",'MPTO_working_3-way'!F287)</f>
        <v>4.0341914126192</v>
      </c>
      <c r="J288" s="48">
        <f>IF(OR($A288="",$B288="",$C288=""),"",'MPTO_working_3-way'!G287)</f>
        <v>1.7892510820139154</v>
      </c>
      <c r="K288" s="46">
        <f>IF(OR($A288="",$B288="",$C288=""),"",'OddsRatio_working_3-way'!H287)</f>
        <v>5.1114132550659095</v>
      </c>
      <c r="L288" s="47">
        <f>IF(OR($A288="",$B288="",$C288=""),"",'OddsRatio_working_3-way'!I287)</f>
        <v>4.024977628079581</v>
      </c>
      <c r="M288" s="48">
        <f>IF(OR($A288="",$B288="",$C288=""),"",'OddsRatio_working_3-way'!J287)</f>
        <v>1.7988497257252416</v>
      </c>
      <c r="N288" s="49">
        <f t="shared" si="64"/>
        <v>19.830379433063612</v>
      </c>
      <c r="O288" s="50">
        <f t="shared" si="65"/>
        <v>25.097823969971145</v>
      </c>
      <c r="P288" s="50">
        <f t="shared" si="66"/>
        <v>55.071796596965243</v>
      </c>
      <c r="Q288" s="44" t="s">
        <v>361</v>
      </c>
      <c r="R288" s="44" t="s">
        <v>147</v>
      </c>
      <c r="S288" s="44" t="s">
        <v>365</v>
      </c>
      <c r="T288" s="52">
        <v>100</v>
      </c>
      <c r="U288" s="52">
        <f t="shared" si="55"/>
        <v>79.423868312757207</v>
      </c>
      <c r="V288" s="52">
        <f t="shared" si="56"/>
        <v>73.958333333333343</v>
      </c>
      <c r="W288" s="52">
        <f t="shared" si="57"/>
        <v>42.857142857142854</v>
      </c>
      <c r="X288" s="52">
        <f t="shared" si="58"/>
        <v>83.18452380952381</v>
      </c>
      <c r="Y288" s="52">
        <f t="shared" si="59"/>
        <v>77.718988830099931</v>
      </c>
      <c r="Z288" s="52">
        <f t="shared" si="60"/>
        <v>46.617798353909464</v>
      </c>
      <c r="AA288" s="52">
        <f t="shared" si="61"/>
        <v>-3.7606554967666028</v>
      </c>
      <c r="AB288" s="52">
        <f t="shared" si="62"/>
        <v>-3.7606554967665886</v>
      </c>
      <c r="AC288" s="52">
        <f t="shared" si="63"/>
        <v>-3.7606554967666099</v>
      </c>
      <c r="AD288" s="53"/>
      <c r="AE288" s="53"/>
      <c r="AF288" s="44">
        <v>1.85</v>
      </c>
      <c r="AG288" s="44">
        <v>2.02</v>
      </c>
      <c r="AH288" s="74" t="s">
        <v>380</v>
      </c>
      <c r="AI288" s="53"/>
      <c r="AJ288" s="44" t="s">
        <v>268</v>
      </c>
    </row>
    <row r="289" spans="1:36" ht="15" x14ac:dyDescent="0.25">
      <c r="A289">
        <v>3.95</v>
      </c>
      <c r="B289">
        <v>3.58</v>
      </c>
      <c r="C289">
        <v>2.04</v>
      </c>
      <c r="D289" s="45">
        <f t="shared" si="67"/>
        <v>2.269024433194522E-2</v>
      </c>
      <c r="E289" s="46">
        <f>IF(OR($A289="",$B289="",$C289=""),"",A289*'MPTO_working_3-way'!$I288)</f>
        <v>4.0396264651111835</v>
      </c>
      <c r="F289" s="47">
        <f>IF(OR($A289="",$B289="",$C289=""),"",B289*'MPTO_working_3-way'!$I288)</f>
        <v>3.6612310747083638</v>
      </c>
      <c r="G289" s="48">
        <f>IF(OR($A289="",$B289="",$C289=""),"",C289*'MPTO_working_3-way'!$I288)</f>
        <v>2.0862880984371683</v>
      </c>
      <c r="H289" s="46">
        <f>IF(OR($A289="",$B289="",$C289=""),"",'MPTO_working_3-way'!E288)</f>
        <v>4.0716423022492547</v>
      </c>
      <c r="I289" s="47">
        <f>IF(OR($A289="",$B289="",$C289=""),"",'MPTO_working_3-way'!F288)</f>
        <v>3.6796335286894579</v>
      </c>
      <c r="J289" s="48">
        <f>IF(OR($A289="",$B289="",$C289=""),"",'MPTO_working_3-way'!G288)</f>
        <v>2.0719691709817267</v>
      </c>
      <c r="K289" s="46">
        <f>IF(OR($A289="",$B289="",$C289=""),"",'OddsRatio_working_3-way'!H288)</f>
        <v>4.0569900497218816</v>
      </c>
      <c r="L289" s="47">
        <f>IF(OR($A289="",$B289="",$C289=""),"",'OddsRatio_working_3-way'!I288)</f>
        <v>3.6735709587398144</v>
      </c>
      <c r="M289" s="48">
        <f>IF(OR($A289="",$B289="",$C289=""),"",'OddsRatio_working_3-way'!J288)</f>
        <v>2.0777185260036464</v>
      </c>
      <c r="N289" s="49">
        <f t="shared" ref="N289:N304" si="68">(1/E289)* 100</f>
        <v>24.754764051494469</v>
      </c>
      <c r="O289" s="50">
        <f t="shared" ref="O289:O304" si="69">(1/F289)* 100</f>
        <v>27.313217319386357</v>
      </c>
      <c r="P289" s="50">
        <f t="shared" ref="P289:P304" si="70">(1/G289)* 100</f>
        <v>47.932018629119192</v>
      </c>
      <c r="Q289" t="s">
        <v>34</v>
      </c>
      <c r="R289" t="s">
        <v>39</v>
      </c>
      <c r="S289" t="s">
        <v>364</v>
      </c>
      <c r="T289" s="52">
        <v>100</v>
      </c>
      <c r="U289" s="52">
        <f t="shared" ref="U289:U304" si="71">(1/A289)*((T289*A289)-T289)</f>
        <v>74.683544303797461</v>
      </c>
      <c r="V289" s="52">
        <f t="shared" ref="V289:V304" si="72">(1/B289)*((T289*B289)-T289)</f>
        <v>72.067039106145245</v>
      </c>
      <c r="W289" s="52">
        <f t="shared" ref="W289:W304" si="73">(1/C289)*((T289*C289)-T289)</f>
        <v>50.980392156862742</v>
      </c>
      <c r="X289" s="52">
        <f t="shared" ref="X289:X304" si="74">((1/B289)+(1/C289))*T289</f>
        <v>76.952568736992006</v>
      </c>
      <c r="Y289" s="52">
        <f t="shared" ref="Y289:Y304" si="75">((1/A289)+(1/C289))*T289</f>
        <v>74.336063539339776</v>
      </c>
      <c r="Z289" s="52">
        <f t="shared" ref="Z289:Z304" si="76">((1/A289)+(1/B289))*T289</f>
        <v>53.249416590057272</v>
      </c>
      <c r="AA289" s="52">
        <f t="shared" ref="AA289:AA304" si="77">U289-X289</f>
        <v>-2.2690244331945451</v>
      </c>
      <c r="AB289" s="52">
        <f t="shared" ref="AB289:AB304" si="78">V289-Y289</f>
        <v>-2.2690244331945308</v>
      </c>
      <c r="AC289" s="52">
        <f t="shared" ref="AC289:AC304" si="79">W289-Z289</f>
        <v>-2.2690244331945308</v>
      </c>
      <c r="AF289">
        <v>1.93</v>
      </c>
      <c r="AG289">
        <v>1.98</v>
      </c>
      <c r="AH289" s="59" t="s">
        <v>379</v>
      </c>
      <c r="AJ289" t="s">
        <v>367</v>
      </c>
    </row>
    <row r="290" spans="1:36" ht="15" x14ac:dyDescent="0.25">
      <c r="A290">
        <v>1.71</v>
      </c>
      <c r="B290">
        <v>4.25</v>
      </c>
      <c r="C290">
        <v>4.8899999999999997</v>
      </c>
      <c r="D290" s="45">
        <f t="shared" si="67"/>
        <v>2.4588416789598222E-2</v>
      </c>
      <c r="E290" s="46">
        <f>IF(OR($A290="",$B290="",$C290=""),"",A290*'MPTO_working_3-way'!$I289)</f>
        <v>1.7520461927102129</v>
      </c>
      <c r="F290" s="47">
        <f>IF(OR($A290="",$B290="",$C290=""),"",B290*'MPTO_working_3-way'!$I289)</f>
        <v>4.3545007713557924</v>
      </c>
      <c r="G290" s="48">
        <f>IF(OR($A290="",$B290="",$C290=""),"",C290*'MPTO_working_3-way'!$I289)</f>
        <v>5.0102373581011346</v>
      </c>
      <c r="H290" s="46">
        <f>IF(OR($A290="",$B290="",$C290=""),"",'MPTO_working_3-way'!E289)</f>
        <v>1.7343070021436007</v>
      </c>
      <c r="I290" s="47">
        <f>IF(OR($A290="",$B290="",$C290=""),"",'MPTO_working_3-way'!F289)</f>
        <v>4.4033857353055064</v>
      </c>
      <c r="J290" s="48">
        <f>IF(OR($A290="",$B290="",$C290=""),"",'MPTO_working_3-way'!G289)</f>
        <v>5.0941698411390108</v>
      </c>
      <c r="K290" s="46">
        <f>IF(OR($A290="",$B290="",$C290=""),"",'OddsRatio_working_3-way'!H289)</f>
        <v>1.7406274532004047</v>
      </c>
      <c r="L290" s="47">
        <f>IF(OR($A290="",$B290="",$C290=""),"",'OddsRatio_working_3-way'!I289)</f>
        <v>4.3901960885933997</v>
      </c>
      <c r="M290" s="48">
        <f>IF(OR($A290="",$B290="",$C290=""),"",'OddsRatio_working_3-way'!J289)</f>
        <v>5.057803933731793</v>
      </c>
      <c r="N290" s="49">
        <f t="shared" si="68"/>
        <v>57.076120718776004</v>
      </c>
      <c r="O290" s="50">
        <f t="shared" si="69"/>
        <v>22.964745042142816</v>
      </c>
      <c r="P290" s="50">
        <f t="shared" si="70"/>
        <v>19.959134239081184</v>
      </c>
      <c r="Q290" t="s">
        <v>35</v>
      </c>
      <c r="R290" t="s">
        <v>136</v>
      </c>
      <c r="S290" t="s">
        <v>364</v>
      </c>
      <c r="T290" s="52">
        <v>100</v>
      </c>
      <c r="U290" s="52">
        <f t="shared" si="71"/>
        <v>41.520467836257311</v>
      </c>
      <c r="V290" s="52">
        <f t="shared" si="72"/>
        <v>76.470588235294116</v>
      </c>
      <c r="W290" s="52">
        <f t="shared" si="73"/>
        <v>79.550102249488745</v>
      </c>
      <c r="X290" s="52">
        <f t="shared" si="74"/>
        <v>43.979309515217132</v>
      </c>
      <c r="Y290" s="52">
        <f t="shared" si="75"/>
        <v>78.92942991425393</v>
      </c>
      <c r="Z290" s="52">
        <f t="shared" si="76"/>
        <v>82.008943928448574</v>
      </c>
      <c r="AA290" s="52">
        <f t="shared" si="77"/>
        <v>-2.4588416789598213</v>
      </c>
      <c r="AB290" s="52">
        <f t="shared" si="78"/>
        <v>-2.4588416789598142</v>
      </c>
      <c r="AC290" s="52">
        <f t="shared" si="79"/>
        <v>-2.4588416789598284</v>
      </c>
      <c r="AF290">
        <v>1.57</v>
      </c>
      <c r="AG290">
        <v>2.5299999999999998</v>
      </c>
      <c r="AH290" s="59" t="s">
        <v>379</v>
      </c>
      <c r="AJ290" t="s">
        <v>367</v>
      </c>
    </row>
    <row r="291" spans="1:36" ht="15" x14ac:dyDescent="0.25">
      <c r="A291">
        <v>6.3</v>
      </c>
      <c r="B291">
        <v>4.75</v>
      </c>
      <c r="C291">
        <v>1.52</v>
      </c>
      <c r="D291" s="45">
        <f t="shared" si="67"/>
        <v>2.7151211361737815E-2</v>
      </c>
      <c r="E291" s="46">
        <f>IF(OR($A291="",$B291="",$C291=""),"",A291*'MPTO_working_3-way'!$I290)</f>
        <v>6.4710526315789476</v>
      </c>
      <c r="F291" s="47">
        <f>IF(OR($A291="",$B291="",$C291=""),"",B291*'MPTO_working_3-way'!$I290)</f>
        <v>4.8789682539682548</v>
      </c>
      <c r="G291" s="48">
        <f>IF(OR($A291="",$B291="",$C291=""),"",C291*'MPTO_working_3-way'!$I290)</f>
        <v>1.5612698412698416</v>
      </c>
      <c r="H291" s="46">
        <f>IF(OR($A291="",$B291="",$C291=""),"",'MPTO_working_3-way'!E290)</f>
        <v>6.6809302325581408</v>
      </c>
      <c r="I291" s="47">
        <f>IF(OR($A291="",$B291="",$C291=""),"",'MPTO_working_3-way'!F290)</f>
        <v>4.9633724948168636</v>
      </c>
      <c r="J291" s="48">
        <f>IF(OR($A291="",$B291="",$C291=""),"",'MPTO_working_3-way'!G290)</f>
        <v>1.5412017167381977</v>
      </c>
      <c r="K291" s="46">
        <f>IF(OR($A291="",$B291="",$C291=""),"",'OddsRatio_working_3-way'!H290)</f>
        <v>6.5831020840980186</v>
      </c>
      <c r="L291" s="47">
        <f>IF(OR($A291="",$B291="",$C291=""),"",'OddsRatio_working_3-way'!I290)</f>
        <v>4.9503080783712399</v>
      </c>
      <c r="M291" s="48">
        <f>IF(OR($A291="",$B291="",$C291=""),"",'OddsRatio_working_3-way'!J290)</f>
        <v>1.5477760535341449</v>
      </c>
      <c r="N291" s="49">
        <f t="shared" si="68"/>
        <v>15.453436356242376</v>
      </c>
      <c r="O291" s="50">
        <f t="shared" si="69"/>
        <v>20.496136640910937</v>
      </c>
      <c r="P291" s="50">
        <f t="shared" si="70"/>
        <v>64.050427002846675</v>
      </c>
      <c r="Q291" t="s">
        <v>134</v>
      </c>
      <c r="R291" t="s">
        <v>68</v>
      </c>
      <c r="S291" t="s">
        <v>364</v>
      </c>
      <c r="T291" s="52">
        <v>100</v>
      </c>
      <c r="U291" s="52">
        <f t="shared" si="71"/>
        <v>84.126984126984127</v>
      </c>
      <c r="V291" s="52">
        <f t="shared" si="72"/>
        <v>78.94736842105263</v>
      </c>
      <c r="W291" s="52">
        <f t="shared" si="73"/>
        <v>34.21052631578948</v>
      </c>
      <c r="X291" s="52">
        <f t="shared" si="74"/>
        <v>86.842105263157904</v>
      </c>
      <c r="Y291" s="52">
        <f t="shared" si="75"/>
        <v>81.662489557226408</v>
      </c>
      <c r="Z291" s="52">
        <f t="shared" si="76"/>
        <v>36.925647451963236</v>
      </c>
      <c r="AA291" s="52">
        <f t="shared" si="77"/>
        <v>-2.7151211361737779</v>
      </c>
      <c r="AB291" s="52">
        <f t="shared" si="78"/>
        <v>-2.7151211361737779</v>
      </c>
      <c r="AC291" s="52">
        <f t="shared" si="79"/>
        <v>-2.7151211361737566</v>
      </c>
      <c r="AF291">
        <v>1.67</v>
      </c>
      <c r="AG291">
        <v>2.33</v>
      </c>
      <c r="AH291" s="59" t="s">
        <v>382</v>
      </c>
      <c r="AJ291" t="s">
        <v>367</v>
      </c>
    </row>
    <row r="292" spans="1:36" ht="15" x14ac:dyDescent="0.25">
      <c r="A292">
        <v>2.52</v>
      </c>
      <c r="B292">
        <v>3.54</v>
      </c>
      <c r="C292">
        <v>2.78</v>
      </c>
      <c r="D292" s="45">
        <f t="shared" si="67"/>
        <v>3.9023502747438821E-2</v>
      </c>
      <c r="E292" s="46">
        <f>IF(OR($A292="",$B292="",$C292=""),"",A292*'MPTO_working_3-way'!$I291)</f>
        <v>2.6183392269235459</v>
      </c>
      <c r="F292" s="47">
        <f>IF(OR($A292="",$B292="",$C292=""),"",B292*'MPTO_working_3-way'!$I291)</f>
        <v>3.6781431997259335</v>
      </c>
      <c r="G292" s="48">
        <f>IF(OR($A292="",$B292="",$C292=""),"",C292*'MPTO_working_3-way'!$I291)</f>
        <v>2.8884853376378796</v>
      </c>
      <c r="H292" s="46">
        <f>IF(OR($A292="",$B292="",$C292=""),"",'MPTO_working_3-way'!E291)</f>
        <v>2.6054044877150107</v>
      </c>
      <c r="I292" s="47">
        <f>IF(OR($A292="",$B292="",$C292=""),"",'MPTO_working_3-way'!F291)</f>
        <v>3.71087749707916</v>
      </c>
      <c r="J292" s="48">
        <f>IF(OR($A292="",$B292="",$C292=""),"",'MPTO_working_3-way'!G291)</f>
        <v>2.8843014730511287</v>
      </c>
      <c r="K292" s="46">
        <f>IF(OR($A292="",$B292="",$C292=""),"",'OddsRatio_working_3-way'!H291)</f>
        <v>2.6116798301181396</v>
      </c>
      <c r="L292" s="47">
        <f>IF(OR($A292="",$B292="",$C292=""),"",'OddsRatio_working_3-way'!I291)</f>
        <v>3.6932018213816287</v>
      </c>
      <c r="M292" s="48">
        <f>IF(OR($A292="",$B292="",$C292=""),"",'OddsRatio_working_3-way'!J291)</f>
        <v>2.8873619063225577</v>
      </c>
      <c r="N292" s="49">
        <f t="shared" si="68"/>
        <v>38.192148279234388</v>
      </c>
      <c r="O292" s="50">
        <f t="shared" si="69"/>
        <v>27.187630978438037</v>
      </c>
      <c r="P292" s="50">
        <f t="shared" si="70"/>
        <v>34.620220742327575</v>
      </c>
      <c r="Q292" t="s">
        <v>319</v>
      </c>
      <c r="R292" t="s">
        <v>260</v>
      </c>
      <c r="S292" t="s">
        <v>364</v>
      </c>
      <c r="T292" s="52">
        <v>100</v>
      </c>
      <c r="U292" s="52">
        <f t="shared" si="71"/>
        <v>60.317460317460316</v>
      </c>
      <c r="V292" s="52">
        <f t="shared" si="72"/>
        <v>71.751412429378533</v>
      </c>
      <c r="W292" s="52">
        <f t="shared" si="73"/>
        <v>64.02877697841727</v>
      </c>
      <c r="X292" s="52">
        <f t="shared" si="74"/>
        <v>64.219810592204212</v>
      </c>
      <c r="Y292" s="52">
        <f t="shared" si="75"/>
        <v>75.653762704122414</v>
      </c>
      <c r="Z292" s="52">
        <f t="shared" si="76"/>
        <v>67.931127253161151</v>
      </c>
      <c r="AA292" s="52">
        <f t="shared" si="77"/>
        <v>-3.9023502747438954</v>
      </c>
      <c r="AB292" s="52">
        <f t="shared" si="78"/>
        <v>-3.9023502747438812</v>
      </c>
      <c r="AC292" s="52">
        <f t="shared" si="79"/>
        <v>-3.9023502747438812</v>
      </c>
      <c r="AF292">
        <v>1.85</v>
      </c>
      <c r="AG292">
        <v>2</v>
      </c>
      <c r="AH292" s="59" t="s">
        <v>374</v>
      </c>
      <c r="AJ292" t="s">
        <v>265</v>
      </c>
    </row>
    <row r="293" spans="1:36" s="52" customFormat="1" ht="15" x14ac:dyDescent="0.25">
      <c r="A293">
        <v>1.98</v>
      </c>
      <c r="B293">
        <v>3.74</v>
      </c>
      <c r="C293">
        <v>3.74</v>
      </c>
      <c r="D293" s="45">
        <f t="shared" si="67"/>
        <v>3.9809863339275164E-2</v>
      </c>
      <c r="E293" s="46">
        <f>IF(OR($A293="",$B293="",$C293=""),"",A293*'MPTO_working_3-way'!$I292)</f>
        <v>2.0588235294117649</v>
      </c>
      <c r="F293" s="47">
        <f>IF(OR($A293="",$B293="",$C293=""),"",B293*'MPTO_working_3-way'!$I292)</f>
        <v>3.8888888888888893</v>
      </c>
      <c r="G293" s="48">
        <f>IF(OR($A293="",$B293="",$C293=""),"",C293*'MPTO_working_3-way'!$I292)</f>
        <v>3.8888888888888893</v>
      </c>
      <c r="H293" s="46">
        <f>IF(OR($A293="",$B293="",$C293=""),"",'MPTO_working_3-way'!E292)</f>
        <v>2.0334273056786145</v>
      </c>
      <c r="I293" s="47">
        <f>IF(OR($A293="",$B293="",$C293=""),"",'MPTO_working_3-way'!F292)</f>
        <v>3.9353078721745911</v>
      </c>
      <c r="J293" s="48">
        <f>IF(OR($A293="",$B293="",$C293=""),"",'MPTO_working_3-way'!G292)</f>
        <v>3.9353078721745911</v>
      </c>
      <c r="K293" s="46">
        <f>IF(OR($A293="",$B293="",$C293=""),"",'OddsRatio_working_3-way'!H292)</f>
        <v>2.0433027022614634</v>
      </c>
      <c r="L293" s="47">
        <f>IF(OR($A293="",$B293="",$C293=""),"",'OddsRatio_working_3-way'!I292)</f>
        <v>3.9169891879555201</v>
      </c>
      <c r="M293" s="48">
        <f>IF(OR($A293="",$B293="",$C293=""),"",'OddsRatio_working_3-way'!J292)</f>
        <v>3.9169891879555201</v>
      </c>
      <c r="N293" s="49">
        <f t="shared" si="68"/>
        <v>48.571428571428562</v>
      </c>
      <c r="O293" s="50">
        <f t="shared" si="69"/>
        <v>25.714285714285712</v>
      </c>
      <c r="P293" s="50">
        <f t="shared" si="70"/>
        <v>25.714285714285712</v>
      </c>
      <c r="Q293" t="s">
        <v>259</v>
      </c>
      <c r="R293" t="s">
        <v>320</v>
      </c>
      <c r="S293" t="s">
        <v>364</v>
      </c>
      <c r="T293" s="52">
        <v>100</v>
      </c>
      <c r="U293" s="52">
        <f t="shared" si="71"/>
        <v>49.494949494949495</v>
      </c>
      <c r="V293" s="52">
        <f t="shared" si="72"/>
        <v>73.262032085561486</v>
      </c>
      <c r="W293" s="52">
        <f t="shared" si="73"/>
        <v>73.262032085561486</v>
      </c>
      <c r="X293" s="52">
        <f t="shared" si="74"/>
        <v>53.475935828876999</v>
      </c>
      <c r="Y293" s="52">
        <f t="shared" si="75"/>
        <v>77.243018419489005</v>
      </c>
      <c r="Z293" s="52">
        <f t="shared" si="76"/>
        <v>77.243018419489005</v>
      </c>
      <c r="AA293" s="52">
        <f t="shared" si="77"/>
        <v>-3.980986333927504</v>
      </c>
      <c r="AB293" s="52">
        <f t="shared" si="78"/>
        <v>-3.9809863339275182</v>
      </c>
      <c r="AC293" s="52">
        <f t="shared" si="79"/>
        <v>-3.9809863339275182</v>
      </c>
      <c r="AD293" s="53"/>
      <c r="AE293" s="53"/>
      <c r="AF293">
        <v>2</v>
      </c>
      <c r="AG293">
        <v>1.85</v>
      </c>
      <c r="AH293" s="59" t="s">
        <v>475</v>
      </c>
      <c r="AI293" s="53"/>
      <c r="AJ293" t="s">
        <v>265</v>
      </c>
    </row>
    <row r="294" spans="1:36" ht="15" x14ac:dyDescent="0.25">
      <c r="A294">
        <v>2.17</v>
      </c>
      <c r="B294">
        <v>3.83</v>
      </c>
      <c r="C294">
        <v>3.14</v>
      </c>
      <c r="D294" s="45">
        <f t="shared" si="67"/>
        <v>4.0397436411300669E-2</v>
      </c>
      <c r="E294" s="46">
        <f>IF(OR($A294="",$B294="",$C294=""),"",A294*'MPTO_working_3-way'!$I293)</f>
        <v>2.2576624370125224</v>
      </c>
      <c r="F294" s="47">
        <f>IF(OR($A294="",$B294="",$C294=""),"",B294*'MPTO_working_3-way'!$I293)</f>
        <v>3.9847221814552816</v>
      </c>
      <c r="G294" s="48">
        <f>IF(OR($A294="",$B294="",$C294=""),"",C294*'MPTO_working_3-way'!$I293)</f>
        <v>3.2668479503314845</v>
      </c>
      <c r="H294" s="46">
        <f>IF(OR($A294="",$B294="",$C294=""),"",'MPTO_working_3-way'!E293)</f>
        <v>2.2353178020071405</v>
      </c>
      <c r="I294" s="47">
        <f>IF(OR($A294="",$B294="",$C294=""),"",'MPTO_working_3-way'!F293)</f>
        <v>4.038269980214733</v>
      </c>
      <c r="J294" s="48">
        <f>IF(OR($A294="",$B294="",$C294=""),"",'MPTO_working_3-way'!G293)</f>
        <v>3.2786291282728368</v>
      </c>
      <c r="K294" s="46">
        <f>IF(OR($A294="",$B294="",$C294=""),"",'OddsRatio_working_3-way'!H293)</f>
        <v>2.2447372955313152</v>
      </c>
      <c r="L294" s="47">
        <f>IF(OR($A294="",$B294="",$C294=""),"",'OddsRatio_working_3-way'!I293)</f>
        <v>4.0107748259432681</v>
      </c>
      <c r="M294" s="48">
        <f>IF(OR($A294="",$B294="",$C294=""),"",'OddsRatio_working_3-way'!J293)</f>
        <v>3.2766989849889021</v>
      </c>
      <c r="N294" s="49">
        <f t="shared" si="68"/>
        <v>44.293601364217295</v>
      </c>
      <c r="O294" s="50">
        <f t="shared" si="69"/>
        <v>25.095852470065672</v>
      </c>
      <c r="P294" s="50">
        <f t="shared" si="70"/>
        <v>30.610546165717039</v>
      </c>
      <c r="Q294" t="s">
        <v>323</v>
      </c>
      <c r="R294" t="s">
        <v>257</v>
      </c>
      <c r="S294" t="s">
        <v>364</v>
      </c>
      <c r="T294" s="52">
        <v>100</v>
      </c>
      <c r="U294" s="52">
        <f t="shared" si="71"/>
        <v>53.917050691244242</v>
      </c>
      <c r="V294" s="52">
        <f t="shared" si="72"/>
        <v>73.890339425587456</v>
      </c>
      <c r="W294" s="52">
        <f t="shared" si="73"/>
        <v>68.152866242038215</v>
      </c>
      <c r="X294" s="52">
        <f t="shared" si="74"/>
        <v>57.956794332374308</v>
      </c>
      <c r="Y294" s="52">
        <f t="shared" si="75"/>
        <v>77.930083066717543</v>
      </c>
      <c r="Z294" s="52">
        <f t="shared" si="76"/>
        <v>72.192609883168288</v>
      </c>
      <c r="AA294" s="52">
        <f t="shared" si="77"/>
        <v>-4.039743641130066</v>
      </c>
      <c r="AB294" s="52">
        <f t="shared" si="78"/>
        <v>-4.0397436411300873</v>
      </c>
      <c r="AC294" s="52">
        <f t="shared" si="79"/>
        <v>-4.0397436411300731</v>
      </c>
      <c r="AF294">
        <v>1.85</v>
      </c>
      <c r="AG294">
        <v>2.0099999999999998</v>
      </c>
      <c r="AH294" s="59" t="s">
        <v>377</v>
      </c>
      <c r="AJ294" t="s">
        <v>265</v>
      </c>
    </row>
    <row r="295" spans="1:36" ht="15" x14ac:dyDescent="0.25">
      <c r="A295">
        <v>2.0699999999999998</v>
      </c>
      <c r="B295">
        <v>3.53</v>
      </c>
      <c r="C295">
        <v>3.66</v>
      </c>
      <c r="D295" s="45">
        <f t="shared" si="67"/>
        <v>3.9601950135630393E-2</v>
      </c>
      <c r="E295" s="46">
        <f>IF(OR($A295="",$B295="",$C295=""),"",A295*'MPTO_working_3-way'!$I294)</f>
        <v>2.1519760367807548</v>
      </c>
      <c r="F295" s="47">
        <f>IF(OR($A295="",$B295="",$C295=""),"",B295*'MPTO_working_3-way'!$I294)</f>
        <v>3.6697948839787751</v>
      </c>
      <c r="G295" s="48">
        <f>IF(OR($A295="",$B295="",$C295=""),"",C295*'MPTO_working_3-way'!$I294)</f>
        <v>3.8049431374964073</v>
      </c>
      <c r="H295" s="46">
        <f>IF(OR($A295="",$B295="",$C295=""),"",'MPTO_working_3-way'!E294)</f>
        <v>2.1281525026096615</v>
      </c>
      <c r="I295" s="47">
        <f>IF(OR($A295="",$B295="",$C295=""),"",'MPTO_working_3-way'!F294)</f>
        <v>3.7025316613416668</v>
      </c>
      <c r="J295" s="48">
        <f>IF(OR($A295="",$B295="",$C295=""),"",'MPTO_working_3-way'!G294)</f>
        <v>3.8458078170715182</v>
      </c>
      <c r="K295" s="46">
        <f>IF(OR($A295="",$B295="",$C295=""),"",'OddsRatio_working_3-way'!H294)</f>
        <v>2.137703776229225</v>
      </c>
      <c r="L295" s="47">
        <f>IF(OR($A295="",$B295="",$C295=""),"",'OddsRatio_working_3-way'!I294)</f>
        <v>3.6900846297756456</v>
      </c>
      <c r="M295" s="48">
        <f>IF(OR($A295="",$B295="",$C295=""),"",'OddsRatio_working_3-way'!J294)</f>
        <v>3.8283103222147101</v>
      </c>
      <c r="N295" s="49">
        <f t="shared" si="68"/>
        <v>46.468918933500234</v>
      </c>
      <c r="O295" s="50">
        <f t="shared" si="69"/>
        <v>27.249479374602114</v>
      </c>
      <c r="P295" s="50">
        <f t="shared" si="70"/>
        <v>26.281601691897666</v>
      </c>
      <c r="Q295" t="s">
        <v>258</v>
      </c>
      <c r="R295" t="s">
        <v>392</v>
      </c>
      <c r="S295" t="s">
        <v>364</v>
      </c>
      <c r="T295" s="52">
        <v>100</v>
      </c>
      <c r="U295" s="52">
        <f t="shared" si="71"/>
        <v>51.690821256038639</v>
      </c>
      <c r="V295" s="52">
        <f t="shared" si="72"/>
        <v>71.671388101982998</v>
      </c>
      <c r="W295" s="52">
        <f t="shared" si="73"/>
        <v>72.67759562841529</v>
      </c>
      <c r="X295" s="52">
        <f t="shared" si="74"/>
        <v>55.651016269601698</v>
      </c>
      <c r="Y295" s="52">
        <f t="shared" si="75"/>
        <v>75.63158311554605</v>
      </c>
      <c r="Z295" s="52">
        <f t="shared" si="76"/>
        <v>76.637790641978356</v>
      </c>
      <c r="AA295" s="52">
        <f t="shared" si="77"/>
        <v>-3.9601950135630588</v>
      </c>
      <c r="AB295" s="52">
        <f t="shared" si="78"/>
        <v>-3.9601950135630517</v>
      </c>
      <c r="AC295" s="52">
        <f t="shared" si="79"/>
        <v>-3.9601950135630659</v>
      </c>
      <c r="AF295">
        <v>2.0299999999999998</v>
      </c>
      <c r="AG295">
        <v>1.83</v>
      </c>
      <c r="AH295" s="59" t="s">
        <v>376</v>
      </c>
      <c r="AJ295" t="s">
        <v>265</v>
      </c>
    </row>
    <row r="296" spans="1:36" ht="15" x14ac:dyDescent="0.25">
      <c r="A296">
        <v>4.62</v>
      </c>
      <c r="B296">
        <v>4.09</v>
      </c>
      <c r="C296">
        <v>1.72</v>
      </c>
      <c r="D296" s="45">
        <f t="shared" si="67"/>
        <v>4.2344342793538381E-2</v>
      </c>
      <c r="E296" s="46">
        <f>IF(OR($A296="",$B296="",$C296=""),"",A296*'MPTO_working_3-way'!$I295)</f>
        <v>4.8156308637061471</v>
      </c>
      <c r="F296" s="47">
        <f>IF(OR($A296="",$B296="",$C296=""),"",B296*'MPTO_working_3-way'!$I295)</f>
        <v>4.2631883620255717</v>
      </c>
      <c r="G296" s="48">
        <f>IF(OR($A296="",$B296="",$C296=""),"",C296*'MPTO_working_3-way'!$I295)</f>
        <v>1.792832269604886</v>
      </c>
      <c r="H296" s="46">
        <f>IF(OR($A296="",$B296="",$C296=""),"",'MPTO_working_3-way'!E295)</f>
        <v>4.9422880250054551</v>
      </c>
      <c r="I296" s="47">
        <f>IF(OR($A296="",$B296="",$C296=""),"",'MPTO_working_3-way'!F295)</f>
        <v>4.3405792714197808</v>
      </c>
      <c r="J296" s="48">
        <f>IF(OR($A296="",$B296="",$C296=""),"",'MPTO_working_3-way'!G295)</f>
        <v>1.7627961481057646</v>
      </c>
      <c r="K296" s="46">
        <f>IF(OR($A296="",$B296="",$C296=""),"",'OddsRatio_working_3-way'!H295)</f>
        <v>4.8883288470771191</v>
      </c>
      <c r="L296" s="47">
        <f>IF(OR($A296="",$B296="",$C296=""),"",'OddsRatio_working_3-way'!I295)</f>
        <v>4.3190431318973195</v>
      </c>
      <c r="M296" s="48">
        <f>IF(OR($A296="",$B296="",$C296=""),"",'OddsRatio_working_3-way'!J295)</f>
        <v>1.7733692734518027</v>
      </c>
      <c r="N296" s="49">
        <f t="shared" si="68"/>
        <v>20.765711249520322</v>
      </c>
      <c r="O296" s="50">
        <f t="shared" si="69"/>
        <v>23.456622487233226</v>
      </c>
      <c r="P296" s="50">
        <f t="shared" si="70"/>
        <v>55.777666263246438</v>
      </c>
      <c r="Q296" t="s">
        <v>321</v>
      </c>
      <c r="R296" t="s">
        <v>326</v>
      </c>
      <c r="S296" t="s">
        <v>364</v>
      </c>
      <c r="T296" s="52">
        <v>100</v>
      </c>
      <c r="U296" s="52">
        <f t="shared" si="71"/>
        <v>78.354978354978357</v>
      </c>
      <c r="V296" s="52">
        <f t="shared" si="72"/>
        <v>75.550122249388764</v>
      </c>
      <c r="W296" s="52">
        <f t="shared" si="73"/>
        <v>41.860465116279073</v>
      </c>
      <c r="X296" s="52">
        <f t="shared" si="74"/>
        <v>82.589412634332177</v>
      </c>
      <c r="Y296" s="52">
        <f t="shared" si="75"/>
        <v>79.784556528742584</v>
      </c>
      <c r="Z296" s="52">
        <f t="shared" si="76"/>
        <v>46.094899395632893</v>
      </c>
      <c r="AA296" s="52">
        <f t="shared" si="77"/>
        <v>-4.2344342793538203</v>
      </c>
      <c r="AB296" s="52">
        <f t="shared" si="78"/>
        <v>-4.2344342793538203</v>
      </c>
      <c r="AC296" s="52">
        <f t="shared" si="79"/>
        <v>-4.2344342793538203</v>
      </c>
      <c r="AF296">
        <v>1.66</v>
      </c>
      <c r="AG296">
        <v>2.2599999999999998</v>
      </c>
      <c r="AH296" s="59" t="s">
        <v>477</v>
      </c>
      <c r="AJ296" t="s">
        <v>265</v>
      </c>
    </row>
    <row r="297" spans="1:36" ht="15" x14ac:dyDescent="0.25">
      <c r="A297">
        <v>2.06</v>
      </c>
      <c r="B297">
        <v>3.56</v>
      </c>
      <c r="C297">
        <v>3.67</v>
      </c>
      <c r="D297" s="45">
        <f t="shared" si="67"/>
        <v>3.8815333641075478E-2</v>
      </c>
      <c r="E297" s="46">
        <f>IF(OR($A297="",$B297="",$C297=""),"",A297*'MPTO_working_3-way'!$I296)</f>
        <v>2.1399595873006154</v>
      </c>
      <c r="F297" s="47">
        <f>IF(OR($A297="",$B297="",$C297=""),"",B297*'MPTO_working_3-way'!$I296)</f>
        <v>3.6981825877622287</v>
      </c>
      <c r="G297" s="48">
        <f>IF(OR($A297="",$B297="",$C297=""),"",C297*'MPTO_working_3-way'!$I296)</f>
        <v>3.8124522744627471</v>
      </c>
      <c r="H297" s="46">
        <f>IF(OR($A297="",$B297="",$C297=""),"",'MPTO_working_3-way'!E296)</f>
        <v>2.1164090651358478</v>
      </c>
      <c r="I297" s="47">
        <f>IF(OR($A297="",$B297="",$C297=""),"",'MPTO_working_3-way'!F296)</f>
        <v>3.7318942691207102</v>
      </c>
      <c r="J297" s="48">
        <f>IF(OR($A297="",$B297="",$C297=""),"",'MPTO_working_3-way'!G296)</f>
        <v>3.852954021242109</v>
      </c>
      <c r="K297" s="46">
        <f>IF(OR($A297="",$B297="",$C297=""),"",'OddsRatio_working_3-way'!H296)</f>
        <v>2.1258223694562948</v>
      </c>
      <c r="L297" s="47">
        <f>IF(OR($A297="",$B297="",$C297=""),"",'OddsRatio_working_3-way'!I296)</f>
        <v>3.7189672318944478</v>
      </c>
      <c r="M297" s="48">
        <f>IF(OR($A297="",$B297="",$C297=""),"",'OddsRatio_working_3-way'!J296)</f>
        <v>3.8357978551399126</v>
      </c>
      <c r="N297" s="49">
        <f t="shared" si="68"/>
        <v>46.729854429700637</v>
      </c>
      <c r="O297" s="50">
        <f t="shared" si="69"/>
        <v>27.040309023927893</v>
      </c>
      <c r="P297" s="50">
        <f t="shared" si="70"/>
        <v>26.22983654637147</v>
      </c>
      <c r="Q297" t="s">
        <v>327</v>
      </c>
      <c r="R297" t="s">
        <v>318</v>
      </c>
      <c r="S297" t="s">
        <v>364</v>
      </c>
      <c r="T297" s="52">
        <v>100</v>
      </c>
      <c r="U297" s="52">
        <f t="shared" si="71"/>
        <v>51.456310679611654</v>
      </c>
      <c r="V297" s="52">
        <f t="shared" si="72"/>
        <v>71.910112359550567</v>
      </c>
      <c r="W297" s="52">
        <f t="shared" si="73"/>
        <v>72.752043596730246</v>
      </c>
      <c r="X297" s="52">
        <f t="shared" si="74"/>
        <v>55.337844043719201</v>
      </c>
      <c r="Y297" s="52">
        <f t="shared" si="75"/>
        <v>75.791645723658107</v>
      </c>
      <c r="Z297" s="52">
        <f t="shared" si="76"/>
        <v>76.633576960837786</v>
      </c>
      <c r="AA297" s="52">
        <f t="shared" si="77"/>
        <v>-3.8815333641075469</v>
      </c>
      <c r="AB297" s="52">
        <f t="shared" si="78"/>
        <v>-3.8815333641075398</v>
      </c>
      <c r="AC297" s="52">
        <f t="shared" si="79"/>
        <v>-3.8815333641075398</v>
      </c>
      <c r="AF297">
        <v>1.97</v>
      </c>
      <c r="AG297">
        <v>1.88</v>
      </c>
      <c r="AH297" s="59" t="s">
        <v>370</v>
      </c>
      <c r="AJ297" t="s">
        <v>265</v>
      </c>
    </row>
    <row r="298" spans="1:36" s="52" customFormat="1" ht="15" x14ac:dyDescent="0.25">
      <c r="A298">
        <v>3.27</v>
      </c>
      <c r="B298">
        <v>3.43</v>
      </c>
      <c r="C298">
        <v>2.35</v>
      </c>
      <c r="D298" s="45">
        <f t="shared" si="67"/>
        <v>2.2887501951506906E-2</v>
      </c>
      <c r="E298" s="46">
        <f>IF(OR($A298="",$B298="",$C298=""),"",A298*'MPTO_working_3-way'!$I303)</f>
        <v>3.3448421313814274</v>
      </c>
      <c r="F298" s="47">
        <f>IF(OR($A298="",$B298="",$C298=""),"",B298*'MPTO_working_3-way'!$I303)</f>
        <v>3.5085041316936687</v>
      </c>
      <c r="G298" s="48">
        <f>IF(OR($A298="",$B298="",$C298=""),"",C298*'MPTO_working_3-way'!$I303)</f>
        <v>2.4037856295860411</v>
      </c>
      <c r="H298" s="46">
        <f>IF(OR($A298="",$B298="",$C298=""),"",'MPTO_working_3-way'!E303)</f>
        <v>3.3536651492361487</v>
      </c>
      <c r="I298" s="47">
        <f>IF(OR($A298="",$B298="",$C298=""),"",'MPTO_working_3-way'!F303)</f>
        <v>3.5221682534726249</v>
      </c>
      <c r="J298" s="48">
        <f>IF(OR($A298="",$B298="",$C298=""),"",'MPTO_working_3-way'!G303)</f>
        <v>2.3929012331201949</v>
      </c>
      <c r="K298" s="46">
        <f>IF(OR($A298="",$B298="",$C298=""),"",'OddsRatio_working_3-way'!H303)</f>
        <v>3.3501380144917796</v>
      </c>
      <c r="L298" s="47">
        <f>IF(OR($A298="",$B298="",$C298=""),"",'OddsRatio_working_3-way'!I303)</f>
        <v>3.5157865089052973</v>
      </c>
      <c r="M298" s="48">
        <f>IF(OR($A298="",$B298="",$C298=""),"",'OddsRatio_working_3-way'!J303)</f>
        <v>2.3976591716140541</v>
      </c>
      <c r="N298" s="49">
        <f t="shared" si="68"/>
        <v>29.896777208645055</v>
      </c>
      <c r="O298" s="50">
        <f t="shared" si="69"/>
        <v>28.502175356346736</v>
      </c>
      <c r="P298" s="50">
        <f t="shared" si="70"/>
        <v>41.601047435008219</v>
      </c>
      <c r="Q298" t="s">
        <v>74</v>
      </c>
      <c r="R298" t="s">
        <v>38</v>
      </c>
      <c r="S298" t="s">
        <v>365</v>
      </c>
      <c r="T298" s="52">
        <v>100</v>
      </c>
      <c r="U298" s="52">
        <f t="shared" si="71"/>
        <v>69.418960244648318</v>
      </c>
      <c r="V298" s="52">
        <f t="shared" si="72"/>
        <v>70.845481049562679</v>
      </c>
      <c r="W298" s="52">
        <f t="shared" si="73"/>
        <v>57.446808510638299</v>
      </c>
      <c r="X298" s="52">
        <f t="shared" si="74"/>
        <v>71.707710439799015</v>
      </c>
      <c r="Y298" s="52">
        <f t="shared" si="75"/>
        <v>73.134231244713391</v>
      </c>
      <c r="Z298" s="52">
        <f t="shared" si="76"/>
        <v>59.735558705788996</v>
      </c>
      <c r="AA298" s="52">
        <f t="shared" si="77"/>
        <v>-2.2887501951506977</v>
      </c>
      <c r="AB298" s="52">
        <f t="shared" si="78"/>
        <v>-2.2887501951507119</v>
      </c>
      <c r="AC298" s="52">
        <f t="shared" si="79"/>
        <v>-2.2887501951506977</v>
      </c>
      <c r="AD298" s="53"/>
      <c r="AE298" s="53"/>
      <c r="AF298">
        <v>2.09</v>
      </c>
      <c r="AG298">
        <v>1.83</v>
      </c>
      <c r="AH298" s="59" t="s">
        <v>377</v>
      </c>
      <c r="AI298" s="53"/>
      <c r="AJ298" t="s">
        <v>367</v>
      </c>
    </row>
    <row r="299" spans="1:36" ht="15" x14ac:dyDescent="0.25">
      <c r="A299">
        <v>2.4500000000000002</v>
      </c>
      <c r="B299">
        <v>3.2</v>
      </c>
      <c r="C299">
        <v>3.31</v>
      </c>
      <c r="D299" s="45">
        <f t="shared" si="67"/>
        <v>2.2778068931500028E-2</v>
      </c>
      <c r="E299" s="46">
        <f>IF(OR($A299="",$B299="",$C299=""),"",A299*'MPTO_working_3-way'!$I304)</f>
        <v>2.5058062688821754</v>
      </c>
      <c r="F299" s="47">
        <f>IF(OR($A299="",$B299="",$C299=""),"",B299*'MPTO_working_3-way'!$I304)</f>
        <v>3.2728898205808004</v>
      </c>
      <c r="G299" s="48">
        <f>IF(OR($A299="",$B299="",$C299=""),"",C299*'MPTO_working_3-way'!$I304)</f>
        <v>3.3853954081632653</v>
      </c>
      <c r="H299" s="46">
        <f>IF(OR($A299="",$B299="",$C299=""),"",'MPTO_working_3-way'!E304)</f>
        <v>2.4964389816866497</v>
      </c>
      <c r="I299" s="47">
        <f>IF(OR($A299="",$B299="",$C299=""),"",'MPTO_working_3-way'!F304)</f>
        <v>3.2796852224759245</v>
      </c>
      <c r="J299" s="48">
        <f>IF(OR($A299="",$B299="",$C299=""),"",'MPTO_working_3-way'!G304)</f>
        <v>3.395330783421795</v>
      </c>
      <c r="K299" s="46">
        <f>IF(OR($A299="",$B299="",$C299=""),"",'OddsRatio_working_3-way'!H304)</f>
        <v>2.5006328873454891</v>
      </c>
      <c r="L299" s="47">
        <f>IF(OR($A299="",$B299="",$C299=""),"",'OddsRatio_working_3-way'!I304)</f>
        <v>3.2768223118345343</v>
      </c>
      <c r="M299" s="48">
        <f>IF(OR($A299="",$B299="",$C299=""),"",'OddsRatio_working_3-way'!J304)</f>
        <v>3.3906634274262615</v>
      </c>
      <c r="N299" s="49">
        <f t="shared" si="68"/>
        <v>39.907314959591581</v>
      </c>
      <c r="O299" s="50">
        <f t="shared" si="69"/>
        <v>30.554038015937309</v>
      </c>
      <c r="P299" s="50">
        <f t="shared" si="70"/>
        <v>29.538647024471111</v>
      </c>
      <c r="Q299" t="s">
        <v>73</v>
      </c>
      <c r="R299" t="s">
        <v>70</v>
      </c>
      <c r="S299" t="s">
        <v>365</v>
      </c>
      <c r="T299" s="52">
        <v>100</v>
      </c>
      <c r="U299" s="52">
        <f t="shared" si="71"/>
        <v>59.183673469387763</v>
      </c>
      <c r="V299" s="52">
        <f t="shared" si="72"/>
        <v>68.75</v>
      </c>
      <c r="W299" s="52">
        <f t="shared" si="73"/>
        <v>69.78851963746223</v>
      </c>
      <c r="X299" s="52">
        <f t="shared" si="74"/>
        <v>61.461480362537756</v>
      </c>
      <c r="Y299" s="52">
        <f t="shared" si="75"/>
        <v>71.02780689315</v>
      </c>
      <c r="Z299" s="52">
        <f t="shared" si="76"/>
        <v>72.066326530612244</v>
      </c>
      <c r="AA299" s="52">
        <f t="shared" si="77"/>
        <v>-2.2778068931499931</v>
      </c>
      <c r="AB299" s="52">
        <f t="shared" si="78"/>
        <v>-2.2778068931500002</v>
      </c>
      <c r="AC299" s="52">
        <f t="shared" si="79"/>
        <v>-2.2778068931500144</v>
      </c>
      <c r="AF299">
        <v>2.52</v>
      </c>
      <c r="AG299">
        <v>1.58</v>
      </c>
      <c r="AH299" s="59" t="s">
        <v>371</v>
      </c>
      <c r="AJ299" t="s">
        <v>367</v>
      </c>
    </row>
    <row r="300" spans="1:36" ht="15" x14ac:dyDescent="0.25">
      <c r="A300">
        <v>2.23</v>
      </c>
      <c r="B300">
        <v>3.57</v>
      </c>
      <c r="C300">
        <v>3.4</v>
      </c>
      <c r="D300" s="45">
        <f t="shared" si="67"/>
        <v>2.2660185150293444E-2</v>
      </c>
      <c r="E300" s="46">
        <f>IF(OR($A300="",$B300="",$C300=""),"",A300*'MPTO_working_3-way'!$I305)</f>
        <v>2.2805322128851544</v>
      </c>
      <c r="F300" s="47">
        <f>IF(OR($A300="",$B300="",$C300=""),"",B300*'MPTO_working_3-way'!$I305)</f>
        <v>3.6508968609865473</v>
      </c>
      <c r="G300" s="48">
        <f>IF(OR($A300="",$B300="",$C300=""),"",C300*'MPTO_working_3-way'!$I305)</f>
        <v>3.4770446295109978</v>
      </c>
      <c r="H300" s="46">
        <f>IF(OR($A300="",$B300="",$C300=""),"",'MPTO_working_3-way'!E305)</f>
        <v>2.2682058197842276</v>
      </c>
      <c r="I300" s="47">
        <f>IF(OR($A300="",$B300="",$C300=""),"",'MPTO_working_3-way'!F305)</f>
        <v>3.6689351112203514</v>
      </c>
      <c r="J300" s="48">
        <f>IF(OR($A300="",$B300="",$C300=""),"",'MPTO_working_3-way'!G305)</f>
        <v>3.4896187957510856</v>
      </c>
      <c r="K300" s="46">
        <f>IF(OR($A300="",$B300="",$C300=""),"",'OddsRatio_working_3-way'!H305)</f>
        <v>2.2734257736522867</v>
      </c>
      <c r="L300" s="47">
        <f>IF(OR($A300="",$B300="",$C300=""),"",'OddsRatio_working_3-way'!I305)</f>
        <v>3.6607351530783556</v>
      </c>
      <c r="M300" s="48">
        <f>IF(OR($A300="",$B300="",$C300=""),"",'OddsRatio_working_3-way'!J305)</f>
        <v>3.4847332168825105</v>
      </c>
      <c r="N300" s="49">
        <f t="shared" si="68"/>
        <v>43.849413498741015</v>
      </c>
      <c r="O300" s="50">
        <f t="shared" si="69"/>
        <v>27.390530000614138</v>
      </c>
      <c r="P300" s="50">
        <f t="shared" si="70"/>
        <v>28.760056500644836</v>
      </c>
      <c r="Q300" t="s">
        <v>135</v>
      </c>
      <c r="R300" t="s">
        <v>72</v>
      </c>
      <c r="S300" t="s">
        <v>365</v>
      </c>
      <c r="T300" s="52">
        <v>100</v>
      </c>
      <c r="U300" s="52">
        <f t="shared" si="71"/>
        <v>55.156950672645742</v>
      </c>
      <c r="V300" s="52">
        <f t="shared" si="72"/>
        <v>71.988795518207283</v>
      </c>
      <c r="W300" s="52">
        <f t="shared" si="73"/>
        <v>70.588235294117652</v>
      </c>
      <c r="X300" s="52">
        <f t="shared" si="74"/>
        <v>57.422969187675065</v>
      </c>
      <c r="Y300" s="52">
        <f t="shared" si="75"/>
        <v>74.254814033236613</v>
      </c>
      <c r="Z300" s="52">
        <f t="shared" si="76"/>
        <v>72.854253809146982</v>
      </c>
      <c r="AA300" s="52">
        <f t="shared" si="77"/>
        <v>-2.2660185150293231</v>
      </c>
      <c r="AB300" s="52">
        <f t="shared" si="78"/>
        <v>-2.2660185150293302</v>
      </c>
      <c r="AC300" s="52">
        <f t="shared" si="79"/>
        <v>-2.2660185150293302</v>
      </c>
      <c r="AF300">
        <v>1.97</v>
      </c>
      <c r="AG300">
        <v>1.93</v>
      </c>
      <c r="AH300" s="59" t="s">
        <v>374</v>
      </c>
      <c r="AJ300" t="s">
        <v>367</v>
      </c>
    </row>
    <row r="301" spans="1:36" ht="15" x14ac:dyDescent="0.25">
      <c r="A301">
        <v>3.72</v>
      </c>
      <c r="B301">
        <v>3.71</v>
      </c>
      <c r="C301">
        <v>2.06</v>
      </c>
      <c r="D301" s="45">
        <f t="shared" si="67"/>
        <v>2.3795876480700029E-2</v>
      </c>
      <c r="E301" s="46">
        <f>IF(OR($A301="",$B301="",$C301=""),"",A301*'MPTO_working_3-way'!$I306)</f>
        <v>3.8085206605082043</v>
      </c>
      <c r="F301" s="47">
        <f>IF(OR($A301="",$B301="",$C301=""),"",B301*'MPTO_working_3-way'!$I306)</f>
        <v>3.7982827017433971</v>
      </c>
      <c r="G301" s="48">
        <f>IF(OR($A301="",$B301="",$C301=""),"",C301*'MPTO_working_3-way'!$I306)</f>
        <v>2.1090195055502421</v>
      </c>
      <c r="H301" s="46">
        <f>IF(OR($A301="",$B301="",$C301=""),"",'MPTO_working_3-way'!E306)</f>
        <v>3.8331029345198782</v>
      </c>
      <c r="I301" s="47">
        <f>IF(OR($A301="",$B301="",$C301=""),"",'MPTO_working_3-way'!F306)</f>
        <v>3.822486477881665</v>
      </c>
      <c r="J301" s="48">
        <f>IF(OR($A301="",$B301="",$C301=""),"",'MPTO_working_3-way'!G306)</f>
        <v>2.094219196508897</v>
      </c>
      <c r="K301" s="46">
        <f>IF(OR($A301="",$B301="",$C301=""),"",'OddsRatio_working_3-way'!H306)</f>
        <v>3.8230897137967252</v>
      </c>
      <c r="L301" s="47">
        <f>IF(OR($A301="",$B301="",$C301=""),"",'OddsRatio_working_3-way'!I306)</f>
        <v>3.8127107074960023</v>
      </c>
      <c r="M301" s="48">
        <f>IF(OR($A301="",$B301="",$C301=""),"",'OddsRatio_working_3-way'!J306)</f>
        <v>2.1001746678766651</v>
      </c>
      <c r="N301" s="49">
        <f t="shared" si="68"/>
        <v>26.256914144363897</v>
      </c>
      <c r="O301" s="50">
        <f t="shared" si="69"/>
        <v>26.327687497852747</v>
      </c>
      <c r="P301" s="50">
        <f t="shared" si="70"/>
        <v>47.415398357783353</v>
      </c>
      <c r="Q301" t="s">
        <v>78</v>
      </c>
      <c r="R301" t="s">
        <v>138</v>
      </c>
      <c r="S301" t="s">
        <v>365</v>
      </c>
      <c r="T301" s="52">
        <v>100</v>
      </c>
      <c r="U301" s="52">
        <f t="shared" si="71"/>
        <v>73.118279569892465</v>
      </c>
      <c r="V301" s="52">
        <f t="shared" si="72"/>
        <v>73.045822102425873</v>
      </c>
      <c r="W301" s="52">
        <f t="shared" si="73"/>
        <v>51.456310679611654</v>
      </c>
      <c r="X301" s="52">
        <f t="shared" si="74"/>
        <v>75.497867217962479</v>
      </c>
      <c r="Y301" s="52">
        <f t="shared" si="75"/>
        <v>75.425409750495874</v>
      </c>
      <c r="Z301" s="52">
        <f t="shared" si="76"/>
        <v>53.835898327681655</v>
      </c>
      <c r="AA301" s="52">
        <f t="shared" si="77"/>
        <v>-2.3795876480700144</v>
      </c>
      <c r="AB301" s="52">
        <f t="shared" si="78"/>
        <v>-2.3795876480700002</v>
      </c>
      <c r="AC301" s="52">
        <f t="shared" si="79"/>
        <v>-2.3795876480700002</v>
      </c>
      <c r="AF301">
        <v>1.65</v>
      </c>
      <c r="AG301">
        <v>2.38</v>
      </c>
      <c r="AH301" s="59" t="s">
        <v>478</v>
      </c>
      <c r="AJ301" t="s">
        <v>367</v>
      </c>
    </row>
    <row r="302" spans="1:36" ht="15" x14ac:dyDescent="0.25">
      <c r="A302">
        <v>1.53</v>
      </c>
      <c r="B302">
        <v>4.3499999999999996</v>
      </c>
      <c r="C302">
        <v>5.94</v>
      </c>
      <c r="D302" s="45">
        <f t="shared" si="67"/>
        <v>5.1829997063262745E-2</v>
      </c>
      <c r="E302" s="46">
        <f>IF(OR($A302="",$B302="",$C302=""),"",A302*'MPTO_working_3-way'!$I307)</f>
        <v>1.6092998955067921</v>
      </c>
      <c r="F302" s="47">
        <f>IF(OR($A302="",$B302="",$C302=""),"",B302*'MPTO_working_3-way'!$I307)</f>
        <v>4.5754604872251923</v>
      </c>
      <c r="G302" s="48">
        <f>IF(OR($A302="",$B302="",$C302=""),"",C302*'MPTO_working_3-way'!$I307)</f>
        <v>6.247870182555781</v>
      </c>
      <c r="H302" s="46">
        <f>IF(OR($A302="",$B302="",$C302=""),"",'MPTO_working_3-way'!E307)</f>
        <v>1.5715410126971747</v>
      </c>
      <c r="I302" s="47">
        <f>IF(OR($A302="",$B302="",$C302=""),"",'MPTO_working_3-way'!F307)</f>
        <v>4.7034832050197553</v>
      </c>
      <c r="J302" s="48">
        <f>IF(OR($A302="",$B302="",$C302=""),"",'MPTO_working_3-way'!G307)</f>
        <v>6.6192944651225867</v>
      </c>
      <c r="K302" s="46">
        <f>IF(OR($A302="",$B302="",$C302=""),"",'OddsRatio_working_3-way'!H307)</f>
        <v>1.5836400146504719</v>
      </c>
      <c r="L302" s="47">
        <f>IF(OR($A302="",$B302="",$C302=""),"",'OddsRatio_working_3-way'!I307)</f>
        <v>4.6890453756209087</v>
      </c>
      <c r="M302" s="48">
        <f>IF(OR($A302="",$B302="",$C302=""),"",'OddsRatio_working_3-way'!J307)</f>
        <v>6.4399654195723253</v>
      </c>
      <c r="N302" s="49">
        <f t="shared" si="68"/>
        <v>62.13882215440556</v>
      </c>
      <c r="O302" s="50">
        <f t="shared" si="69"/>
        <v>21.855723654308164</v>
      </c>
      <c r="P302" s="50">
        <f t="shared" si="70"/>
        <v>16.00545419128628</v>
      </c>
      <c r="Q302" t="s">
        <v>137</v>
      </c>
      <c r="R302" t="s">
        <v>71</v>
      </c>
      <c r="S302" t="s">
        <v>365</v>
      </c>
      <c r="T302" s="52">
        <v>100</v>
      </c>
      <c r="U302" s="52">
        <f t="shared" si="71"/>
        <v>34.640522875816991</v>
      </c>
      <c r="V302" s="52">
        <f t="shared" si="72"/>
        <v>77.011494252873561</v>
      </c>
      <c r="W302" s="52">
        <f t="shared" si="73"/>
        <v>83.164983164983155</v>
      </c>
      <c r="X302" s="52">
        <f t="shared" si="74"/>
        <v>39.823522582143269</v>
      </c>
      <c r="Y302" s="52">
        <f t="shared" si="75"/>
        <v>82.194493959199846</v>
      </c>
      <c r="Z302" s="52">
        <f t="shared" si="76"/>
        <v>88.347982871309455</v>
      </c>
      <c r="AA302" s="52">
        <f t="shared" si="77"/>
        <v>-5.182999706326278</v>
      </c>
      <c r="AB302" s="52">
        <f t="shared" si="78"/>
        <v>-5.1829997063262851</v>
      </c>
      <c r="AC302" s="52">
        <f t="shared" si="79"/>
        <v>-5.1829997063262994</v>
      </c>
      <c r="AF302">
        <v>1.9</v>
      </c>
      <c r="AG302">
        <v>1.93</v>
      </c>
      <c r="AH302" s="59" t="s">
        <v>371</v>
      </c>
      <c r="AJ302" t="s">
        <v>367</v>
      </c>
    </row>
    <row r="303" spans="1:36" s="52" customFormat="1" ht="15" x14ac:dyDescent="0.25">
      <c r="A303">
        <v>1.54</v>
      </c>
      <c r="B303">
        <v>4.13</v>
      </c>
      <c r="C303">
        <v>6.25</v>
      </c>
      <c r="D303" s="45">
        <f t="shared" si="67"/>
        <v>5.1481399955976226E-2</v>
      </c>
      <c r="E303" s="46">
        <f>IF(OR($A303="",$B303="",$C303=""),"",A303*'MPTO_working_3-way'!$I311)</f>
        <v>1.6192813559322035</v>
      </c>
      <c r="F303" s="47">
        <f>IF(OR($A303="",$B303="",$C303=""),"",B303*'MPTO_working_3-way'!$I311)</f>
        <v>4.3426181818181817</v>
      </c>
      <c r="G303" s="48">
        <f>IF(OR($A303="",$B303="",$C303=""),"",C303*'MPTO_working_3-way'!$I311)</f>
        <v>6.5717587497248511</v>
      </c>
      <c r="H303" s="46">
        <f>IF(OR($A303="",$B303="",$C303=""),"",'MPTO_working_3-way'!E311)</f>
        <v>1.5818024818595842</v>
      </c>
      <c r="I303" s="47">
        <f>IF(OR($A303="",$B303="",$C303=""),"",'MPTO_working_3-way'!F311)</f>
        <v>4.4450315056162184</v>
      </c>
      <c r="J303" s="48">
        <f>IF(OR($A303="",$B303="",$C303=""),"",'MPTO_working_3-way'!G311)</f>
        <v>7.0008629723232447</v>
      </c>
      <c r="K303" s="46">
        <f>IF(OR($A303="",$B303="",$C303=""),"",'OddsRatio_working_3-way'!H311)</f>
        <v>1.5940302530495143</v>
      </c>
      <c r="L303" s="47">
        <f>IF(OR($A303="",$B303="",$C303=""),"",'OddsRatio_working_3-way'!I311)</f>
        <v>4.4431753556388527</v>
      </c>
      <c r="M303" s="48">
        <f>IF(OR($A303="",$B303="",$C303=""),"",'OddsRatio_working_3-way'!J311)</f>
        <v>6.7752941268702811</v>
      </c>
      <c r="N303" s="49">
        <f t="shared" si="68"/>
        <v>61.755790390380326</v>
      </c>
      <c r="O303" s="50">
        <f t="shared" si="69"/>
        <v>23.027582857429955</v>
      </c>
      <c r="P303" s="50">
        <f t="shared" si="70"/>
        <v>15.216626752189716</v>
      </c>
      <c r="Q303" t="s">
        <v>133</v>
      </c>
      <c r="R303" t="s">
        <v>41</v>
      </c>
      <c r="S303" t="s">
        <v>393</v>
      </c>
      <c r="T303" s="52">
        <v>100</v>
      </c>
      <c r="U303" s="52">
        <f t="shared" si="71"/>
        <v>35.064935064935064</v>
      </c>
      <c r="V303" s="52">
        <f t="shared" si="72"/>
        <v>75.786924939467312</v>
      </c>
      <c r="W303" s="52">
        <f t="shared" si="73"/>
        <v>84</v>
      </c>
      <c r="X303" s="52">
        <f t="shared" si="74"/>
        <v>40.213075060532688</v>
      </c>
      <c r="Y303" s="52">
        <f t="shared" si="75"/>
        <v>80.935064935064943</v>
      </c>
      <c r="Z303" s="52">
        <f t="shared" si="76"/>
        <v>89.148139995597617</v>
      </c>
      <c r="AA303" s="52">
        <f t="shared" si="77"/>
        <v>-5.1481399955976244</v>
      </c>
      <c r="AB303" s="52">
        <f t="shared" si="78"/>
        <v>-5.1481399955976315</v>
      </c>
      <c r="AC303" s="52">
        <f t="shared" si="79"/>
        <v>-5.1481399955976173</v>
      </c>
      <c r="AD303" s="53"/>
      <c r="AE303" s="53"/>
      <c r="AF303">
        <v>1.94</v>
      </c>
      <c r="AG303">
        <v>1.89</v>
      </c>
      <c r="AH303" s="59" t="s">
        <v>382</v>
      </c>
      <c r="AI303" s="53"/>
      <c r="AJ303" t="s">
        <v>367</v>
      </c>
    </row>
    <row r="304" spans="1:36" s="28" customFormat="1" ht="15" x14ac:dyDescent="0.25">
      <c r="A304" s="23">
        <v>9.61</v>
      </c>
      <c r="B304" s="23">
        <v>6.09</v>
      </c>
      <c r="C304" s="23">
        <v>1.32</v>
      </c>
      <c r="D304" s="24">
        <f t="shared" si="67"/>
        <v>2.5837642687906559E-2</v>
      </c>
      <c r="E304" s="25">
        <f>IF(OR($A304="",$B304="",$C304=""),"",A304*'MPTO_working_3-way'!$I312)</f>
        <v>9.8582997462307809</v>
      </c>
      <c r="F304" s="26">
        <f>IF(OR($A304="",$B304="",$C304=""),"",B304*'MPTO_working_3-way'!$I312)</f>
        <v>6.2473512439693506</v>
      </c>
      <c r="G304" s="27">
        <f>IF(OR($A304="",$B304="",$C304=""),"",C304*'MPTO_working_3-way'!$I312)</f>
        <v>1.3541056883480367</v>
      </c>
      <c r="H304" s="25">
        <f>IF(OR($A304="",$B304="",$C304=""),"",'MPTO_working_3-way'!E312)</f>
        <v>10.477158607849566</v>
      </c>
      <c r="I304" s="26">
        <f>IF(OR($A304="",$B304="",$C304=""),"",'MPTO_working_3-way'!F312)</f>
        <v>6.4271042847767905</v>
      </c>
      <c r="J304" s="27">
        <f>IF(OR($A304="",$B304="",$C304=""),"",'MPTO_working_3-way'!G312)</f>
        <v>1.3351790670498751</v>
      </c>
      <c r="K304" s="25">
        <f>IF(OR($A304="",$B304="",$C304=""),"",'OddsRatio_working_3-way'!H312)</f>
        <v>10.167363288484163</v>
      </c>
      <c r="L304" s="26">
        <f>IF(OR($A304="",$B304="",$C304=""),"",'OddsRatio_working_3-way'!I312)</f>
        <v>6.4194981577682215</v>
      </c>
      <c r="M304" s="27">
        <f>IF(OR($A304="",$B304="",$C304=""),"",'OddsRatio_working_3-way'!J312)</f>
        <v>1.3407150118832676</v>
      </c>
      <c r="N304" s="69">
        <f t="shared" si="68"/>
        <v>10.143737010860718</v>
      </c>
      <c r="O304" s="70">
        <f t="shared" si="69"/>
        <v>16.006783690372988</v>
      </c>
      <c r="P304" s="70">
        <f t="shared" si="70"/>
        <v>73.849479298766283</v>
      </c>
      <c r="Q304" s="23" t="s">
        <v>69</v>
      </c>
      <c r="R304" s="23" t="s">
        <v>75</v>
      </c>
      <c r="S304" s="23" t="s">
        <v>393</v>
      </c>
      <c r="T304" s="28">
        <v>100</v>
      </c>
      <c r="U304" s="28">
        <f t="shared" si="71"/>
        <v>89.594172736732574</v>
      </c>
      <c r="V304" s="28">
        <f t="shared" si="72"/>
        <v>83.579638752052546</v>
      </c>
      <c r="W304" s="28">
        <f t="shared" si="73"/>
        <v>24.242424242424242</v>
      </c>
      <c r="X304" s="28">
        <f t="shared" si="74"/>
        <v>92.177937005523219</v>
      </c>
      <c r="Y304" s="28">
        <f t="shared" si="75"/>
        <v>86.163403020843191</v>
      </c>
      <c r="Z304" s="28">
        <f t="shared" si="76"/>
        <v>26.826188511214887</v>
      </c>
      <c r="AA304" s="28">
        <f t="shared" si="77"/>
        <v>-2.5837642687906452</v>
      </c>
      <c r="AB304" s="28">
        <f t="shared" si="78"/>
        <v>-2.5837642687906452</v>
      </c>
      <c r="AC304" s="28">
        <f t="shared" si="79"/>
        <v>-2.5837642687906452</v>
      </c>
      <c r="AD304" s="43"/>
      <c r="AE304" s="43"/>
      <c r="AF304" s="23">
        <v>1.53</v>
      </c>
      <c r="AG304" s="23">
        <v>2.67</v>
      </c>
      <c r="AH304" s="59" t="s">
        <v>374</v>
      </c>
      <c r="AI304" s="43"/>
      <c r="AJ304" s="23" t="s">
        <v>367</v>
      </c>
    </row>
    <row r="305" spans="1:36" ht="15" x14ac:dyDescent="0.25">
      <c r="A305">
        <v>2.19</v>
      </c>
      <c r="B305">
        <v>3.52</v>
      </c>
      <c r="C305">
        <v>3.55</v>
      </c>
      <c r="D305" s="45">
        <f t="shared" si="67"/>
        <v>2.2402054502189683E-2</v>
      </c>
      <c r="E305" s="46">
        <f>IF(OR($A305="",$B305="",$C305=""),"",A305*'MPTO_working_3-way'!$I313)</f>
        <v>2.2390604993597956</v>
      </c>
      <c r="F305" s="47">
        <f>IF(OR($A305="",$B305="",$C305=""),"",B305*'MPTO_working_3-way'!$I313)</f>
        <v>3.5988552318477076</v>
      </c>
      <c r="G305" s="48">
        <f>IF(OR($A305="",$B305="",$C305=""),"",C305*'MPTO_working_3-way'!$I313)</f>
        <v>3.6295272934827731</v>
      </c>
      <c r="H305" s="46">
        <f>IF(OR($A305="",$B305="",$C305=""),"",'MPTO_working_3-way'!E313)</f>
        <v>2.2264095887342465</v>
      </c>
      <c r="I305" s="47">
        <f>IF(OR($A305="",$B305="",$C305=""),"",'MPTO_working_3-way'!F313)</f>
        <v>3.6150211092343438</v>
      </c>
      <c r="J305" s="48">
        <f>IF(OR($A305="",$B305="",$C305=""),"",'MPTO_working_3-way'!G313)</f>
        <v>3.646669929917107</v>
      </c>
      <c r="K305" s="46">
        <f>IF(OR($A305="",$B305="",$C305=""),"",'OddsRatio_working_3-way'!H313)</f>
        <v>2.231702037544629</v>
      </c>
      <c r="L305" s="47">
        <f>IF(OR($A305="",$B305="",$C305=""),"",'OddsRatio_working_3-way'!I313)</f>
        <v>3.6083101971533322</v>
      </c>
      <c r="M305" s="48">
        <f>IF(OR($A305="",$B305="",$C305=""),"",'OddsRatio_working_3-way'!J313)</f>
        <v>3.6393615090242051</v>
      </c>
      <c r="N305" s="49">
        <f t="shared" ref="N305:N368" si="80">(1/E305)* 100</f>
        <v>44.66158910337284</v>
      </c>
      <c r="O305" s="50">
        <f t="shared" ref="O305:O368" si="81">(1/F305)* 100</f>
        <v>27.786613675109813</v>
      </c>
      <c r="P305" s="50">
        <f t="shared" ref="P305:P368" si="82">(1/G305)* 100</f>
        <v>27.551797221517333</v>
      </c>
      <c r="Q305" t="s">
        <v>134</v>
      </c>
      <c r="R305" t="s">
        <v>72</v>
      </c>
      <c r="S305" s="40">
        <v>44197</v>
      </c>
      <c r="T305" s="52">
        <v>100</v>
      </c>
      <c r="U305" s="52">
        <f t="shared" ref="U305:U368" si="83">(1/A305)*((T305*A305)-T305)</f>
        <v>54.337899543379002</v>
      </c>
      <c r="V305" s="52">
        <f t="shared" ref="V305:V368" si="84">(1/B305)*((T305*B305)-T305)</f>
        <v>71.590909090909093</v>
      </c>
      <c r="W305" s="52">
        <f t="shared" ref="W305:W368" si="85">(1/C305)*((T305*C305)-T305)</f>
        <v>71.83098591549296</v>
      </c>
      <c r="X305" s="52">
        <f t="shared" ref="X305:X368" si="86">((1/B305)+(1/C305))*T305</f>
        <v>56.578104993597954</v>
      </c>
      <c r="Y305" s="52">
        <f t="shared" ref="Y305:Y368" si="87">((1/A305)+(1/C305))*T305</f>
        <v>73.831114541128045</v>
      </c>
      <c r="Z305" s="52">
        <f t="shared" ref="Z305:Z368" si="88">((1/A305)+(1/B305))*T305</f>
        <v>74.071191365711925</v>
      </c>
      <c r="AA305" s="52">
        <f t="shared" ref="AA305:AA368" si="89">U305-X305</f>
        <v>-2.2402054502189515</v>
      </c>
      <c r="AB305" s="52">
        <f t="shared" ref="AB305:AB368" si="90">V305-Y305</f>
        <v>-2.2402054502189515</v>
      </c>
      <c r="AC305" s="52">
        <f t="shared" ref="AC305:AC368" si="91">W305-Z305</f>
        <v>-2.2402054502189657</v>
      </c>
      <c r="AF305">
        <v>2.02</v>
      </c>
      <c r="AG305">
        <v>1.89</v>
      </c>
      <c r="AH305" s="59" t="s">
        <v>377</v>
      </c>
      <c r="AJ305" t="s">
        <v>367</v>
      </c>
    </row>
    <row r="306" spans="1:36" ht="15" x14ac:dyDescent="0.25">
      <c r="A306">
        <v>1.78</v>
      </c>
      <c r="B306">
        <v>4.1399999999999997</v>
      </c>
      <c r="C306">
        <v>4.5199999999999996</v>
      </c>
      <c r="D306" s="45">
        <f t="shared" si="67"/>
        <v>2.4582584581892775E-2</v>
      </c>
      <c r="E306" s="46">
        <f>IF(OR($A306="",$B306="",$C306=""),"",A306*'MPTO_working_3-way'!$I314)</f>
        <v>1.8237570005557691</v>
      </c>
      <c r="F306" s="47">
        <f>IF(OR($A306="",$B306="",$C306=""),"",B306*'MPTO_working_3-way'!$I314)</f>
        <v>4.2417719001690362</v>
      </c>
      <c r="G306" s="48">
        <f>IF(OR($A306="",$B306="",$C306=""),"",C306*'MPTO_working_3-way'!$I314)</f>
        <v>4.6311132823101548</v>
      </c>
      <c r="H306" s="46">
        <f>IF(OR($A306="",$B306="",$C306=""),"",'MPTO_working_3-way'!E314)</f>
        <v>1.8063467722389233</v>
      </c>
      <c r="I306" s="47">
        <f>IF(OR($A306="",$B306="",$C306=""),"",'MPTO_working_3-way'!F314)</f>
        <v>4.2853769862780577</v>
      </c>
      <c r="J306" s="48">
        <f>IF(OR($A306="",$B306="",$C306=""),"",'MPTO_working_3-way'!G314)</f>
        <v>4.6938496815975945</v>
      </c>
      <c r="K306" s="46">
        <f>IF(OR($A306="",$B306="",$C306=""),"",'OddsRatio_working_3-way'!H314)</f>
        <v>1.8127133205534234</v>
      </c>
      <c r="L306" s="47">
        <f>IF(OR($A306="",$B306="",$C306=""),"",'OddsRatio_working_3-way'!I314)</f>
        <v>4.2716920853048057</v>
      </c>
      <c r="M306" s="48">
        <f>IF(OR($A306="",$B306="",$C306=""),"",'OddsRatio_working_3-way'!J314)</f>
        <v>4.6676293440359613</v>
      </c>
      <c r="N306" s="49">
        <f t="shared" si="80"/>
        <v>54.831866290040907</v>
      </c>
      <c r="O306" s="50">
        <f t="shared" si="81"/>
        <v>23.57505362228812</v>
      </c>
      <c r="P306" s="50">
        <f t="shared" si="82"/>
        <v>21.59308008767098</v>
      </c>
      <c r="Q306" t="s">
        <v>137</v>
      </c>
      <c r="R306" t="s">
        <v>136</v>
      </c>
      <c r="S306" s="40">
        <v>44197</v>
      </c>
      <c r="T306" s="52">
        <v>100</v>
      </c>
      <c r="U306" s="52">
        <f t="shared" si="83"/>
        <v>43.820224719101127</v>
      </c>
      <c r="V306" s="52">
        <f t="shared" si="84"/>
        <v>75.845410628019309</v>
      </c>
      <c r="W306" s="52">
        <f t="shared" si="85"/>
        <v>77.876106194690252</v>
      </c>
      <c r="X306" s="52">
        <f t="shared" si="86"/>
        <v>46.278483177290411</v>
      </c>
      <c r="Y306" s="52">
        <f t="shared" si="87"/>
        <v>78.303669086208615</v>
      </c>
      <c r="Z306" s="52">
        <f t="shared" si="88"/>
        <v>80.334364652879557</v>
      </c>
      <c r="AA306" s="52">
        <f t="shared" si="89"/>
        <v>-2.4582584581892846</v>
      </c>
      <c r="AB306" s="52">
        <f t="shared" si="90"/>
        <v>-2.4582584581893059</v>
      </c>
      <c r="AC306" s="52">
        <f t="shared" si="91"/>
        <v>-2.4582584581893059</v>
      </c>
      <c r="AF306">
        <v>1.58</v>
      </c>
      <c r="AG306">
        <v>2.52</v>
      </c>
      <c r="AH306" s="59" t="s">
        <v>378</v>
      </c>
      <c r="AJ306" t="s">
        <v>367</v>
      </c>
    </row>
    <row r="307" spans="1:36" ht="15" x14ac:dyDescent="0.25">
      <c r="A307">
        <v>3.45</v>
      </c>
      <c r="B307">
        <v>3.18</v>
      </c>
      <c r="C307">
        <v>2.36</v>
      </c>
      <c r="D307" s="45">
        <f t="shared" si="67"/>
        <v>2.8049294828121685E-2</v>
      </c>
      <c r="E307" s="46">
        <f>IF(OR($A307="",$B307="",$C307=""),"",A307*'MPTO_working_3-way'!$I315)</f>
        <v>3.5467700671570199</v>
      </c>
      <c r="F307" s="47">
        <f>IF(OR($A307="",$B307="",$C307=""),"",B307*'MPTO_working_3-way'!$I315)</f>
        <v>3.2691967575534271</v>
      </c>
      <c r="G307" s="48">
        <f>IF(OR($A307="",$B307="",$C307=""),"",C307*'MPTO_working_3-way'!$I315)</f>
        <v>2.426196335794367</v>
      </c>
      <c r="H307" s="46">
        <f>IF(OR($A307="",$B307="",$C307=""),"",'MPTO_working_3-way'!E315)</f>
        <v>3.564994933027847</v>
      </c>
      <c r="I307" s="47">
        <f>IF(OR($A307="",$B307="",$C307=""),"",'MPTO_working_3-way'!F315)</f>
        <v>3.2774458475528871</v>
      </c>
      <c r="J307" s="48">
        <f>IF(OR($A307="",$B307="",$C307=""),"",'MPTO_working_3-way'!G315)</f>
        <v>2.413249423054697</v>
      </c>
      <c r="K307" s="46">
        <f>IF(OR($A307="",$B307="",$C307=""),"",'OddsRatio_working_3-way'!H315)</f>
        <v>3.5561677210307789</v>
      </c>
      <c r="L307" s="47">
        <f>IF(OR($A307="",$B307="",$C307=""),"",'OddsRatio_working_3-way'!I315)</f>
        <v>3.2744676048355505</v>
      </c>
      <c r="M307" s="48">
        <f>IF(OR($A307="",$B307="",$C307=""),"",'OddsRatio_working_3-way'!J315)</f>
        <v>2.4189339186130034</v>
      </c>
      <c r="N307" s="49">
        <f t="shared" si="80"/>
        <v>28.194666726776813</v>
      </c>
      <c r="O307" s="50">
        <f t="shared" si="81"/>
        <v>30.588553524333339</v>
      </c>
      <c r="P307" s="50">
        <f t="shared" si="82"/>
        <v>41.216779748889842</v>
      </c>
      <c r="Q307" t="s">
        <v>86</v>
      </c>
      <c r="R307" t="s">
        <v>79</v>
      </c>
      <c r="S307" s="40">
        <v>44197</v>
      </c>
      <c r="T307" s="52">
        <v>100</v>
      </c>
      <c r="U307" s="52">
        <f t="shared" si="83"/>
        <v>71.014492753623188</v>
      </c>
      <c r="V307" s="52">
        <f t="shared" si="84"/>
        <v>68.55345911949685</v>
      </c>
      <c r="W307" s="52">
        <f t="shared" si="85"/>
        <v>57.627118644067799</v>
      </c>
      <c r="X307" s="52">
        <f t="shared" si="86"/>
        <v>73.819422236435344</v>
      </c>
      <c r="Y307" s="52">
        <f t="shared" si="87"/>
        <v>71.35838860230902</v>
      </c>
      <c r="Z307" s="52">
        <f t="shared" si="88"/>
        <v>60.432048126879955</v>
      </c>
      <c r="AA307" s="52">
        <f t="shared" si="89"/>
        <v>-2.804929482812156</v>
      </c>
      <c r="AB307" s="52">
        <f t="shared" si="90"/>
        <v>-2.8049294828121702</v>
      </c>
      <c r="AC307" s="52">
        <f t="shared" si="91"/>
        <v>-2.804929482812156</v>
      </c>
      <c r="AF307">
        <v>2.59</v>
      </c>
      <c r="AG307">
        <v>1.54</v>
      </c>
      <c r="AH307" s="59" t="s">
        <v>371</v>
      </c>
      <c r="AJ307" t="s">
        <v>368</v>
      </c>
    </row>
    <row r="308" spans="1:36" ht="15" x14ac:dyDescent="0.25">
      <c r="A308">
        <v>5.95</v>
      </c>
      <c r="B308">
        <v>4.25</v>
      </c>
      <c r="C308">
        <v>1.61</v>
      </c>
      <c r="D308" s="45">
        <f t="shared" si="67"/>
        <v>2.4479356960175336E-2</v>
      </c>
      <c r="E308" s="46">
        <f>IF(OR($A308="",$B308="",$C308=""),"",A308*'MPTO_working_3-way'!$I316)</f>
        <v>6.0956521739130434</v>
      </c>
      <c r="F308" s="47">
        <f>IF(OR($A308="",$B308="",$C308=""),"",B308*'MPTO_working_3-way'!$I316)</f>
        <v>4.354037267080745</v>
      </c>
      <c r="G308" s="48">
        <f>IF(OR($A308="",$B308="",$C308=""),"",C308*'MPTO_working_3-way'!$I316)</f>
        <v>1.6494117647058824</v>
      </c>
      <c r="H308" s="46">
        <f>IF(OR($A308="",$B308="",$C308=""),"",'MPTO_working_3-way'!E316)</f>
        <v>6.2536176694592536</v>
      </c>
      <c r="I308" s="47">
        <f>IF(OR($A308="",$B308="",$C308=""),"",'MPTO_working_3-way'!F316)</f>
        <v>4.4026809651474528</v>
      </c>
      <c r="J308" s="48">
        <f>IF(OR($A308="",$B308="",$C308=""),"",'MPTO_working_3-way'!G316)</f>
        <v>1.6314325452016691</v>
      </c>
      <c r="K308" s="46">
        <f>IF(OR($A308="",$B308="",$C308=""),"",'OddsRatio_working_3-way'!H316)</f>
        <v>6.1743948455260425</v>
      </c>
      <c r="L308" s="47">
        <f>IF(OR($A308="",$B308="",$C308=""),"",'OddsRatio_working_3-way'!I316)</f>
        <v>4.3973299490827538</v>
      </c>
      <c r="M308" s="48">
        <f>IF(OR($A308="",$B308="",$C308=""),"",'OddsRatio_working_3-way'!J316)</f>
        <v>1.6376526981355326</v>
      </c>
      <c r="N308" s="49">
        <f t="shared" si="80"/>
        <v>16.405135520684734</v>
      </c>
      <c r="O308" s="50">
        <f t="shared" si="81"/>
        <v>22.96718972895863</v>
      </c>
      <c r="P308" s="50">
        <f t="shared" si="82"/>
        <v>60.627674750356633</v>
      </c>
      <c r="Q308" t="s">
        <v>394</v>
      </c>
      <c r="R308" t="s">
        <v>395</v>
      </c>
      <c r="S308" s="40">
        <v>44228</v>
      </c>
      <c r="T308" s="52">
        <v>100</v>
      </c>
      <c r="U308" s="52">
        <f t="shared" si="83"/>
        <v>83.193277310924358</v>
      </c>
      <c r="V308" s="52">
        <f t="shared" si="84"/>
        <v>76.470588235294116</v>
      </c>
      <c r="W308" s="52">
        <f t="shared" si="85"/>
        <v>37.888198757763973</v>
      </c>
      <c r="X308" s="52">
        <f t="shared" si="86"/>
        <v>85.641213006941896</v>
      </c>
      <c r="Y308" s="52">
        <f t="shared" si="87"/>
        <v>78.91852393131164</v>
      </c>
      <c r="Z308" s="52">
        <f t="shared" si="88"/>
        <v>40.336134453781511</v>
      </c>
      <c r="AA308" s="52">
        <f t="shared" si="89"/>
        <v>-2.447935696017538</v>
      </c>
      <c r="AB308" s="52">
        <f t="shared" si="90"/>
        <v>-2.4479356960175238</v>
      </c>
      <c r="AC308" s="52">
        <f t="shared" si="91"/>
        <v>-2.447935696017538</v>
      </c>
      <c r="AF308">
        <v>1.76</v>
      </c>
      <c r="AG308">
        <v>2.1800000000000002</v>
      </c>
      <c r="AH308" s="59" t="s">
        <v>377</v>
      </c>
      <c r="AJ308" t="s">
        <v>467</v>
      </c>
    </row>
    <row r="309" spans="1:36" ht="15" x14ac:dyDescent="0.25">
      <c r="A309">
        <v>3.39</v>
      </c>
      <c r="B309">
        <v>3.88</v>
      </c>
      <c r="C309">
        <v>2.13</v>
      </c>
      <c r="D309" s="45">
        <f t="shared" si="67"/>
        <v>2.2200777575467123E-2</v>
      </c>
      <c r="E309" s="46">
        <f>IF(OR($A309="",$B309="",$C309=""),"",A309*'MPTO_working_3-way'!$I317)</f>
        <v>3.4652606359808336</v>
      </c>
      <c r="F309" s="47">
        <f>IF(OR($A309="",$B309="",$C309=""),"",B309*'MPTO_working_3-way'!$I317)</f>
        <v>3.9661390169928121</v>
      </c>
      <c r="G309" s="48">
        <f>IF(OR($A309="",$B309="",$C309=""),"",C309*'MPTO_working_3-way'!$I317)</f>
        <v>2.1772876562357451</v>
      </c>
      <c r="H309" s="46">
        <f>IF(OR($A309="",$B309="",$C309=""),"",'MPTO_working_3-way'!E317)</f>
        <v>3.4772329203462498</v>
      </c>
      <c r="I309" s="47">
        <f>IF(OR($A309="",$B309="",$C309=""),"",'MPTO_working_3-way'!F317)</f>
        <v>3.9946998391073509</v>
      </c>
      <c r="J309" s="48">
        <f>IF(OR($A309="",$B309="",$C309=""),"",'MPTO_working_3-way'!G317)</f>
        <v>2.1641119269524678</v>
      </c>
      <c r="K309" s="46">
        <f>IF(OR($A309="",$B309="",$C309=""),"",'OddsRatio_working_3-way'!H317)</f>
        <v>3.473698146836516</v>
      </c>
      <c r="L309" s="47">
        <f>IF(OR($A309="",$B309="",$C309=""),"",'OddsRatio_working_3-way'!I317)</f>
        <v>3.9808580179452568</v>
      </c>
      <c r="M309" s="48">
        <f>IF(OR($A309="",$B309="",$C309=""),"",'OddsRatio_working_3-way'!J317)</f>
        <v>2.1695727639854656</v>
      </c>
      <c r="N309" s="49">
        <f t="shared" si="80"/>
        <v>28.857858182922868</v>
      </c>
      <c r="O309" s="50">
        <f t="shared" si="81"/>
        <v>25.21343794848158</v>
      </c>
      <c r="P309" s="50">
        <f t="shared" si="82"/>
        <v>45.928703868595548</v>
      </c>
      <c r="Q309" t="s">
        <v>396</v>
      </c>
      <c r="R309" t="s">
        <v>397</v>
      </c>
      <c r="S309" s="40">
        <v>44228</v>
      </c>
      <c r="T309" s="52">
        <v>100</v>
      </c>
      <c r="U309" s="52">
        <f t="shared" si="83"/>
        <v>70.501474926253692</v>
      </c>
      <c r="V309" s="52">
        <f t="shared" si="84"/>
        <v>74.226804123711347</v>
      </c>
      <c r="W309" s="52">
        <f t="shared" si="85"/>
        <v>53.051643192488264</v>
      </c>
      <c r="X309" s="52">
        <f t="shared" si="86"/>
        <v>72.721552683800411</v>
      </c>
      <c r="Y309" s="52">
        <f t="shared" si="87"/>
        <v>76.446881881258051</v>
      </c>
      <c r="Z309" s="52">
        <f t="shared" si="88"/>
        <v>55.271720950034975</v>
      </c>
      <c r="AA309" s="52">
        <f t="shared" si="89"/>
        <v>-2.2200777575467185</v>
      </c>
      <c r="AB309" s="52">
        <f t="shared" si="90"/>
        <v>-2.2200777575467043</v>
      </c>
      <c r="AC309" s="52">
        <f t="shared" si="91"/>
        <v>-2.2200777575467114</v>
      </c>
      <c r="AF309">
        <v>1.53</v>
      </c>
      <c r="AG309">
        <v>2.65</v>
      </c>
      <c r="AH309" s="59" t="s">
        <v>378</v>
      </c>
      <c r="AJ309" t="s">
        <v>467</v>
      </c>
    </row>
    <row r="310" spans="1:36" s="52" customFormat="1" ht="15" x14ac:dyDescent="0.25">
      <c r="A310">
        <v>2.4300000000000002</v>
      </c>
      <c r="B310">
        <v>3.36</v>
      </c>
      <c r="C310">
        <v>3.2</v>
      </c>
      <c r="D310" s="45">
        <f t="shared" si="67"/>
        <v>2.1641681363903542E-2</v>
      </c>
      <c r="E310" s="46">
        <f>IF(OR($A310="",$B310="",$C310=""),"",A310*'MPTO_working_3-way'!$I318)</f>
        <v>2.4825892857142859</v>
      </c>
      <c r="F310" s="47">
        <f>IF(OR($A310="",$B310="",$C310=""),"",B310*'MPTO_working_3-way'!$I318)</f>
        <v>3.4327160493827158</v>
      </c>
      <c r="G310" s="48">
        <f>IF(OR($A310="",$B310="",$C310=""),"",C310*'MPTO_working_3-way'!$I318)</f>
        <v>3.2692533803644914</v>
      </c>
      <c r="H310" s="46">
        <f>IF(OR($A310="",$B310="",$C310=""),"",'MPTO_working_3-way'!E318)</f>
        <v>2.4733573657265762</v>
      </c>
      <c r="I310" s="47">
        <f>IF(OR($A310="",$B310="",$C310=""),"",'MPTO_working_3-way'!F318)</f>
        <v>3.4434650584117077</v>
      </c>
      <c r="J310" s="48">
        <f>IF(OR($A310="",$B310="",$C310=""),"",'MPTO_working_3-way'!G318)</f>
        <v>3.2756158228355936</v>
      </c>
      <c r="K310" s="46">
        <f>IF(OR($A310="",$B310="",$C310=""),"",'OddsRatio_working_3-way'!H318)</f>
        <v>2.4774759345485924</v>
      </c>
      <c r="L310" s="47">
        <f>IF(OR($A310="",$B310="",$C310=""),"",'OddsRatio_working_3-way'!I318)</f>
        <v>3.4383518919822929</v>
      </c>
      <c r="M310" s="48">
        <f>IF(OR($A310="",$B310="",$C310=""),"",'OddsRatio_working_3-way'!J318)</f>
        <v>3.2730398993055259</v>
      </c>
      <c r="N310" s="49">
        <f t="shared" si="80"/>
        <v>40.280525085416294</v>
      </c>
      <c r="O310" s="50">
        <f t="shared" si="81"/>
        <v>29.131451177845712</v>
      </c>
      <c r="P310" s="50">
        <f t="shared" si="82"/>
        <v>30.588023736737995</v>
      </c>
      <c r="Q310" t="s">
        <v>398</v>
      </c>
      <c r="R310" t="s">
        <v>399</v>
      </c>
      <c r="S310" s="40">
        <v>44228</v>
      </c>
      <c r="T310" s="52">
        <v>100</v>
      </c>
      <c r="U310" s="52">
        <f t="shared" si="83"/>
        <v>58.847736625514408</v>
      </c>
      <c r="V310" s="52">
        <f t="shared" si="84"/>
        <v>70.238095238095241</v>
      </c>
      <c r="W310" s="52">
        <f t="shared" si="85"/>
        <v>68.75</v>
      </c>
      <c r="X310" s="52">
        <f t="shared" si="86"/>
        <v>61.011904761904766</v>
      </c>
      <c r="Y310" s="52">
        <f t="shared" si="87"/>
        <v>72.402263374485585</v>
      </c>
      <c r="Z310" s="52">
        <f t="shared" si="88"/>
        <v>70.914168136390359</v>
      </c>
      <c r="AA310" s="52">
        <f t="shared" si="89"/>
        <v>-2.1641681363903587</v>
      </c>
      <c r="AB310" s="52">
        <f t="shared" si="90"/>
        <v>-2.1641681363903444</v>
      </c>
      <c r="AC310" s="52">
        <f t="shared" si="91"/>
        <v>-2.1641681363903587</v>
      </c>
      <c r="AD310" s="53"/>
      <c r="AE310" s="53"/>
      <c r="AF310">
        <v>2.11</v>
      </c>
      <c r="AG310">
        <v>1.8</v>
      </c>
      <c r="AH310" s="59" t="s">
        <v>377</v>
      </c>
      <c r="AI310" s="53"/>
      <c r="AJ310" t="s">
        <v>467</v>
      </c>
    </row>
    <row r="311" spans="1:36" ht="15" x14ac:dyDescent="0.25">
      <c r="A311">
        <v>2.1</v>
      </c>
      <c r="B311">
        <v>3.83</v>
      </c>
      <c r="C311">
        <v>3.5</v>
      </c>
      <c r="D311" s="45">
        <f t="shared" si="67"/>
        <v>2.3001367648887161E-2</v>
      </c>
      <c r="E311" s="46">
        <f>IF(OR($A311="",$B311="",$C311=""),"",A311*'MPTO_working_3-way'!$I319)</f>
        <v>2.1483028720626631</v>
      </c>
      <c r="F311" s="47">
        <f>IF(OR($A311="",$B311="",$C311=""),"",B311*'MPTO_working_3-way'!$I319)</f>
        <v>3.9180952380952379</v>
      </c>
      <c r="G311" s="48">
        <f>IF(OR($A311="",$B311="",$C311=""),"",C311*'MPTO_working_3-way'!$I319)</f>
        <v>3.5805047867711051</v>
      </c>
      <c r="H311" s="46">
        <f>IF(OR($A311="",$B311="",$C311=""),"",'MPTO_working_3-way'!E319)</f>
        <v>2.1343653250773995</v>
      </c>
      <c r="I311" s="47">
        <f>IF(OR($A311="",$B311="",$C311=""),"",'MPTO_working_3-way'!F319)</f>
        <v>3.9458708094848731</v>
      </c>
      <c r="J311" s="48">
        <f>IF(OR($A311="",$B311="",$C311=""),"",'MPTO_working_3-way'!G319)</f>
        <v>3.5965121478610818</v>
      </c>
      <c r="K311" s="46">
        <f>IF(OR($A311="",$B311="",$C311=""),"",'OddsRatio_working_3-way'!H319)</f>
        <v>2.140063190617151</v>
      </c>
      <c r="L311" s="47">
        <f>IF(OR($A311="",$B311="",$C311=""),"",'OddsRatio_working_3-way'!I319)</f>
        <v>3.933071663133215</v>
      </c>
      <c r="M311" s="48">
        <f>IF(OR($A311="",$B311="",$C311=""),"",'OddsRatio_working_3-way'!J319)</f>
        <v>3.5910527059480688</v>
      </c>
      <c r="N311" s="49">
        <f t="shared" si="80"/>
        <v>46.548371414681576</v>
      </c>
      <c r="O311" s="50">
        <f t="shared" si="81"/>
        <v>25.52260573650948</v>
      </c>
      <c r="P311" s="50">
        <f t="shared" si="82"/>
        <v>27.929022848808948</v>
      </c>
      <c r="Q311" t="s">
        <v>400</v>
      </c>
      <c r="R311" t="s">
        <v>401</v>
      </c>
      <c r="S311" s="40">
        <v>44228</v>
      </c>
      <c r="T311" s="52">
        <v>100</v>
      </c>
      <c r="U311" s="52">
        <f t="shared" si="83"/>
        <v>52.38095238095238</v>
      </c>
      <c r="V311" s="52">
        <f t="shared" si="84"/>
        <v>73.890339425587456</v>
      </c>
      <c r="W311" s="52">
        <f t="shared" si="85"/>
        <v>71.428571428571431</v>
      </c>
      <c r="X311" s="52">
        <f t="shared" si="86"/>
        <v>54.681089145841099</v>
      </c>
      <c r="Y311" s="52">
        <f t="shared" si="87"/>
        <v>76.19047619047619</v>
      </c>
      <c r="Z311" s="52">
        <f t="shared" si="88"/>
        <v>73.72870819346015</v>
      </c>
      <c r="AA311" s="52">
        <f t="shared" si="89"/>
        <v>-2.3001367648887197</v>
      </c>
      <c r="AB311" s="52">
        <f t="shared" si="90"/>
        <v>-2.3001367648887339</v>
      </c>
      <c r="AC311" s="52">
        <f t="shared" si="91"/>
        <v>-2.3001367648887197</v>
      </c>
      <c r="AF311">
        <v>1.57</v>
      </c>
      <c r="AG311">
        <v>2.5499999999999998</v>
      </c>
      <c r="AH311" s="59" t="s">
        <v>390</v>
      </c>
      <c r="AJ311" t="s">
        <v>467</v>
      </c>
    </row>
    <row r="312" spans="1:36" ht="15" x14ac:dyDescent="0.25">
      <c r="A312">
        <v>2.97</v>
      </c>
      <c r="B312">
        <v>3.4</v>
      </c>
      <c r="C312">
        <v>2.56</v>
      </c>
      <c r="D312" s="45">
        <f t="shared" si="67"/>
        <v>2.1442983759160317E-2</v>
      </c>
      <c r="E312" s="46">
        <f>IF(OR($A312="",$B312="",$C312=""),"",A312*'MPTO_working_3-way'!$I320)</f>
        <v>3.0336856617647063</v>
      </c>
      <c r="F312" s="47">
        <f>IF(OR($A312="",$B312="",$C312=""),"",B312*'MPTO_working_3-way'!$I320)</f>
        <v>3.4729061447811449</v>
      </c>
      <c r="G312" s="48">
        <f>IF(OR($A312="",$B312="",$C312=""),"",C312*'MPTO_working_3-way'!$I320)</f>
        <v>2.6148940384234503</v>
      </c>
      <c r="H312" s="46">
        <f>IF(OR($A312="",$B312="",$C312=""),"",'MPTO_working_3-way'!E320)</f>
        <v>3.0344162693953445</v>
      </c>
      <c r="I312" s="47">
        <f>IF(OR($A312="",$B312="",$C312=""),"",'MPTO_working_3-way'!F320)</f>
        <v>3.4846849826198545</v>
      </c>
      <c r="J312" s="48">
        <f>IF(OR($A312="",$B312="",$C312=""),"",'MPTO_working_3-way'!G320)</f>
        <v>2.607716021154229</v>
      </c>
      <c r="K312" s="46">
        <f>IF(OR($A312="",$B312="",$C312=""),"",'OddsRatio_working_3-way'!H320)</f>
        <v>3.0345035890278722</v>
      </c>
      <c r="L312" s="47">
        <f>IF(OR($A312="",$B312="",$C312=""),"",'OddsRatio_working_3-way'!I320)</f>
        <v>3.478583052622787</v>
      </c>
      <c r="M312" s="48">
        <f>IF(OR($A312="",$B312="",$C312=""),"",'OddsRatio_working_3-way'!J320)</f>
        <v>2.6110789842048119</v>
      </c>
      <c r="N312" s="49">
        <f t="shared" si="80"/>
        <v>32.963204217351119</v>
      </c>
      <c r="O312" s="50">
        <f t="shared" si="81"/>
        <v>28.794328389862599</v>
      </c>
      <c r="P312" s="50">
        <f t="shared" si="82"/>
        <v>38.242467392786267</v>
      </c>
      <c r="Q312" t="s">
        <v>402</v>
      </c>
      <c r="R312" t="s">
        <v>403</v>
      </c>
      <c r="S312" s="40">
        <v>44228</v>
      </c>
      <c r="T312" s="52">
        <v>100</v>
      </c>
      <c r="U312" s="52">
        <f t="shared" si="83"/>
        <v>66.329966329966325</v>
      </c>
      <c r="V312" s="52">
        <f t="shared" si="84"/>
        <v>70.588235294117652</v>
      </c>
      <c r="W312" s="52">
        <f t="shared" si="85"/>
        <v>60.9375</v>
      </c>
      <c r="X312" s="52">
        <f t="shared" si="86"/>
        <v>68.474264705882362</v>
      </c>
      <c r="Y312" s="52">
        <f t="shared" si="87"/>
        <v>72.732533670033675</v>
      </c>
      <c r="Z312" s="52">
        <f t="shared" si="88"/>
        <v>63.081798375916023</v>
      </c>
      <c r="AA312" s="52">
        <f t="shared" si="89"/>
        <v>-2.144298375916037</v>
      </c>
      <c r="AB312" s="52">
        <f t="shared" si="90"/>
        <v>-2.1442983759160228</v>
      </c>
      <c r="AC312" s="52">
        <f t="shared" si="91"/>
        <v>-2.1442983759160228</v>
      </c>
      <c r="AF312">
        <v>2.0099999999999998</v>
      </c>
      <c r="AG312">
        <v>1.89</v>
      </c>
      <c r="AH312" s="59" t="s">
        <v>381</v>
      </c>
      <c r="AJ312" t="s">
        <v>467</v>
      </c>
    </row>
    <row r="313" spans="1:36" ht="15" x14ac:dyDescent="0.25">
      <c r="A313">
        <v>1.77</v>
      </c>
      <c r="B313">
        <v>3.98</v>
      </c>
      <c r="C313">
        <v>4.83</v>
      </c>
      <c r="D313" s="45">
        <f t="shared" si="67"/>
        <v>2.3267370293584611E-2</v>
      </c>
      <c r="E313" s="46">
        <f>IF(OR($A313="",$B313="",$C313=""),"",A313*'MPTO_working_3-way'!$I321)</f>
        <v>1.8111832454196448</v>
      </c>
      <c r="F313" s="47">
        <f>IF(OR($A313="",$B313="",$C313=""),"",B313*'MPTO_working_3-way'!$I321)</f>
        <v>4.0726041337684666</v>
      </c>
      <c r="G313" s="48">
        <f>IF(OR($A313="",$B313="",$C313=""),"",C313*'MPTO_working_3-way'!$I321)</f>
        <v>4.9423813985180134</v>
      </c>
      <c r="H313" s="46">
        <f>IF(OR($A313="",$B313="",$C313=""),"",'MPTO_working_3-way'!E321)</f>
        <v>1.7946363159462069</v>
      </c>
      <c r="I313" s="47">
        <f>IF(OR($A313="",$B313="",$C313=""),"",'MPTO_working_3-way'!F321)</f>
        <v>4.1067678944856647</v>
      </c>
      <c r="J313" s="48">
        <f>IF(OR($A313="",$B313="",$C313=""),"",'MPTO_working_3-way'!G321)</f>
        <v>5.0179757093140447</v>
      </c>
      <c r="K313" s="46">
        <f>IF(OR($A313="",$B313="",$C313=""),"",'OddsRatio_working_3-way'!H321)</f>
        <v>1.8007094183831218</v>
      </c>
      <c r="L313" s="47">
        <f>IF(OR($A313="",$B313="",$C313=""),"",'OddsRatio_working_3-way'!I321)</f>
        <v>4.0988494373788349</v>
      </c>
      <c r="M313" s="48">
        <f>IF(OR($A313="",$B313="",$C313=""),"",'OddsRatio_working_3-way'!J321)</f>
        <v>4.9827494446848783</v>
      </c>
      <c r="N313" s="49">
        <f t="shared" si="80"/>
        <v>55.212524880015856</v>
      </c>
      <c r="O313" s="50">
        <f t="shared" si="81"/>
        <v>24.554313828549766</v>
      </c>
      <c r="P313" s="50">
        <f t="shared" si="82"/>
        <v>20.233161291434381</v>
      </c>
      <c r="Q313" t="s">
        <v>404</v>
      </c>
      <c r="R313" t="s">
        <v>405</v>
      </c>
      <c r="S313" s="40">
        <v>44228</v>
      </c>
      <c r="T313" s="52">
        <v>100</v>
      </c>
      <c r="U313" s="52">
        <f t="shared" si="83"/>
        <v>43.502824858757066</v>
      </c>
      <c r="V313" s="52">
        <f t="shared" si="84"/>
        <v>74.874371859296474</v>
      </c>
      <c r="W313" s="52">
        <f t="shared" si="85"/>
        <v>79.296066252587991</v>
      </c>
      <c r="X313" s="52">
        <f t="shared" si="86"/>
        <v>45.829561888115521</v>
      </c>
      <c r="Y313" s="52">
        <f t="shared" si="87"/>
        <v>77.201108888654943</v>
      </c>
      <c r="Z313" s="52">
        <f t="shared" si="88"/>
        <v>81.62280328194646</v>
      </c>
      <c r="AA313" s="52">
        <f t="shared" si="89"/>
        <v>-2.3267370293584548</v>
      </c>
      <c r="AB313" s="52">
        <f t="shared" si="90"/>
        <v>-2.326737029358469</v>
      </c>
      <c r="AC313" s="52">
        <f t="shared" si="91"/>
        <v>-2.326737029358469</v>
      </c>
      <c r="AF313">
        <v>1.83</v>
      </c>
      <c r="AG313">
        <v>2.08</v>
      </c>
      <c r="AH313" s="59" t="s">
        <v>370</v>
      </c>
      <c r="AJ313" t="s">
        <v>467</v>
      </c>
    </row>
    <row r="314" spans="1:36" ht="15" x14ac:dyDescent="0.25">
      <c r="A314">
        <v>4.03</v>
      </c>
      <c r="B314">
        <v>4.17</v>
      </c>
      <c r="C314">
        <v>1.87</v>
      </c>
      <c r="D314" s="45">
        <f t="shared" si="67"/>
        <v>2.270646958236533E-2</v>
      </c>
      <c r="E314" s="46">
        <f>IF(OR($A314="",$B314="",$C314=""),"",A314*'MPTO_working_3-way'!$I322)</f>
        <v>4.1215070724169323</v>
      </c>
      <c r="F314" s="47">
        <f>IF(OR($A314="",$B314="",$C314=""),"",B314*'MPTO_working_3-way'!$I322)</f>
        <v>4.2646859781584636</v>
      </c>
      <c r="G314" s="48">
        <f>IF(OR($A314="",$B314="",$C314=""),"",C314*'MPTO_working_3-way'!$I322)</f>
        <v>1.9124610981190233</v>
      </c>
      <c r="H314" s="46">
        <f>IF(OR($A314="",$B314="",$C314=""),"",'MPTO_working_3-way'!E322)</f>
        <v>4.1567919541226752</v>
      </c>
      <c r="I314" s="47">
        <f>IF(OR($A314="",$B314="",$C314=""),"",'MPTO_working_3-way'!F322)</f>
        <v>4.3059028751978143</v>
      </c>
      <c r="J314" s="48">
        <f>IF(OR($A314="",$B314="",$C314=""),"",'MPTO_working_3-way'!G322)</f>
        <v>1.8968474079688602</v>
      </c>
      <c r="K314" s="46">
        <f>IF(OR($A314="",$B314="",$C314=""),"",'OddsRatio_working_3-way'!H322)</f>
        <v>4.1440653020743596</v>
      </c>
      <c r="L314" s="47">
        <f>IF(OR($A314="",$B314="",$C314=""),"",'OddsRatio_working_3-way'!I322)</f>
        <v>4.2893356460645942</v>
      </c>
      <c r="M314" s="48">
        <f>IF(OR($A314="",$B314="",$C314=""),"",'OddsRatio_working_3-way'!J322)</f>
        <v>1.9027514233678857</v>
      </c>
      <c r="N314" s="49">
        <f t="shared" si="80"/>
        <v>24.262969404868219</v>
      </c>
      <c r="O314" s="50">
        <f t="shared" si="81"/>
        <v>23.44838530014842</v>
      </c>
      <c r="P314" s="50">
        <f t="shared" si="82"/>
        <v>52.288645294983368</v>
      </c>
      <c r="Q314" t="s">
        <v>406</v>
      </c>
      <c r="R314" t="s">
        <v>407</v>
      </c>
      <c r="S314" s="40">
        <v>44228</v>
      </c>
      <c r="T314" s="52">
        <v>100</v>
      </c>
      <c r="U314" s="52">
        <f t="shared" si="83"/>
        <v>75.186104218362274</v>
      </c>
      <c r="V314" s="52">
        <f t="shared" si="84"/>
        <v>76.019184652278184</v>
      </c>
      <c r="W314" s="52">
        <f t="shared" si="85"/>
        <v>46.524064171122987</v>
      </c>
      <c r="X314" s="52">
        <f t="shared" si="86"/>
        <v>77.456751176598829</v>
      </c>
      <c r="Y314" s="52">
        <f t="shared" si="87"/>
        <v>78.28983161051471</v>
      </c>
      <c r="Z314" s="52">
        <f t="shared" si="88"/>
        <v>48.794711129359534</v>
      </c>
      <c r="AA314" s="52">
        <f t="shared" si="89"/>
        <v>-2.2706469582365543</v>
      </c>
      <c r="AB314" s="52">
        <f t="shared" si="90"/>
        <v>-2.2706469582365258</v>
      </c>
      <c r="AC314" s="52">
        <f t="shared" si="91"/>
        <v>-2.2706469582365472</v>
      </c>
      <c r="AF314">
        <v>1.54</v>
      </c>
      <c r="AG314">
        <v>2.62</v>
      </c>
      <c r="AH314" s="59" t="s">
        <v>377</v>
      </c>
      <c r="AJ314" t="s">
        <v>467</v>
      </c>
    </row>
    <row r="315" spans="1:36" ht="15" x14ac:dyDescent="0.25">
      <c r="A315">
        <v>2.2200000000000002</v>
      </c>
      <c r="B315">
        <v>3.4</v>
      </c>
      <c r="C315">
        <v>3.53</v>
      </c>
      <c r="D315" s="45">
        <f t="shared" si="67"/>
        <v>2.7854216489443751E-2</v>
      </c>
      <c r="E315" s="46">
        <f>IF(OR($A315="",$B315="",$C315=""),"",A315*'MPTO_working_3-way'!$I323)</f>
        <v>2.2818363606065653</v>
      </c>
      <c r="F315" s="47">
        <f>IF(OR($A315="",$B315="",$C315=""),"",B315*'MPTO_working_3-way'!$I323)</f>
        <v>3.4947043360641086</v>
      </c>
      <c r="G315" s="48">
        <f>IF(OR($A315="",$B315="",$C315=""),"",C315*'MPTO_working_3-way'!$I323)</f>
        <v>3.6283253842077361</v>
      </c>
      <c r="H315" s="46">
        <f>IF(OR($A315="",$B315="",$C315=""),"",'MPTO_working_3-way'!E323)</f>
        <v>2.2667219451993881</v>
      </c>
      <c r="I315" s="47">
        <f>IF(OR($A315="",$B315="",$C315=""),"",'MPTO_working_3-way'!F323)</f>
        <v>3.5108302836833318</v>
      </c>
      <c r="J315" s="48">
        <f>IF(OR($A315="",$B315="",$C315=""),"",'MPTO_working_3-way'!G323)</f>
        <v>3.6496166532126968</v>
      </c>
      <c r="K315" s="46">
        <f>IF(OR($A315="",$B315="",$C315=""),"",'OddsRatio_working_3-way'!H323)</f>
        <v>2.2730902549450245</v>
      </c>
      <c r="L315" s="47">
        <f>IF(OR($A315="",$B315="",$C315=""),"",'OddsRatio_working_3-way'!I323)</f>
        <v>3.5044398457934913</v>
      </c>
      <c r="M315" s="48">
        <f>IF(OR($A315="",$B315="",$C315=""),"",'OddsRatio_working_3-way'!J323)</f>
        <v>3.6400970041073046</v>
      </c>
      <c r="N315" s="49">
        <f t="shared" si="80"/>
        <v>43.824352055384757</v>
      </c>
      <c r="O315" s="50">
        <f t="shared" si="81"/>
        <v>28.614723989104167</v>
      </c>
      <c r="P315" s="50">
        <f t="shared" si="82"/>
        <v>27.560923955511097</v>
      </c>
      <c r="Q315" t="s">
        <v>408</v>
      </c>
      <c r="R315" t="s">
        <v>409</v>
      </c>
      <c r="S315" s="40">
        <v>44228</v>
      </c>
      <c r="T315" s="52">
        <v>100</v>
      </c>
      <c r="U315" s="52">
        <f t="shared" si="83"/>
        <v>54.954954954954964</v>
      </c>
      <c r="V315" s="52">
        <f t="shared" si="84"/>
        <v>70.588235294117652</v>
      </c>
      <c r="W315" s="52">
        <f t="shared" si="85"/>
        <v>71.671388101982998</v>
      </c>
      <c r="X315" s="52">
        <f t="shared" si="86"/>
        <v>57.74037660389935</v>
      </c>
      <c r="Y315" s="52">
        <f t="shared" si="87"/>
        <v>73.373656943062031</v>
      </c>
      <c r="Z315" s="52">
        <f t="shared" si="88"/>
        <v>74.456809750927391</v>
      </c>
      <c r="AA315" s="52">
        <f t="shared" si="89"/>
        <v>-2.7854216489443857</v>
      </c>
      <c r="AB315" s="52">
        <f t="shared" si="90"/>
        <v>-2.7854216489443786</v>
      </c>
      <c r="AC315" s="52">
        <f t="shared" si="91"/>
        <v>-2.7854216489443928</v>
      </c>
      <c r="AF315">
        <v>1.7</v>
      </c>
      <c r="AG315">
        <v>2.2400000000000002</v>
      </c>
      <c r="AH315" s="59" t="s">
        <v>378</v>
      </c>
      <c r="AJ315" t="s">
        <v>468</v>
      </c>
    </row>
    <row r="316" spans="1:36" ht="15" x14ac:dyDescent="0.25">
      <c r="A316">
        <v>2.25</v>
      </c>
      <c r="B316">
        <v>3.35</v>
      </c>
      <c r="C316">
        <v>3.5</v>
      </c>
      <c r="D316" s="45">
        <f t="shared" ref="D316:D379" si="92">IF(OR($A316="",$B316="",$C316=""),"",(1/A316)+(1/B316)+(1/C316)-1)</f>
        <v>2.8666192845297367E-2</v>
      </c>
      <c r="E316" s="46">
        <f>IF(OR($A316="",$B316="",$C316=""),"",A316*'MPTO_working_3-way'!$I324)</f>
        <v>2.3144989339019189</v>
      </c>
      <c r="F316" s="47">
        <f>IF(OR($A316="",$B316="",$C316=""),"",B316*'MPTO_working_3-way'!$I324)</f>
        <v>3.4460317460317462</v>
      </c>
      <c r="G316" s="48">
        <f>IF(OR($A316="",$B316="",$C316=""),"",C316*'MPTO_working_3-way'!$I324)</f>
        <v>3.6003316749585408</v>
      </c>
      <c r="H316" s="46">
        <f>IF(OR($A316="",$B316="",$C316=""),"",'MPTO_working_3-way'!E324)</f>
        <v>2.299437080079898</v>
      </c>
      <c r="I316" s="47">
        <f>IF(OR($A316="",$B316="",$C316=""),"",'MPTO_working_3-way'!F324)</f>
        <v>3.4607816343263189</v>
      </c>
      <c r="J316" s="48">
        <f>IF(OR($A316="",$B316="",$C316=""),"",'MPTO_working_3-way'!G324)</f>
        <v>3.6211038032599374</v>
      </c>
      <c r="K316" s="46">
        <f>IF(OR($A316="",$B316="",$C316=""),"",'OddsRatio_working_3-way'!H324)</f>
        <v>2.3058364638034656</v>
      </c>
      <c r="L316" s="47">
        <f>IF(OR($A316="",$B316="",$C316=""),"",'OddsRatio_working_3-way'!I324)</f>
        <v>3.4549725519505152</v>
      </c>
      <c r="M316" s="48">
        <f>IF(OR($A316="",$B316="",$C316=""),"",'OddsRatio_working_3-way'!J324)</f>
        <v>3.6116729276069317</v>
      </c>
      <c r="N316" s="49">
        <f t="shared" si="80"/>
        <v>43.205895900506682</v>
      </c>
      <c r="O316" s="50">
        <f t="shared" si="81"/>
        <v>29.018885306310455</v>
      </c>
      <c r="P316" s="50">
        <f t="shared" si="82"/>
        <v>27.775218793182866</v>
      </c>
      <c r="Q316" t="s">
        <v>410</v>
      </c>
      <c r="R316" t="s">
        <v>411</v>
      </c>
      <c r="S316" s="40">
        <v>44228</v>
      </c>
      <c r="T316" s="52">
        <v>100</v>
      </c>
      <c r="U316" s="52">
        <f t="shared" si="83"/>
        <v>55.55555555555555</v>
      </c>
      <c r="V316" s="52">
        <f t="shared" si="84"/>
        <v>70.149253731343279</v>
      </c>
      <c r="W316" s="52">
        <f t="shared" si="85"/>
        <v>71.428571428571431</v>
      </c>
      <c r="X316" s="52">
        <f t="shared" si="86"/>
        <v>58.422174840085283</v>
      </c>
      <c r="Y316" s="52">
        <f t="shared" si="87"/>
        <v>73.015873015873012</v>
      </c>
      <c r="Z316" s="52">
        <f t="shared" si="88"/>
        <v>74.29519071310115</v>
      </c>
      <c r="AA316" s="52">
        <f t="shared" si="89"/>
        <v>-2.8666192845297331</v>
      </c>
      <c r="AB316" s="52">
        <f t="shared" si="90"/>
        <v>-2.8666192845297331</v>
      </c>
      <c r="AC316" s="52">
        <f t="shared" si="91"/>
        <v>-2.8666192845297189</v>
      </c>
      <c r="AF316">
        <v>1.96</v>
      </c>
      <c r="AG316">
        <v>1.93</v>
      </c>
      <c r="AH316" s="59" t="s">
        <v>376</v>
      </c>
      <c r="AJ316" t="s">
        <v>468</v>
      </c>
    </row>
    <row r="317" spans="1:36" ht="15" x14ac:dyDescent="0.25">
      <c r="A317">
        <v>4.05</v>
      </c>
      <c r="B317">
        <v>3.72</v>
      </c>
      <c r="C317">
        <v>1.94</v>
      </c>
      <c r="D317" s="45">
        <f t="shared" si="92"/>
        <v>3.119470207376196E-2</v>
      </c>
      <c r="E317" s="46">
        <f>IF(OR($A317="",$B317="",$C317=""),"",A317*'MPTO_working_3-way'!$I325)</f>
        <v>4.1763385433987361</v>
      </c>
      <c r="F317" s="47">
        <f>IF(OR($A317="",$B317="",$C317=""),"",B317*'MPTO_working_3-way'!$I325)</f>
        <v>3.8360442917143946</v>
      </c>
      <c r="G317" s="48">
        <f>IF(OR($A317="",$B317="",$C317=""),"",C317*'MPTO_working_3-way'!$I325)</f>
        <v>2.0005177220230981</v>
      </c>
      <c r="H317" s="46">
        <f>IF(OR($A317="",$B317="",$C317=""),"",'MPTO_working_3-way'!E325)</f>
        <v>4.228055455902604</v>
      </c>
      <c r="I317" s="47">
        <f>IF(OR($A317="",$B317="",$C317=""),"",'MPTO_working_3-way'!F325)</f>
        <v>3.869684949715877</v>
      </c>
      <c r="J317" s="48">
        <f>IF(OR($A317="",$B317="",$C317=""),"",'MPTO_working_3-way'!G325)</f>
        <v>1.9799404961902387</v>
      </c>
      <c r="K317" s="46">
        <f>IF(OR($A317="",$B317="",$C317=""),"",'OddsRatio_working_3-way'!H325)</f>
        <v>4.2053834211508061</v>
      </c>
      <c r="L317" s="47">
        <f>IF(OR($A317="",$B317="",$C317=""),"",'OddsRatio_working_3-way'!I325)</f>
        <v>3.8585714444361296</v>
      </c>
      <c r="M317" s="48">
        <f>IF(OR($A317="",$B317="",$C317=""),"",'OddsRatio_working_3-way'!J325)</f>
        <v>1.9878886609448392</v>
      </c>
      <c r="N317" s="49">
        <f t="shared" si="80"/>
        <v>23.944419007425399</v>
      </c>
      <c r="O317" s="50">
        <f t="shared" si="81"/>
        <v>26.068520693567976</v>
      </c>
      <c r="P317" s="50">
        <f t="shared" si="82"/>
        <v>49.987060299006636</v>
      </c>
      <c r="Q317" t="s">
        <v>412</v>
      </c>
      <c r="R317" t="s">
        <v>413</v>
      </c>
      <c r="S317" s="40">
        <v>44228</v>
      </c>
      <c r="T317" s="52">
        <v>100</v>
      </c>
      <c r="U317" s="52">
        <f t="shared" si="83"/>
        <v>75.308641975308646</v>
      </c>
      <c r="V317" s="52">
        <f t="shared" si="84"/>
        <v>73.118279569892465</v>
      </c>
      <c r="W317" s="52">
        <f t="shared" si="85"/>
        <v>48.453608247422686</v>
      </c>
      <c r="X317" s="52">
        <f t="shared" si="86"/>
        <v>78.428112182684856</v>
      </c>
      <c r="Y317" s="52">
        <f t="shared" si="87"/>
        <v>76.237749777268675</v>
      </c>
      <c r="Z317" s="52">
        <f t="shared" si="88"/>
        <v>51.573078454798882</v>
      </c>
      <c r="AA317" s="52">
        <f t="shared" si="89"/>
        <v>-3.1194702073762102</v>
      </c>
      <c r="AB317" s="52">
        <f t="shared" si="90"/>
        <v>-3.1194702073762102</v>
      </c>
      <c r="AC317" s="52">
        <f t="shared" si="91"/>
        <v>-3.119470207376196</v>
      </c>
      <c r="AF317">
        <v>1.71</v>
      </c>
      <c r="AG317">
        <v>2.2200000000000002</v>
      </c>
      <c r="AH317" s="59" t="s">
        <v>391</v>
      </c>
      <c r="AJ317" t="s">
        <v>468</v>
      </c>
    </row>
    <row r="318" spans="1:36" ht="15" x14ac:dyDescent="0.25">
      <c r="A318">
        <v>1.81</v>
      </c>
      <c r="B318">
        <v>4.13</v>
      </c>
      <c r="C318">
        <v>4.34</v>
      </c>
      <c r="D318" s="45">
        <f t="shared" si="92"/>
        <v>2.5031684994409442E-2</v>
      </c>
      <c r="E318" s="46">
        <f>IF(OR($A318="",$B318="",$C318=""),"",A318*'MPTO_working_3-way'!$I326)</f>
        <v>1.8553073498398811</v>
      </c>
      <c r="F318" s="47">
        <f>IF(OR($A318="",$B318="",$C318=""),"",B318*'MPTO_working_3-way'!$I326)</f>
        <v>4.2333808590269113</v>
      </c>
      <c r="G318" s="48">
        <f>IF(OR($A318="",$B318="",$C318=""),"",C318*'MPTO_working_3-way'!$I326)</f>
        <v>4.4486375128757372</v>
      </c>
      <c r="H318" s="46">
        <f>IF(OR($A318="",$B318="",$C318=""),"",'MPTO_working_3-way'!E326)</f>
        <v>1.8377545968125453</v>
      </c>
      <c r="I318" s="47">
        <f>IF(OR($A318="",$B318="",$C318=""),"",'MPTO_working_3-way'!F326)</f>
        <v>4.277400444104539</v>
      </c>
      <c r="J318" s="48">
        <f>IF(OR($A318="",$B318="",$C318=""),"",'MPTO_working_3-way'!G326)</f>
        <v>4.5030673455785326</v>
      </c>
      <c r="K318" s="46">
        <f>IF(OR($A318="",$B318="",$C318=""),"",'OddsRatio_working_3-way'!H326)</f>
        <v>1.8442378729188198</v>
      </c>
      <c r="L318" s="47">
        <f>IF(OR($A318="",$B318="",$C318=""),"",'OddsRatio_working_3-way'!I326)</f>
        <v>4.2623019039949446</v>
      </c>
      <c r="M318" s="48">
        <f>IF(OR($A318="",$B318="",$C318=""),"",'OddsRatio_working_3-way'!J326)</f>
        <v>4.4811783895664892</v>
      </c>
      <c r="N318" s="49">
        <f t="shared" si="80"/>
        <v>53.899425347843476</v>
      </c>
      <c r="O318" s="50">
        <f t="shared" si="81"/>
        <v>23.62178205317111</v>
      </c>
      <c r="P318" s="50">
        <f t="shared" si="82"/>
        <v>22.478792598985414</v>
      </c>
      <c r="Q318" t="s">
        <v>133</v>
      </c>
      <c r="R318" t="s">
        <v>138</v>
      </c>
      <c r="S318" s="40">
        <v>44228</v>
      </c>
      <c r="T318" s="52">
        <v>100</v>
      </c>
      <c r="U318" s="52">
        <f t="shared" si="83"/>
        <v>44.751381215469614</v>
      </c>
      <c r="V318" s="52">
        <f t="shared" si="84"/>
        <v>75.786924939467312</v>
      </c>
      <c r="W318" s="52">
        <f t="shared" si="85"/>
        <v>76.958525345622121</v>
      </c>
      <c r="X318" s="52">
        <f t="shared" si="86"/>
        <v>47.254549714910567</v>
      </c>
      <c r="Y318" s="52">
        <f t="shared" si="87"/>
        <v>78.290093438908272</v>
      </c>
      <c r="Z318" s="52">
        <f t="shared" si="88"/>
        <v>79.461693845063081</v>
      </c>
      <c r="AA318" s="52">
        <f t="shared" si="89"/>
        <v>-2.5031684994409531</v>
      </c>
      <c r="AB318" s="52">
        <f t="shared" si="90"/>
        <v>-2.5031684994409602</v>
      </c>
      <c r="AC318" s="52">
        <f t="shared" si="91"/>
        <v>-2.5031684994409602</v>
      </c>
      <c r="AF318">
        <v>1.45</v>
      </c>
      <c r="AG318">
        <v>2.9</v>
      </c>
      <c r="AH318" s="59" t="s">
        <v>370</v>
      </c>
      <c r="AJ318" t="s">
        <v>367</v>
      </c>
    </row>
    <row r="319" spans="1:36" ht="15" x14ac:dyDescent="0.25">
      <c r="A319">
        <v>2.02</v>
      </c>
      <c r="B319">
        <v>3.45</v>
      </c>
      <c r="C319">
        <v>3.84</v>
      </c>
      <c r="D319" s="45">
        <f t="shared" si="92"/>
        <v>4.5321244080929857E-2</v>
      </c>
      <c r="E319" s="46">
        <f>IF(OR($A319="",$B319="",$C319=""),"",A319*'MPTO_working_3-way'!$I327)</f>
        <v>2.1115489130434781</v>
      </c>
      <c r="F319" s="47">
        <f>IF(OR($A319="",$B319="",$C319=""),"",B319*'MPTO_working_3-way'!$I327)</f>
        <v>3.6063582920792081</v>
      </c>
      <c r="G319" s="48">
        <f>IF(OR($A319="",$B319="",$C319=""),"",C319*'MPTO_working_3-way'!$I327)</f>
        <v>4.0140335772707703</v>
      </c>
      <c r="H319" s="46">
        <f>IF(OR($A319="",$B319="",$C319=""),"",'MPTO_working_3-way'!E327)</f>
        <v>2.0835832609244052</v>
      </c>
      <c r="I319" s="47">
        <f>IF(OR($A319="",$B319="",$C319=""),"",'MPTO_working_3-way'!F327)</f>
        <v>3.6396990419611241</v>
      </c>
      <c r="J319" s="48">
        <f>IF(OR($A319="",$B319="",$C319=""),"",'MPTO_working_3-way'!G327)</f>
        <v>4.0764815559536434</v>
      </c>
      <c r="K319" s="46">
        <f>IF(OR($A319="",$B319="",$C319=""),"",'OddsRatio_working_3-way'!H327)</f>
        <v>2.0946263143262129</v>
      </c>
      <c r="L319" s="47">
        <f>IF(OR($A319="",$B319="",$C319=""),"",'OddsRatio_working_3-way'!I327)</f>
        <v>3.6292494804894324</v>
      </c>
      <c r="M319" s="48">
        <f>IF(OR($A319="",$B319="",$C319=""),"",'OddsRatio_working_3-way'!J327)</f>
        <v>4.0477830712612199</v>
      </c>
      <c r="N319" s="49">
        <f t="shared" si="80"/>
        <v>47.358599832700598</v>
      </c>
      <c r="O319" s="50">
        <f t="shared" si="81"/>
        <v>27.728803380305855</v>
      </c>
      <c r="P319" s="50">
        <f t="shared" si="82"/>
        <v>24.912596786993547</v>
      </c>
      <c r="Q319" t="s">
        <v>34</v>
      </c>
      <c r="R319" t="s">
        <v>70</v>
      </c>
      <c r="S319" s="40">
        <v>44228</v>
      </c>
      <c r="T319" s="52">
        <v>100</v>
      </c>
      <c r="U319" s="52">
        <f t="shared" si="83"/>
        <v>50.495049504950494</v>
      </c>
      <c r="V319" s="52">
        <f t="shared" si="84"/>
        <v>71.014492753623188</v>
      </c>
      <c r="W319" s="52">
        <f t="shared" si="85"/>
        <v>73.958333333333343</v>
      </c>
      <c r="X319" s="52">
        <f t="shared" si="86"/>
        <v>55.027173913043484</v>
      </c>
      <c r="Y319" s="52">
        <f t="shared" si="87"/>
        <v>75.546617161716185</v>
      </c>
      <c r="Z319" s="52">
        <f t="shared" si="88"/>
        <v>78.490457741426312</v>
      </c>
      <c r="AA319" s="52">
        <f t="shared" si="89"/>
        <v>-4.5321244080929901</v>
      </c>
      <c r="AB319" s="52">
        <f t="shared" si="90"/>
        <v>-4.5321244080929972</v>
      </c>
      <c r="AC319" s="52">
        <f t="shared" si="91"/>
        <v>-4.5321244080929688</v>
      </c>
      <c r="AF319">
        <v>2.2599999999999998</v>
      </c>
      <c r="AG319">
        <v>1.65</v>
      </c>
      <c r="AH319" s="59" t="s">
        <v>376</v>
      </c>
      <c r="AJ319" t="s">
        <v>367</v>
      </c>
    </row>
    <row r="320" spans="1:36" ht="15" x14ac:dyDescent="0.25">
      <c r="A320">
        <v>2.68</v>
      </c>
      <c r="B320">
        <v>3.28</v>
      </c>
      <c r="C320">
        <v>2.91</v>
      </c>
      <c r="D320" s="45">
        <f t="shared" si="92"/>
        <v>2.1654988822545462E-2</v>
      </c>
      <c r="E320" s="46">
        <f>IF(OR($A320="",$B320="",$C320=""),"",A320*'MPTO_working_3-way'!$I328)</f>
        <v>2.7380353700444222</v>
      </c>
      <c r="F320" s="47">
        <f>IF(OR($A320="",$B320="",$C320=""),"",B320*'MPTO_working_3-way'!$I328)</f>
        <v>3.351028363337949</v>
      </c>
      <c r="G320" s="48">
        <f>IF(OR($A320="",$B320="",$C320=""),"",C320*'MPTO_working_3-way'!$I328)</f>
        <v>2.9730160174736073</v>
      </c>
      <c r="H320" s="46">
        <f>IF(OR($A320="",$B320="",$C320=""),"",'MPTO_working_3-way'!E328)</f>
        <v>2.7328676620158414</v>
      </c>
      <c r="I320" s="47">
        <f>IF(OR($A320="",$B320="",$C320=""),"",'MPTO_working_3-way'!F328)</f>
        <v>3.3595408971641585</v>
      </c>
      <c r="J320" s="48">
        <f>IF(OR($A320="",$B320="",$C320=""),"",'MPTO_working_3-way'!G328)</f>
        <v>2.9724370483254923</v>
      </c>
      <c r="K320" s="46">
        <f>IF(OR($A320="",$B320="",$C320=""),"",'OddsRatio_working_3-way'!H328)</f>
        <v>2.7353625714742575</v>
      </c>
      <c r="L320" s="47">
        <f>IF(OR($A320="",$B320="",$C320=""),"",'OddsRatio_working_3-way'!I328)</f>
        <v>3.35513491842935</v>
      </c>
      <c r="M320" s="48">
        <f>IF(OR($A320="",$B320="",$C320=""),"",'OddsRatio_working_3-way'!J328)</f>
        <v>2.9729419711403762</v>
      </c>
      <c r="N320" s="49">
        <f t="shared" si="80"/>
        <v>36.522537690365041</v>
      </c>
      <c r="O320" s="50">
        <f t="shared" si="81"/>
        <v>29.841585673834853</v>
      </c>
      <c r="P320" s="50">
        <f t="shared" si="82"/>
        <v>33.635876635800109</v>
      </c>
      <c r="Q320" t="s">
        <v>74</v>
      </c>
      <c r="R320" t="s">
        <v>71</v>
      </c>
      <c r="S320" s="40">
        <v>44228</v>
      </c>
      <c r="T320" s="52">
        <v>100</v>
      </c>
      <c r="U320" s="52">
        <f t="shared" si="83"/>
        <v>62.686567164179095</v>
      </c>
      <c r="V320" s="52">
        <f t="shared" si="84"/>
        <v>69.512195121951223</v>
      </c>
      <c r="W320" s="52">
        <f t="shared" si="85"/>
        <v>65.635738831615114</v>
      </c>
      <c r="X320" s="52">
        <f t="shared" si="86"/>
        <v>64.852066046433649</v>
      </c>
      <c r="Y320" s="52">
        <f t="shared" si="87"/>
        <v>71.677694004205776</v>
      </c>
      <c r="Z320" s="52">
        <f t="shared" si="88"/>
        <v>67.801237713869682</v>
      </c>
      <c r="AA320" s="52">
        <f t="shared" si="89"/>
        <v>-2.1654988822545533</v>
      </c>
      <c r="AB320" s="52">
        <f t="shared" si="90"/>
        <v>-2.1654988822545533</v>
      </c>
      <c r="AC320" s="52">
        <f t="shared" si="91"/>
        <v>-2.1654988822545675</v>
      </c>
      <c r="AF320">
        <v>2.5299999999999998</v>
      </c>
      <c r="AG320">
        <v>1.58</v>
      </c>
      <c r="AH320" s="59" t="s">
        <v>384</v>
      </c>
      <c r="AJ320" t="s">
        <v>367</v>
      </c>
    </row>
    <row r="321" spans="1:36" ht="15" x14ac:dyDescent="0.25">
      <c r="A321">
        <v>5.98</v>
      </c>
      <c r="B321">
        <v>4.09</v>
      </c>
      <c r="C321">
        <v>1.63</v>
      </c>
      <c r="D321" s="45">
        <f t="shared" si="92"/>
        <v>2.5219790289008337E-2</v>
      </c>
      <c r="E321" s="46">
        <f>IF(OR($A321="",$B321="",$C321=""),"",A321*'MPTO_working_3-way'!$I329)</f>
        <v>6.13081434592827</v>
      </c>
      <c r="F321" s="47">
        <f>IF(OR($A321="",$B321="",$C321=""),"",B321*'MPTO_working_3-way'!$I329)</f>
        <v>4.1931489422820443</v>
      </c>
      <c r="G321" s="48">
        <f>IF(OR($A321="",$B321="",$C321=""),"",C321*'MPTO_working_3-way'!$I329)</f>
        <v>1.6711082581710834</v>
      </c>
      <c r="H321" s="46">
        <f>IF(OR($A321="",$B321="",$C321=""),"",'MPTO_working_3-way'!E329)</f>
        <v>6.2965359854182221</v>
      </c>
      <c r="I321" s="47">
        <f>IF(OR($A321="",$B321="",$C321=""),"",'MPTO_working_3-way'!F329)</f>
        <v>4.2356337124442645</v>
      </c>
      <c r="J321" s="48">
        <f>IF(OR($A321="",$B321="",$C321=""),"",'MPTO_working_3-way'!G329)</f>
        <v>1.6526457966919224</v>
      </c>
      <c r="K321" s="46">
        <f>IF(OR($A321="",$B321="",$C321=""),"",'OddsRatio_working_3-way'!H329)</f>
        <v>6.2102210369761801</v>
      </c>
      <c r="L321" s="47">
        <f>IF(OR($A321="",$B321="",$C321=""),"",'OddsRatio_working_3-way'!I329)</f>
        <v>4.2328479928225695</v>
      </c>
      <c r="M321" s="48">
        <f>IF(OR($A321="",$B321="",$C321=""),"",'OddsRatio_working_3-way'!J329)</f>
        <v>1.6591243480512032</v>
      </c>
      <c r="N321" s="49">
        <f t="shared" si="80"/>
        <v>16.311046845907864</v>
      </c>
      <c r="O321" s="50">
        <f t="shared" si="81"/>
        <v>23.848425461743041</v>
      </c>
      <c r="P321" s="50">
        <f t="shared" si="82"/>
        <v>59.840527692349113</v>
      </c>
      <c r="Q321" t="s">
        <v>78</v>
      </c>
      <c r="R321" t="s">
        <v>38</v>
      </c>
      <c r="S321" s="40">
        <v>44228</v>
      </c>
      <c r="T321" s="52">
        <v>100</v>
      </c>
      <c r="U321" s="52">
        <f t="shared" si="83"/>
        <v>83.277591973244142</v>
      </c>
      <c r="V321" s="52">
        <f t="shared" si="84"/>
        <v>75.550122249388764</v>
      </c>
      <c r="W321" s="52">
        <f t="shared" si="85"/>
        <v>38.650306748466257</v>
      </c>
      <c r="X321" s="52">
        <f t="shared" si="86"/>
        <v>85.799571002144987</v>
      </c>
      <c r="Y321" s="52">
        <f t="shared" si="87"/>
        <v>78.072101278289594</v>
      </c>
      <c r="Z321" s="52">
        <f t="shared" si="88"/>
        <v>41.172285777367101</v>
      </c>
      <c r="AA321" s="52">
        <f t="shared" si="89"/>
        <v>-2.5219790289008444</v>
      </c>
      <c r="AB321" s="52">
        <f t="shared" si="90"/>
        <v>-2.5219790289008301</v>
      </c>
      <c r="AC321" s="52">
        <f t="shared" si="91"/>
        <v>-2.5219790289008444</v>
      </c>
      <c r="AF321">
        <v>1.92</v>
      </c>
      <c r="AG321">
        <v>1.98</v>
      </c>
      <c r="AH321" s="59" t="s">
        <v>479</v>
      </c>
      <c r="AJ321" t="s">
        <v>367</v>
      </c>
    </row>
    <row r="322" spans="1:36" ht="15" x14ac:dyDescent="0.25">
      <c r="A322">
        <v>3.64</v>
      </c>
      <c r="B322">
        <v>3.47</v>
      </c>
      <c r="C322">
        <v>2.15</v>
      </c>
      <c r="D322" s="45">
        <f t="shared" si="92"/>
        <v>2.8025991835388009E-2</v>
      </c>
      <c r="E322" s="46">
        <f>IF(OR($A322="",$B322="",$C322=""),"",A322*'MPTO_working_3-way'!$I330)</f>
        <v>3.7420146102808123</v>
      </c>
      <c r="F322" s="47">
        <f>IF(OR($A322="",$B322="",$C322=""),"",B322*'MPTO_working_3-way'!$I330)</f>
        <v>3.5672501916687964</v>
      </c>
      <c r="G322" s="48">
        <f>IF(OR($A322="",$B322="",$C322=""),"",C322*'MPTO_working_3-way'!$I330)</f>
        <v>2.2102558824460843</v>
      </c>
      <c r="H322" s="46">
        <f>IF(OR($A322="",$B322="",$C322=""),"",'MPTO_working_3-way'!E330)</f>
        <v>3.7681349390992405</v>
      </c>
      <c r="I322" s="47">
        <f>IF(OR($A322="",$B322="",$C322=""),"",'MPTO_working_3-way'!F330)</f>
        <v>3.5862546507184954</v>
      </c>
      <c r="J322" s="48">
        <f>IF(OR($A322="",$B322="",$C322=""),"",'MPTO_working_3-way'!G330)</f>
        <v>2.1940685114345517</v>
      </c>
      <c r="K322" s="46">
        <f>IF(OR($A322="",$B322="",$C322=""),"",'OddsRatio_working_3-way'!H330)</f>
        <v>3.7565170522129292</v>
      </c>
      <c r="L322" s="47">
        <f>IF(OR($A322="",$B322="",$C322=""),"",'OddsRatio_working_3-way'!I330)</f>
        <v>3.5790140602143694</v>
      </c>
      <c r="M322" s="48">
        <f>IF(OR($A322="",$B322="",$C322=""),"",'OddsRatio_working_3-way'!J330)</f>
        <v>2.200755534107905</v>
      </c>
      <c r="N322" s="49">
        <f t="shared" si="80"/>
        <v>26.723572838347547</v>
      </c>
      <c r="O322" s="50">
        <f t="shared" si="81"/>
        <v>28.032796867891953</v>
      </c>
      <c r="P322" s="50">
        <f t="shared" si="82"/>
        <v>45.243630293760496</v>
      </c>
      <c r="Q322" t="s">
        <v>80</v>
      </c>
      <c r="R322" t="s">
        <v>49</v>
      </c>
      <c r="S322" s="40">
        <v>44228</v>
      </c>
      <c r="T322" s="52">
        <v>100</v>
      </c>
      <c r="U322" s="52">
        <f t="shared" si="83"/>
        <v>72.527472527472526</v>
      </c>
      <c r="V322" s="52">
        <f t="shared" si="84"/>
        <v>71.181556195965413</v>
      </c>
      <c r="W322" s="52">
        <f t="shared" si="85"/>
        <v>53.488372093023258</v>
      </c>
      <c r="X322" s="52">
        <f t="shared" si="86"/>
        <v>75.330071711011328</v>
      </c>
      <c r="Y322" s="52">
        <f t="shared" si="87"/>
        <v>73.984155379504216</v>
      </c>
      <c r="Z322" s="52">
        <f t="shared" si="88"/>
        <v>56.290971276562054</v>
      </c>
      <c r="AA322" s="52">
        <f t="shared" si="89"/>
        <v>-2.8025991835388027</v>
      </c>
      <c r="AB322" s="52">
        <f t="shared" si="90"/>
        <v>-2.8025991835388027</v>
      </c>
      <c r="AC322" s="52">
        <f t="shared" si="91"/>
        <v>-2.8025991835387956</v>
      </c>
      <c r="AF322">
        <v>2.2000000000000002</v>
      </c>
      <c r="AG322">
        <v>1.72</v>
      </c>
      <c r="AH322" s="59" t="s">
        <v>381</v>
      </c>
      <c r="AJ322" t="s">
        <v>368</v>
      </c>
    </row>
    <row r="323" spans="1:36" ht="15" x14ac:dyDescent="0.25">
      <c r="A323">
        <v>1.65</v>
      </c>
      <c r="B323">
        <v>3.85</v>
      </c>
      <c r="C323">
        <v>5.99</v>
      </c>
      <c r="D323" s="45">
        <f t="shared" si="92"/>
        <v>3.2745773981166293E-2</v>
      </c>
      <c r="E323" s="46">
        <f>IF(OR($A323="",$B323="",$C323=""),"",A323*'MPTO_working_3-way'!$I331)</f>
        <v>1.7040305270689242</v>
      </c>
      <c r="F323" s="47">
        <f>IF(OR($A323="",$B323="",$C323=""),"",B323*'MPTO_working_3-way'!$I331)</f>
        <v>3.9760712298274905</v>
      </c>
      <c r="G323" s="48">
        <f>IF(OR($A323="",$B323="",$C323=""),"",C323*'MPTO_working_3-way'!$I331)</f>
        <v>6.1861471861471866</v>
      </c>
      <c r="H323" s="46">
        <f>IF(OR($A323="",$B323="",$C323=""),"",'MPTO_working_3-way'!E331)</f>
        <v>1.6802618104100804</v>
      </c>
      <c r="I323" s="47">
        <f>IF(OR($A323="",$B323="",$C323=""),"",'MPTO_working_3-way'!F331)</f>
        <v>4.0188887490439456</v>
      </c>
      <c r="J323" s="48">
        <f>IF(OR($A323="",$B323="",$C323=""),"",'MPTO_working_3-way'!G331)</f>
        <v>6.4090382744831622</v>
      </c>
      <c r="K323" s="46">
        <f>IF(OR($A323="",$B323="",$C323=""),"",'OddsRatio_working_3-way'!H331)</f>
        <v>1.6887038610382434</v>
      </c>
      <c r="L323" s="47">
        <f>IF(OR($A323="",$B323="",$C323=""),"",'OddsRatio_working_3-way'!I331)</f>
        <v>4.0197015445522997</v>
      </c>
      <c r="M323" s="48">
        <f>IF(OR($A323="",$B323="",$C323=""),"",'OddsRatio_working_3-way'!J331)</f>
        <v>6.2871265639705172</v>
      </c>
      <c r="N323" s="49">
        <f t="shared" si="80"/>
        <v>58.684394681595528</v>
      </c>
      <c r="O323" s="50">
        <f t="shared" si="81"/>
        <v>25.15045486354094</v>
      </c>
      <c r="P323" s="50">
        <f t="shared" si="82"/>
        <v>16.165150454863539</v>
      </c>
      <c r="Q323" t="s">
        <v>42</v>
      </c>
      <c r="R323" t="s">
        <v>82</v>
      </c>
      <c r="S323" s="40">
        <v>44228</v>
      </c>
      <c r="T323" s="52">
        <v>100</v>
      </c>
      <c r="U323" s="52">
        <f t="shared" si="83"/>
        <v>39.393939393939398</v>
      </c>
      <c r="V323" s="52">
        <f t="shared" si="84"/>
        <v>74.025974025974023</v>
      </c>
      <c r="W323" s="52">
        <f t="shared" si="85"/>
        <v>83.305509181969953</v>
      </c>
      <c r="X323" s="52">
        <f t="shared" si="86"/>
        <v>42.668516792056025</v>
      </c>
      <c r="Y323" s="52">
        <f t="shared" si="87"/>
        <v>77.300551424090656</v>
      </c>
      <c r="Z323" s="52">
        <f t="shared" si="88"/>
        <v>86.580086580086572</v>
      </c>
      <c r="AA323" s="52">
        <f t="shared" si="89"/>
        <v>-3.2745773981166266</v>
      </c>
      <c r="AB323" s="52">
        <f t="shared" si="90"/>
        <v>-3.2745773981166337</v>
      </c>
      <c r="AC323" s="52">
        <f t="shared" si="91"/>
        <v>-3.2745773981166195</v>
      </c>
      <c r="AF323">
        <v>2.02</v>
      </c>
      <c r="AG323">
        <v>1.87</v>
      </c>
      <c r="AH323" s="59" t="s">
        <v>382</v>
      </c>
      <c r="AJ323" t="s">
        <v>368</v>
      </c>
    </row>
    <row r="324" spans="1:36" ht="15" x14ac:dyDescent="0.25">
      <c r="A324">
        <v>2.67</v>
      </c>
      <c r="B324">
        <v>3.24</v>
      </c>
      <c r="C324">
        <v>2.9</v>
      </c>
      <c r="D324" s="45">
        <f t="shared" si="92"/>
        <v>2.8001396721531124E-2</v>
      </c>
      <c r="E324" s="46">
        <f>IF(OR($A324="",$B324="",$C324=""),"",A324*'MPTO_working_3-way'!$I332)</f>
        <v>2.7447637292464879</v>
      </c>
      <c r="F324" s="47">
        <f>IF(OR($A324="",$B324="",$C324=""),"",B324*'MPTO_working_3-way'!$I332)</f>
        <v>3.3307245253777609</v>
      </c>
      <c r="G324" s="48">
        <f>IF(OR($A324="",$B324="",$C324=""),"",C324*'MPTO_working_3-way'!$I332)</f>
        <v>2.98120405049244</v>
      </c>
      <c r="H324" s="46">
        <f>IF(OR($A324="",$B324="",$C324=""),"",'MPTO_working_3-way'!E332)</f>
        <v>2.7382403534661162</v>
      </c>
      <c r="I324" s="47">
        <f>IF(OR($A324="",$B324="",$C324=""),"",'MPTO_working_3-way'!F332)</f>
        <v>3.3410380298421596</v>
      </c>
      <c r="J324" s="48">
        <f>IF(OR($A324="",$B324="",$C324=""),"",'MPTO_working_3-way'!G332)</f>
        <v>2.9806811269105009</v>
      </c>
      <c r="K324" s="46">
        <f>IF(OR($A324="",$B324="",$C324=""),"",'OddsRatio_working_3-way'!H332)</f>
        <v>2.7413727428425672</v>
      </c>
      <c r="L324" s="47">
        <f>IF(OR($A324="",$B324="",$C324=""),"",'OddsRatio_working_3-way'!I332)</f>
        <v>3.3357334993816479</v>
      </c>
      <c r="M324" s="48">
        <f>IF(OR($A324="",$B324="",$C324=""),"",'OddsRatio_working_3-way'!J332)</f>
        <v>2.9812025217969329</v>
      </c>
      <c r="N324" s="49">
        <f t="shared" si="80"/>
        <v>36.433008398669244</v>
      </c>
      <c r="O324" s="50">
        <f t="shared" si="81"/>
        <v>30.023497661866315</v>
      </c>
      <c r="P324" s="50">
        <f t="shared" si="82"/>
        <v>33.54349393946444</v>
      </c>
      <c r="Q324" t="s">
        <v>47</v>
      </c>
      <c r="R324" t="s">
        <v>46</v>
      </c>
      <c r="S324" s="40">
        <v>44228</v>
      </c>
      <c r="T324" s="52">
        <v>100</v>
      </c>
      <c r="U324" s="52">
        <f t="shared" si="83"/>
        <v>62.546816479400754</v>
      </c>
      <c r="V324" s="52">
        <f t="shared" si="84"/>
        <v>69.135802469135797</v>
      </c>
      <c r="W324" s="52">
        <f t="shared" si="85"/>
        <v>65.517241379310349</v>
      </c>
      <c r="X324" s="52">
        <f t="shared" si="86"/>
        <v>65.346956151553854</v>
      </c>
      <c r="Y324" s="52">
        <f t="shared" si="87"/>
        <v>71.935942141288905</v>
      </c>
      <c r="Z324" s="52">
        <f t="shared" si="88"/>
        <v>68.317381051463457</v>
      </c>
      <c r="AA324" s="52">
        <f t="shared" si="89"/>
        <v>-2.8001396721531009</v>
      </c>
      <c r="AB324" s="52">
        <f t="shared" si="90"/>
        <v>-2.800139672153108</v>
      </c>
      <c r="AC324" s="52">
        <f t="shared" si="91"/>
        <v>-2.800139672153108</v>
      </c>
      <c r="AF324">
        <v>2.2999999999999998</v>
      </c>
      <c r="AG324">
        <v>1.67</v>
      </c>
      <c r="AH324" s="59" t="s">
        <v>372</v>
      </c>
      <c r="AJ324" t="s">
        <v>368</v>
      </c>
    </row>
    <row r="325" spans="1:36" ht="15" x14ac:dyDescent="0.25">
      <c r="A325">
        <v>2.35</v>
      </c>
      <c r="B325">
        <v>3.39</v>
      </c>
      <c r="C325">
        <v>3.26</v>
      </c>
      <c r="D325" s="45">
        <f t="shared" si="92"/>
        <v>2.7265631888748754E-2</v>
      </c>
      <c r="E325" s="46">
        <f>IF(OR($A325="",$B325="",$C325=""),"",A325*'MPTO_working_3-way'!$I333)</f>
        <v>2.4140742349385595</v>
      </c>
      <c r="F325" s="47">
        <f>IF(OR($A325="",$B325="",$C325=""),"",B325*'MPTO_working_3-way'!$I333)</f>
        <v>3.4824304921028584</v>
      </c>
      <c r="G325" s="48">
        <f>IF(OR($A325="",$B325="",$C325=""),"",C325*'MPTO_working_3-way'!$I333)</f>
        <v>3.3488859599573209</v>
      </c>
      <c r="H325" s="46">
        <f>IF(OR($A325="",$B325="",$C325=""),"",'MPTO_working_3-way'!E333)</f>
        <v>2.4012868730870189</v>
      </c>
      <c r="I325" s="47">
        <f>IF(OR($A325="",$B325="",$C325=""),"",'MPTO_working_3-way'!F333)</f>
        <v>3.4977667678718047</v>
      </c>
      <c r="J325" s="48">
        <f>IF(OR($A325="",$B325="",$C325=""),"",'MPTO_working_3-way'!G333)</f>
        <v>3.3595386046287001</v>
      </c>
      <c r="K325" s="46">
        <f>IF(OR($A325="",$B325="",$C325=""),"",'OddsRatio_working_3-way'!H333)</f>
        <v>2.4068675034704285</v>
      </c>
      <c r="L325" s="47">
        <f>IF(OR($A325="",$B325="",$C325=""),"",'OddsRatio_working_3-way'!I333)</f>
        <v>3.4906765431809808</v>
      </c>
      <c r="M325" s="48">
        <f>IF(OR($A325="",$B325="",$C325=""),"",'OddsRatio_working_3-way'!J333)</f>
        <v>3.3552004132171613</v>
      </c>
      <c r="N325" s="49">
        <f t="shared" si="80"/>
        <v>41.423746856129753</v>
      </c>
      <c r="O325" s="50">
        <f t="shared" si="81"/>
        <v>28.715576729175492</v>
      </c>
      <c r="P325" s="50">
        <f t="shared" si="82"/>
        <v>29.860676414694765</v>
      </c>
      <c r="Q325" t="s">
        <v>44</v>
      </c>
      <c r="R325" t="s">
        <v>85</v>
      </c>
      <c r="S325" s="40">
        <v>44228</v>
      </c>
      <c r="T325" s="52">
        <v>100</v>
      </c>
      <c r="U325" s="52">
        <f t="shared" si="83"/>
        <v>57.446808510638299</v>
      </c>
      <c r="V325" s="52">
        <f t="shared" si="84"/>
        <v>70.501474926253692</v>
      </c>
      <c r="W325" s="52">
        <f t="shared" si="85"/>
        <v>69.325153374233125</v>
      </c>
      <c r="X325" s="52">
        <f t="shared" si="86"/>
        <v>60.173371699513176</v>
      </c>
      <c r="Y325" s="52">
        <f t="shared" si="87"/>
        <v>73.22803811512857</v>
      </c>
      <c r="Z325" s="52">
        <f t="shared" si="88"/>
        <v>72.051716563108016</v>
      </c>
      <c r="AA325" s="52">
        <f t="shared" si="89"/>
        <v>-2.7265631888748771</v>
      </c>
      <c r="AB325" s="52">
        <f t="shared" si="90"/>
        <v>-2.7265631888748771</v>
      </c>
      <c r="AC325" s="52">
        <f t="shared" si="91"/>
        <v>-2.7265631888748914</v>
      </c>
      <c r="AF325">
        <v>2.0699999999999998</v>
      </c>
      <c r="AG325">
        <v>1.83</v>
      </c>
      <c r="AH325" s="59" t="s">
        <v>382</v>
      </c>
      <c r="AJ325" t="s">
        <v>368</v>
      </c>
    </row>
    <row r="326" spans="1:36" ht="15" x14ac:dyDescent="0.25">
      <c r="A326">
        <v>2.09</v>
      </c>
      <c r="B326">
        <v>3.13</v>
      </c>
      <c r="C326">
        <v>4.34</v>
      </c>
      <c r="D326" s="45">
        <f t="shared" si="92"/>
        <v>2.8372463956683802E-2</v>
      </c>
      <c r="E326" s="46">
        <f>IF(OR($A326="",$B326="",$C326=""),"",A326*'MPTO_working_3-way'!$I334)</f>
        <v>2.1492984496694691</v>
      </c>
      <c r="F326" s="47">
        <f>IF(OR($A326="",$B326="",$C326=""),"",B326*'MPTO_working_3-way'!$I334)</f>
        <v>3.2188058121844203</v>
      </c>
      <c r="G326" s="48">
        <f>IF(OR($A326="",$B326="",$C326=""),"",C326*'MPTO_working_3-way'!$I334)</f>
        <v>4.4631364935720077</v>
      </c>
      <c r="H326" s="46">
        <f>IF(OR($A326="",$B326="",$C326=""),"",'MPTO_working_3-way'!E334)</f>
        <v>2.1321442834942772</v>
      </c>
      <c r="I326" s="47">
        <f>IF(OR($A326="",$B326="",$C326=""),"",'MPTO_working_3-way'!F334)</f>
        <v>3.2254804709698206</v>
      </c>
      <c r="J326" s="48">
        <f>IF(OR($A326="",$B326="",$C326=""),"",'MPTO_working_3-way'!G334)</f>
        <v>4.5257621610856535</v>
      </c>
      <c r="K326" s="46">
        <f>IF(OR($A326="",$B326="",$C326=""),"",'OddsRatio_working_3-way'!H334)</f>
        <v>2.1393999408242728</v>
      </c>
      <c r="L326" s="47">
        <f>IF(OR($A326="",$B326="",$C326=""),"",'OddsRatio_working_3-way'!I334)</f>
        <v>3.2265338293171562</v>
      </c>
      <c r="M326" s="48">
        <f>IF(OR($A326="",$B326="",$C326=""),"",'OddsRatio_working_3-way'!J334)</f>
        <v>4.4913722957367632</v>
      </c>
      <c r="N326" s="49">
        <f t="shared" si="80"/>
        <v>46.526809720343188</v>
      </c>
      <c r="O326" s="50">
        <f t="shared" si="81"/>
        <v>31.067422465021487</v>
      </c>
      <c r="P326" s="50">
        <f t="shared" si="82"/>
        <v>22.405767814635315</v>
      </c>
      <c r="Q326" t="s">
        <v>76</v>
      </c>
      <c r="R326" t="s">
        <v>208</v>
      </c>
      <c r="S326" s="40">
        <v>44228</v>
      </c>
      <c r="T326" s="52">
        <v>100</v>
      </c>
      <c r="U326" s="52">
        <f t="shared" si="83"/>
        <v>52.153110047846894</v>
      </c>
      <c r="V326" s="52">
        <f t="shared" si="84"/>
        <v>68.051118210862612</v>
      </c>
      <c r="W326" s="52">
        <f t="shared" si="85"/>
        <v>76.958525345622121</v>
      </c>
      <c r="X326" s="52">
        <f t="shared" si="86"/>
        <v>54.990356443515267</v>
      </c>
      <c r="Y326" s="52">
        <f t="shared" si="87"/>
        <v>70.888364606530999</v>
      </c>
      <c r="Z326" s="52">
        <f t="shared" si="88"/>
        <v>79.795771741290494</v>
      </c>
      <c r="AA326" s="52">
        <f t="shared" si="89"/>
        <v>-2.8372463956683731</v>
      </c>
      <c r="AB326" s="52">
        <f t="shared" si="90"/>
        <v>-2.8372463956683873</v>
      </c>
      <c r="AC326" s="52">
        <f t="shared" si="91"/>
        <v>-2.8372463956683731</v>
      </c>
      <c r="AF326">
        <v>2.58</v>
      </c>
      <c r="AG326">
        <v>1.55</v>
      </c>
      <c r="AH326" s="59" t="s">
        <v>372</v>
      </c>
      <c r="AJ326" t="s">
        <v>368</v>
      </c>
    </row>
    <row r="327" spans="1:36" ht="15" x14ac:dyDescent="0.25">
      <c r="A327">
        <v>1.77</v>
      </c>
      <c r="B327">
        <v>3.9</v>
      </c>
      <c r="C327">
        <v>4.8099999999999996</v>
      </c>
      <c r="D327" s="45">
        <f t="shared" si="92"/>
        <v>2.9282215722893801E-2</v>
      </c>
      <c r="E327" s="46">
        <f>IF(OR($A327="",$B327="",$C327=""),"",A327*'MPTO_working_3-way'!$I335)</f>
        <v>1.821829521829522</v>
      </c>
      <c r="F327" s="47">
        <f>IF(OR($A327="",$B327="",$C327=""),"",B327*'MPTO_working_3-way'!$I335)</f>
        <v>4.0142006413192854</v>
      </c>
      <c r="G327" s="48">
        <f>IF(OR($A327="",$B327="",$C327=""),"",C327*'MPTO_working_3-way'!$I335)</f>
        <v>4.9508474576271189</v>
      </c>
      <c r="H327" s="46">
        <f>IF(OR($A327="",$B327="",$C327=""),"",'MPTO_working_3-way'!E335)</f>
        <v>1.8011170111489563</v>
      </c>
      <c r="I327" s="47">
        <f>IF(OR($A327="",$B327="",$C327=""),"",'MPTO_working_3-way'!F335)</f>
        <v>4.054335920758132</v>
      </c>
      <c r="J327" s="48">
        <f>IF(OR($A327="",$B327="",$C327=""),"",'MPTO_working_3-way'!G335)</f>
        <v>5.0469500266761527</v>
      </c>
      <c r="K327" s="46">
        <f>IF(OR($A327="",$B327="",$C327=""),"",'OddsRatio_working_3-way'!H335)</f>
        <v>1.8086952024334129</v>
      </c>
      <c r="L327" s="47">
        <f>IF(OR($A327="",$B327="",$C327=""),"",'OddsRatio_working_3-way'!I335)</f>
        <v>4.0457351779959696</v>
      </c>
      <c r="M327" s="48">
        <f>IF(OR($A327="",$B327="",$C327=""),"",'OddsRatio_working_3-way'!J335)</f>
        <v>5.001465871780912</v>
      </c>
      <c r="N327" s="49">
        <f t="shared" si="80"/>
        <v>54.889877895697815</v>
      </c>
      <c r="O327" s="50">
        <f t="shared" si="81"/>
        <v>24.911559968047474</v>
      </c>
      <c r="P327" s="50">
        <f t="shared" si="82"/>
        <v>20.198562136254704</v>
      </c>
      <c r="Q327" t="s">
        <v>37</v>
      </c>
      <c r="R327" t="s">
        <v>45</v>
      </c>
      <c r="S327" s="40">
        <v>44228</v>
      </c>
      <c r="T327" s="52">
        <v>100</v>
      </c>
      <c r="U327" s="52">
        <f t="shared" si="83"/>
        <v>43.502824858757066</v>
      </c>
      <c r="V327" s="52">
        <f t="shared" si="84"/>
        <v>74.358974358974365</v>
      </c>
      <c r="W327" s="52">
        <f t="shared" si="85"/>
        <v>79.209979209979196</v>
      </c>
      <c r="X327" s="52">
        <f t="shared" si="86"/>
        <v>46.431046431046433</v>
      </c>
      <c r="Y327" s="52">
        <f t="shared" si="87"/>
        <v>77.287195931263724</v>
      </c>
      <c r="Z327" s="52">
        <f t="shared" si="88"/>
        <v>82.138200782268584</v>
      </c>
      <c r="AA327" s="52">
        <f t="shared" si="89"/>
        <v>-2.9282215722893667</v>
      </c>
      <c r="AB327" s="52">
        <f t="shared" si="90"/>
        <v>-2.9282215722893596</v>
      </c>
      <c r="AC327" s="52">
        <f t="shared" si="91"/>
        <v>-2.9282215722893881</v>
      </c>
      <c r="AF327">
        <v>1.81</v>
      </c>
      <c r="AG327">
        <v>2.0699999999999998</v>
      </c>
      <c r="AH327" s="59" t="s">
        <v>371</v>
      </c>
      <c r="AJ327" t="s">
        <v>368</v>
      </c>
    </row>
    <row r="328" spans="1:36" ht="15" x14ac:dyDescent="0.25">
      <c r="A328">
        <v>2.54</v>
      </c>
      <c r="B328">
        <v>3.21</v>
      </c>
      <c r="C328">
        <v>3.1</v>
      </c>
      <c r="D328" s="45">
        <f t="shared" si="92"/>
        <v>2.7807912313643879E-2</v>
      </c>
      <c r="E328" s="46">
        <f>IF(OR($A328="",$B328="",$C328=""),"",A328*'MPTO_working_3-way'!$I336)</f>
        <v>2.6106320972766555</v>
      </c>
      <c r="F328" s="47">
        <f>IF(OR($A328="",$B328="",$C328=""),"",B328*'MPTO_working_3-way'!$I336)</f>
        <v>3.2992633985267967</v>
      </c>
      <c r="G328" s="48">
        <f>IF(OR($A328="",$B328="",$C328=""),"",C328*'MPTO_working_3-way'!$I336)</f>
        <v>3.1862045281722962</v>
      </c>
      <c r="H328" s="46">
        <f>IF(OR($A328="",$B328="",$C328=""),"",'MPTO_working_3-way'!E336)</f>
        <v>2.6012437676114075</v>
      </c>
      <c r="I328" s="47">
        <f>IF(OR($A328="",$B328="",$C328=""),"",'MPTO_working_3-way'!F336)</f>
        <v>3.3084408926338416</v>
      </c>
      <c r="J328" s="48">
        <f>IF(OR($A328="",$B328="",$C328=""),"",'MPTO_working_3-way'!G336)</f>
        <v>3.1917133820537149</v>
      </c>
      <c r="K328" s="46">
        <f>IF(OR($A328="",$B328="",$C328=""),"",'OddsRatio_working_3-way'!H336)</f>
        <v>2.6055335941740223</v>
      </c>
      <c r="L328" s="47">
        <f>IF(OR($A328="",$B328="",$C328=""),"",'OddsRatio_working_3-way'!I336)</f>
        <v>3.3040449630679154</v>
      </c>
      <c r="M328" s="48">
        <f>IF(OR($A328="",$B328="",$C328=""),"",'OddsRatio_working_3-way'!J336)</f>
        <v>3.189363992055485</v>
      </c>
      <c r="N328" s="49">
        <f t="shared" si="80"/>
        <v>38.304899454931792</v>
      </c>
      <c r="O328" s="50">
        <f t="shared" si="81"/>
        <v>30.309795830382168</v>
      </c>
      <c r="P328" s="50">
        <f t="shared" si="82"/>
        <v>31.385304714686047</v>
      </c>
      <c r="Q328" t="s">
        <v>87</v>
      </c>
      <c r="R328" t="s">
        <v>40</v>
      </c>
      <c r="S328" s="40">
        <v>44228</v>
      </c>
      <c r="T328" s="52">
        <v>100</v>
      </c>
      <c r="U328" s="52">
        <f t="shared" si="83"/>
        <v>60.629921259842511</v>
      </c>
      <c r="V328" s="52">
        <f t="shared" si="84"/>
        <v>68.847352024922117</v>
      </c>
      <c r="W328" s="52">
        <f t="shared" si="85"/>
        <v>67.741935483870961</v>
      </c>
      <c r="X328" s="52">
        <f t="shared" si="86"/>
        <v>63.410712491206908</v>
      </c>
      <c r="Y328" s="52">
        <f t="shared" si="87"/>
        <v>71.628143256286506</v>
      </c>
      <c r="Z328" s="52">
        <f t="shared" si="88"/>
        <v>70.522726715235365</v>
      </c>
      <c r="AA328" s="52">
        <f t="shared" si="89"/>
        <v>-2.7807912313643968</v>
      </c>
      <c r="AB328" s="52">
        <f t="shared" si="90"/>
        <v>-2.7807912313643897</v>
      </c>
      <c r="AC328" s="52">
        <f t="shared" si="91"/>
        <v>-2.7807912313644039</v>
      </c>
      <c r="AF328">
        <v>2.35</v>
      </c>
      <c r="AG328">
        <v>1.65</v>
      </c>
      <c r="AH328" s="59" t="s">
        <v>377</v>
      </c>
      <c r="AJ328" t="s">
        <v>368</v>
      </c>
    </row>
    <row r="329" spans="1:36" ht="15" x14ac:dyDescent="0.25">
      <c r="A329">
        <v>3.35</v>
      </c>
      <c r="B329">
        <v>3.38</v>
      </c>
      <c r="C329">
        <v>2.2999999999999998</v>
      </c>
      <c r="D329" s="45">
        <f t="shared" si="92"/>
        <v>2.9148059547899674E-2</v>
      </c>
      <c r="E329" s="46">
        <f>IF(OR($A329="",$B329="",$C329=""),"",A329*'MPTO_working_3-way'!$I337)</f>
        <v>3.4476459994854638</v>
      </c>
      <c r="F329" s="47">
        <f>IF(OR($A329="",$B329="",$C329=""),"",B329*'MPTO_working_3-way'!$I337)</f>
        <v>3.4785204412719009</v>
      </c>
      <c r="G329" s="48">
        <f>IF(OR($A329="",$B329="",$C329=""),"",C329*'MPTO_working_3-way'!$I337)</f>
        <v>2.367040536960169</v>
      </c>
      <c r="H329" s="46">
        <f>IF(OR($A329="",$B329="",$C329=""),"",'MPTO_working_3-way'!E337)</f>
        <v>3.4627064783339017</v>
      </c>
      <c r="I329" s="47">
        <f>IF(OR($A329="",$B329="",$C329=""),"",'MPTO_working_3-way'!F337)</f>
        <v>3.4947687187722254</v>
      </c>
      <c r="J329" s="48">
        <f>IF(OR($A329="",$B329="",$C329=""),"",'MPTO_working_3-way'!G337)</f>
        <v>2.3525725762498526</v>
      </c>
      <c r="K329" s="46">
        <f>IF(OR($A329="",$B329="",$C329=""),"",'OddsRatio_working_3-way'!H337)</f>
        <v>3.4562842043570687</v>
      </c>
      <c r="L329" s="47">
        <f>IF(OR($A329="",$B329="",$C329=""),"",'OddsRatio_working_3-way'!I337)</f>
        <v>3.4876410239871585</v>
      </c>
      <c r="M329" s="48">
        <f>IF(OR($A329="",$B329="",$C329=""),"",'OddsRatio_working_3-way'!J337)</f>
        <v>2.3587955173039101</v>
      </c>
      <c r="N329" s="49">
        <f t="shared" si="80"/>
        <v>29.005298112081192</v>
      </c>
      <c r="O329" s="50">
        <f t="shared" si="81"/>
        <v>28.747854637713608</v>
      </c>
      <c r="P329" s="50">
        <f t="shared" si="82"/>
        <v>42.246847250205214</v>
      </c>
      <c r="Q329" t="s">
        <v>414</v>
      </c>
      <c r="R329" t="s">
        <v>48</v>
      </c>
      <c r="S329" s="40">
        <v>44228</v>
      </c>
      <c r="T329" s="52">
        <v>100</v>
      </c>
      <c r="U329" s="52">
        <f t="shared" si="83"/>
        <v>70.149253731343279</v>
      </c>
      <c r="V329" s="52">
        <f t="shared" si="84"/>
        <v>70.414201183431956</v>
      </c>
      <c r="W329" s="52">
        <f t="shared" si="85"/>
        <v>56.521739130434774</v>
      </c>
      <c r="X329" s="52">
        <f t="shared" si="86"/>
        <v>73.064059686133277</v>
      </c>
      <c r="Y329" s="52">
        <f t="shared" si="87"/>
        <v>73.329007138221939</v>
      </c>
      <c r="Z329" s="52">
        <f t="shared" si="88"/>
        <v>59.436545085224758</v>
      </c>
      <c r="AA329" s="52">
        <f t="shared" si="89"/>
        <v>-2.9148059547899976</v>
      </c>
      <c r="AB329" s="52">
        <f t="shared" si="90"/>
        <v>-2.9148059547899834</v>
      </c>
      <c r="AC329" s="52">
        <f t="shared" si="91"/>
        <v>-2.9148059547899834</v>
      </c>
      <c r="AF329">
        <v>2.1</v>
      </c>
      <c r="AG329">
        <v>1.79</v>
      </c>
      <c r="AH329" s="59" t="s">
        <v>382</v>
      </c>
      <c r="AJ329" t="s">
        <v>368</v>
      </c>
    </row>
    <row r="330" spans="1:36" ht="15" x14ac:dyDescent="0.25">
      <c r="A330">
        <v>2.89</v>
      </c>
      <c r="B330">
        <v>3.15</v>
      </c>
      <c r="C330">
        <v>2.75</v>
      </c>
      <c r="D330" s="45">
        <f t="shared" si="92"/>
        <v>2.7117442342355691E-2</v>
      </c>
      <c r="E330" s="46">
        <f>IF(OR($A330="",$B330="",$C330=""),"",A330*'MPTO_working_3-way'!$I338)</f>
        <v>2.9683694083694081</v>
      </c>
      <c r="F330" s="47">
        <f>IF(OR($A330="",$B330="",$C330=""),"",B330*'MPTO_working_3-way'!$I338)</f>
        <v>3.2354199433784205</v>
      </c>
      <c r="G330" s="48">
        <f>IF(OR($A330="",$B330="",$C330=""),"",C330*'MPTO_working_3-way'!$I338)</f>
        <v>2.8245729664414783</v>
      </c>
      <c r="H330" s="46">
        <f>IF(OR($A330="",$B330="",$C330=""),"",'MPTO_working_3-way'!E338)</f>
        <v>2.9675209538250296</v>
      </c>
      <c r="I330" s="47">
        <f>IF(OR($A330="",$B330="",$C330=""),"",'MPTO_working_3-way'!F338)</f>
        <v>3.2423195851253848</v>
      </c>
      <c r="J330" s="48">
        <f>IF(OR($A330="",$B330="",$C330=""),"",'MPTO_working_3-way'!G338)</f>
        <v>2.820101101603826</v>
      </c>
      <c r="K330" s="46">
        <f>IF(OR($A330="",$B330="",$C330=""),"",'OddsRatio_working_3-way'!H338)</f>
        <v>2.9680618546939224</v>
      </c>
      <c r="L330" s="47">
        <f>IF(OR($A330="",$B330="",$C330=""),"",'OddsRatio_working_3-way'!I338)</f>
        <v>3.238800522535414</v>
      </c>
      <c r="M330" s="48">
        <f>IF(OR($A330="",$B330="",$C330=""),"",'OddsRatio_working_3-way'!J338)</f>
        <v>2.8222794950869652</v>
      </c>
      <c r="N330" s="49">
        <f t="shared" si="80"/>
        <v>33.688529371730809</v>
      </c>
      <c r="O330" s="50">
        <f t="shared" si="81"/>
        <v>30.907888852159378</v>
      </c>
      <c r="P330" s="50">
        <f t="shared" si="82"/>
        <v>35.403581776109824</v>
      </c>
      <c r="Q330" t="s">
        <v>81</v>
      </c>
      <c r="R330" t="s">
        <v>36</v>
      </c>
      <c r="S330" s="40">
        <v>44228</v>
      </c>
      <c r="T330" s="52">
        <v>100</v>
      </c>
      <c r="U330" s="52">
        <f t="shared" si="83"/>
        <v>65.397923875432525</v>
      </c>
      <c r="V330" s="52">
        <f t="shared" si="84"/>
        <v>68.253968253968253</v>
      </c>
      <c r="W330" s="52">
        <f t="shared" si="85"/>
        <v>63.63636363636364</v>
      </c>
      <c r="X330" s="52">
        <f t="shared" si="86"/>
        <v>68.109668109668107</v>
      </c>
      <c r="Y330" s="52">
        <f t="shared" si="87"/>
        <v>70.965712488203835</v>
      </c>
      <c r="Z330" s="52">
        <f t="shared" si="88"/>
        <v>66.348107870599222</v>
      </c>
      <c r="AA330" s="52">
        <f t="shared" si="89"/>
        <v>-2.7117442342355815</v>
      </c>
      <c r="AB330" s="52">
        <f t="shared" si="90"/>
        <v>-2.7117442342355815</v>
      </c>
      <c r="AC330" s="52">
        <f t="shared" si="91"/>
        <v>-2.7117442342355815</v>
      </c>
      <c r="AF330">
        <v>2.48</v>
      </c>
      <c r="AG330">
        <v>1.58</v>
      </c>
      <c r="AH330" s="59" t="s">
        <v>378</v>
      </c>
      <c r="AJ330" t="s">
        <v>368</v>
      </c>
    </row>
    <row r="331" spans="1:36" ht="15" x14ac:dyDescent="0.25">
      <c r="A331">
        <v>4.21</v>
      </c>
      <c r="B331">
        <v>3.43</v>
      </c>
      <c r="C331">
        <v>2</v>
      </c>
      <c r="D331" s="45">
        <f t="shared" si="92"/>
        <v>2.9074880715774576E-2</v>
      </c>
      <c r="E331" s="46">
        <f>IF(OR($A331="",$B331="",$C331=""),"",A331*'MPTO_working_3-way'!$I339)</f>
        <v>4.3324052478134112</v>
      </c>
      <c r="F331" s="47">
        <f>IF(OR($A331="",$B331="",$C331=""),"",B331*'MPTO_working_3-way'!$I339)</f>
        <v>3.529726840855107</v>
      </c>
      <c r="G331" s="48">
        <f>IF(OR($A331="",$B331="",$C331=""),"",C331*'MPTO_working_3-way'!$I339)</f>
        <v>2.0581497614315492</v>
      </c>
      <c r="H331" s="46">
        <f>IF(OR($A331="",$B331="",$C331=""),"",'MPTO_working_3-way'!E339)</f>
        <v>4.3890822327928136</v>
      </c>
      <c r="I331" s="47">
        <f>IF(OR($A331="",$B331="",$C331=""),"",'MPTO_working_3-way'!F339)</f>
        <v>3.5479416714782377</v>
      </c>
      <c r="J331" s="48">
        <f>IF(OR($A331="",$B331="",$C331=""),"",'MPTO_working_3-way'!G339)</f>
        <v>2.039532781559843</v>
      </c>
      <c r="K331" s="46">
        <f>IF(OR($A331="",$B331="",$C331=""),"",'OddsRatio_working_3-way'!H339)</f>
        <v>4.3607746468534252</v>
      </c>
      <c r="L331" s="47">
        <f>IF(OR($A331="",$B331="",$C331=""),"",'OddsRatio_working_3-way'!I339)</f>
        <v>3.5441378167768915</v>
      </c>
      <c r="M331" s="48">
        <f>IF(OR($A331="",$B331="",$C331=""),"",'OddsRatio_working_3-way'!J339)</f>
        <v>2.0469702949699142</v>
      </c>
      <c r="N331" s="49">
        <f t="shared" si="80"/>
        <v>23.081866602961611</v>
      </c>
      <c r="O331" s="50">
        <f t="shared" si="81"/>
        <v>28.330804197804195</v>
      </c>
      <c r="P331" s="50">
        <f t="shared" si="82"/>
        <v>48.587329199234198</v>
      </c>
      <c r="Q331" t="s">
        <v>283</v>
      </c>
      <c r="R331" t="s">
        <v>77</v>
      </c>
      <c r="S331" s="40">
        <v>44228</v>
      </c>
      <c r="T331" s="52">
        <v>100</v>
      </c>
      <c r="U331" s="52">
        <f t="shared" si="83"/>
        <v>76.24703087885986</v>
      </c>
      <c r="V331" s="52">
        <f t="shared" si="84"/>
        <v>70.845481049562679</v>
      </c>
      <c r="W331" s="52">
        <f t="shared" si="85"/>
        <v>50</v>
      </c>
      <c r="X331" s="52">
        <f t="shared" si="86"/>
        <v>79.154518950437307</v>
      </c>
      <c r="Y331" s="52">
        <f t="shared" si="87"/>
        <v>73.75296912114014</v>
      </c>
      <c r="Z331" s="52">
        <f t="shared" si="88"/>
        <v>52.907488071577461</v>
      </c>
      <c r="AA331" s="52">
        <f t="shared" si="89"/>
        <v>-2.9074880715774469</v>
      </c>
      <c r="AB331" s="52">
        <f t="shared" si="90"/>
        <v>-2.9074880715774611</v>
      </c>
      <c r="AC331" s="52">
        <f t="shared" si="91"/>
        <v>-2.9074880715774611</v>
      </c>
      <c r="AF331">
        <v>2.1</v>
      </c>
      <c r="AG331">
        <v>1.79</v>
      </c>
      <c r="AH331" s="59" t="s">
        <v>390</v>
      </c>
      <c r="AJ331" t="s">
        <v>368</v>
      </c>
    </row>
    <row r="332" spans="1:36" ht="15" x14ac:dyDescent="0.25">
      <c r="A332">
        <v>3.68</v>
      </c>
      <c r="B332">
        <v>3.47</v>
      </c>
      <c r="C332">
        <v>2.14</v>
      </c>
      <c r="D332" s="45">
        <f t="shared" si="92"/>
        <v>2.7213288101296751E-2</v>
      </c>
      <c r="E332" s="46">
        <f>IF(OR($A332="",$B332="",$C332=""),"",A332*'MPTO_working_3-way'!$I340)</f>
        <v>3.7801449002127723</v>
      </c>
      <c r="F332" s="47">
        <f>IF(OR($A332="",$B332="",$C332=""),"",B332*'MPTO_working_3-way'!$I340)</f>
        <v>3.5644301097115001</v>
      </c>
      <c r="G332" s="48">
        <f>IF(OR($A332="",$B332="",$C332=""),"",C332*'MPTO_working_3-way'!$I340)</f>
        <v>2.1982364365367753</v>
      </c>
      <c r="H332" s="46">
        <f>IF(OR($A332="",$B332="",$C332=""),"",'MPTO_working_3-way'!E340)</f>
        <v>3.8070867750633619</v>
      </c>
      <c r="I332" s="47">
        <f>IF(OR($A332="",$B332="",$C332=""),"",'MPTO_working_3-way'!F340)</f>
        <v>3.5827739111676884</v>
      </c>
      <c r="J332" s="48">
        <f>IF(OR($A332="",$B332="",$C332=""),"",'MPTO_working_3-way'!G340)</f>
        <v>2.182364374804473</v>
      </c>
      <c r="K332" s="46">
        <f>IF(OR($A332="",$B332="",$C332=""),"",'OddsRatio_working_3-way'!H340)</f>
        <v>3.7949751598056394</v>
      </c>
      <c r="L332" s="47">
        <f>IF(OR($A332="",$B332="",$C332=""),"",'OddsRatio_working_3-way'!I340)</f>
        <v>3.5759659122089276</v>
      </c>
      <c r="M332" s="48">
        <f>IF(OR($A332="",$B332="",$C332=""),"",'OddsRatio_working_3-way'!J340)</f>
        <v>2.1889073440964286</v>
      </c>
      <c r="N332" s="49">
        <f t="shared" si="80"/>
        <v>26.454012383062704</v>
      </c>
      <c r="O332" s="50">
        <f t="shared" si="81"/>
        <v>28.054975668493011</v>
      </c>
      <c r="P332" s="50">
        <f t="shared" si="82"/>
        <v>45.491011948444267</v>
      </c>
      <c r="Q332" t="s">
        <v>139</v>
      </c>
      <c r="R332" t="s">
        <v>132</v>
      </c>
      <c r="S332" s="40">
        <v>44228</v>
      </c>
      <c r="T332" s="52">
        <v>100</v>
      </c>
      <c r="U332" s="52">
        <f t="shared" si="83"/>
        <v>72.826086956521735</v>
      </c>
      <c r="V332" s="52">
        <f t="shared" si="84"/>
        <v>71.181556195965413</v>
      </c>
      <c r="W332" s="52">
        <f t="shared" si="85"/>
        <v>53.271028037383175</v>
      </c>
      <c r="X332" s="52">
        <f t="shared" si="86"/>
        <v>75.547415766651397</v>
      </c>
      <c r="Y332" s="52">
        <f t="shared" si="87"/>
        <v>73.902885006095076</v>
      </c>
      <c r="Z332" s="52">
        <f t="shared" si="88"/>
        <v>55.992356847512845</v>
      </c>
      <c r="AA332" s="52">
        <f t="shared" si="89"/>
        <v>-2.7213288101296627</v>
      </c>
      <c r="AB332" s="52">
        <f t="shared" si="90"/>
        <v>-2.7213288101296627</v>
      </c>
      <c r="AC332" s="52">
        <f t="shared" si="91"/>
        <v>-2.7213288101296698</v>
      </c>
      <c r="AF332">
        <v>2.16</v>
      </c>
      <c r="AG332">
        <v>1.75</v>
      </c>
      <c r="AH332" s="59" t="s">
        <v>377</v>
      </c>
      <c r="AJ332" t="s">
        <v>368</v>
      </c>
    </row>
    <row r="333" spans="1:36" ht="15" x14ac:dyDescent="0.25">
      <c r="A333">
        <v>3.56</v>
      </c>
      <c r="B333">
        <v>3.35</v>
      </c>
      <c r="C333">
        <v>2.2000000000000002</v>
      </c>
      <c r="D333" s="45">
        <f t="shared" si="92"/>
        <v>3.3951793636516125E-2</v>
      </c>
      <c r="E333" s="46">
        <f>IF(OR($A333="",$B333="",$C333=""),"",A333*'MPTO_working_3-way'!$I341)</f>
        <v>3.6808683853459976</v>
      </c>
      <c r="F333" s="47">
        <f>IF(OR($A333="",$B333="",$C333=""),"",B333*'MPTO_working_3-way'!$I341)</f>
        <v>3.4637385086823289</v>
      </c>
      <c r="G333" s="48">
        <f>IF(OR($A333="",$B333="",$C333=""),"",C333*'MPTO_working_3-way'!$I341)</f>
        <v>2.2746939460003355</v>
      </c>
      <c r="H333" s="46">
        <f>IF(OR($A333="",$B333="",$C333=""),"",'MPTO_working_3-way'!E341)</f>
        <v>3.7094518172221385</v>
      </c>
      <c r="I333" s="47">
        <f>IF(OR($A333="",$B333="",$C333=""),"",'MPTO_working_3-way'!F341)</f>
        <v>3.4820129881620159</v>
      </c>
      <c r="J333" s="48">
        <f>IF(OR($A333="",$B333="",$C333=""),"",'MPTO_working_3-way'!G341)</f>
        <v>2.2561741842280263</v>
      </c>
      <c r="K333" s="46">
        <f>IF(OR($A333="",$B333="",$C333=""),"",'OddsRatio_working_3-way'!H341)</f>
        <v>3.6963755505384821</v>
      </c>
      <c r="L333" s="47">
        <f>IF(OR($A333="",$B333="",$C333=""),"",'OddsRatio_working_3-way'!I341)</f>
        <v>3.4751884936583735</v>
      </c>
      <c r="M333" s="48">
        <f>IF(OR($A333="",$B333="",$C333=""),"",'OddsRatio_working_3-way'!J341)</f>
        <v>2.2639260393149137</v>
      </c>
      <c r="N333" s="49">
        <f t="shared" si="80"/>
        <v>27.167502211736949</v>
      </c>
      <c r="O333" s="50">
        <f t="shared" si="81"/>
        <v>28.870539663815986</v>
      </c>
      <c r="P333" s="50">
        <f t="shared" si="82"/>
        <v>43.961958124447065</v>
      </c>
      <c r="Q333" t="s">
        <v>289</v>
      </c>
      <c r="R333" t="s">
        <v>415</v>
      </c>
      <c r="S333" s="40">
        <v>44228</v>
      </c>
      <c r="T333" s="52">
        <v>100</v>
      </c>
      <c r="U333" s="52">
        <f t="shared" si="83"/>
        <v>71.910112359550567</v>
      </c>
      <c r="V333" s="52">
        <f t="shared" si="84"/>
        <v>70.149253731343279</v>
      </c>
      <c r="W333" s="52">
        <f t="shared" si="85"/>
        <v>54.545454545454554</v>
      </c>
      <c r="X333" s="52">
        <f t="shared" si="86"/>
        <v>75.305291723202174</v>
      </c>
      <c r="Y333" s="52">
        <f t="shared" si="87"/>
        <v>73.544433094994901</v>
      </c>
      <c r="Z333" s="52">
        <f t="shared" si="88"/>
        <v>57.940633909106154</v>
      </c>
      <c r="AA333" s="52">
        <f t="shared" si="89"/>
        <v>-3.3951793636516072</v>
      </c>
      <c r="AB333" s="52">
        <f t="shared" si="90"/>
        <v>-3.3951793636516214</v>
      </c>
      <c r="AC333" s="52">
        <f t="shared" si="91"/>
        <v>-3.3951793636516001</v>
      </c>
      <c r="AF333">
        <v>2.1</v>
      </c>
      <c r="AG333">
        <v>1.78</v>
      </c>
      <c r="AH333" s="59" t="s">
        <v>382</v>
      </c>
      <c r="AJ333" t="s">
        <v>263</v>
      </c>
    </row>
    <row r="334" spans="1:36" ht="15" x14ac:dyDescent="0.25">
      <c r="A334">
        <v>4.13</v>
      </c>
      <c r="B334">
        <v>3.77</v>
      </c>
      <c r="C334">
        <v>1.89</v>
      </c>
      <c r="D334" s="45">
        <f t="shared" si="92"/>
        <v>3.6483269095776372E-2</v>
      </c>
      <c r="E334" s="46">
        <f>IF(OR($A334="",$B334="",$C334=""),"",A334*'MPTO_working_3-way'!$I342)</f>
        <v>4.280675901365556</v>
      </c>
      <c r="F334" s="47">
        <f>IF(OR($A334="",$B334="",$C334=""),"",B334*'MPTO_working_3-way'!$I342)</f>
        <v>3.9075419244910767</v>
      </c>
      <c r="G334" s="48">
        <f>IF(OR($A334="",$B334="",$C334=""),"",C334*'MPTO_working_3-way'!$I342)</f>
        <v>1.9589533785910171</v>
      </c>
      <c r="H334" s="46">
        <f>IF(OR($A334="",$B334="",$C334=""),"",'MPTO_working_3-way'!E342)</f>
        <v>4.3483996804498251</v>
      </c>
      <c r="I334" s="47">
        <f>IF(OR($A334="",$B334="",$C334=""),"",'MPTO_working_3-way'!F342)</f>
        <v>3.9511495720296859</v>
      </c>
      <c r="J334" s="48">
        <f>IF(OR($A334="",$B334="",$C334=""),"",'MPTO_working_3-way'!G342)</f>
        <v>1.9344625768096366</v>
      </c>
      <c r="K334" s="46">
        <f>IF(OR($A334="",$B334="",$C334=""),"",'OddsRatio_working_3-way'!H342)</f>
        <v>4.3189487173370704</v>
      </c>
      <c r="L334" s="47">
        <f>IF(OR($A334="",$B334="",$C334=""),"",'OddsRatio_working_3-way'!I342)</f>
        <v>3.9372165964931889</v>
      </c>
      <c r="M334" s="48">
        <f>IF(OR($A334="",$B334="",$C334=""),"",'OddsRatio_working_3-way'!J342)</f>
        <v>1.9437266320862596</v>
      </c>
      <c r="N334" s="49">
        <f t="shared" si="80"/>
        <v>23.360796823721113</v>
      </c>
      <c r="O334" s="50">
        <f t="shared" si="81"/>
        <v>25.591536042962389</v>
      </c>
      <c r="P334" s="50">
        <f t="shared" si="82"/>
        <v>51.047667133316509</v>
      </c>
      <c r="Q334" t="s">
        <v>295</v>
      </c>
      <c r="R334" t="s">
        <v>290</v>
      </c>
      <c r="S334" s="40">
        <v>44228</v>
      </c>
      <c r="T334" s="52">
        <v>100</v>
      </c>
      <c r="U334" s="52">
        <f t="shared" si="83"/>
        <v>75.786924939467312</v>
      </c>
      <c r="V334" s="52">
        <f t="shared" si="84"/>
        <v>73.474801061007966</v>
      </c>
      <c r="W334" s="52">
        <f t="shared" si="85"/>
        <v>47.089947089947096</v>
      </c>
      <c r="X334" s="52">
        <f t="shared" si="86"/>
        <v>79.43525184904496</v>
      </c>
      <c r="Y334" s="52">
        <f t="shared" si="87"/>
        <v>77.1231279705856</v>
      </c>
      <c r="Z334" s="52">
        <f t="shared" si="88"/>
        <v>50.738273999524729</v>
      </c>
      <c r="AA334" s="52">
        <f t="shared" si="89"/>
        <v>-3.6483269095776478</v>
      </c>
      <c r="AB334" s="52">
        <f t="shared" si="90"/>
        <v>-3.6483269095776336</v>
      </c>
      <c r="AC334" s="52">
        <f t="shared" si="91"/>
        <v>-3.6483269095776336</v>
      </c>
      <c r="AF334">
        <v>2.04</v>
      </c>
      <c r="AG334">
        <v>1.84</v>
      </c>
      <c r="AH334" s="59" t="s">
        <v>372</v>
      </c>
      <c r="AJ334" t="s">
        <v>263</v>
      </c>
    </row>
    <row r="335" spans="1:36" ht="15" x14ac:dyDescent="0.25">
      <c r="A335">
        <v>3.58</v>
      </c>
      <c r="B335">
        <v>3.31</v>
      </c>
      <c r="C335">
        <v>2.21</v>
      </c>
      <c r="D335" s="45">
        <f t="shared" si="92"/>
        <v>3.3933100346730471E-2</v>
      </c>
      <c r="E335" s="46">
        <f>IF(OR($A335="",$B335="",$C335=""),"",A335*'MPTO_working_3-way'!$I343)</f>
        <v>3.7014804992412951</v>
      </c>
      <c r="F335" s="47">
        <f>IF(OR($A335="",$B335="",$C335=""),"",B335*'MPTO_working_3-way'!$I343)</f>
        <v>3.4223185621476779</v>
      </c>
      <c r="G335" s="48">
        <f>IF(OR($A335="",$B335="",$C335=""),"",C335*'MPTO_working_3-way'!$I343)</f>
        <v>2.2849921517662741</v>
      </c>
      <c r="H335" s="46">
        <f>IF(OR($A335="",$B335="",$C335=""),"",'MPTO_working_3-way'!E343)</f>
        <v>3.7310846764002146</v>
      </c>
      <c r="I335" s="47">
        <f>IF(OR($A335="",$B335="",$C335=""),"",'MPTO_working_3-way'!F343)</f>
        <v>3.4387449632897584</v>
      </c>
      <c r="J335" s="48">
        <f>IF(OR($A335="",$B335="",$C335=""),"",'MPTO_working_3-way'!G343)</f>
        <v>2.2666605848608388</v>
      </c>
      <c r="K335" s="46">
        <f>IF(OR($A335="",$B335="",$C335=""),"",'OddsRatio_working_3-way'!H343)</f>
        <v>3.7172435788357965</v>
      </c>
      <c r="L335" s="47">
        <f>IF(OR($A335="",$B335="",$C335=""),"",'OddsRatio_working_3-way'!I343)</f>
        <v>3.4328808787250731</v>
      </c>
      <c r="M335" s="48">
        <f>IF(OR($A335="",$B335="",$C335=""),"",'OddsRatio_working_3-way'!J343)</f>
        <v>2.2743661745702766</v>
      </c>
      <c r="N335" s="49">
        <f t="shared" si="80"/>
        <v>27.016216894968743</v>
      </c>
      <c r="O335" s="50">
        <f t="shared" si="81"/>
        <v>29.219956641688245</v>
      </c>
      <c r="P335" s="50">
        <f t="shared" si="82"/>
        <v>43.76382646334303</v>
      </c>
      <c r="Q335" t="s">
        <v>293</v>
      </c>
      <c r="R335" t="s">
        <v>284</v>
      </c>
      <c r="S335" s="40">
        <v>44228</v>
      </c>
      <c r="T335" s="52">
        <v>100</v>
      </c>
      <c r="U335" s="52">
        <f t="shared" si="83"/>
        <v>72.067039106145245</v>
      </c>
      <c r="V335" s="52">
        <f t="shared" si="84"/>
        <v>69.78851963746223</v>
      </c>
      <c r="W335" s="52">
        <f t="shared" si="85"/>
        <v>54.751131221719454</v>
      </c>
      <c r="X335" s="52">
        <f t="shared" si="86"/>
        <v>75.460349140818309</v>
      </c>
      <c r="Y335" s="52">
        <f t="shared" si="87"/>
        <v>73.181829672135294</v>
      </c>
      <c r="Z335" s="52">
        <f t="shared" si="88"/>
        <v>58.144441256392511</v>
      </c>
      <c r="AA335" s="52">
        <f t="shared" si="89"/>
        <v>-3.393310034673064</v>
      </c>
      <c r="AB335" s="52">
        <f t="shared" si="90"/>
        <v>-3.393310034673064</v>
      </c>
      <c r="AC335" s="52">
        <f t="shared" si="91"/>
        <v>-3.3933100346730569</v>
      </c>
      <c r="AF335">
        <v>2.15</v>
      </c>
      <c r="AG335">
        <v>1.74</v>
      </c>
      <c r="AH335" s="59" t="s">
        <v>378</v>
      </c>
      <c r="AJ335" t="s">
        <v>263</v>
      </c>
    </row>
    <row r="336" spans="1:36" ht="15" x14ac:dyDescent="0.25">
      <c r="A336">
        <v>3.74</v>
      </c>
      <c r="B336">
        <v>3.95</v>
      </c>
      <c r="C336">
        <v>1.94</v>
      </c>
      <c r="D336" s="45">
        <f t="shared" si="92"/>
        <v>3.6008153632183681E-2</v>
      </c>
      <c r="E336" s="46">
        <f>IF(OR($A336="",$B336="",$C336=""),"",A336*'MPTO_working_3-way'!$I344)</f>
        <v>3.8746704945843673</v>
      </c>
      <c r="F336" s="47">
        <f>IF(OR($A336="",$B336="",$C336=""),"",B336*'MPTO_working_3-way'!$I344)</f>
        <v>4.0922322068471253</v>
      </c>
      <c r="G336" s="48">
        <f>IF(OR($A336="",$B336="",$C336=""),"",C336*'MPTO_working_3-way'!$I344)</f>
        <v>2.0098558180464363</v>
      </c>
      <c r="H336" s="46">
        <f>IF(OR($A336="",$B336="",$C336=""),"",'MPTO_working_3-way'!E344)</f>
        <v>3.9157800102199674</v>
      </c>
      <c r="I336" s="47">
        <f>IF(OR($A336="",$B336="",$C336=""),"",'MPTO_working_3-way'!F344)</f>
        <v>4.146593025644786</v>
      </c>
      <c r="J336" s="48">
        <f>IF(OR($A336="",$B336="",$C336=""),"",'MPTO_working_3-way'!G344)</f>
        <v>1.9862503817541612</v>
      </c>
      <c r="K336" s="46">
        <f>IF(OR($A336="",$B336="",$C336=""),"",'OddsRatio_working_3-way'!H344)</f>
        <v>3.9012827735590627</v>
      </c>
      <c r="L336" s="47">
        <f>IF(OR($A336="",$B336="",$C336=""),"",'OddsRatio_working_3-way'!I344)</f>
        <v>4.123643862043517</v>
      </c>
      <c r="M336" s="48">
        <f>IF(OR($A336="",$B336="",$C336=""),"",'OddsRatio_working_3-way'!J344)</f>
        <v>1.9953305865494591</v>
      </c>
      <c r="N336" s="49">
        <f t="shared" si="80"/>
        <v>25.808646216438312</v>
      </c>
      <c r="O336" s="50">
        <f t="shared" si="81"/>
        <v>24.436540974551725</v>
      </c>
      <c r="P336" s="50">
        <f t="shared" si="82"/>
        <v>49.754812809009948</v>
      </c>
      <c r="Q336" t="s">
        <v>291</v>
      </c>
      <c r="R336" t="s">
        <v>294</v>
      </c>
      <c r="S336" s="40">
        <v>44228</v>
      </c>
      <c r="T336" s="52">
        <v>100</v>
      </c>
      <c r="U336" s="52">
        <f t="shared" si="83"/>
        <v>73.262032085561486</v>
      </c>
      <c r="V336" s="52">
        <f t="shared" si="84"/>
        <v>74.683544303797461</v>
      </c>
      <c r="W336" s="52">
        <f t="shared" si="85"/>
        <v>48.453608247422686</v>
      </c>
      <c r="X336" s="52">
        <f t="shared" si="86"/>
        <v>76.862847448779846</v>
      </c>
      <c r="Y336" s="52">
        <f t="shared" si="87"/>
        <v>78.284359667015821</v>
      </c>
      <c r="Z336" s="52">
        <f t="shared" si="88"/>
        <v>52.054423610641031</v>
      </c>
      <c r="AA336" s="52">
        <f t="shared" si="89"/>
        <v>-3.6008153632183593</v>
      </c>
      <c r="AB336" s="52">
        <f t="shared" si="90"/>
        <v>-3.6008153632183593</v>
      </c>
      <c r="AC336" s="52">
        <f t="shared" si="91"/>
        <v>-3.6008153632183451</v>
      </c>
      <c r="AF336">
        <v>1.79</v>
      </c>
      <c r="AG336">
        <v>2.08</v>
      </c>
      <c r="AH336" s="59" t="s">
        <v>480</v>
      </c>
      <c r="AJ336" t="s">
        <v>263</v>
      </c>
    </row>
    <row r="337" spans="1:36" ht="15" x14ac:dyDescent="0.25">
      <c r="A337">
        <v>2.27</v>
      </c>
      <c r="B337">
        <v>3.57</v>
      </c>
      <c r="C337">
        <v>3.2</v>
      </c>
      <c r="D337" s="45">
        <f t="shared" si="92"/>
        <v>3.3140679179160637E-2</v>
      </c>
      <c r="E337" s="46">
        <f>IF(OR($A337="",$B337="",$C337=""),"",A337*'MPTO_working_3-way'!$I345)</f>
        <v>2.3452293417366947</v>
      </c>
      <c r="F337" s="47">
        <f>IF(OR($A337="",$B337="",$C337=""),"",B337*'MPTO_working_3-way'!$I345)</f>
        <v>3.6883122246696032</v>
      </c>
      <c r="G337" s="48">
        <f>IF(OR($A337="",$B337="",$C337=""),"",C337*'MPTO_working_3-way'!$I345)</f>
        <v>3.3060501733733143</v>
      </c>
      <c r="H337" s="46">
        <f>IF(OR($A337="",$B337="",$C337=""),"",'MPTO_working_3-way'!E345)</f>
        <v>2.3283876911031713</v>
      </c>
      <c r="I337" s="47">
        <f>IF(OR($A337="",$B337="",$C337=""),"",'MPTO_working_3-way'!F345)</f>
        <v>3.7165719658064122</v>
      </c>
      <c r="J337" s="48">
        <f>IF(OR($A337="",$B337="",$C337=""),"",'MPTO_working_3-way'!G345)</f>
        <v>3.3172655281277561</v>
      </c>
      <c r="K337" s="46">
        <f>IF(OR($A337="",$B337="",$C337=""),"",'OddsRatio_working_3-way'!H345)</f>
        <v>2.3356168047402379</v>
      </c>
      <c r="L337" s="47">
        <f>IF(OR($A337="",$B337="",$C337=""),"",'OddsRatio_working_3-way'!I345)</f>
        <v>3.7027836127420564</v>
      </c>
      <c r="M337" s="48">
        <f>IF(OR($A337="",$B337="",$C337=""),"",'OddsRatio_working_3-way'!J345)</f>
        <v>3.3136669058492307</v>
      </c>
      <c r="N337" s="49">
        <f t="shared" si="80"/>
        <v>42.639753059693412</v>
      </c>
      <c r="O337" s="50">
        <f t="shared" si="81"/>
        <v>27.112672113586573</v>
      </c>
      <c r="P337" s="50">
        <f t="shared" si="82"/>
        <v>30.247574826720015</v>
      </c>
      <c r="Q337" t="s">
        <v>83</v>
      </c>
      <c r="R337" t="s">
        <v>43</v>
      </c>
      <c r="S337" s="40">
        <v>44228</v>
      </c>
      <c r="T337" s="52">
        <v>100</v>
      </c>
      <c r="U337" s="52">
        <f t="shared" si="83"/>
        <v>55.947136563876647</v>
      </c>
      <c r="V337" s="52">
        <f t="shared" si="84"/>
        <v>71.988795518207283</v>
      </c>
      <c r="W337" s="52">
        <f t="shared" si="85"/>
        <v>68.75</v>
      </c>
      <c r="X337" s="52">
        <f t="shared" si="86"/>
        <v>59.261204481792717</v>
      </c>
      <c r="Y337" s="52">
        <f t="shared" si="87"/>
        <v>75.302863436123346</v>
      </c>
      <c r="Z337" s="52">
        <f t="shared" si="88"/>
        <v>72.064067917916063</v>
      </c>
      <c r="AA337" s="52">
        <f t="shared" si="89"/>
        <v>-3.3140679179160699</v>
      </c>
      <c r="AB337" s="52">
        <f t="shared" si="90"/>
        <v>-3.3140679179160628</v>
      </c>
      <c r="AC337" s="52">
        <f t="shared" si="91"/>
        <v>-3.3140679179160628</v>
      </c>
      <c r="AF337">
        <v>1.92</v>
      </c>
      <c r="AG337">
        <v>1.95</v>
      </c>
      <c r="AH337" s="59" t="s">
        <v>376</v>
      </c>
      <c r="AJ337" t="s">
        <v>263</v>
      </c>
    </row>
    <row r="338" spans="1:36" ht="15" x14ac:dyDescent="0.25">
      <c r="A338">
        <v>5.44</v>
      </c>
      <c r="B338">
        <v>4.1500000000000004</v>
      </c>
      <c r="C338">
        <v>1.63</v>
      </c>
      <c r="D338" s="45">
        <f t="shared" si="92"/>
        <v>3.8284317348788788E-2</v>
      </c>
      <c r="E338" s="46">
        <f>IF(OR($A338="",$B338="",$C338=""),"",A338*'MPTO_working_3-way'!$I346)</f>
        <v>5.6482666863774114</v>
      </c>
      <c r="F338" s="47">
        <f>IF(OR($A338="",$B338="",$C338=""),"",B338*'MPTO_working_3-way'!$I346)</f>
        <v>4.3088799169974736</v>
      </c>
      <c r="G338" s="48">
        <f>IF(OR($A338="",$B338="",$C338=""),"",C338*'MPTO_working_3-way'!$I346)</f>
        <v>1.6924034372785257</v>
      </c>
      <c r="H338" s="46">
        <f>IF(OR($A338="",$B338="",$C338=""),"",'MPTO_working_3-way'!E346)</f>
        <v>5.8458305886040947</v>
      </c>
      <c r="I338" s="47">
        <f>IF(OR($A338="",$B338="",$C338=""),"",'MPTO_working_3-way'!F346)</f>
        <v>4.3820745467550619</v>
      </c>
      <c r="J338" s="48">
        <f>IF(OR($A338="",$B338="",$C338=""),"",'MPTO_working_3-way'!G346)</f>
        <v>1.664626130781472</v>
      </c>
      <c r="K338" s="46">
        <f>IF(OR($A338="",$B338="",$C338=""),"",'OddsRatio_working_3-way'!H346)</f>
        <v>5.7510669823774112</v>
      </c>
      <c r="L338" s="47">
        <f>IF(OR($A338="",$B338="",$C338=""),"",'OddsRatio_working_3-way'!I346)</f>
        <v>4.3706894131731628</v>
      </c>
      <c r="M338" s="48">
        <f>IF(OR($A338="",$B338="",$C338=""),"",'OddsRatio_working_3-way'!J346)</f>
        <v>1.6741378826346327</v>
      </c>
      <c r="N338" s="49">
        <f t="shared" si="80"/>
        <v>17.704546465764754</v>
      </c>
      <c r="O338" s="50">
        <f t="shared" si="81"/>
        <v>23.207887415363921</v>
      </c>
      <c r="P338" s="50">
        <f t="shared" si="82"/>
        <v>59.087566118871337</v>
      </c>
      <c r="Q338" t="s">
        <v>416</v>
      </c>
      <c r="R338" t="s">
        <v>417</v>
      </c>
      <c r="S338" s="40">
        <v>44228</v>
      </c>
      <c r="T338" s="52">
        <v>100</v>
      </c>
      <c r="U338" s="52">
        <f t="shared" si="83"/>
        <v>81.617647058823522</v>
      </c>
      <c r="V338" s="52">
        <f t="shared" si="84"/>
        <v>75.903614457831324</v>
      </c>
      <c r="W338" s="52">
        <f t="shared" si="85"/>
        <v>38.650306748466257</v>
      </c>
      <c r="X338" s="52">
        <f t="shared" si="86"/>
        <v>85.446078793702412</v>
      </c>
      <c r="Y338" s="52">
        <f t="shared" si="87"/>
        <v>79.732046192710214</v>
      </c>
      <c r="Z338" s="52">
        <f t="shared" si="88"/>
        <v>42.47873848334514</v>
      </c>
      <c r="AA338" s="52">
        <f t="shared" si="89"/>
        <v>-3.8284317348788903</v>
      </c>
      <c r="AB338" s="52">
        <f t="shared" si="90"/>
        <v>-3.8284317348788903</v>
      </c>
      <c r="AC338" s="52">
        <f t="shared" si="91"/>
        <v>-3.8284317348788832</v>
      </c>
      <c r="AF338">
        <v>1.84</v>
      </c>
      <c r="AG338">
        <v>2.04</v>
      </c>
      <c r="AH338" s="59" t="s">
        <v>374</v>
      </c>
      <c r="AJ338" t="s">
        <v>263</v>
      </c>
    </row>
    <row r="339" spans="1:36" ht="15" x14ac:dyDescent="0.25">
      <c r="A339">
        <v>2.31</v>
      </c>
      <c r="B339">
        <v>3.24</v>
      </c>
      <c r="C339">
        <v>3.42</v>
      </c>
      <c r="D339" s="45">
        <f t="shared" si="92"/>
        <v>3.3940069027788233E-2</v>
      </c>
      <c r="E339" s="46">
        <f>IF(OR($A339="",$B339="",$C339=""),"",A339*'MPTO_working_3-way'!$I347)</f>
        <v>2.388401559454191</v>
      </c>
      <c r="F339" s="47">
        <f>IF(OR($A339="",$B339="",$C339=""),"",B339*'MPTO_working_3-way'!$I347)</f>
        <v>3.349965823650034</v>
      </c>
      <c r="G339" s="48">
        <f>IF(OR($A339="",$B339="",$C339=""),"",C339*'MPTO_working_3-way'!$I347)</f>
        <v>3.5360750360750357</v>
      </c>
      <c r="H339" s="46">
        <f>IF(OR($A339="",$B339="",$C339=""),"",'MPTO_working_3-way'!E347)</f>
        <v>2.3719892178972231</v>
      </c>
      <c r="I339" s="47">
        <f>IF(OR($A339="",$B339="",$C339=""),"",'MPTO_working_3-way'!F347)</f>
        <v>3.3632820260541325</v>
      </c>
      <c r="J339" s="48">
        <f>IF(OR($A339="",$B339="",$C339=""),"",'MPTO_working_3-way'!G347)</f>
        <v>3.5576515090865417</v>
      </c>
      <c r="K339" s="46">
        <f>IF(OR($A339="",$B339="",$C339=""),"",'OddsRatio_working_3-way'!H347)</f>
        <v>2.3790709889391848</v>
      </c>
      <c r="L339" s="47">
        <f>IF(OR($A339="",$B339="",$C339=""),"",'OddsRatio_working_3-way'!I347)</f>
        <v>3.3581061184914303</v>
      </c>
      <c r="M339" s="48">
        <f>IF(OR($A339="",$B339="",$C339=""),"",'OddsRatio_working_3-way'!J347)</f>
        <v>3.5475967887273487</v>
      </c>
      <c r="N339" s="49">
        <f t="shared" si="80"/>
        <v>41.869006325239752</v>
      </c>
      <c r="O339" s="50">
        <f t="shared" si="81"/>
        <v>29.851050805957968</v>
      </c>
      <c r="P339" s="50">
        <f t="shared" si="82"/>
        <v>28.279942868802287</v>
      </c>
      <c r="Q339" t="s">
        <v>286</v>
      </c>
      <c r="R339" t="s">
        <v>418</v>
      </c>
      <c r="S339" s="40">
        <v>44228</v>
      </c>
      <c r="T339" s="52">
        <v>100</v>
      </c>
      <c r="U339" s="52">
        <f t="shared" si="83"/>
        <v>56.709956709956707</v>
      </c>
      <c r="V339" s="52">
        <f t="shared" si="84"/>
        <v>69.135802469135797</v>
      </c>
      <c r="W339" s="52">
        <f t="shared" si="85"/>
        <v>70.760233918128648</v>
      </c>
      <c r="X339" s="52">
        <f t="shared" si="86"/>
        <v>60.103963612735534</v>
      </c>
      <c r="Y339" s="52">
        <f t="shared" si="87"/>
        <v>72.529809371914638</v>
      </c>
      <c r="Z339" s="52">
        <f t="shared" si="88"/>
        <v>74.154240820907489</v>
      </c>
      <c r="AA339" s="52">
        <f t="shared" si="89"/>
        <v>-3.3940069027788269</v>
      </c>
      <c r="AB339" s="52">
        <f t="shared" si="90"/>
        <v>-3.3940069027788411</v>
      </c>
      <c r="AC339" s="52">
        <f t="shared" si="91"/>
        <v>-3.3940069027788411</v>
      </c>
      <c r="AF339">
        <v>1.88</v>
      </c>
      <c r="AG339">
        <v>2</v>
      </c>
      <c r="AH339" s="59" t="s">
        <v>371</v>
      </c>
      <c r="AJ339" t="s">
        <v>263</v>
      </c>
    </row>
    <row r="340" spans="1:36" ht="15" x14ac:dyDescent="0.25">
      <c r="A340">
        <v>2.33</v>
      </c>
      <c r="B340">
        <v>3.48</v>
      </c>
      <c r="C340">
        <v>3.15</v>
      </c>
      <c r="D340" s="45">
        <f t="shared" si="92"/>
        <v>3.4001188655621073E-2</v>
      </c>
      <c r="E340" s="46">
        <f>IF(OR($A340="",$B340="",$C340=""),"",A340*'MPTO_working_3-way'!$I348)</f>
        <v>2.409222769567597</v>
      </c>
      <c r="F340" s="47">
        <f>IF(OR($A340="",$B340="",$C340=""),"",B340*'MPTO_working_3-way'!$I348)</f>
        <v>3.5983241365215615</v>
      </c>
      <c r="G340" s="48">
        <f>IF(OR($A340="",$B340="",$C340=""),"",C340*'MPTO_working_3-way'!$I348)</f>
        <v>3.2571037442652062</v>
      </c>
      <c r="H340" s="46">
        <f>IF(OR($A340="",$B340="",$C340=""),"",'MPTO_working_3-way'!E348)</f>
        <v>2.3931986072642637</v>
      </c>
      <c r="I340" s="47">
        <f>IF(OR($A340="",$B340="",$C340=""),"",'MPTO_working_3-way'!F348)</f>
        <v>3.6228918499521985</v>
      </c>
      <c r="J340" s="48">
        <f>IF(OR($A340="",$B340="",$C340=""),"",'MPTO_working_3-way'!G348)</f>
        <v>3.266622500294158</v>
      </c>
      <c r="K340" s="46">
        <f>IF(OR($A340="",$B340="",$C340=""),"",'OddsRatio_working_3-way'!H348)</f>
        <v>2.4001840416300468</v>
      </c>
      <c r="L340" s="47">
        <f>IF(OR($A340="",$B340="",$C340=""),"",'OddsRatio_working_3-way'!I348)</f>
        <v>3.6108694911597876</v>
      </c>
      <c r="M340" s="48">
        <f>IF(OR($A340="",$B340="",$C340=""),"",'OddsRatio_working_3-way'!J348)</f>
        <v>3.2634554056425578</v>
      </c>
      <c r="N340" s="49">
        <f t="shared" si="80"/>
        <v>41.507162086944675</v>
      </c>
      <c r="O340" s="50">
        <f t="shared" si="81"/>
        <v>27.790714845569276</v>
      </c>
      <c r="P340" s="50">
        <f t="shared" si="82"/>
        <v>30.70212306748606</v>
      </c>
      <c r="Q340" t="s">
        <v>419</v>
      </c>
      <c r="R340" t="s">
        <v>84</v>
      </c>
      <c r="S340" s="40">
        <v>44228</v>
      </c>
      <c r="T340" s="52">
        <v>100</v>
      </c>
      <c r="U340" s="52">
        <f t="shared" si="83"/>
        <v>57.081545064377686</v>
      </c>
      <c r="V340" s="52">
        <f t="shared" si="84"/>
        <v>71.264367816091948</v>
      </c>
      <c r="W340" s="52">
        <f t="shared" si="85"/>
        <v>68.253968253968253</v>
      </c>
      <c r="X340" s="52">
        <f t="shared" si="86"/>
        <v>60.481663929939785</v>
      </c>
      <c r="Y340" s="52">
        <f t="shared" si="87"/>
        <v>74.664486681654068</v>
      </c>
      <c r="Z340" s="52">
        <f t="shared" si="88"/>
        <v>71.654087119530359</v>
      </c>
      <c r="AA340" s="52">
        <f t="shared" si="89"/>
        <v>-3.4001188655620993</v>
      </c>
      <c r="AB340" s="52">
        <f t="shared" si="90"/>
        <v>-3.4001188655621206</v>
      </c>
      <c r="AC340" s="52">
        <f t="shared" si="91"/>
        <v>-3.4001188655621064</v>
      </c>
      <c r="AF340">
        <v>1.91</v>
      </c>
      <c r="AG340">
        <v>1.95</v>
      </c>
      <c r="AH340" s="59" t="s">
        <v>382</v>
      </c>
      <c r="AJ340" t="s">
        <v>263</v>
      </c>
    </row>
    <row r="341" spans="1:36" ht="15" x14ac:dyDescent="0.25">
      <c r="A341">
        <v>3.29</v>
      </c>
      <c r="B341">
        <v>3.53</v>
      </c>
      <c r="C341">
        <v>2.2400000000000002</v>
      </c>
      <c r="D341" s="45">
        <f t="shared" si="92"/>
        <v>3.3666058189896431E-2</v>
      </c>
      <c r="E341" s="46">
        <f>IF(OR($A341="",$B341="",$C341=""),"",A341*'MPTO_working_3-way'!$I349)</f>
        <v>3.4007613314447593</v>
      </c>
      <c r="F341" s="47">
        <f>IF(OR($A341="",$B341="",$C341=""),"",B341*'MPTO_working_3-way'!$I349)</f>
        <v>3.6488411854103342</v>
      </c>
      <c r="G341" s="48">
        <f>IF(OR($A341="",$B341="",$C341=""),"",C341*'MPTO_working_3-way'!$I349)</f>
        <v>2.3154119703453682</v>
      </c>
      <c r="H341" s="46">
        <f>IF(OR($A341="",$B341="",$C341=""),"",'MPTO_working_3-way'!E349)</f>
        <v>3.4161248454200841</v>
      </c>
      <c r="I341" s="47">
        <f>IF(OR($A341="",$B341="",$C341=""),"",'MPTO_working_3-way'!F349)</f>
        <v>3.6756043944450965</v>
      </c>
      <c r="J341" s="48">
        <f>IF(OR($A341="",$B341="",$C341=""),"",'MPTO_working_3-way'!G349)</f>
        <v>2.2977595243708815</v>
      </c>
      <c r="K341" s="46">
        <f>IF(OR($A341="",$B341="",$C341=""),"",'OddsRatio_working_3-way'!H349)</f>
        <v>3.4104831503124005</v>
      </c>
      <c r="L341" s="47">
        <f>IF(OR($A341="",$B341="",$C341=""),"",'OddsRatio_working_3-way'!I349)</f>
        <v>3.663110205366976</v>
      </c>
      <c r="M341" s="48">
        <f>IF(OR($A341="",$B341="",$C341=""),"",'OddsRatio_working_3-way'!J349)</f>
        <v>2.3052397844486361</v>
      </c>
      <c r="N341" s="49">
        <f t="shared" si="80"/>
        <v>29.405180268124433</v>
      </c>
      <c r="O341" s="50">
        <f t="shared" si="81"/>
        <v>27.405961213067815</v>
      </c>
      <c r="P341" s="50">
        <f t="shared" si="82"/>
        <v>43.188858518807756</v>
      </c>
      <c r="Q341" t="s">
        <v>314</v>
      </c>
      <c r="R341" t="s">
        <v>298</v>
      </c>
      <c r="S341" s="40">
        <v>44228</v>
      </c>
      <c r="T341" s="52">
        <v>100</v>
      </c>
      <c r="U341" s="52">
        <f t="shared" si="83"/>
        <v>69.6048632218845</v>
      </c>
      <c r="V341" s="52">
        <f t="shared" si="84"/>
        <v>71.671388101982998</v>
      </c>
      <c r="W341" s="52">
        <f t="shared" si="85"/>
        <v>55.357142857142868</v>
      </c>
      <c r="X341" s="52">
        <f t="shared" si="86"/>
        <v>72.97146904087414</v>
      </c>
      <c r="Y341" s="52">
        <f t="shared" si="87"/>
        <v>75.037993920972639</v>
      </c>
      <c r="Z341" s="52">
        <f t="shared" si="88"/>
        <v>58.723748676132502</v>
      </c>
      <c r="AA341" s="52">
        <f t="shared" si="89"/>
        <v>-3.3666058189896404</v>
      </c>
      <c r="AB341" s="52">
        <f t="shared" si="90"/>
        <v>-3.3666058189896404</v>
      </c>
      <c r="AC341" s="52">
        <f t="shared" si="91"/>
        <v>-3.3666058189896333</v>
      </c>
      <c r="AF341">
        <v>1.89</v>
      </c>
      <c r="AG341">
        <v>1.97</v>
      </c>
      <c r="AH341" s="59" t="s">
        <v>382</v>
      </c>
      <c r="AJ341" t="s">
        <v>264</v>
      </c>
    </row>
    <row r="342" spans="1:36" ht="15" x14ac:dyDescent="0.25">
      <c r="A342">
        <v>2.59</v>
      </c>
      <c r="B342">
        <v>3.6</v>
      </c>
      <c r="C342">
        <v>2.71</v>
      </c>
      <c r="D342" s="45">
        <f t="shared" si="92"/>
        <v>3.2881853915064152E-2</v>
      </c>
      <c r="E342" s="46">
        <f>IF(OR($A342="",$B342="",$C342=""),"",A342*'MPTO_working_3-way'!$I350)</f>
        <v>2.6751640016400162</v>
      </c>
      <c r="F342" s="47">
        <f>IF(OR($A342="",$B342="",$C342=""),"",B342*'MPTO_working_3-way'!$I350)</f>
        <v>3.7183746740942309</v>
      </c>
      <c r="G342" s="48">
        <f>IF(OR($A342="",$B342="",$C342=""),"",C342*'MPTO_working_3-way'!$I350)</f>
        <v>2.799109824109824</v>
      </c>
      <c r="H342" s="46">
        <f>IF(OR($A342="",$B342="",$C342=""),"",'MPTO_working_3-way'!E350)</f>
        <v>2.665673130279627</v>
      </c>
      <c r="I342" s="47">
        <f>IF(OR($A342="",$B342="",$C342=""),"",'MPTO_working_3-way'!F350)</f>
        <v>3.7478848838911012</v>
      </c>
      <c r="J342" s="48">
        <f>IF(OR($A342="",$B342="",$C342=""),"",'MPTO_working_3-way'!G350)</f>
        <v>2.7929600598943152</v>
      </c>
      <c r="K342" s="46">
        <f>IF(OR($A342="",$B342="",$C342=""),"",'OddsRatio_working_3-way'!H350)</f>
        <v>2.6705529890799169</v>
      </c>
      <c r="L342" s="47">
        <f>IF(OR($A342="",$B342="",$C342=""),"",'OddsRatio_working_3-way'!I350)</f>
        <v>3.7317218689357117</v>
      </c>
      <c r="M342" s="48">
        <f>IF(OR($A342="",$B342="",$C342=""),"",'OddsRatio_working_3-way'!J350)</f>
        <v>2.7966324599538726</v>
      </c>
      <c r="N342" s="49">
        <f t="shared" si="80"/>
        <v>37.38088578445835</v>
      </c>
      <c r="O342" s="50">
        <f t="shared" si="81"/>
        <v>26.893470606040871</v>
      </c>
      <c r="P342" s="50">
        <f t="shared" si="82"/>
        <v>35.725643609500786</v>
      </c>
      <c r="Q342" t="s">
        <v>305</v>
      </c>
      <c r="R342" t="s">
        <v>308</v>
      </c>
      <c r="S342" s="40">
        <v>44228</v>
      </c>
      <c r="T342" s="52">
        <v>100</v>
      </c>
      <c r="U342" s="52">
        <f t="shared" si="83"/>
        <v>61.389961389961393</v>
      </c>
      <c r="V342" s="52">
        <f t="shared" si="84"/>
        <v>72.222222222222229</v>
      </c>
      <c r="W342" s="52">
        <f t="shared" si="85"/>
        <v>63.099630996309962</v>
      </c>
      <c r="X342" s="52">
        <f t="shared" si="86"/>
        <v>64.678146781467817</v>
      </c>
      <c r="Y342" s="52">
        <f t="shared" si="87"/>
        <v>75.510407613728646</v>
      </c>
      <c r="Z342" s="52">
        <f t="shared" si="88"/>
        <v>66.387816387816386</v>
      </c>
      <c r="AA342" s="52">
        <f t="shared" si="89"/>
        <v>-3.2881853915064241</v>
      </c>
      <c r="AB342" s="52">
        <f t="shared" si="90"/>
        <v>-3.288185391506417</v>
      </c>
      <c r="AC342" s="52">
        <f t="shared" si="91"/>
        <v>-3.2881853915064241</v>
      </c>
      <c r="AF342">
        <v>1.9</v>
      </c>
      <c r="AG342">
        <v>1.97</v>
      </c>
      <c r="AH342" s="59" t="s">
        <v>377</v>
      </c>
      <c r="AJ342" t="s">
        <v>264</v>
      </c>
    </row>
    <row r="343" spans="1:36" ht="15" x14ac:dyDescent="0.25">
      <c r="A343">
        <v>2.86</v>
      </c>
      <c r="B343">
        <v>3.68</v>
      </c>
      <c r="C343">
        <v>2.42</v>
      </c>
      <c r="D343" s="45">
        <f t="shared" si="92"/>
        <v>3.4612620581000009E-2</v>
      </c>
      <c r="E343" s="46">
        <f>IF(OR($A343="",$B343="",$C343=""),"",A343*'MPTO_working_3-way'!$I351)</f>
        <v>2.9589920948616597</v>
      </c>
      <c r="F343" s="47">
        <f>IF(OR($A343="",$B343="",$C343=""),"",B343*'MPTO_working_3-way'!$I351)</f>
        <v>3.8073744437380803</v>
      </c>
      <c r="G343" s="48">
        <f>IF(OR($A343="",$B343="",$C343=""),"",C343*'MPTO_working_3-way'!$I351)</f>
        <v>2.5037625418060201</v>
      </c>
      <c r="H343" s="46">
        <f>IF(OR($A343="",$B343="",$C343=""),"",'MPTO_working_3-way'!E351)</f>
        <v>2.9575927679489884</v>
      </c>
      <c r="I343" s="47">
        <f>IF(OR($A343="",$B343="",$C343=""),"",'MPTO_working_3-way'!F351)</f>
        <v>3.84317405236974</v>
      </c>
      <c r="J343" s="48">
        <f>IF(OR($A343="",$B343="",$C343=""),"",'MPTO_working_3-way'!G351)</f>
        <v>2.4895092063237207</v>
      </c>
      <c r="K343" s="46">
        <f>IF(OR($A343="",$B343="",$C343=""),"",'OddsRatio_working_3-way'!H351)</f>
        <v>2.9597733710581733</v>
      </c>
      <c r="L343" s="47">
        <f>IF(OR($A343="",$B343="",$C343=""),"",'OddsRatio_working_3-way'!I351)</f>
        <v>3.8237594808795192</v>
      </c>
      <c r="M343" s="48">
        <f>IF(OR($A343="",$B343="",$C343=""),"",'OddsRatio_working_3-way'!J351)</f>
        <v>2.4961710682272074</v>
      </c>
      <c r="N343" s="49">
        <f t="shared" si="80"/>
        <v>33.795291367507104</v>
      </c>
      <c r="O343" s="50">
        <f t="shared" si="81"/>
        <v>26.264818834529969</v>
      </c>
      <c r="P343" s="50">
        <f t="shared" si="82"/>
        <v>39.939889797962927</v>
      </c>
      <c r="Q343" t="s">
        <v>303</v>
      </c>
      <c r="R343" t="s">
        <v>317</v>
      </c>
      <c r="S343" s="40">
        <v>44228</v>
      </c>
      <c r="T343" s="52">
        <v>100</v>
      </c>
      <c r="U343" s="52">
        <f t="shared" si="83"/>
        <v>65.03496503496504</v>
      </c>
      <c r="V343" s="52">
        <f t="shared" si="84"/>
        <v>72.826086956521735</v>
      </c>
      <c r="W343" s="52">
        <f t="shared" si="85"/>
        <v>58.677685950413228</v>
      </c>
      <c r="X343" s="52">
        <f t="shared" si="86"/>
        <v>68.496227093065045</v>
      </c>
      <c r="Y343" s="52">
        <f t="shared" si="87"/>
        <v>76.287349014621753</v>
      </c>
      <c r="Z343" s="52">
        <f t="shared" si="88"/>
        <v>62.138948008513225</v>
      </c>
      <c r="AA343" s="52">
        <f t="shared" si="89"/>
        <v>-3.4612620581000044</v>
      </c>
      <c r="AB343" s="52">
        <f t="shared" si="90"/>
        <v>-3.4612620581000186</v>
      </c>
      <c r="AC343" s="52">
        <f t="shared" si="91"/>
        <v>-3.4612620580999973</v>
      </c>
      <c r="AF343">
        <v>1.91</v>
      </c>
      <c r="AG343">
        <v>1.96</v>
      </c>
      <c r="AH343" s="59" t="s">
        <v>382</v>
      </c>
      <c r="AJ343" t="s">
        <v>264</v>
      </c>
    </row>
    <row r="344" spans="1:36" ht="15" x14ac:dyDescent="0.25">
      <c r="A344">
        <v>1.86</v>
      </c>
      <c r="B344">
        <v>3.93</v>
      </c>
      <c r="C344">
        <v>4.09</v>
      </c>
      <c r="D344" s="45">
        <f t="shared" si="92"/>
        <v>3.6586112316914443E-2</v>
      </c>
      <c r="E344" s="46">
        <f>IF(OR($A344="",$B344="",$C344=""),"",A344*'MPTO_working_3-way'!$I352)</f>
        <v>1.9280501689094609</v>
      </c>
      <c r="F344" s="47">
        <f>IF(OR($A344="",$B344="",$C344=""),"",B344*'MPTO_working_3-way'!$I352)</f>
        <v>4.0737834214054738</v>
      </c>
      <c r="G344" s="48">
        <f>IF(OR($A344="",$B344="",$C344=""),"",C344*'MPTO_working_3-way'!$I352)</f>
        <v>4.2396371993761797</v>
      </c>
      <c r="H344" s="46">
        <f>IF(OR($A344="",$B344="",$C344=""),"",'MPTO_working_3-way'!E352)</f>
        <v>1.9031703547002776</v>
      </c>
      <c r="I344" s="47">
        <f>IF(OR($A344="",$B344="",$C344=""),"",'MPTO_working_3-way'!F352)</f>
        <v>4.1278382348027574</v>
      </c>
      <c r="J344" s="48">
        <f>IF(OR($A344="",$B344="",$C344=""),"",'MPTO_working_3-way'!G352)</f>
        <v>4.3047151742629515</v>
      </c>
      <c r="K344" s="46">
        <f>IF(OR($A344="",$B344="",$C344=""),"",'OddsRatio_working_3-way'!H352)</f>
        <v>1.912457441011653</v>
      </c>
      <c r="L344" s="47">
        <f>IF(OR($A344="",$B344="",$C344=""),"",'OddsRatio_working_3-way'!I352)</f>
        <v>4.108721281586214</v>
      </c>
      <c r="M344" s="48">
        <f>IF(OR($A344="",$B344="",$C344=""),"",'OddsRatio_working_3-way'!J352)</f>
        <v>4.2784808054953576</v>
      </c>
      <c r="N344" s="49">
        <f t="shared" si="80"/>
        <v>51.865870303863396</v>
      </c>
      <c r="O344" s="50">
        <f t="shared" si="81"/>
        <v>24.547205792668169</v>
      </c>
      <c r="P344" s="50">
        <f t="shared" si="82"/>
        <v>23.586923903468442</v>
      </c>
      <c r="Q344" t="s">
        <v>299</v>
      </c>
      <c r="R344" t="s">
        <v>311</v>
      </c>
      <c r="S344" s="40">
        <v>44228</v>
      </c>
      <c r="T344" s="52">
        <v>100</v>
      </c>
      <c r="U344" s="52">
        <f t="shared" si="83"/>
        <v>46.236559139784944</v>
      </c>
      <c r="V344" s="52">
        <f t="shared" si="84"/>
        <v>74.554707379134854</v>
      </c>
      <c r="W344" s="52">
        <f t="shared" si="85"/>
        <v>75.550122249388764</v>
      </c>
      <c r="X344" s="52">
        <f t="shared" si="86"/>
        <v>49.895170371476389</v>
      </c>
      <c r="Y344" s="52">
        <f t="shared" si="87"/>
        <v>78.213318610826292</v>
      </c>
      <c r="Z344" s="52">
        <f t="shared" si="88"/>
        <v>79.208733481080202</v>
      </c>
      <c r="AA344" s="52">
        <f t="shared" si="89"/>
        <v>-3.6586112316914452</v>
      </c>
      <c r="AB344" s="52">
        <f t="shared" si="90"/>
        <v>-3.6586112316914381</v>
      </c>
      <c r="AC344" s="52">
        <f t="shared" si="91"/>
        <v>-3.6586112316914381</v>
      </c>
      <c r="AF344">
        <v>1.74</v>
      </c>
      <c r="AG344">
        <v>2.15</v>
      </c>
      <c r="AH344" s="59" t="s">
        <v>379</v>
      </c>
      <c r="AJ344" t="s">
        <v>264</v>
      </c>
    </row>
    <row r="345" spans="1:36" s="52" customFormat="1" ht="15" x14ac:dyDescent="0.25">
      <c r="A345">
        <v>3.09</v>
      </c>
      <c r="B345">
        <v>3.57</v>
      </c>
      <c r="C345">
        <v>2.3199999999999998</v>
      </c>
      <c r="D345" s="45">
        <f t="shared" si="92"/>
        <v>3.4771123045803654E-2</v>
      </c>
      <c r="E345" s="46">
        <f>IF(OR($A345="",$B345="",$C345=""),"",A345*'MPTO_working_3-way'!$I353)</f>
        <v>3.1974427702115333</v>
      </c>
      <c r="F345" s="47">
        <f>IF(OR($A345="",$B345="",$C345=""),"",B345*'MPTO_working_3-way'!$I353)</f>
        <v>3.6941329092735189</v>
      </c>
      <c r="G345" s="48">
        <f>IF(OR($A345="",$B345="",$C345=""),"",C345*'MPTO_working_3-way'!$I353)</f>
        <v>2.4006690054662645</v>
      </c>
      <c r="H345" s="46">
        <f>IF(OR($A345="",$B345="",$C345=""),"",'MPTO_working_3-way'!E353)</f>
        <v>3.2047766953526851</v>
      </c>
      <c r="I345" s="47">
        <f>IF(OR($A345="",$B345="",$C345=""),"",'MPTO_working_3-way'!F353)</f>
        <v>3.7240942165009843</v>
      </c>
      <c r="J345" s="48">
        <f>IF(OR($A345="",$B345="",$C345=""),"",'MPTO_working_3-way'!G353)</f>
        <v>2.3841078702730742</v>
      </c>
      <c r="K345" s="46">
        <f>IF(OR($A345="",$B345="",$C345=""),"",'OddsRatio_working_3-way'!H353)</f>
        <v>3.2029860370190111</v>
      </c>
      <c r="L345" s="47">
        <f>IF(OR($A345="",$B345="",$C345=""),"",'OddsRatio_working_3-way'!I353)</f>
        <v>3.7089349833200287</v>
      </c>
      <c r="M345" s="48">
        <f>IF(OR($A345="",$B345="",$C345=""),"",'OddsRatio_working_3-way'!J353)</f>
        <v>2.3913596023277965</v>
      </c>
      <c r="N345" s="49">
        <f t="shared" si="80"/>
        <v>31.274992919852728</v>
      </c>
      <c r="O345" s="50">
        <f t="shared" si="81"/>
        <v>27.069951854998582</v>
      </c>
      <c r="P345" s="50">
        <f t="shared" si="82"/>
        <v>41.655055225148679</v>
      </c>
      <c r="Q345" t="s">
        <v>228</v>
      </c>
      <c r="R345" t="s">
        <v>296</v>
      </c>
      <c r="S345" s="40">
        <v>44228</v>
      </c>
      <c r="T345" s="52">
        <v>100</v>
      </c>
      <c r="U345" s="52">
        <f t="shared" si="83"/>
        <v>67.637540453074436</v>
      </c>
      <c r="V345" s="52">
        <f t="shared" si="84"/>
        <v>71.988795518207283</v>
      </c>
      <c r="W345" s="52">
        <f t="shared" si="85"/>
        <v>56.896551724137922</v>
      </c>
      <c r="X345" s="52">
        <f t="shared" si="86"/>
        <v>71.114652757654781</v>
      </c>
      <c r="Y345" s="52">
        <f t="shared" si="87"/>
        <v>75.465907822787642</v>
      </c>
      <c r="Z345" s="52">
        <f t="shared" si="88"/>
        <v>60.373664028718288</v>
      </c>
      <c r="AA345" s="52">
        <f t="shared" si="89"/>
        <v>-3.4771123045803449</v>
      </c>
      <c r="AB345" s="52">
        <f t="shared" si="90"/>
        <v>-3.4771123045803591</v>
      </c>
      <c r="AC345" s="52">
        <f t="shared" si="91"/>
        <v>-3.4771123045803662</v>
      </c>
      <c r="AD345" s="53"/>
      <c r="AE345" s="53"/>
      <c r="AF345">
        <v>2.0699999999999998</v>
      </c>
      <c r="AG345">
        <v>1.81</v>
      </c>
      <c r="AH345" s="59" t="s">
        <v>372</v>
      </c>
      <c r="AI345" s="53"/>
      <c r="AJ345" t="s">
        <v>264</v>
      </c>
    </row>
    <row r="346" spans="1:36" ht="15" x14ac:dyDescent="0.25">
      <c r="A346">
        <v>3.14</v>
      </c>
      <c r="B346">
        <v>3.63</v>
      </c>
      <c r="C346">
        <v>2.27</v>
      </c>
      <c r="D346" s="45">
        <f t="shared" si="92"/>
        <v>3.4482065604763079E-2</v>
      </c>
      <c r="E346" s="46">
        <f>IF(OR($A346="",$B346="",$C346=""),"",A346*'MPTO_working_3-way'!$I354)</f>
        <v>3.2482736859989561</v>
      </c>
      <c r="F346" s="47">
        <f>IF(OR($A346="",$B346="",$C346=""),"",B346*'MPTO_working_3-way'!$I354)</f>
        <v>3.7551698981452897</v>
      </c>
      <c r="G346" s="48">
        <f>IF(OR($A346="",$B346="",$C346=""),"",C346*'MPTO_working_3-way'!$I354)</f>
        <v>2.3482742889228123</v>
      </c>
      <c r="H346" s="46">
        <f>IF(OR($A346="",$B346="",$C346=""),"",'MPTO_working_3-way'!E354)</f>
        <v>3.2575696926747955</v>
      </c>
      <c r="I346" s="47">
        <f>IF(OR($A346="",$B346="",$C346=""),"",'MPTO_working_3-way'!F354)</f>
        <v>3.7880499417945659</v>
      </c>
      <c r="J346" s="48">
        <f>IF(OR($A346="",$B346="",$C346=""),"",'MPTO_working_3-way'!G354)</f>
        <v>2.3308142767067879</v>
      </c>
      <c r="K346" s="46">
        <f>IF(OR($A346="",$B346="",$C346=""),"",'OddsRatio_working_3-way'!H354)</f>
        <v>3.2551682422326649</v>
      </c>
      <c r="L346" s="47">
        <f>IF(OR($A346="",$B346="",$C346=""),"",'OddsRatio_working_3-way'!I354)</f>
        <v>3.7715385406878075</v>
      </c>
      <c r="M346" s="48">
        <f>IF(OR($A346="",$B346="",$C346=""),"",'OddsRatio_working_3-way'!J354)</f>
        <v>2.3383475082408802</v>
      </c>
      <c r="N346" s="49">
        <f t="shared" si="80"/>
        <v>30.785583256432581</v>
      </c>
      <c r="O346" s="50">
        <f t="shared" si="81"/>
        <v>26.629953560660692</v>
      </c>
      <c r="P346" s="50">
        <f t="shared" si="82"/>
        <v>42.584463182906738</v>
      </c>
      <c r="Q346" t="s">
        <v>312</v>
      </c>
      <c r="R346" t="s">
        <v>306</v>
      </c>
      <c r="S346" s="40">
        <v>44228</v>
      </c>
      <c r="T346" s="52">
        <v>100</v>
      </c>
      <c r="U346" s="52">
        <f t="shared" si="83"/>
        <v>68.152866242038215</v>
      </c>
      <c r="V346" s="52">
        <f t="shared" si="84"/>
        <v>72.451790633608823</v>
      </c>
      <c r="W346" s="52">
        <f t="shared" si="85"/>
        <v>55.947136563876647</v>
      </c>
      <c r="X346" s="52">
        <f t="shared" si="86"/>
        <v>71.601072802514537</v>
      </c>
      <c r="Y346" s="52">
        <f t="shared" si="87"/>
        <v>75.899997194085131</v>
      </c>
      <c r="Z346" s="52">
        <f t="shared" si="88"/>
        <v>59.395343124352976</v>
      </c>
      <c r="AA346" s="52">
        <f t="shared" si="89"/>
        <v>-3.4482065604763221</v>
      </c>
      <c r="AB346" s="52">
        <f t="shared" si="90"/>
        <v>-3.4482065604763079</v>
      </c>
      <c r="AC346" s="52">
        <f t="shared" si="91"/>
        <v>-3.4482065604763292</v>
      </c>
      <c r="AF346">
        <v>1.93</v>
      </c>
      <c r="AG346">
        <v>1.93</v>
      </c>
      <c r="AH346" s="59" t="s">
        <v>382</v>
      </c>
      <c r="AJ346" t="s">
        <v>264</v>
      </c>
    </row>
    <row r="347" spans="1:36" ht="15" x14ac:dyDescent="0.25">
      <c r="A347">
        <v>2.89</v>
      </c>
      <c r="B347">
        <v>3.32</v>
      </c>
      <c r="C347">
        <v>2.59</v>
      </c>
      <c r="D347" s="45">
        <f t="shared" si="92"/>
        <v>3.3325966623169112E-2</v>
      </c>
      <c r="E347" s="46">
        <f>IF(OR($A347="",$B347="",$C347=""),"",A347*'MPTO_working_3-way'!$I355)</f>
        <v>2.9863120435409587</v>
      </c>
      <c r="F347" s="47">
        <f>IF(OR($A347="",$B347="",$C347=""),"",B347*'MPTO_working_3-way'!$I355)</f>
        <v>3.4306422091889215</v>
      </c>
      <c r="G347" s="48">
        <f>IF(OR($A347="",$B347="",$C347=""),"",C347*'MPTO_working_3-way'!$I355)</f>
        <v>2.6763142535540076</v>
      </c>
      <c r="H347" s="46">
        <f>IF(OR($A347="",$B347="",$C347=""),"",'MPTO_working_3-way'!E355)</f>
        <v>2.9858580295152648</v>
      </c>
      <c r="I347" s="47">
        <f>IF(OR($A347="",$B347="",$C347=""),"",'MPTO_working_3-way'!F355)</f>
        <v>3.4471327959712821</v>
      </c>
      <c r="J347" s="48">
        <f>IF(OR($A347="",$B347="",$C347=""),"",'MPTO_working_3-way'!G355)</f>
        <v>2.6667254728748846</v>
      </c>
      <c r="K347" s="46">
        <f>IF(OR($A347="",$B347="",$C347=""),"",'OddsRatio_working_3-way'!H355)</f>
        <v>2.9866031471173753</v>
      </c>
      <c r="L347" s="47">
        <f>IF(OR($A347="",$B347="",$C347=""),"",'OddsRatio_working_3-way'!I355)</f>
        <v>3.4385816409059839</v>
      </c>
      <c r="M347" s="48">
        <f>IF(OR($A347="",$B347="",$C347=""),"",'OddsRatio_working_3-way'!J355)</f>
        <v>2.6712693142416013</v>
      </c>
      <c r="N347" s="49">
        <f t="shared" si="80"/>
        <v>33.486118845580194</v>
      </c>
      <c r="O347" s="50">
        <f t="shared" si="81"/>
        <v>29.149061284255044</v>
      </c>
      <c r="P347" s="50">
        <f t="shared" si="82"/>
        <v>37.36481987016478</v>
      </c>
      <c r="Q347" t="s">
        <v>297</v>
      </c>
      <c r="R347" t="s">
        <v>315</v>
      </c>
      <c r="S347" s="40">
        <v>44228</v>
      </c>
      <c r="T347" s="52">
        <v>100</v>
      </c>
      <c r="U347" s="52">
        <f t="shared" si="83"/>
        <v>65.397923875432525</v>
      </c>
      <c r="V347" s="52">
        <f t="shared" si="84"/>
        <v>69.879518072289159</v>
      </c>
      <c r="W347" s="52">
        <f t="shared" si="85"/>
        <v>61.389961389961393</v>
      </c>
      <c r="X347" s="52">
        <f t="shared" si="86"/>
        <v>68.730520537749456</v>
      </c>
      <c r="Y347" s="52">
        <f t="shared" si="87"/>
        <v>73.212114734606075</v>
      </c>
      <c r="Z347" s="52">
        <f t="shared" si="88"/>
        <v>64.722558052278316</v>
      </c>
      <c r="AA347" s="52">
        <f t="shared" si="89"/>
        <v>-3.3325966623169307</v>
      </c>
      <c r="AB347" s="52">
        <f t="shared" si="90"/>
        <v>-3.3325966623169165</v>
      </c>
      <c r="AC347" s="52">
        <f t="shared" si="91"/>
        <v>-3.3325966623169236</v>
      </c>
      <c r="AF347">
        <v>2.06</v>
      </c>
      <c r="AG347">
        <v>1.83</v>
      </c>
      <c r="AH347" s="59" t="s">
        <v>371</v>
      </c>
      <c r="AJ347" t="s">
        <v>264</v>
      </c>
    </row>
    <row r="348" spans="1:36" ht="15" x14ac:dyDescent="0.25">
      <c r="A348">
        <v>2.35</v>
      </c>
      <c r="B348">
        <v>3.34</v>
      </c>
      <c r="C348">
        <v>3.24</v>
      </c>
      <c r="D348" s="45">
        <f t="shared" si="92"/>
        <v>3.3575087807049542E-2</v>
      </c>
      <c r="E348" s="46">
        <f>IF(OR($A348="",$B348="",$C348=""),"",A348*'MPTO_working_3-way'!$I356)</f>
        <v>2.4289014563465665</v>
      </c>
      <c r="F348" s="47">
        <f>IF(OR($A348="",$B348="",$C348=""),"",B348*'MPTO_working_3-way'!$I356)</f>
        <v>3.4521407932755452</v>
      </c>
      <c r="G348" s="48">
        <f>IF(OR($A348="",$B348="",$C348=""),"",C348*'MPTO_working_3-way'!$I356)</f>
        <v>3.3487832844948406</v>
      </c>
      <c r="H348" s="46">
        <f>IF(OR($A348="",$B348="",$C348=""),"",'MPTO_working_3-way'!E356)</f>
        <v>2.4134755793560214</v>
      </c>
      <c r="I348" s="47">
        <f>IF(OR($A348="",$B348="",$C348=""),"",'MPTO_working_3-way'!F356)</f>
        <v>3.4696982375969614</v>
      </c>
      <c r="J348" s="48">
        <f>IF(OR($A348="",$B348="",$C348=""),"",'MPTO_working_3-way'!G356)</f>
        <v>3.3619064070407125</v>
      </c>
      <c r="K348" s="46">
        <f>IF(OR($A348="",$B348="",$C348=""),"",'OddsRatio_working_3-way'!H356)</f>
        <v>2.4201940250248573</v>
      </c>
      <c r="L348" s="47">
        <f>IF(OR($A348="",$B348="",$C348=""),"",'OddsRatio_working_3-way'!I356)</f>
        <v>3.4616696433764202</v>
      </c>
      <c r="M348" s="48">
        <f>IF(OR($A348="",$B348="",$C348=""),"",'OddsRatio_working_3-way'!J356)</f>
        <v>3.3564700859671719</v>
      </c>
      <c r="N348" s="49">
        <f t="shared" si="80"/>
        <v>41.170875721905595</v>
      </c>
      <c r="O348" s="50">
        <f t="shared" si="81"/>
        <v>28.967532319304841</v>
      </c>
      <c r="P348" s="50">
        <f t="shared" si="82"/>
        <v>29.861591958789553</v>
      </c>
      <c r="Q348" t="s">
        <v>301</v>
      </c>
      <c r="R348" t="s">
        <v>313</v>
      </c>
      <c r="S348" s="40">
        <v>44228</v>
      </c>
      <c r="T348" s="52">
        <v>100</v>
      </c>
      <c r="U348" s="52">
        <f t="shared" si="83"/>
        <v>57.446808510638299</v>
      </c>
      <c r="V348" s="52">
        <f t="shared" si="84"/>
        <v>70.059880239520965</v>
      </c>
      <c r="W348" s="52">
        <f t="shared" si="85"/>
        <v>69.135802469135797</v>
      </c>
      <c r="X348" s="52">
        <f t="shared" si="86"/>
        <v>60.804317291343239</v>
      </c>
      <c r="Y348" s="52">
        <f t="shared" si="87"/>
        <v>73.417389020225897</v>
      </c>
      <c r="Z348" s="52">
        <f t="shared" si="88"/>
        <v>72.493311249840758</v>
      </c>
      <c r="AA348" s="52">
        <f t="shared" si="89"/>
        <v>-3.35750878070494</v>
      </c>
      <c r="AB348" s="52">
        <f t="shared" si="90"/>
        <v>-3.3575087807049329</v>
      </c>
      <c r="AC348" s="52">
        <f t="shared" si="91"/>
        <v>-3.3575087807049613</v>
      </c>
      <c r="AF348">
        <v>2.17</v>
      </c>
      <c r="AG348">
        <v>1.73</v>
      </c>
      <c r="AH348" s="59" t="s">
        <v>385</v>
      </c>
      <c r="AJ348" t="s">
        <v>264</v>
      </c>
    </row>
    <row r="349" spans="1:36" ht="15" x14ac:dyDescent="0.25">
      <c r="A349">
        <v>1.51</v>
      </c>
      <c r="B349">
        <v>4.46</v>
      </c>
      <c r="C349">
        <v>6.52</v>
      </c>
      <c r="D349" s="45">
        <f t="shared" si="92"/>
        <v>3.9841135394744764E-2</v>
      </c>
      <c r="E349" s="46">
        <f>IF(OR($A349="",$B349="",$C349=""),"",A349*'MPTO_working_3-way'!$I357)</f>
        <v>1.5701601144460646</v>
      </c>
      <c r="F349" s="47">
        <f>IF(OR($A349="",$B349="",$C349=""),"",B349*'MPTO_working_3-way'!$I357)</f>
        <v>4.6376914638605617</v>
      </c>
      <c r="G349" s="48">
        <f>IF(OR($A349="",$B349="",$C349=""),"",C349*'MPTO_working_3-way'!$I357)</f>
        <v>6.7797642027737357</v>
      </c>
      <c r="H349" s="46">
        <f>IF(OR($A349="",$B349="",$C349=""),"",'MPTO_working_3-way'!E357)</f>
        <v>1.5409002450303313</v>
      </c>
      <c r="I349" s="47">
        <f>IF(OR($A349="",$B349="",$C349=""),"",'MPTO_working_3-way'!F357)</f>
        <v>4.740799890823471</v>
      </c>
      <c r="J349" s="48">
        <f>IF(OR($A349="",$B349="",$C349=""),"",'MPTO_working_3-way'!G357)</f>
        <v>7.1380718476122107</v>
      </c>
      <c r="K349" s="46">
        <f>IF(OR($A349="",$B349="",$C349=""),"",'OddsRatio_working_3-way'!H357)</f>
        <v>1.5503611322326643</v>
      </c>
      <c r="L349" s="47">
        <f>IF(OR($A349="",$B349="",$C349=""),"",'OddsRatio_working_3-way'!I357)</f>
        <v>4.7338225833823895</v>
      </c>
      <c r="M349" s="48">
        <f>IF(OR($A349="",$B349="",$C349=""),"",'OddsRatio_working_3-way'!J357)</f>
        <v>6.9568499018123671</v>
      </c>
      <c r="N349" s="49">
        <f t="shared" si="80"/>
        <v>63.687772399745931</v>
      </c>
      <c r="O349" s="50">
        <f t="shared" si="81"/>
        <v>21.562452090496944</v>
      </c>
      <c r="P349" s="50">
        <f t="shared" si="82"/>
        <v>14.749775509757113</v>
      </c>
      <c r="Q349" t="s">
        <v>309</v>
      </c>
      <c r="R349" t="s">
        <v>302</v>
      </c>
      <c r="S349" s="40">
        <v>44228</v>
      </c>
      <c r="T349" s="52">
        <v>100</v>
      </c>
      <c r="U349" s="52">
        <f t="shared" si="83"/>
        <v>33.774834437086092</v>
      </c>
      <c r="V349" s="52">
        <f t="shared" si="84"/>
        <v>77.578475336322867</v>
      </c>
      <c r="W349" s="52">
        <f t="shared" si="85"/>
        <v>84.662576687116569</v>
      </c>
      <c r="X349" s="52">
        <f t="shared" si="86"/>
        <v>37.758947976560563</v>
      </c>
      <c r="Y349" s="52">
        <f t="shared" si="87"/>
        <v>81.562588875797346</v>
      </c>
      <c r="Z349" s="52">
        <f t="shared" si="88"/>
        <v>88.646690226591033</v>
      </c>
      <c r="AA349" s="52">
        <f t="shared" si="89"/>
        <v>-3.9841135394744711</v>
      </c>
      <c r="AB349" s="52">
        <f t="shared" si="90"/>
        <v>-3.9841135394744782</v>
      </c>
      <c r="AC349" s="52">
        <f t="shared" si="91"/>
        <v>-3.984113539474464</v>
      </c>
      <c r="AF349">
        <v>1.83</v>
      </c>
      <c r="AG349">
        <v>2.0499999999999998</v>
      </c>
      <c r="AH349" s="59" t="s">
        <v>382</v>
      </c>
      <c r="AJ349" t="s">
        <v>264</v>
      </c>
    </row>
    <row r="350" spans="1:36" s="52" customFormat="1" ht="15" x14ac:dyDescent="0.25">
      <c r="A350">
        <v>2.65</v>
      </c>
      <c r="B350">
        <v>3.34</v>
      </c>
      <c r="C350">
        <v>2.81</v>
      </c>
      <c r="D350" s="45">
        <f t="shared" si="92"/>
        <v>3.2631574291824617E-2</v>
      </c>
      <c r="E350" s="46">
        <f>IF(OR($A350="",$B350="",$C350=""),"",A350*'MPTO_working_3-way'!$I358)</f>
        <v>2.7364736718733353</v>
      </c>
      <c r="F350" s="47">
        <f>IF(OR($A350="",$B350="",$C350=""),"",B350*'MPTO_working_3-way'!$I358)</f>
        <v>3.4489894581346943</v>
      </c>
      <c r="G350" s="48">
        <f>IF(OR($A350="",$B350="",$C350=""),"",C350*'MPTO_working_3-way'!$I358)</f>
        <v>2.901694723760027</v>
      </c>
      <c r="H350" s="46">
        <f>IF(OR($A350="",$B350="",$C350=""),"",'MPTO_working_3-way'!E358)</f>
        <v>2.7286521914190769</v>
      </c>
      <c r="I350" s="47">
        <f>IF(OR($A350="",$B350="",$C350=""),"",'MPTO_working_3-way'!F358)</f>
        <v>3.4659161061152708</v>
      </c>
      <c r="J350" s="48">
        <f>IF(OR($A350="",$B350="",$C350=""),"",'MPTO_working_3-way'!G358)</f>
        <v>2.898595298392745</v>
      </c>
      <c r="K350" s="46">
        <f>IF(OR($A350="",$B350="",$C350=""),"",'OddsRatio_working_3-way'!H358)</f>
        <v>2.7325039904593007</v>
      </c>
      <c r="L350" s="47">
        <f>IF(OR($A350="",$B350="",$C350=""),"",'OddsRatio_working_3-way'!I358)</f>
        <v>3.457005659196827</v>
      </c>
      <c r="M350" s="48">
        <f>IF(OR($A350="",$B350="",$C350=""),"",'OddsRatio_working_3-way'!J358)</f>
        <v>2.9005043774129304</v>
      </c>
      <c r="N350" s="49">
        <f t="shared" si="80"/>
        <v>36.543381004481581</v>
      </c>
      <c r="O350" s="50">
        <f t="shared" si="81"/>
        <v>28.993999898765328</v>
      </c>
      <c r="P350" s="50">
        <f t="shared" si="82"/>
        <v>34.462619096753095</v>
      </c>
      <c r="Q350" t="s">
        <v>307</v>
      </c>
      <c r="R350" t="s">
        <v>300</v>
      </c>
      <c r="S350" s="40">
        <v>44228</v>
      </c>
      <c r="T350" s="52">
        <v>100</v>
      </c>
      <c r="U350" s="52">
        <f t="shared" si="83"/>
        <v>62.264150943396231</v>
      </c>
      <c r="V350" s="52">
        <f t="shared" si="84"/>
        <v>70.059880239520965</v>
      </c>
      <c r="W350" s="52">
        <f t="shared" si="85"/>
        <v>64.412811387900362</v>
      </c>
      <c r="X350" s="52">
        <f t="shared" si="86"/>
        <v>65.527308372578702</v>
      </c>
      <c r="Y350" s="52">
        <f t="shared" si="87"/>
        <v>73.323037668703421</v>
      </c>
      <c r="Z350" s="52">
        <f t="shared" si="88"/>
        <v>67.675968817082818</v>
      </c>
      <c r="AA350" s="52">
        <f t="shared" si="89"/>
        <v>-3.2631574291824705</v>
      </c>
      <c r="AB350" s="52">
        <f t="shared" si="90"/>
        <v>-3.2631574291824563</v>
      </c>
      <c r="AC350" s="52">
        <f t="shared" si="91"/>
        <v>-3.2631574291824563</v>
      </c>
      <c r="AD350" s="53"/>
      <c r="AE350" s="53"/>
      <c r="AF350">
        <v>2.1800000000000002</v>
      </c>
      <c r="AG350">
        <v>1.72</v>
      </c>
      <c r="AH350" s="59" t="s">
        <v>375</v>
      </c>
      <c r="AI350" s="53"/>
      <c r="AJ350" t="s">
        <v>264</v>
      </c>
    </row>
    <row r="351" spans="1:36" ht="15" x14ac:dyDescent="0.25">
      <c r="A351">
        <v>3.03</v>
      </c>
      <c r="B351">
        <v>3.54</v>
      </c>
      <c r="C351">
        <v>2.38</v>
      </c>
      <c r="D351" s="45">
        <f t="shared" si="92"/>
        <v>3.2686946233435599E-2</v>
      </c>
      <c r="E351" s="46">
        <f>IF(OR($A351="",$B351="",$C351=""),"",A351*'MPTO_working_3-way'!$I359)</f>
        <v>3.1290414470873098</v>
      </c>
      <c r="F351" s="47">
        <f>IF(OR($A351="",$B351="",$C351=""),"",B351*'MPTO_working_3-way'!$I359)</f>
        <v>3.6557117896663622</v>
      </c>
      <c r="G351" s="48">
        <f>IF(OR($A351="",$B351="",$C351=""),"",C351*'MPTO_working_3-way'!$I359)</f>
        <v>2.4577949320355765</v>
      </c>
      <c r="H351" s="46">
        <f>IF(OR($A351="",$B351="",$C351=""),"",'MPTO_working_3-way'!E359)</f>
        <v>3.1334470431758632</v>
      </c>
      <c r="I351" s="47">
        <f>IF(OR($A351="",$B351="",$C351=""),"",'MPTO_working_3-way'!F359)</f>
        <v>3.6820176159758806</v>
      </c>
      <c r="J351" s="48">
        <f>IF(OR($A351="",$B351="",$C351=""),"",'MPTO_working_3-way'!G359)</f>
        <v>2.4433603508098924</v>
      </c>
      <c r="K351" s="46">
        <f>IF(OR($A351="",$B351="",$C351=""),"",'OddsRatio_working_3-way'!H359)</f>
        <v>3.132694438819287</v>
      </c>
      <c r="L351" s="47">
        <f>IF(OR($A351="",$B351="",$C351=""),"",'OddsRatio_working_3-way'!I359)</f>
        <v>3.6684945195078766</v>
      </c>
      <c r="M351" s="48">
        <f>IF(OR($A351="",$B351="",$C351=""),"",'OddsRatio_working_3-way'!J359)</f>
        <v>2.4498119830397131</v>
      </c>
      <c r="N351" s="49">
        <f t="shared" si="80"/>
        <v>31.958669033638305</v>
      </c>
      <c r="O351" s="50">
        <f t="shared" si="81"/>
        <v>27.354454003368378</v>
      </c>
      <c r="P351" s="50">
        <f t="shared" si="82"/>
        <v>40.68687696299331</v>
      </c>
      <c r="Q351" t="s">
        <v>316</v>
      </c>
      <c r="R351" t="s">
        <v>304</v>
      </c>
      <c r="S351" s="40">
        <v>44228</v>
      </c>
      <c r="T351" s="52">
        <v>100</v>
      </c>
      <c r="U351" s="52">
        <f t="shared" si="83"/>
        <v>66.996699669967001</v>
      </c>
      <c r="V351" s="52">
        <f t="shared" si="84"/>
        <v>71.751412429378533</v>
      </c>
      <c r="W351" s="52">
        <f t="shared" si="85"/>
        <v>57.983193277310924</v>
      </c>
      <c r="X351" s="52">
        <f t="shared" si="86"/>
        <v>70.26539429331055</v>
      </c>
      <c r="Y351" s="52">
        <f t="shared" si="87"/>
        <v>75.020107052722082</v>
      </c>
      <c r="Z351" s="52">
        <f t="shared" si="88"/>
        <v>61.251887900654481</v>
      </c>
      <c r="AA351" s="52">
        <f t="shared" si="89"/>
        <v>-3.2686946233435492</v>
      </c>
      <c r="AB351" s="52">
        <f t="shared" si="90"/>
        <v>-3.2686946233435492</v>
      </c>
      <c r="AC351" s="52">
        <f t="shared" si="91"/>
        <v>-3.2686946233435563</v>
      </c>
      <c r="AF351">
        <v>1.93</v>
      </c>
      <c r="AG351">
        <v>1.93</v>
      </c>
      <c r="AH351" s="59" t="s">
        <v>381</v>
      </c>
      <c r="AJ351" t="s">
        <v>264</v>
      </c>
    </row>
    <row r="352" spans="1:36" ht="15" x14ac:dyDescent="0.25">
      <c r="A352">
        <v>2.5299999999999998</v>
      </c>
      <c r="B352">
        <v>3.69</v>
      </c>
      <c r="C352">
        <v>2.68</v>
      </c>
      <c r="D352" s="45">
        <f t="shared" si="92"/>
        <v>3.9393955381356704E-2</v>
      </c>
      <c r="E352" s="46">
        <f>IF(OR($A352="",$B352="",$C352=""),"",A352*'MPTO_working_3-way'!$I360)</f>
        <v>2.6296667071148323</v>
      </c>
      <c r="F352" s="47">
        <f>IF(OR($A352="",$B352="",$C352=""),"",B352*'MPTO_working_3-way'!$I360)</f>
        <v>3.8353636953572061</v>
      </c>
      <c r="G352" s="48">
        <f>IF(OR($A352="",$B352="",$C352=""),"",C352*'MPTO_working_3-way'!$I360)</f>
        <v>2.7855758004220363</v>
      </c>
      <c r="H352" s="46">
        <f>IF(OR($A352="",$B352="",$C352=""),"",'MPTO_working_3-way'!E360)</f>
        <v>2.6169406180383108</v>
      </c>
      <c r="I352" s="47">
        <f>IF(OR($A352="",$B352="",$C352=""),"",'MPTO_working_3-way'!F360)</f>
        <v>3.8779020577842789</v>
      </c>
      <c r="J352" s="48">
        <f>IF(OR($A352="",$B352="",$C352=""),"",'MPTO_working_3-way'!G360)</f>
        <v>2.7777545534522252</v>
      </c>
      <c r="K352" s="46">
        <f>IF(OR($A352="",$B352="",$C352=""),"",'OddsRatio_working_3-way'!H360)</f>
        <v>2.6234561132836784</v>
      </c>
      <c r="L352" s="47">
        <f>IF(OR($A352="",$B352="",$C352=""),"",'OddsRatio_working_3-way'!I360)</f>
        <v>3.8543117285837232</v>
      </c>
      <c r="M352" s="48">
        <f>IF(OR($A352="",$B352="",$C352=""),"",'OddsRatio_working_3-way'!J360)</f>
        <v>2.7826184773310989</v>
      </c>
      <c r="N352" s="49">
        <f t="shared" si="80"/>
        <v>38.027632828692617</v>
      </c>
      <c r="O352" s="50">
        <f t="shared" si="81"/>
        <v>26.073146627802796</v>
      </c>
      <c r="P352" s="50">
        <f t="shared" si="82"/>
        <v>35.899220543504583</v>
      </c>
      <c r="Q352" t="s">
        <v>420</v>
      </c>
      <c r="R352" t="s">
        <v>421</v>
      </c>
      <c r="S352" s="40">
        <v>44228</v>
      </c>
      <c r="T352" s="52">
        <v>100</v>
      </c>
      <c r="U352" s="52">
        <f t="shared" si="83"/>
        <v>60.474308300395251</v>
      </c>
      <c r="V352" s="52">
        <f t="shared" si="84"/>
        <v>72.899728997289984</v>
      </c>
      <c r="W352" s="52">
        <f t="shared" si="85"/>
        <v>62.686567164179095</v>
      </c>
      <c r="X352" s="52">
        <f t="shared" si="86"/>
        <v>64.413703838530921</v>
      </c>
      <c r="Y352" s="52">
        <f t="shared" si="87"/>
        <v>76.83912453542564</v>
      </c>
      <c r="Z352" s="52">
        <f t="shared" si="88"/>
        <v>66.62596270231478</v>
      </c>
      <c r="AA352" s="52">
        <f t="shared" si="89"/>
        <v>-3.9393955381356704</v>
      </c>
      <c r="AB352" s="52">
        <f t="shared" si="90"/>
        <v>-3.9393955381356562</v>
      </c>
      <c r="AC352" s="52">
        <f t="shared" si="91"/>
        <v>-3.9393955381356847</v>
      </c>
      <c r="AF352">
        <v>1.84</v>
      </c>
      <c r="AG352">
        <v>2.02</v>
      </c>
      <c r="AH352" s="59" t="s">
        <v>371</v>
      </c>
      <c r="AJ352" t="s">
        <v>265</v>
      </c>
    </row>
    <row r="353" spans="1:36" ht="15" x14ac:dyDescent="0.25">
      <c r="A353">
        <v>1.76</v>
      </c>
      <c r="B353">
        <v>3.98</v>
      </c>
      <c r="C353">
        <v>4.51</v>
      </c>
      <c r="D353" s="45">
        <f t="shared" si="92"/>
        <v>4.1167589611026401E-2</v>
      </c>
      <c r="E353" s="46">
        <f>IF(OR($A353="",$B353="",$C353=""),"",A353*'MPTO_working_3-way'!$I361)</f>
        <v>1.8324549577154066</v>
      </c>
      <c r="F353" s="47">
        <f>IF(OR($A353="",$B353="",$C353=""),"",B353*'MPTO_working_3-way'!$I361)</f>
        <v>4.1438470066518853</v>
      </c>
      <c r="G353" s="48">
        <f>IF(OR($A353="",$B353="",$C353=""),"",C353*'MPTO_working_3-way'!$I361)</f>
        <v>4.6956658291457289</v>
      </c>
      <c r="H353" s="46">
        <f>IF(OR($A353="",$B353="",$C353=""),"",'MPTO_working_3-way'!E361)</f>
        <v>1.803558928637218</v>
      </c>
      <c r="I353" s="47">
        <f>IF(OR($A353="",$B353="",$C353=""),"",'MPTO_working_3-way'!F361)</f>
        <v>4.2099280356186553</v>
      </c>
      <c r="J353" s="48">
        <f>IF(OR($A353="",$B353="",$C353=""),"",'MPTO_working_3-way'!G361)</f>
        <v>4.8075314367849451</v>
      </c>
      <c r="K353" s="46">
        <f>IF(OR($A353="",$B353="",$C353=""),"",'OddsRatio_working_3-way'!H361)</f>
        <v>1.8139223805797178</v>
      </c>
      <c r="L353" s="47">
        <f>IF(OR($A353="",$B353="",$C353=""),"",'OddsRatio_working_3-way'!I361)</f>
        <v>4.1914324922731048</v>
      </c>
      <c r="M353" s="48">
        <f>IF(OR($A353="",$B353="",$C353=""),"",'OddsRatio_working_3-way'!J361)</f>
        <v>4.7590362576773817</v>
      </c>
      <c r="N353" s="49">
        <f t="shared" si="80"/>
        <v>54.571600561835318</v>
      </c>
      <c r="O353" s="50">
        <f t="shared" si="81"/>
        <v>24.132165072570395</v>
      </c>
      <c r="P353" s="50">
        <f t="shared" si="82"/>
        <v>21.296234365594273</v>
      </c>
      <c r="Q353" t="s">
        <v>329</v>
      </c>
      <c r="R353" t="s">
        <v>328</v>
      </c>
      <c r="S353" s="40">
        <v>44228</v>
      </c>
      <c r="T353" s="52">
        <v>100</v>
      </c>
      <c r="U353" s="52">
        <f t="shared" si="83"/>
        <v>43.181818181818187</v>
      </c>
      <c r="V353" s="52">
        <f t="shared" si="84"/>
        <v>74.874371859296474</v>
      </c>
      <c r="W353" s="52">
        <f t="shared" si="85"/>
        <v>77.827050997782706</v>
      </c>
      <c r="X353" s="52">
        <f t="shared" si="86"/>
        <v>47.298577142920813</v>
      </c>
      <c r="Y353" s="52">
        <f t="shared" si="87"/>
        <v>78.991130820399121</v>
      </c>
      <c r="Z353" s="52">
        <f t="shared" si="88"/>
        <v>81.943809958885339</v>
      </c>
      <c r="AA353" s="52">
        <f t="shared" si="89"/>
        <v>-4.1167589611026258</v>
      </c>
      <c r="AB353" s="52">
        <f t="shared" si="90"/>
        <v>-4.1167589611026472</v>
      </c>
      <c r="AC353" s="52">
        <f t="shared" si="91"/>
        <v>-4.116758961102633</v>
      </c>
      <c r="AF353">
        <v>1.88</v>
      </c>
      <c r="AG353">
        <v>1.96</v>
      </c>
      <c r="AH353" s="59" t="s">
        <v>382</v>
      </c>
      <c r="AJ353" t="s">
        <v>265</v>
      </c>
    </row>
    <row r="354" spans="1:36" ht="15" x14ac:dyDescent="0.25">
      <c r="A354">
        <v>2.59</v>
      </c>
      <c r="B354">
        <v>3.46</v>
      </c>
      <c r="C354">
        <v>2.75</v>
      </c>
      <c r="D354" s="45">
        <f t="shared" si="92"/>
        <v>3.8754090777212369E-2</v>
      </c>
      <c r="E354" s="46">
        <f>IF(OR($A354="",$B354="",$C354=""),"",A354*'MPTO_working_3-way'!$I362)</f>
        <v>2.6903730951129798</v>
      </c>
      <c r="F354" s="47">
        <f>IF(OR($A354="",$B354="",$C354=""),"",B354*'MPTO_working_3-way'!$I362)</f>
        <v>3.5940891540891546</v>
      </c>
      <c r="G354" s="48">
        <f>IF(OR($A354="",$B354="",$C354=""),"",C354*'MPTO_working_3-way'!$I362)</f>
        <v>2.856573749637334</v>
      </c>
      <c r="H354" s="46">
        <f>IF(OR($A354="",$B354="",$C354=""),"",'MPTO_working_3-way'!E362)</f>
        <v>2.6796550917997317</v>
      </c>
      <c r="I354" s="47">
        <f>IF(OR($A354="",$B354="",$C354=""),"",'MPTO_working_3-way'!F362)</f>
        <v>3.6218851730194075</v>
      </c>
      <c r="J354" s="48">
        <f>IF(OR($A354="",$B354="",$C354=""),"",'MPTO_working_3-way'!G362)</f>
        <v>2.8512909216075348</v>
      </c>
      <c r="K354" s="46">
        <f>IF(OR($A354="",$B354="",$C354=""),"",'OddsRatio_working_3-way'!H362)</f>
        <v>2.684990701577195</v>
      </c>
      <c r="L354" s="47">
        <f>IF(OR($A354="",$B354="",$C354=""),"",'OddsRatio_working_3-way'!I362)</f>
        <v>3.6069667458364147</v>
      </c>
      <c r="M354" s="48">
        <f>IF(OR($A354="",$B354="",$C354=""),"",'OddsRatio_working_3-way'!J362)</f>
        <v>2.8545495143145234</v>
      </c>
      <c r="N354" s="49">
        <f t="shared" si="80"/>
        <v>37.169565879783896</v>
      </c>
      <c r="O354" s="50">
        <f t="shared" si="81"/>
        <v>27.823461164346902</v>
      </c>
      <c r="P354" s="50">
        <f t="shared" si="82"/>
        <v>35.006972955869195</v>
      </c>
      <c r="Q354" t="s">
        <v>259</v>
      </c>
      <c r="R354" t="s">
        <v>257</v>
      </c>
      <c r="S354" s="40">
        <v>44228</v>
      </c>
      <c r="T354" s="52">
        <v>100</v>
      </c>
      <c r="U354" s="52">
        <f t="shared" si="83"/>
        <v>61.389961389961393</v>
      </c>
      <c r="V354" s="52">
        <f t="shared" si="84"/>
        <v>71.098265895953759</v>
      </c>
      <c r="W354" s="52">
        <f t="shared" si="85"/>
        <v>63.63636363636364</v>
      </c>
      <c r="X354" s="52">
        <f t="shared" si="86"/>
        <v>65.265370467682615</v>
      </c>
      <c r="Y354" s="52">
        <f t="shared" si="87"/>
        <v>74.973674973674974</v>
      </c>
      <c r="Z354" s="52">
        <f t="shared" si="88"/>
        <v>67.511772714084856</v>
      </c>
      <c r="AA354" s="52">
        <f t="shared" si="89"/>
        <v>-3.8754090777212227</v>
      </c>
      <c r="AB354" s="52">
        <f t="shared" si="90"/>
        <v>-3.8754090777212156</v>
      </c>
      <c r="AC354" s="52">
        <f t="shared" si="91"/>
        <v>-3.8754090777212156</v>
      </c>
      <c r="AF354">
        <v>1.95</v>
      </c>
      <c r="AG354">
        <v>1.9</v>
      </c>
      <c r="AH354" s="59" t="s">
        <v>382</v>
      </c>
      <c r="AJ354" t="s">
        <v>265</v>
      </c>
    </row>
    <row r="355" spans="1:36" ht="15" x14ac:dyDescent="0.25">
      <c r="A355">
        <v>1.56</v>
      </c>
      <c r="B355">
        <v>4.33</v>
      </c>
      <c r="C355">
        <v>5.76</v>
      </c>
      <c r="D355" s="45">
        <f t="shared" si="92"/>
        <v>4.5583634353842051E-2</v>
      </c>
      <c r="E355" s="46">
        <f>IF(OR($A355="",$B355="",$C355=""),"",A355*'MPTO_working_3-way'!$I363)</f>
        <v>1.6311104695919936</v>
      </c>
      <c r="F355" s="47">
        <f>IF(OR($A355="",$B355="",$C355=""),"",B355*'MPTO_working_3-way'!$I363)</f>
        <v>4.5273771367521363</v>
      </c>
      <c r="G355" s="48">
        <f>IF(OR($A355="",$B355="",$C355=""),"",C355*'MPTO_working_3-way'!$I363)</f>
        <v>6.0225617338781303</v>
      </c>
      <c r="H355" s="46">
        <f>IF(OR($A355="",$B355="",$C355=""),"",'MPTO_working_3-way'!E363)</f>
        <v>1.5978752190588958</v>
      </c>
      <c r="I355" s="47">
        <f>IF(OR($A355="",$B355="",$C355=""),"",'MPTO_working_3-way'!F363)</f>
        <v>4.6349439913390036</v>
      </c>
      <c r="J355" s="48">
        <f>IF(OR($A355="",$B355="",$C355=""),"",'MPTO_working_3-way'!G363)</f>
        <v>6.3124711208485387</v>
      </c>
      <c r="K355" s="46">
        <f>IF(OR($A355="",$B355="",$C355=""),"",'OddsRatio_working_3-way'!H363)</f>
        <v>1.6087677709463144</v>
      </c>
      <c r="L355" s="47">
        <f>IF(OR($A355="",$B355="",$C355=""),"",'OddsRatio_working_3-way'!I363)</f>
        <v>4.6199940665200483</v>
      </c>
      <c r="M355" s="48">
        <f>IF(OR($A355="",$B355="",$C355=""),"",'OddsRatio_working_3-way'!J363)</f>
        <v>6.174526053043671</v>
      </c>
      <c r="N355" s="49">
        <f t="shared" si="80"/>
        <v>61.307926019881428</v>
      </c>
      <c r="O355" s="50">
        <f t="shared" si="81"/>
        <v>22.087844016400698</v>
      </c>
      <c r="P355" s="50">
        <f t="shared" si="82"/>
        <v>16.604229963717888</v>
      </c>
      <c r="Q355" t="s">
        <v>258</v>
      </c>
      <c r="R355" t="s">
        <v>320</v>
      </c>
      <c r="S355" s="40">
        <v>44228</v>
      </c>
      <c r="T355" s="52">
        <v>100</v>
      </c>
      <c r="U355" s="52">
        <f t="shared" si="83"/>
        <v>35.897435897435898</v>
      </c>
      <c r="V355" s="52">
        <f t="shared" si="84"/>
        <v>76.905311778290994</v>
      </c>
      <c r="W355" s="52">
        <f t="shared" si="85"/>
        <v>82.638888888888886</v>
      </c>
      <c r="X355" s="52">
        <f t="shared" si="86"/>
        <v>40.455799332820121</v>
      </c>
      <c r="Y355" s="52">
        <f t="shared" si="87"/>
        <v>81.463675213675216</v>
      </c>
      <c r="Z355" s="52">
        <f t="shared" si="88"/>
        <v>87.197252324273094</v>
      </c>
      <c r="AA355" s="52">
        <f t="shared" si="89"/>
        <v>-4.5583634353842228</v>
      </c>
      <c r="AB355" s="52">
        <f t="shared" si="90"/>
        <v>-4.5583634353842228</v>
      </c>
      <c r="AC355" s="52">
        <f t="shared" si="91"/>
        <v>-4.5583634353842086</v>
      </c>
      <c r="AF355">
        <v>1.85</v>
      </c>
      <c r="AG355">
        <v>2.0099999999999998</v>
      </c>
      <c r="AH355" s="59" t="s">
        <v>373</v>
      </c>
      <c r="AJ355" t="s">
        <v>265</v>
      </c>
    </row>
    <row r="356" spans="1:36" ht="15" x14ac:dyDescent="0.25">
      <c r="A356">
        <v>3.52</v>
      </c>
      <c r="B356">
        <v>3.88</v>
      </c>
      <c r="C356">
        <v>2.0099999999999998</v>
      </c>
      <c r="D356" s="45">
        <f t="shared" si="92"/>
        <v>3.9335305664740972E-2</v>
      </c>
      <c r="E356" s="46">
        <f>IF(OR($A356="",$B356="",$C356=""),"",A356*'MPTO_working_3-way'!$I364)</f>
        <v>3.6584602759398881</v>
      </c>
      <c r="F356" s="47">
        <f>IF(OR($A356="",$B356="",$C356=""),"",B356*'MPTO_working_3-way'!$I364)</f>
        <v>4.0326209859791948</v>
      </c>
      <c r="G356" s="48">
        <f>IF(OR($A356="",$B356="",$C356=""),"",C356*'MPTO_working_3-way'!$I364)</f>
        <v>2.0890639643861291</v>
      </c>
      <c r="H356" s="46">
        <f>IF(OR($A356="",$B356="",$C356=""),"",'MPTO_working_3-way'!E364)</f>
        <v>3.6903209524615246</v>
      </c>
      <c r="I356" s="47">
        <f>IF(OR($A356="",$B356="",$C356=""),"",'MPTO_working_3-way'!F364)</f>
        <v>4.0879700042331457</v>
      </c>
      <c r="J356" s="48">
        <f>IF(OR($A356="",$B356="",$C356=""),"",'MPTO_working_3-way'!G364)</f>
        <v>2.0644067266377917</v>
      </c>
      <c r="K356" s="46">
        <f>IF(OR($A356="",$B356="",$C356=""),"",'OddsRatio_working_3-way'!H364)</f>
        <v>3.680008027739436</v>
      </c>
      <c r="L356" s="47">
        <f>IF(OR($A356="",$B356="",$C356=""),"",'OddsRatio_working_3-way'!I364)</f>
        <v>4.0628663174164981</v>
      </c>
      <c r="M356" s="48">
        <f>IF(OR($A356="",$B356="",$C356=""),"",'OddsRatio_working_3-way'!J364)</f>
        <v>2.0741302015939795</v>
      </c>
      <c r="N356" s="49">
        <f t="shared" si="80"/>
        <v>27.33390346142523</v>
      </c>
      <c r="O356" s="50">
        <f t="shared" si="81"/>
        <v>24.797768088715671</v>
      </c>
      <c r="P356" s="50">
        <f t="shared" si="82"/>
        <v>47.868328449859106</v>
      </c>
      <c r="Q356" t="s">
        <v>321</v>
      </c>
      <c r="R356" t="s">
        <v>260</v>
      </c>
      <c r="S356" s="40">
        <v>44228</v>
      </c>
      <c r="T356" s="52">
        <v>100</v>
      </c>
      <c r="U356" s="52">
        <f t="shared" si="83"/>
        <v>71.590909090909093</v>
      </c>
      <c r="V356" s="52">
        <f t="shared" si="84"/>
        <v>74.226804123711347</v>
      </c>
      <c r="W356" s="52">
        <f t="shared" si="85"/>
        <v>50.248756218905463</v>
      </c>
      <c r="X356" s="52">
        <f t="shared" si="86"/>
        <v>75.524439657383198</v>
      </c>
      <c r="Y356" s="52">
        <f t="shared" si="87"/>
        <v>78.160334690185437</v>
      </c>
      <c r="Z356" s="52">
        <f t="shared" si="88"/>
        <v>54.182286785379574</v>
      </c>
      <c r="AA356" s="52">
        <f t="shared" si="89"/>
        <v>-3.9335305664741043</v>
      </c>
      <c r="AB356" s="52">
        <f t="shared" si="90"/>
        <v>-3.9335305664740901</v>
      </c>
      <c r="AC356" s="52">
        <f t="shared" si="91"/>
        <v>-3.9335305664741114</v>
      </c>
      <c r="AF356">
        <v>1.74</v>
      </c>
      <c r="AG356">
        <v>2.13</v>
      </c>
      <c r="AH356" s="59" t="s">
        <v>379</v>
      </c>
      <c r="AJ356" t="s">
        <v>265</v>
      </c>
    </row>
    <row r="357" spans="1:36" ht="15" x14ac:dyDescent="0.25">
      <c r="A357">
        <v>2.11</v>
      </c>
      <c r="B357">
        <v>3.6</v>
      </c>
      <c r="C357">
        <v>3.47</v>
      </c>
      <c r="D357" s="45">
        <f t="shared" si="92"/>
        <v>3.9895865107223205E-2</v>
      </c>
      <c r="E357" s="46">
        <f>IF(OR($A357="",$B357="",$C357=""),"",A357*'MPTO_working_3-way'!$I365)</f>
        <v>2.1941802753762407</v>
      </c>
      <c r="F357" s="47">
        <f>IF(OR($A357="",$B357="",$C357=""),"",B357*'MPTO_working_3-way'!$I365)</f>
        <v>3.7436251143860035</v>
      </c>
      <c r="G357" s="48">
        <f>IF(OR($A357="",$B357="",$C357=""),"",C357*'MPTO_working_3-way'!$I365)</f>
        <v>3.6084386519220648</v>
      </c>
      <c r="H357" s="46">
        <f>IF(OR($A357="",$B357="",$C357=""),"",'MPTO_working_3-way'!E365)</f>
        <v>2.1709161051843791</v>
      </c>
      <c r="I357" s="47">
        <f>IF(OR($A357="",$B357="",$C357=""),"",'MPTO_working_3-way'!F365)</f>
        <v>3.7810162995038623</v>
      </c>
      <c r="J357" s="48">
        <f>IF(OR($A357="",$B357="",$C357=""),"",'MPTO_working_3-way'!G365)</f>
        <v>3.6378741301465474</v>
      </c>
      <c r="K357" s="46">
        <f>IF(OR($A357="",$B357="",$C357=""),"",'OddsRatio_working_3-way'!H365)</f>
        <v>2.1803610872055583</v>
      </c>
      <c r="L357" s="47">
        <f>IF(OR($A357="",$B357="",$C357=""),"",'OddsRatio_working_3-way'!I365)</f>
        <v>3.76480975381482</v>
      </c>
      <c r="M357" s="48">
        <f>IF(OR($A357="",$B357="",$C357=""),"",'OddsRatio_working_3-way'!J365)</f>
        <v>3.6265692661240787</v>
      </c>
      <c r="N357" s="49">
        <f t="shared" si="80"/>
        <v>45.5751066228379</v>
      </c>
      <c r="O357" s="50">
        <f t="shared" si="81"/>
        <v>26.71207638171888</v>
      </c>
      <c r="P357" s="50">
        <f t="shared" si="82"/>
        <v>27.712816995443212</v>
      </c>
      <c r="Q357" t="s">
        <v>319</v>
      </c>
      <c r="R357" t="s">
        <v>318</v>
      </c>
      <c r="S357" s="40">
        <v>44228</v>
      </c>
      <c r="T357" s="52">
        <v>100</v>
      </c>
      <c r="U357" s="52">
        <f t="shared" si="83"/>
        <v>52.606635071090047</v>
      </c>
      <c r="V357" s="52">
        <f t="shared" si="84"/>
        <v>72.222222222222229</v>
      </c>
      <c r="W357" s="52">
        <f t="shared" si="85"/>
        <v>71.181556195965413</v>
      </c>
      <c r="X357" s="52">
        <f t="shared" si="86"/>
        <v>56.596221581812365</v>
      </c>
      <c r="Y357" s="52">
        <f t="shared" si="87"/>
        <v>76.211808732944533</v>
      </c>
      <c r="Z357" s="52">
        <f t="shared" si="88"/>
        <v>75.171142706687732</v>
      </c>
      <c r="AA357" s="52">
        <f t="shared" si="89"/>
        <v>-3.9895865107223187</v>
      </c>
      <c r="AB357" s="52">
        <f t="shared" si="90"/>
        <v>-3.9895865107223045</v>
      </c>
      <c r="AC357" s="52">
        <f t="shared" si="91"/>
        <v>-3.9895865107223187</v>
      </c>
      <c r="AF357">
        <v>2.0299999999999998</v>
      </c>
      <c r="AG357">
        <v>1.83</v>
      </c>
      <c r="AH357" s="59" t="s">
        <v>377</v>
      </c>
      <c r="AJ357" t="s">
        <v>265</v>
      </c>
    </row>
    <row r="358" spans="1:36" ht="15" x14ac:dyDescent="0.25">
      <c r="A358">
        <v>3.43</v>
      </c>
      <c r="B358">
        <v>3.68</v>
      </c>
      <c r="C358">
        <v>2.1</v>
      </c>
      <c r="D358" s="45">
        <f t="shared" si="92"/>
        <v>3.9474796129631784E-2</v>
      </c>
      <c r="E358" s="46">
        <f>IF(OR($A358="",$B358="",$C358=""),"",A358*'MPTO_working_3-way'!$I366)</f>
        <v>3.5653985507246371</v>
      </c>
      <c r="F358" s="47">
        <f>IF(OR($A358="",$B358="",$C358=""),"",B358*'MPTO_working_3-way'!$I366)</f>
        <v>3.825267249757045</v>
      </c>
      <c r="G358" s="48">
        <f>IF(OR($A358="",$B358="",$C358=""),"",C358*'MPTO_working_3-way'!$I366)</f>
        <v>2.1828970718722269</v>
      </c>
      <c r="H358" s="46">
        <f>IF(OR($A358="",$B358="",$C358=""),"",'MPTO_working_3-way'!E366)</f>
        <v>3.5921227375637144</v>
      </c>
      <c r="I358" s="47">
        <f>IF(OR($A358="",$B358="",$C358=""),"",'MPTO_working_3-way'!F366)</f>
        <v>3.8672621803426011</v>
      </c>
      <c r="J358" s="48">
        <f>IF(OR($A358="",$B358="",$C358=""),"",'MPTO_working_3-way'!G366)</f>
        <v>2.1596769655445125</v>
      </c>
      <c r="K358" s="46">
        <f>IF(OR($A358="",$B358="",$C358=""),"",'OddsRatio_working_3-way'!H366)</f>
        <v>3.5826291852349814</v>
      </c>
      <c r="L358" s="47">
        <f>IF(OR($A358="",$B358="",$C358=""),"",'OddsRatio_working_3-way'!I366)</f>
        <v>3.8483317763085387</v>
      </c>
      <c r="M358" s="48">
        <f>IF(OR($A358="",$B358="",$C358=""),"",'OddsRatio_working_3-way'!J366)</f>
        <v>2.1690914007236537</v>
      </c>
      <c r="N358" s="49">
        <f t="shared" si="80"/>
        <v>28.047355317311119</v>
      </c>
      <c r="O358" s="50">
        <f t="shared" si="81"/>
        <v>26.141964331080743</v>
      </c>
      <c r="P358" s="50">
        <f t="shared" si="82"/>
        <v>45.810680351608156</v>
      </c>
      <c r="Q358" t="s">
        <v>327</v>
      </c>
      <c r="R358" t="s">
        <v>326</v>
      </c>
      <c r="S358" s="40">
        <v>44228</v>
      </c>
      <c r="T358" s="52">
        <v>100</v>
      </c>
      <c r="U358" s="52">
        <f t="shared" si="83"/>
        <v>70.845481049562679</v>
      </c>
      <c r="V358" s="52">
        <f t="shared" si="84"/>
        <v>72.826086956521735</v>
      </c>
      <c r="W358" s="52">
        <f t="shared" si="85"/>
        <v>52.38095238095238</v>
      </c>
      <c r="X358" s="52">
        <f t="shared" si="86"/>
        <v>74.792960662525871</v>
      </c>
      <c r="Y358" s="52">
        <f t="shared" si="87"/>
        <v>76.773566569484927</v>
      </c>
      <c r="Z358" s="52">
        <f t="shared" si="88"/>
        <v>56.328431993915572</v>
      </c>
      <c r="AA358" s="52">
        <f t="shared" si="89"/>
        <v>-3.9474796129631926</v>
      </c>
      <c r="AB358" s="52">
        <f t="shared" si="90"/>
        <v>-3.9474796129631926</v>
      </c>
      <c r="AC358" s="52">
        <f t="shared" si="91"/>
        <v>-3.9474796129631926</v>
      </c>
      <c r="AF358">
        <v>1.71</v>
      </c>
      <c r="AG358">
        <v>2.17</v>
      </c>
      <c r="AH358" s="59" t="s">
        <v>378</v>
      </c>
      <c r="AJ358" t="s">
        <v>265</v>
      </c>
    </row>
    <row r="359" spans="1:36" ht="15" x14ac:dyDescent="0.25">
      <c r="A359">
        <v>3.88</v>
      </c>
      <c r="B359">
        <v>3.66</v>
      </c>
      <c r="C359">
        <v>1.96</v>
      </c>
      <c r="D359" s="45">
        <f t="shared" si="92"/>
        <v>4.116008411138683E-2</v>
      </c>
      <c r="E359" s="46">
        <f>IF(OR($A359="",$B359="",$C359=""),"",A359*'MPTO_working_3-way'!$I367)</f>
        <v>4.0397011263521811</v>
      </c>
      <c r="F359" s="47">
        <f>IF(OR($A359="",$B359="",$C359=""),"",B359*'MPTO_working_3-way'!$I367)</f>
        <v>3.8106459078476758</v>
      </c>
      <c r="G359" s="48">
        <f>IF(OR($A359="",$B359="",$C359=""),"",C359*'MPTO_working_3-way'!$I367)</f>
        <v>2.040673764858318</v>
      </c>
      <c r="H359" s="46">
        <f>IF(OR($A359="",$B359="",$C359=""),"",'MPTO_working_3-way'!E367)</f>
        <v>4.098160270384029</v>
      </c>
      <c r="I359" s="47">
        <f>IF(OR($A359="",$B359="",$C359=""),"",'MPTO_working_3-way'!F367)</f>
        <v>3.853504915461738</v>
      </c>
      <c r="J359" s="48">
        <f>IF(OR($A359="",$B359="",$C359=""),"",'MPTO_working_3-way'!G367)</f>
        <v>2.0141633809948716</v>
      </c>
      <c r="K359" s="46">
        <f>IF(OR($A359="",$B359="",$C359=""),"",'OddsRatio_working_3-way'!H367)</f>
        <v>4.073215329375115</v>
      </c>
      <c r="L359" s="47">
        <f>IF(OR($A359="",$B359="",$C359=""),"",'OddsRatio_working_3-way'!I367)</f>
        <v>3.8384558250478502</v>
      </c>
      <c r="M359" s="48">
        <f>IF(OR($A359="",$B359="",$C359=""),"",'OddsRatio_working_3-way'!J367)</f>
        <v>2.0244051097917044</v>
      </c>
      <c r="N359" s="49">
        <f t="shared" si="80"/>
        <v>24.754306537102469</v>
      </c>
      <c r="O359" s="50">
        <f t="shared" si="81"/>
        <v>26.242270318021198</v>
      </c>
      <c r="P359" s="50">
        <f t="shared" si="82"/>
        <v>49.003423144876322</v>
      </c>
      <c r="Q359" t="s">
        <v>422</v>
      </c>
      <c r="R359" t="s">
        <v>423</v>
      </c>
      <c r="S359" s="40">
        <v>44228</v>
      </c>
      <c r="T359" s="52">
        <v>100</v>
      </c>
      <c r="U359" s="52">
        <f t="shared" si="83"/>
        <v>74.226804123711347</v>
      </c>
      <c r="V359" s="52">
        <f t="shared" si="84"/>
        <v>72.67759562841529</v>
      </c>
      <c r="W359" s="52">
        <f t="shared" si="85"/>
        <v>48.979591836734699</v>
      </c>
      <c r="X359" s="52">
        <f t="shared" si="86"/>
        <v>78.342812534849998</v>
      </c>
      <c r="Y359" s="52">
        <f t="shared" si="87"/>
        <v>76.793604039553969</v>
      </c>
      <c r="Z359" s="52">
        <f t="shared" si="88"/>
        <v>53.095600247873364</v>
      </c>
      <c r="AA359" s="52">
        <f t="shared" si="89"/>
        <v>-4.116008411138651</v>
      </c>
      <c r="AB359" s="52">
        <f t="shared" si="90"/>
        <v>-4.1160084111386794</v>
      </c>
      <c r="AC359" s="52">
        <f t="shared" si="91"/>
        <v>-4.1160084111386652</v>
      </c>
      <c r="AF359">
        <v>1.83</v>
      </c>
      <c r="AG359">
        <v>2.0299999999999998</v>
      </c>
      <c r="AH359" s="59" t="s">
        <v>387</v>
      </c>
      <c r="AJ359" t="s">
        <v>265</v>
      </c>
    </row>
    <row r="360" spans="1:36" ht="15" x14ac:dyDescent="0.25">
      <c r="A360">
        <v>2.0699999999999998</v>
      </c>
      <c r="B360">
        <v>3.66</v>
      </c>
      <c r="C360">
        <v>3.68</v>
      </c>
      <c r="D360" s="45">
        <f t="shared" si="92"/>
        <v>2.8054961590243011E-2</v>
      </c>
      <c r="E360" s="46">
        <f>IF(OR($A360="",$B360="",$C360=""),"",A360*'MPTO_working_3-way'!$I368)</f>
        <v>2.1280737704918029</v>
      </c>
      <c r="F360" s="47">
        <f>IF(OR($A360="",$B360="",$C360=""),"",B360*'MPTO_working_3-way'!$I368)</f>
        <v>3.7626811594202896</v>
      </c>
      <c r="G360" s="48">
        <f>IF(OR($A360="",$B360="",$C360=""),"",C360*'MPTO_working_3-way'!$I368)</f>
        <v>3.7832422586520944</v>
      </c>
      <c r="H360" s="46">
        <f>IF(OR($A360="",$B360="",$C360=""),"",'MPTO_working_3-way'!E368)</f>
        <v>2.1108619032361418</v>
      </c>
      <c r="I360" s="47">
        <f>IF(OR($A360="",$B360="",$C360=""),"",'MPTO_working_3-way'!F368)</f>
        <v>3.7897106270164818</v>
      </c>
      <c r="J360" s="48">
        <f>IF(OR($A360="",$B360="",$C360=""),"",'MPTO_working_3-way'!G368)</f>
        <v>3.8111575028924993</v>
      </c>
      <c r="K360" s="46">
        <f>IF(OR($A360="",$B360="",$C360=""),"",'OddsRatio_working_3-way'!H368)</f>
        <v>2.1177953631609188</v>
      </c>
      <c r="L360" s="47">
        <f>IF(OR($A360="",$B360="",$C360=""),"",'OddsRatio_working_3-way'!I368)</f>
        <v>3.7788183794467702</v>
      </c>
      <c r="M360" s="48">
        <f>IF(OR($A360="",$B360="",$C360=""),"",'OddsRatio_working_3-way'!J368)</f>
        <v>3.7997117507208058</v>
      </c>
      <c r="N360" s="49">
        <f t="shared" si="80"/>
        <v>46.990852190659616</v>
      </c>
      <c r="O360" s="50">
        <f t="shared" si="81"/>
        <v>26.576793452094371</v>
      </c>
      <c r="P360" s="50">
        <f t="shared" si="82"/>
        <v>26.43235435724603</v>
      </c>
      <c r="Q360" t="s">
        <v>172</v>
      </c>
      <c r="R360" t="s">
        <v>175</v>
      </c>
      <c r="S360" s="40">
        <v>44228</v>
      </c>
      <c r="T360" s="52">
        <v>100</v>
      </c>
      <c r="U360" s="52">
        <f t="shared" si="83"/>
        <v>51.690821256038639</v>
      </c>
      <c r="V360" s="52">
        <f t="shared" si="84"/>
        <v>72.67759562841529</v>
      </c>
      <c r="W360" s="52">
        <f t="shared" si="85"/>
        <v>72.826086956521735</v>
      </c>
      <c r="X360" s="52">
        <f t="shared" si="86"/>
        <v>54.496317415062954</v>
      </c>
      <c r="Y360" s="52">
        <f t="shared" si="87"/>
        <v>75.483091787439619</v>
      </c>
      <c r="Z360" s="52">
        <f t="shared" si="88"/>
        <v>75.63158311554605</v>
      </c>
      <c r="AA360" s="52">
        <f t="shared" si="89"/>
        <v>-2.8054961590243153</v>
      </c>
      <c r="AB360" s="52">
        <f t="shared" si="90"/>
        <v>-2.8054961590243295</v>
      </c>
      <c r="AC360" s="52">
        <f t="shared" si="91"/>
        <v>-2.8054961590243153</v>
      </c>
      <c r="AF360">
        <v>1.72</v>
      </c>
      <c r="AG360">
        <v>2.2000000000000002</v>
      </c>
      <c r="AH360" s="59" t="s">
        <v>376</v>
      </c>
      <c r="AJ360" t="s">
        <v>268</v>
      </c>
    </row>
    <row r="361" spans="1:36" ht="15" x14ac:dyDescent="0.25">
      <c r="A361">
        <v>2.15</v>
      </c>
      <c r="B361">
        <v>3.66</v>
      </c>
      <c r="C361">
        <v>3.45</v>
      </c>
      <c r="D361" s="45">
        <f t="shared" si="92"/>
        <v>2.8195395249382527E-2</v>
      </c>
      <c r="E361" s="46">
        <f>IF(OR($A361="",$B361="",$C361=""),"",A361*'MPTO_working_3-way'!$I369)</f>
        <v>2.2106200997861722</v>
      </c>
      <c r="F361" s="47">
        <f>IF(OR($A361="",$B361="",$C361=""),"",B361*'MPTO_working_3-way'!$I369)</f>
        <v>3.7631951466127402</v>
      </c>
      <c r="G361" s="48">
        <f>IF(OR($A361="",$B361="",$C361=""),"",C361*'MPTO_working_3-way'!$I369)</f>
        <v>3.5472741136103698</v>
      </c>
      <c r="H361" s="46">
        <f>IF(OR($A361="",$B361="",$C361=""),"",'MPTO_working_3-way'!E369)</f>
        <v>2.1943403775506489</v>
      </c>
      <c r="I361" s="47">
        <f>IF(OR($A361="",$B361="",$C361=""),"",'MPTO_working_3-way'!F369)</f>
        <v>3.7903830446710929</v>
      </c>
      <c r="J361" s="48">
        <f>IF(OR($A361="",$B361="",$C361=""),"",'MPTO_working_3-way'!G369)</f>
        <v>3.565613979786836</v>
      </c>
      <c r="K361" s="46">
        <f>IF(OR($A361="",$B361="",$C361=""),"",'OddsRatio_working_3-way'!H369)</f>
        <v>2.2010688517056831</v>
      </c>
      <c r="L361" s="47">
        <f>IF(OR($A361="",$B361="",$C361=""),"",'OddsRatio_working_3-way'!I369)</f>
        <v>3.7781244743801015</v>
      </c>
      <c r="M361" s="48">
        <f>IF(OR($A361="",$B361="",$C361=""),"",'OddsRatio_working_3-way'!J369)</f>
        <v>3.5587988579816718</v>
      </c>
      <c r="N361" s="49">
        <f t="shared" si="80"/>
        <v>45.23617604384976</v>
      </c>
      <c r="O361" s="50">
        <f t="shared" si="81"/>
        <v>26.573163523026494</v>
      </c>
      <c r="P361" s="50">
        <f t="shared" si="82"/>
        <v>28.19066043312376</v>
      </c>
      <c r="Q361" t="s">
        <v>243</v>
      </c>
      <c r="R361" t="s">
        <v>261</v>
      </c>
      <c r="S361" s="40">
        <v>44228</v>
      </c>
      <c r="T361" s="52">
        <v>100</v>
      </c>
      <c r="U361" s="52">
        <f t="shared" si="83"/>
        <v>53.488372093023258</v>
      </c>
      <c r="V361" s="52">
        <f t="shared" si="84"/>
        <v>72.67759562841529</v>
      </c>
      <c r="W361" s="52">
        <f t="shared" si="85"/>
        <v>71.014492753623188</v>
      </c>
      <c r="X361" s="52">
        <f t="shared" si="86"/>
        <v>56.307911617961516</v>
      </c>
      <c r="Y361" s="52">
        <f t="shared" si="87"/>
        <v>75.497135153353554</v>
      </c>
      <c r="Z361" s="52">
        <f t="shared" si="88"/>
        <v>73.834032278561452</v>
      </c>
      <c r="AA361" s="52">
        <f t="shared" si="89"/>
        <v>-2.8195395249382571</v>
      </c>
      <c r="AB361" s="52">
        <f t="shared" si="90"/>
        <v>-2.8195395249382642</v>
      </c>
      <c r="AC361" s="52">
        <f t="shared" si="91"/>
        <v>-2.8195395249382642</v>
      </c>
      <c r="AF361">
        <v>1.93</v>
      </c>
      <c r="AG361">
        <v>1.96</v>
      </c>
      <c r="AH361" s="59" t="s">
        <v>371</v>
      </c>
      <c r="AJ361" t="s">
        <v>269</v>
      </c>
    </row>
    <row r="362" spans="1:36" ht="15" x14ac:dyDescent="0.25">
      <c r="A362">
        <v>1.68</v>
      </c>
      <c r="B362">
        <v>4.05</v>
      </c>
      <c r="C362">
        <v>5.31</v>
      </c>
      <c r="D362" s="45">
        <f t="shared" si="92"/>
        <v>3.0475592622485337E-2</v>
      </c>
      <c r="E362" s="46">
        <f>IF(OR($A362="",$B362="",$C362=""),"",A362*'MPTO_working_3-way'!$I370)</f>
        <v>1.7311989956057754</v>
      </c>
      <c r="F362" s="47">
        <f>IF(OR($A362="",$B362="",$C362=""),"",B362*'MPTO_working_3-way'!$I370)</f>
        <v>4.173426150121065</v>
      </c>
      <c r="G362" s="48">
        <f>IF(OR($A362="",$B362="",$C362=""),"",C362*'MPTO_working_3-way'!$I370)</f>
        <v>5.4718253968253965</v>
      </c>
      <c r="H362" s="46">
        <f>IF(OR($A362="",$B362="",$C362=""),"",'MPTO_working_3-way'!E370)</f>
        <v>1.7091692496338433</v>
      </c>
      <c r="I362" s="47">
        <f>IF(OR($A362="",$B362="",$C362=""),"",'MPTO_working_3-way'!F370)</f>
        <v>4.2237747522148101</v>
      </c>
      <c r="J362" s="48">
        <f>IF(OR($A362="",$B362="",$C362=""),"",'MPTO_working_3-way'!G370)</f>
        <v>5.6127625066413138</v>
      </c>
      <c r="K362" s="46">
        <f>IF(OR($A362="",$B362="",$C362=""),"",'OddsRatio_working_3-way'!H370)</f>
        <v>1.7169545616177311</v>
      </c>
      <c r="L362" s="47">
        <f>IF(OR($A362="",$B362="",$C362=""),"",'OddsRatio_working_3-way'!I370)</f>
        <v>4.2157520778442326</v>
      </c>
      <c r="M362" s="48">
        <f>IF(OR($A362="",$B362="",$C362=""),"",'OddsRatio_working_3-way'!J370)</f>
        <v>5.5442267067241451</v>
      </c>
      <c r="N362" s="49">
        <f t="shared" si="80"/>
        <v>57.763434621799981</v>
      </c>
      <c r="O362" s="50">
        <f t="shared" si="81"/>
        <v>23.961128435709625</v>
      </c>
      <c r="P362" s="50">
        <f t="shared" si="82"/>
        <v>18.275436942490391</v>
      </c>
      <c r="Q362" t="s">
        <v>254</v>
      </c>
      <c r="R362" t="s">
        <v>250</v>
      </c>
      <c r="S362" s="40">
        <v>44228</v>
      </c>
      <c r="T362" s="52">
        <v>100</v>
      </c>
      <c r="U362" s="52">
        <f t="shared" si="83"/>
        <v>40.476190476190474</v>
      </c>
      <c r="V362" s="52">
        <f t="shared" si="84"/>
        <v>75.308641975308646</v>
      </c>
      <c r="W362" s="52">
        <f t="shared" si="85"/>
        <v>81.16760828625236</v>
      </c>
      <c r="X362" s="52">
        <f t="shared" si="86"/>
        <v>43.523749738439008</v>
      </c>
      <c r="Y362" s="52">
        <f t="shared" si="87"/>
        <v>78.356201237557173</v>
      </c>
      <c r="Z362" s="52">
        <f t="shared" si="88"/>
        <v>84.215167548500887</v>
      </c>
      <c r="AA362" s="52">
        <f t="shared" si="89"/>
        <v>-3.0475592622485337</v>
      </c>
      <c r="AB362" s="52">
        <f t="shared" si="90"/>
        <v>-3.0475592622485266</v>
      </c>
      <c r="AC362" s="52">
        <f t="shared" si="91"/>
        <v>-3.0475592622485266</v>
      </c>
      <c r="AF362">
        <v>2.0699999999999998</v>
      </c>
      <c r="AG362">
        <v>1.83</v>
      </c>
      <c r="AH362" s="59" t="s">
        <v>374</v>
      </c>
      <c r="AJ362" t="s">
        <v>269</v>
      </c>
    </row>
    <row r="363" spans="1:36" ht="15" x14ac:dyDescent="0.25">
      <c r="A363">
        <v>4.4800000000000004</v>
      </c>
      <c r="B363">
        <v>4.04</v>
      </c>
      <c r="C363">
        <v>1.79</v>
      </c>
      <c r="D363" s="45">
        <f t="shared" si="92"/>
        <v>2.9398256066628159E-2</v>
      </c>
      <c r="E363" s="46">
        <f>IF(OR($A363="",$B363="",$C363=""),"",A363*'MPTO_working_3-way'!$I371)</f>
        <v>4.6117041871784945</v>
      </c>
      <c r="F363" s="47">
        <f>IF(OR($A363="",$B363="",$C363=""),"",B363*'MPTO_working_3-way'!$I371)</f>
        <v>4.1587689545091777</v>
      </c>
      <c r="G363" s="48">
        <f>IF(OR($A363="",$B363="",$C363=""),"",C363*'MPTO_working_3-way'!$I371)</f>
        <v>1.8426228783592644</v>
      </c>
      <c r="H363" s="46">
        <f>IF(OR($A363="",$B363="",$C363=""),"",'MPTO_working_3-way'!E371)</f>
        <v>4.6857091726460549</v>
      </c>
      <c r="I363" s="47">
        <f>IF(OR($A363="",$B363="",$C363=""),"",'MPTO_working_3-way'!F371)</f>
        <v>4.2065352651839625</v>
      </c>
      <c r="J363" s="48">
        <f>IF(OR($A363="",$B363="",$C363=""),"",'MPTO_working_3-way'!G371)</f>
        <v>1.8219589073184661</v>
      </c>
      <c r="K363" s="46">
        <f>IF(OR($A363="",$B363="",$C363=""),"",'OddsRatio_working_3-way'!H371)</f>
        <v>4.6540976126789468</v>
      </c>
      <c r="L363" s="47">
        <f>IF(OR($A363="",$B363="",$C363=""),"",'OddsRatio_working_3-way'!I371)</f>
        <v>4.1920852708459764</v>
      </c>
      <c r="M363" s="48">
        <f>IF(OR($A363="",$B363="",$C363=""),"",'OddsRatio_working_3-way'!J371)</f>
        <v>1.8295221592001052</v>
      </c>
      <c r="N363" s="49">
        <f t="shared" si="80"/>
        <v>21.683958020989504</v>
      </c>
      <c r="O363" s="50">
        <f t="shared" si="81"/>
        <v>24.045577211394303</v>
      </c>
      <c r="P363" s="50">
        <f t="shared" si="82"/>
        <v>54.27046476761619</v>
      </c>
      <c r="Q363" t="s">
        <v>246</v>
      </c>
      <c r="R363" t="s">
        <v>244</v>
      </c>
      <c r="S363" s="40">
        <v>44228</v>
      </c>
      <c r="T363" s="52">
        <v>100</v>
      </c>
      <c r="U363" s="52">
        <f t="shared" si="83"/>
        <v>77.678571428571431</v>
      </c>
      <c r="V363" s="52">
        <f t="shared" si="84"/>
        <v>75.247524752475243</v>
      </c>
      <c r="W363" s="52">
        <f t="shared" si="85"/>
        <v>44.134078212290497</v>
      </c>
      <c r="X363" s="52">
        <f t="shared" si="86"/>
        <v>80.618397035234253</v>
      </c>
      <c r="Y363" s="52">
        <f t="shared" si="87"/>
        <v>78.187350359138065</v>
      </c>
      <c r="Z363" s="52">
        <f t="shared" si="88"/>
        <v>47.073903818953319</v>
      </c>
      <c r="AA363" s="52">
        <f t="shared" si="89"/>
        <v>-2.9398256066628221</v>
      </c>
      <c r="AB363" s="52">
        <f t="shared" si="90"/>
        <v>-2.9398256066628221</v>
      </c>
      <c r="AC363" s="52">
        <f t="shared" si="91"/>
        <v>-2.9398256066628221</v>
      </c>
      <c r="AF363">
        <v>1.87</v>
      </c>
      <c r="AG363">
        <v>2.0299999999999998</v>
      </c>
      <c r="AH363" s="59" t="s">
        <v>370</v>
      </c>
      <c r="AJ363" t="s">
        <v>269</v>
      </c>
    </row>
    <row r="364" spans="1:36" s="52" customFormat="1" ht="15" x14ac:dyDescent="0.25">
      <c r="A364">
        <v>2.2999999999999998</v>
      </c>
      <c r="B364">
        <v>3.44</v>
      </c>
      <c r="C364">
        <v>3.31</v>
      </c>
      <c r="D364" s="45">
        <f t="shared" si="92"/>
        <v>2.75950867396344E-2</v>
      </c>
      <c r="E364" s="46">
        <f>IF(OR($A364="",$B364="",$C364=""),"",A364*'MPTO_working_3-way'!$I372)</f>
        <v>2.3634686995011589</v>
      </c>
      <c r="F364" s="47">
        <f>IF(OR($A364="",$B364="",$C364=""),"",B364*'MPTO_working_3-way'!$I372)</f>
        <v>3.5349270983843422</v>
      </c>
      <c r="G364" s="48">
        <f>IF(OR($A364="",$B364="",$C364=""),"",C364*'MPTO_working_3-way'!$I372)</f>
        <v>3.4013397371081897</v>
      </c>
      <c r="H364" s="46">
        <f>IF(OR($A364="",$B364="",$C364=""),"",'MPTO_working_3-way'!E372)</f>
        <v>2.3497110345215346</v>
      </c>
      <c r="I364" s="47">
        <f>IF(OR($A364="",$B364="",$C364=""),"",'MPTO_working_3-way'!F372)</f>
        <v>3.5524065486482379</v>
      </c>
      <c r="J364" s="48">
        <f>IF(OR($A364="",$B364="",$C364=""),"",'MPTO_working_3-way'!G372)</f>
        <v>3.4139428817745543</v>
      </c>
      <c r="K364" s="46">
        <f>IF(OR($A364="",$B364="",$C364=""),"",'OddsRatio_working_3-way'!H372)</f>
        <v>2.3556363736186654</v>
      </c>
      <c r="L364" s="47">
        <f>IF(OR($A364="",$B364="",$C364=""),"",'OddsRatio_working_3-way'!I372)</f>
        <v>3.5444251935611879</v>
      </c>
      <c r="M364" s="48">
        <f>IF(OR($A364="",$B364="",$C364=""),"",'OddsRatio_working_3-way'!J372)</f>
        <v>3.4088615561993207</v>
      </c>
      <c r="N364" s="49">
        <f t="shared" si="80"/>
        <v>42.310693609399742</v>
      </c>
      <c r="O364" s="50">
        <f t="shared" si="81"/>
        <v>28.289126541168429</v>
      </c>
      <c r="P364" s="50">
        <f t="shared" si="82"/>
        <v>29.40017984943184</v>
      </c>
      <c r="Q364" t="s">
        <v>249</v>
      </c>
      <c r="R364" t="s">
        <v>262</v>
      </c>
      <c r="S364" s="40">
        <v>44228</v>
      </c>
      <c r="T364" s="52">
        <v>100</v>
      </c>
      <c r="U364" s="52">
        <f t="shared" si="83"/>
        <v>56.521739130434774</v>
      </c>
      <c r="V364" s="52">
        <f t="shared" si="84"/>
        <v>70.930232558139537</v>
      </c>
      <c r="W364" s="52">
        <f t="shared" si="85"/>
        <v>69.78851963746223</v>
      </c>
      <c r="X364" s="52">
        <f t="shared" si="86"/>
        <v>59.281247804398227</v>
      </c>
      <c r="Y364" s="52">
        <f t="shared" si="87"/>
        <v>73.689741232102989</v>
      </c>
      <c r="Z364" s="52">
        <f t="shared" si="88"/>
        <v>72.548028311425682</v>
      </c>
      <c r="AA364" s="52">
        <f t="shared" si="89"/>
        <v>-2.7595086739634525</v>
      </c>
      <c r="AB364" s="52">
        <f t="shared" si="90"/>
        <v>-2.7595086739634525</v>
      </c>
      <c r="AC364" s="52">
        <f t="shared" si="91"/>
        <v>-2.7595086739634525</v>
      </c>
      <c r="AD364" s="53"/>
      <c r="AE364" s="53"/>
      <c r="AF364">
        <v>2.2000000000000002</v>
      </c>
      <c r="AG364">
        <v>1.72</v>
      </c>
      <c r="AH364" s="59" t="s">
        <v>387</v>
      </c>
      <c r="AI364" s="53"/>
      <c r="AJ364" t="s">
        <v>269</v>
      </c>
    </row>
    <row r="365" spans="1:36" ht="15" x14ac:dyDescent="0.25">
      <c r="A365">
        <v>2.68</v>
      </c>
      <c r="B365">
        <v>3.13</v>
      </c>
      <c r="C365">
        <v>2.99</v>
      </c>
      <c r="D365" s="45">
        <f t="shared" si="92"/>
        <v>2.7071306784699711E-2</v>
      </c>
      <c r="E365" s="46">
        <f>IF(OR($A365="",$B365="",$C365=""),"",A365*'MPTO_working_3-way'!$I373)</f>
        <v>2.7525511021829954</v>
      </c>
      <c r="F365" s="47">
        <f>IF(OR($A365="",$B365="",$C365=""),"",B365*'MPTO_working_3-way'!$I373)</f>
        <v>3.2147331902361098</v>
      </c>
      <c r="G365" s="48">
        <f>IF(OR($A365="",$B365="",$C365=""),"",C365*'MPTO_working_3-way'!$I373)</f>
        <v>3.0709432072862524</v>
      </c>
      <c r="H365" s="46">
        <f>IF(OR($A365="",$B365="",$C365=""),"",'MPTO_working_3-way'!E373)</f>
        <v>2.7464185646401615</v>
      </c>
      <c r="I365" s="47">
        <f>IF(OR($A365="",$B365="",$C365=""),"",'MPTO_working_3-way'!F373)</f>
        <v>3.2209744811523802</v>
      </c>
      <c r="J365" s="48">
        <f>IF(OR($A365="",$B365="",$C365=""),"",'MPTO_working_3-way'!G373)</f>
        <v>3.0729104080434477</v>
      </c>
      <c r="K365" s="46">
        <f>IF(OR($A365="",$B365="",$C365=""),"",'OddsRatio_working_3-way'!H373)</f>
        <v>2.749315277718257</v>
      </c>
      <c r="L365" s="47">
        <f>IF(OR($A365="",$B365="",$C365=""),"",'OddsRatio_working_3-way'!I373)</f>
        <v>3.2178818699642182</v>
      </c>
      <c r="M365" s="48">
        <f>IF(OR($A365="",$B365="",$C365=""),"",'OddsRatio_working_3-way'!J373)</f>
        <v>3.07210559682103</v>
      </c>
      <c r="N365" s="49">
        <f t="shared" si="80"/>
        <v>36.329934045799156</v>
      </c>
      <c r="O365" s="50">
        <f t="shared" si="81"/>
        <v>31.106780588735383</v>
      </c>
      <c r="P365" s="50">
        <f t="shared" si="82"/>
        <v>32.563285365465468</v>
      </c>
      <c r="Q365" t="s">
        <v>253</v>
      </c>
      <c r="R365" t="s">
        <v>247</v>
      </c>
      <c r="S365" s="40">
        <v>44228</v>
      </c>
      <c r="T365" s="52">
        <v>100</v>
      </c>
      <c r="U365" s="52">
        <f t="shared" si="83"/>
        <v>62.686567164179095</v>
      </c>
      <c r="V365" s="52">
        <f t="shared" si="84"/>
        <v>68.051118210862612</v>
      </c>
      <c r="W365" s="52">
        <f t="shared" si="85"/>
        <v>66.555183946488299</v>
      </c>
      <c r="X365" s="52">
        <f t="shared" si="86"/>
        <v>65.393697842649075</v>
      </c>
      <c r="Y365" s="52">
        <f t="shared" si="87"/>
        <v>70.758248889332592</v>
      </c>
      <c r="Z365" s="52">
        <f t="shared" si="88"/>
        <v>69.262314624958265</v>
      </c>
      <c r="AA365" s="52">
        <f t="shared" si="89"/>
        <v>-2.70713067846998</v>
      </c>
      <c r="AB365" s="52">
        <f t="shared" si="90"/>
        <v>-2.70713067846998</v>
      </c>
      <c r="AC365" s="52">
        <f t="shared" si="91"/>
        <v>-2.7071306784699658</v>
      </c>
      <c r="AF365">
        <v>2.37</v>
      </c>
      <c r="AG365">
        <v>1.63</v>
      </c>
      <c r="AH365" s="59" t="s">
        <v>379</v>
      </c>
      <c r="AJ365" t="s">
        <v>269</v>
      </c>
    </row>
    <row r="366" spans="1:36" s="52" customFormat="1" ht="15" x14ac:dyDescent="0.25">
      <c r="A366">
        <v>3.54</v>
      </c>
      <c r="B366">
        <v>3.29</v>
      </c>
      <c r="C366">
        <v>2.2599999999999998</v>
      </c>
      <c r="D366" s="45">
        <f t="shared" si="92"/>
        <v>2.8915119593564409E-2</v>
      </c>
      <c r="E366" s="46">
        <f>IF(OR($A366="",$B366="",$C366=""),"",A366*'MPTO_working_3-way'!$I374)</f>
        <v>3.6423595233612183</v>
      </c>
      <c r="F366" s="47">
        <f>IF(OR($A366="",$B366="",$C366=""),"",B366*'MPTO_working_3-way'!$I374)</f>
        <v>3.3851307434628271</v>
      </c>
      <c r="G366" s="48">
        <f>IF(OR($A366="",$B366="",$C366=""),"",C366*'MPTO_working_3-way'!$I374)</f>
        <v>2.3253481702814551</v>
      </c>
      <c r="H366" s="46">
        <f>IF(OR($A366="",$B366="",$C366=""),"",'MPTO_working_3-way'!E374)</f>
        <v>3.6650509563281077</v>
      </c>
      <c r="I366" s="47">
        <f>IF(OR($A366="",$B366="",$C366=""),"",'MPTO_working_3-way'!F374)</f>
        <v>3.3977432814879243</v>
      </c>
      <c r="J366" s="48">
        <f>IF(OR($A366="",$B366="",$C366=""),"",'MPTO_working_3-way'!G374)</f>
        <v>2.3103251742985313</v>
      </c>
      <c r="K366" s="46">
        <f>IF(OR($A366="",$B366="",$C366=""),"",'OddsRatio_working_3-way'!H374)</f>
        <v>3.6543764416199678</v>
      </c>
      <c r="L366" s="47">
        <f>IF(OR($A366="",$B366="",$C366=""),"",'OddsRatio_working_3-way'!I374)</f>
        <v>3.3931189178384749</v>
      </c>
      <c r="M366" s="48">
        <f>IF(OR($A366="",$B366="",$C366=""),"",'OddsRatio_working_3-way'!J374)</f>
        <v>2.3167379198587241</v>
      </c>
      <c r="N366" s="49">
        <f t="shared" si="80"/>
        <v>27.454730747644223</v>
      </c>
      <c r="O366" s="50">
        <f t="shared" si="81"/>
        <v>29.540956488346676</v>
      </c>
      <c r="P366" s="50">
        <f t="shared" si="82"/>
        <v>43.004312764009107</v>
      </c>
      <c r="Q366" t="s">
        <v>245</v>
      </c>
      <c r="R366" t="s">
        <v>248</v>
      </c>
      <c r="S366" s="40">
        <v>44228</v>
      </c>
      <c r="T366" s="52">
        <v>100</v>
      </c>
      <c r="U366" s="52">
        <f t="shared" si="83"/>
        <v>71.751412429378533</v>
      </c>
      <c r="V366" s="52">
        <f t="shared" si="84"/>
        <v>69.6048632218845</v>
      </c>
      <c r="W366" s="52">
        <f t="shared" si="85"/>
        <v>55.752212389380524</v>
      </c>
      <c r="X366" s="52">
        <f t="shared" si="86"/>
        <v>74.642924388734968</v>
      </c>
      <c r="Y366" s="52">
        <f t="shared" si="87"/>
        <v>72.49637518124095</v>
      </c>
      <c r="Z366" s="52">
        <f t="shared" si="88"/>
        <v>58.643724348736967</v>
      </c>
      <c r="AA366" s="52">
        <f t="shared" si="89"/>
        <v>-2.8915119593564356</v>
      </c>
      <c r="AB366" s="52">
        <f t="shared" si="90"/>
        <v>-2.8915119593564498</v>
      </c>
      <c r="AC366" s="52">
        <f t="shared" si="91"/>
        <v>-2.8915119593564427</v>
      </c>
      <c r="AD366" s="53"/>
      <c r="AE366" s="53"/>
      <c r="AF366">
        <v>2.44</v>
      </c>
      <c r="AG366">
        <v>1.6</v>
      </c>
      <c r="AH366" s="59" t="s">
        <v>379</v>
      </c>
      <c r="AI366" s="53"/>
      <c r="AJ366" t="s">
        <v>269</v>
      </c>
    </row>
    <row r="367" spans="1:36" s="52" customFormat="1" ht="15" x14ac:dyDescent="0.25">
      <c r="A367">
        <v>2.92</v>
      </c>
      <c r="B367">
        <v>3.52</v>
      </c>
      <c r="C367">
        <v>2.42</v>
      </c>
      <c r="D367" s="45">
        <f t="shared" si="92"/>
        <v>3.9779803011434467E-2</v>
      </c>
      <c r="E367" s="46">
        <f>IF(OR($A367="",$B367="",$C367=""),"",A367*'MPTO_working_3-way'!$I375)</f>
        <v>3.0361570247933884</v>
      </c>
      <c r="F367" s="47">
        <f>IF(OR($A367="",$B367="",$C367=""),"",B367*'MPTO_working_3-way'!$I375)</f>
        <v>3.6600249066002495</v>
      </c>
      <c r="G367" s="48">
        <f>IF(OR($A367="",$B367="",$C367=""),"",C367*'MPTO_working_3-way'!$I375)</f>
        <v>2.5162671232876712</v>
      </c>
      <c r="H367" s="46">
        <f>IF(OR($A367="",$B367="",$C367=""),"",'MPTO_working_3-way'!E375)</f>
        <v>3.037613377466363</v>
      </c>
      <c r="I367" s="47">
        <f>IF(OR($A367="",$B367="",$C367=""),"",'MPTO_working_3-way'!F375)</f>
        <v>3.6923398474239741</v>
      </c>
      <c r="J367" s="48">
        <f>IF(OR($A367="",$B367="",$C367=""),"",'MPTO_working_3-way'!G375)</f>
        <v>2.5002299826628454</v>
      </c>
      <c r="K367" s="46">
        <f>IF(OR($A367="",$B367="",$C367=""),"",'OddsRatio_working_3-way'!H375)</f>
        <v>3.0383777341232805</v>
      </c>
      <c r="L367" s="47">
        <f>IF(OR($A367="",$B367="",$C367=""),"",'OddsRatio_working_3-way'!I375)</f>
        <v>3.6753707760368051</v>
      </c>
      <c r="M367" s="48">
        <f>IF(OR($A367="",$B367="",$C367=""),"",'OddsRatio_working_3-way'!J375)</f>
        <v>2.5075501991953426</v>
      </c>
      <c r="N367" s="49">
        <f t="shared" si="80"/>
        <v>32.936372915957804</v>
      </c>
      <c r="O367" s="50">
        <f t="shared" si="81"/>
        <v>27.322218441646818</v>
      </c>
      <c r="P367" s="50">
        <f t="shared" si="82"/>
        <v>39.741408642395371</v>
      </c>
      <c r="Q367" t="s">
        <v>330</v>
      </c>
      <c r="R367" t="s">
        <v>336</v>
      </c>
      <c r="S367" s="40">
        <v>44228</v>
      </c>
      <c r="T367" s="52">
        <v>100</v>
      </c>
      <c r="U367" s="52">
        <f t="shared" si="83"/>
        <v>65.753424657534239</v>
      </c>
      <c r="V367" s="52">
        <f t="shared" si="84"/>
        <v>71.590909090909093</v>
      </c>
      <c r="W367" s="52">
        <f t="shared" si="85"/>
        <v>58.677685950413228</v>
      </c>
      <c r="X367" s="52">
        <f t="shared" si="86"/>
        <v>69.731404958677686</v>
      </c>
      <c r="Y367" s="52">
        <f t="shared" si="87"/>
        <v>75.568889392052526</v>
      </c>
      <c r="Z367" s="52">
        <f t="shared" si="88"/>
        <v>62.65566625155666</v>
      </c>
      <c r="AA367" s="52">
        <f t="shared" si="89"/>
        <v>-3.9779803011434467</v>
      </c>
      <c r="AB367" s="52">
        <f t="shared" si="90"/>
        <v>-3.9779803011434325</v>
      </c>
      <c r="AC367" s="52">
        <f t="shared" si="91"/>
        <v>-3.9779803011434325</v>
      </c>
      <c r="AD367" s="53"/>
      <c r="AE367" s="53"/>
      <c r="AF367">
        <v>1.88</v>
      </c>
      <c r="AG367">
        <v>1.97</v>
      </c>
      <c r="AH367" s="59" t="s">
        <v>379</v>
      </c>
      <c r="AI367" s="53"/>
      <c r="AJ367" t="s">
        <v>369</v>
      </c>
    </row>
    <row r="368" spans="1:36" ht="15" x14ac:dyDescent="0.25">
      <c r="A368">
        <v>3.21</v>
      </c>
      <c r="B368">
        <v>3.45</v>
      </c>
      <c r="C368">
        <v>2.2799999999999998</v>
      </c>
      <c r="D368" s="45">
        <f t="shared" si="92"/>
        <v>3.9978043442617128E-2</v>
      </c>
      <c r="E368" s="46">
        <f>IF(OR($A368="",$B368="",$C368=""),"",A368*'MPTO_working_3-way'!$I376)</f>
        <v>3.3383295194508009</v>
      </c>
      <c r="F368" s="47">
        <f>IF(OR($A368="",$B368="",$C368=""),"",B368*'MPTO_working_3-way'!$I376)</f>
        <v>3.5879242498770294</v>
      </c>
      <c r="G368" s="48">
        <f>IF(OR($A368="",$B368="",$C368=""),"",C368*'MPTO_working_3-way'!$I376)</f>
        <v>2.3711499390491668</v>
      </c>
      <c r="H368" s="46">
        <f>IF(OR($A368="",$B368="",$C368=""),"",'MPTO_working_3-way'!E376)</f>
        <v>3.353448825423134</v>
      </c>
      <c r="I368" s="47">
        <f>IF(OR($A368="",$B368="",$C368=""),"",'MPTO_working_3-way'!F376)</f>
        <v>3.616256487814939</v>
      </c>
      <c r="J368" s="48">
        <f>IF(OR($A368="",$B368="",$C368=""),"",'MPTO_working_3-way'!G376)</f>
        <v>2.3514446797454278</v>
      </c>
      <c r="K368" s="46">
        <f>IF(OR($A368="",$B368="",$C368=""),"",'OddsRatio_working_3-way'!H376)</f>
        <v>3.3479107373099284</v>
      </c>
      <c r="L368" s="47">
        <f>IF(OR($A368="",$B368="",$C368=""),"",'OddsRatio_working_3-way'!I376)</f>
        <v>3.6028874689634947</v>
      </c>
      <c r="M368" s="48">
        <f>IF(OR($A368="",$B368="",$C368=""),"",'OddsRatio_working_3-way'!J376)</f>
        <v>2.3598759021523561</v>
      </c>
      <c r="N368" s="49">
        <f t="shared" si="80"/>
        <v>29.955101621139939</v>
      </c>
      <c r="O368" s="50">
        <f t="shared" si="81"/>
        <v>27.871268464886722</v>
      </c>
      <c r="P368" s="50">
        <f t="shared" si="82"/>
        <v>42.173629913973336</v>
      </c>
      <c r="Q368" t="s">
        <v>333</v>
      </c>
      <c r="R368" t="s">
        <v>337</v>
      </c>
      <c r="S368" s="40">
        <v>44228</v>
      </c>
      <c r="T368" s="52">
        <v>100</v>
      </c>
      <c r="U368" s="52">
        <f t="shared" si="83"/>
        <v>68.847352024922117</v>
      </c>
      <c r="V368" s="52">
        <f t="shared" si="84"/>
        <v>71.014492753623188</v>
      </c>
      <c r="W368" s="52">
        <f t="shared" si="85"/>
        <v>56.140350877192972</v>
      </c>
      <c r="X368" s="52">
        <f t="shared" si="86"/>
        <v>72.845156369183826</v>
      </c>
      <c r="Y368" s="52">
        <f t="shared" si="87"/>
        <v>75.012297097884911</v>
      </c>
      <c r="Z368" s="52">
        <f t="shared" si="88"/>
        <v>60.138155221454696</v>
      </c>
      <c r="AA368" s="52">
        <f t="shared" si="89"/>
        <v>-3.9978043442617093</v>
      </c>
      <c r="AB368" s="52">
        <f t="shared" si="90"/>
        <v>-3.9978043442617235</v>
      </c>
      <c r="AC368" s="52">
        <f t="shared" si="91"/>
        <v>-3.9978043442617235</v>
      </c>
      <c r="AF368">
        <v>2.17</v>
      </c>
      <c r="AG368">
        <v>1.72</v>
      </c>
      <c r="AH368" s="59" t="s">
        <v>382</v>
      </c>
      <c r="AJ368" t="s">
        <v>369</v>
      </c>
    </row>
    <row r="369" spans="1:36" ht="15" x14ac:dyDescent="0.25">
      <c r="A369">
        <v>2.15</v>
      </c>
      <c r="B369">
        <v>3.7</v>
      </c>
      <c r="C369">
        <v>3.29</v>
      </c>
      <c r="D369" s="45">
        <f t="shared" si="92"/>
        <v>3.9337917121192723E-2</v>
      </c>
      <c r="E369" s="46">
        <f>IF(OR($A369="",$B369="",$C369=""),"",A369*'MPTO_working_3-way'!$I377)</f>
        <v>2.2345765218105642</v>
      </c>
      <c r="F369" s="47">
        <f>IF(OR($A369="",$B369="",$C369=""),"",B369*'MPTO_working_3-way'!$I377)</f>
        <v>3.8455502933484134</v>
      </c>
      <c r="G369" s="48">
        <f>IF(OR($A369="",$B369="",$C369=""),"",C369*'MPTO_working_3-way'!$I377)</f>
        <v>3.4194217473287241</v>
      </c>
      <c r="H369" s="46">
        <f>IF(OR($A369="",$B369="",$C369=""),"",'MPTO_working_3-way'!E377)</f>
        <v>2.2123715639436505</v>
      </c>
      <c r="I369" s="47">
        <f>IF(OR($A369="",$B369="",$C369=""),"",'MPTO_working_3-way'!F377)</f>
        <v>3.8886654664589835</v>
      </c>
      <c r="J369" s="48">
        <f>IF(OR($A369="",$B369="",$C369=""),"",'MPTO_working_3-way'!G377)</f>
        <v>3.4383316291117541</v>
      </c>
      <c r="K369" s="46">
        <f>IF(OR($A369="",$B369="",$C369=""),"",'OddsRatio_working_3-way'!H377)</f>
        <v>2.2215562597251206</v>
      </c>
      <c r="L369" s="47">
        <f>IF(OR($A369="",$B369="",$C369=""),"",'OddsRatio_working_3-way'!I377)</f>
        <v>3.8680016532676764</v>
      </c>
      <c r="M369" s="48">
        <f>IF(OR($A369="",$B369="",$C369=""),"",'OddsRatio_working_3-way'!J377)</f>
        <v>3.4324902911048065</v>
      </c>
      <c r="N369" s="49">
        <f t="shared" ref="N369:N432" si="93">(1/E369)* 100</f>
        <v>44.75120857305663</v>
      </c>
      <c r="O369" s="50">
        <f t="shared" ref="O369:O432" si="94">(1/F369)* 100</f>
        <v>26.004080657316692</v>
      </c>
      <c r="P369" s="50">
        <f t="shared" ref="P369:P432" si="95">(1/G369)* 100</f>
        <v>29.244710769626675</v>
      </c>
      <c r="Q369" t="s">
        <v>332</v>
      </c>
      <c r="R369" t="s">
        <v>331</v>
      </c>
      <c r="S369" s="40">
        <v>44228</v>
      </c>
      <c r="T369" s="52">
        <v>100</v>
      </c>
      <c r="U369" s="52">
        <f t="shared" ref="U369:U432" si="96">(1/A369)*((T369*A369)-T369)</f>
        <v>53.488372093023258</v>
      </c>
      <c r="V369" s="52">
        <f t="shared" ref="V369:V432" si="97">(1/B369)*((T369*B369)-T369)</f>
        <v>72.972972972972968</v>
      </c>
      <c r="W369" s="52">
        <f t="shared" ref="W369:W432" si="98">(1/C369)*((T369*C369)-T369)</f>
        <v>69.6048632218845</v>
      </c>
      <c r="X369" s="52">
        <f t="shared" ref="X369:X432" si="99">((1/B369)+(1/C369))*T369</f>
        <v>57.422163805142524</v>
      </c>
      <c r="Y369" s="52">
        <f t="shared" ref="Y369:Y432" si="100">((1/A369)+(1/C369))*T369</f>
        <v>76.906764685092242</v>
      </c>
      <c r="Z369" s="52">
        <f t="shared" ref="Z369:Z432" si="101">((1/A369)+(1/B369))*T369</f>
        <v>73.538654934003773</v>
      </c>
      <c r="AA369" s="52">
        <f t="shared" ref="AA369:AA432" si="102">U369-X369</f>
        <v>-3.933791712119266</v>
      </c>
      <c r="AB369" s="52">
        <f t="shared" ref="AB369:AB432" si="103">V369-Y369</f>
        <v>-3.9337917121192731</v>
      </c>
      <c r="AC369" s="52">
        <f t="shared" ref="AC369:AC432" si="104">W369-Z369</f>
        <v>-3.9337917121192731</v>
      </c>
      <c r="AF369">
        <v>1.78</v>
      </c>
      <c r="AG369">
        <v>2.09</v>
      </c>
      <c r="AH369" s="59" t="s">
        <v>382</v>
      </c>
      <c r="AJ369" t="s">
        <v>369</v>
      </c>
    </row>
    <row r="370" spans="1:36" ht="15" x14ac:dyDescent="0.25">
      <c r="A370">
        <v>2.93</v>
      </c>
      <c r="B370">
        <v>3.77</v>
      </c>
      <c r="C370">
        <v>2.3199999999999998</v>
      </c>
      <c r="D370" s="45">
        <f t="shared" si="92"/>
        <v>3.7583400476186135E-2</v>
      </c>
      <c r="E370" s="46">
        <f>IF(OR($A370="",$B370="",$C370=""),"",A370*'MPTO_working_3-way'!$I378)</f>
        <v>3.0401193633952257</v>
      </c>
      <c r="F370" s="47">
        <f>IF(OR($A370="",$B370="",$C370=""),"",B370*'MPTO_working_3-way'!$I378)</f>
        <v>3.9116894197952217</v>
      </c>
      <c r="G370" s="48">
        <f>IF(OR($A370="",$B370="",$C370=""),"",C370*'MPTO_working_3-way'!$I378)</f>
        <v>2.4071934891047517</v>
      </c>
      <c r="H370" s="46">
        <f>IF(OR($A370="",$B370="",$C370=""),"",'MPTO_working_3-way'!E378)</f>
        <v>3.0416481181475654</v>
      </c>
      <c r="I370" s="47">
        <f>IF(OR($A370="",$B370="",$C370=""),"",'MPTO_working_3-way'!F378)</f>
        <v>3.9568828098413702</v>
      </c>
      <c r="J370" s="48">
        <f>IF(OR($A370="",$B370="",$C370=""),"",'MPTO_working_3-way'!G378)</f>
        <v>2.3894481057929422</v>
      </c>
      <c r="K370" s="46">
        <f>IF(OR($A370="",$B370="",$C370=""),"",'OddsRatio_working_3-way'!H378)</f>
        <v>3.0432295145948327</v>
      </c>
      <c r="L370" s="47">
        <f>IF(OR($A370="",$B370="",$C370=""),"",'OddsRatio_working_3-way'!I378)</f>
        <v>3.9325107541076094</v>
      </c>
      <c r="M370" s="48">
        <f>IF(OR($A370="",$B370="",$C370=""),"",'OddsRatio_working_3-way'!J378)</f>
        <v>2.3974419478057922</v>
      </c>
      <c r="N370" s="49">
        <f t="shared" si="93"/>
        <v>32.893445304831495</v>
      </c>
      <c r="O370" s="50">
        <f t="shared" si="94"/>
        <v>25.564401788635621</v>
      </c>
      <c r="P370" s="50">
        <f t="shared" si="95"/>
        <v>41.542152906532884</v>
      </c>
      <c r="Q370" t="s">
        <v>338</v>
      </c>
      <c r="R370" t="s">
        <v>335</v>
      </c>
      <c r="S370" s="40">
        <v>44228</v>
      </c>
      <c r="T370" s="52">
        <v>100</v>
      </c>
      <c r="U370" s="52">
        <f t="shared" si="96"/>
        <v>65.870307167235495</v>
      </c>
      <c r="V370" s="52">
        <f t="shared" si="97"/>
        <v>73.474801061007966</v>
      </c>
      <c r="W370" s="52">
        <f t="shared" si="98"/>
        <v>56.896551724137922</v>
      </c>
      <c r="X370" s="52">
        <f t="shared" si="99"/>
        <v>69.628647214854112</v>
      </c>
      <c r="Y370" s="52">
        <f t="shared" si="100"/>
        <v>77.233141108626583</v>
      </c>
      <c r="Z370" s="52">
        <f t="shared" si="101"/>
        <v>60.654891771756546</v>
      </c>
      <c r="AA370" s="52">
        <f t="shared" si="102"/>
        <v>-3.7583400476186171</v>
      </c>
      <c r="AB370" s="52">
        <f t="shared" si="103"/>
        <v>-3.7583400476186171</v>
      </c>
      <c r="AC370" s="52">
        <f t="shared" si="104"/>
        <v>-3.7583400476186242</v>
      </c>
      <c r="AF370">
        <v>1.68</v>
      </c>
      <c r="AG370">
        <v>2.23</v>
      </c>
      <c r="AH370" s="59" t="s">
        <v>475</v>
      </c>
      <c r="AJ370" t="s">
        <v>369</v>
      </c>
    </row>
    <row r="371" spans="1:36" ht="15" x14ac:dyDescent="0.25">
      <c r="A371">
        <v>4.72</v>
      </c>
      <c r="B371">
        <v>3.9</v>
      </c>
      <c r="C371">
        <v>1.74</v>
      </c>
      <c r="D371" s="45">
        <f t="shared" si="92"/>
        <v>4.298730686807839E-2</v>
      </c>
      <c r="E371" s="46">
        <f>IF(OR($A371="",$B371="",$C371=""),"",A371*'MPTO_working_3-way'!$I379)</f>
        <v>4.9229000884173297</v>
      </c>
      <c r="F371" s="47">
        <f>IF(OR($A371="",$B371="",$C371=""),"",B371*'MPTO_working_3-way'!$I379)</f>
        <v>4.0676504967855056</v>
      </c>
      <c r="G371" s="48">
        <f>IF(OR($A371="",$B371="",$C371=""),"",C371*'MPTO_working_3-way'!$I379)</f>
        <v>1.8147979139504564</v>
      </c>
      <c r="H371" s="46">
        <f>IF(OR($A371="",$B371="",$C371=""),"",'MPTO_working_3-way'!E379)</f>
        <v>5.062386202710905</v>
      </c>
      <c r="I371" s="47">
        <f>IF(OR($A371="",$B371="",$C371=""),"",'MPTO_working_3-way'!F379)</f>
        <v>4.1308461355921713</v>
      </c>
      <c r="J371" s="48">
        <f>IF(OR($A371="",$B371="",$C371=""),"",'MPTO_working_3-way'!G379)</f>
        <v>1.784492095398974</v>
      </c>
      <c r="K371" s="46">
        <f>IF(OR($A371="",$B371="",$C371=""),"",'OddsRatio_working_3-way'!H379)</f>
        <v>4.9980099913727631</v>
      </c>
      <c r="L371" s="47">
        <f>IF(OR($A371="",$B371="",$C371=""),"",'OddsRatio_working_3-way'!I379)</f>
        <v>4.1167282190809171</v>
      </c>
      <c r="M371" s="48">
        <f>IF(OR($A371="",$B371="",$C371=""),"",'OddsRatio_working_3-way'!J379)</f>
        <v>1.7953030627999582</v>
      </c>
      <c r="N371" s="49">
        <f t="shared" si="93"/>
        <v>20.31322964186932</v>
      </c>
      <c r="O371" s="50">
        <f t="shared" si="94"/>
        <v>24.584216387082868</v>
      </c>
      <c r="P371" s="50">
        <f t="shared" si="95"/>
        <v>55.102553971047804</v>
      </c>
      <c r="Q371" t="s">
        <v>339</v>
      </c>
      <c r="R371" t="s">
        <v>334</v>
      </c>
      <c r="S371" s="40">
        <v>44228</v>
      </c>
      <c r="T371" s="52">
        <v>100</v>
      </c>
      <c r="U371" s="52">
        <f t="shared" si="96"/>
        <v>78.81355932203391</v>
      </c>
      <c r="V371" s="52">
        <f t="shared" si="97"/>
        <v>74.358974358974365</v>
      </c>
      <c r="W371" s="52">
        <f t="shared" si="98"/>
        <v>42.528735632183903</v>
      </c>
      <c r="X371" s="52">
        <f t="shared" si="99"/>
        <v>83.112290008841725</v>
      </c>
      <c r="Y371" s="52">
        <f t="shared" si="100"/>
        <v>78.657705045782194</v>
      </c>
      <c r="Z371" s="52">
        <f t="shared" si="101"/>
        <v>46.827466318991753</v>
      </c>
      <c r="AA371" s="52">
        <f t="shared" si="102"/>
        <v>-4.298730686807815</v>
      </c>
      <c r="AB371" s="52">
        <f t="shared" si="103"/>
        <v>-4.2987306868078292</v>
      </c>
      <c r="AC371" s="52">
        <f t="shared" si="104"/>
        <v>-4.2987306868078505</v>
      </c>
      <c r="AF371">
        <v>1.75</v>
      </c>
      <c r="AG371">
        <v>2.13</v>
      </c>
      <c r="AH371" s="59" t="s">
        <v>375</v>
      </c>
      <c r="AJ371" t="s">
        <v>369</v>
      </c>
    </row>
    <row r="372" spans="1:36" ht="15" x14ac:dyDescent="0.25">
      <c r="A372"/>
      <c r="B372"/>
      <c r="C372"/>
      <c r="D372" s="45" t="str">
        <f t="shared" si="92"/>
        <v/>
      </c>
      <c r="E372" s="46" t="str">
        <f>IF(OR($A372="",$B372="",$C372=""),"",A372*'MPTO_working_3-way'!$I380)</f>
        <v/>
      </c>
      <c r="F372" s="47" t="str">
        <f>IF(OR($A372="",$B372="",$C372=""),"",B372*'MPTO_working_3-way'!$I380)</f>
        <v/>
      </c>
      <c r="G372" s="48" t="str">
        <f>IF(OR($A372="",$B372="",$C372=""),"",C372*'MPTO_working_3-way'!$I380)</f>
        <v/>
      </c>
      <c r="H372" s="46" t="str">
        <f>IF(OR($A372="",$B372="",$C372=""),"",'MPTO_working_3-way'!E380)</f>
        <v/>
      </c>
      <c r="I372" s="47" t="str">
        <f>IF(OR($A372="",$B372="",$C372=""),"",'MPTO_working_3-way'!F380)</f>
        <v/>
      </c>
      <c r="J372" s="48" t="str">
        <f>IF(OR($A372="",$B372="",$C372=""),"",'MPTO_working_3-way'!G380)</f>
        <v/>
      </c>
      <c r="K372" s="46" t="str">
        <f>IF(OR($A372="",$B372="",$C372=""),"",'OddsRatio_working_3-way'!H380)</f>
        <v/>
      </c>
      <c r="L372" s="47" t="str">
        <f>IF(OR($A372="",$B372="",$C372=""),"",'OddsRatio_working_3-way'!I380)</f>
        <v/>
      </c>
      <c r="M372" s="48" t="str">
        <f>IF(OR($A372="",$B372="",$C372=""),"",'OddsRatio_working_3-way'!J380)</f>
        <v/>
      </c>
      <c r="N372" s="49" t="e">
        <f t="shared" si="93"/>
        <v>#VALUE!</v>
      </c>
      <c r="O372" s="50" t="e">
        <f t="shared" si="94"/>
        <v>#VALUE!</v>
      </c>
      <c r="P372" s="50" t="e">
        <f t="shared" si="95"/>
        <v>#VALUE!</v>
      </c>
      <c r="Q372" t="s">
        <v>344</v>
      </c>
      <c r="R372" t="s">
        <v>343</v>
      </c>
      <c r="S372" s="40">
        <v>44228</v>
      </c>
      <c r="T372" s="52">
        <v>100</v>
      </c>
      <c r="U372" s="52" t="e">
        <f t="shared" si="96"/>
        <v>#DIV/0!</v>
      </c>
      <c r="V372" s="52" t="e">
        <f t="shared" si="97"/>
        <v>#DIV/0!</v>
      </c>
      <c r="W372" s="52" t="e">
        <f t="shared" si="98"/>
        <v>#DIV/0!</v>
      </c>
      <c r="X372" s="52" t="e">
        <f t="shared" si="99"/>
        <v>#DIV/0!</v>
      </c>
      <c r="Y372" s="52" t="e">
        <f t="shared" si="100"/>
        <v>#DIV/0!</v>
      </c>
      <c r="Z372" s="52" t="e">
        <f t="shared" si="101"/>
        <v>#DIV/0!</v>
      </c>
      <c r="AA372" s="52" t="e">
        <f t="shared" si="102"/>
        <v>#DIV/0!</v>
      </c>
      <c r="AB372" s="52" t="e">
        <f t="shared" si="103"/>
        <v>#DIV/0!</v>
      </c>
      <c r="AC372" s="52" t="e">
        <f t="shared" si="104"/>
        <v>#DIV/0!</v>
      </c>
      <c r="AF372"/>
      <c r="AG372"/>
      <c r="AH372" s="59"/>
      <c r="AJ372" t="s">
        <v>270</v>
      </c>
    </row>
    <row r="373" spans="1:36" ht="15" x14ac:dyDescent="0.25">
      <c r="A373">
        <v>1.53</v>
      </c>
      <c r="B373">
        <v>4.71</v>
      </c>
      <c r="C373">
        <v>5.28</v>
      </c>
      <c r="D373" s="45">
        <f t="shared" si="92"/>
        <v>5.5302935688848143E-2</v>
      </c>
      <c r="E373" s="46">
        <f>IF(OR($A373="",$B373="",$C373=""),"",A373*'MPTO_working_3-way'!$I381)</f>
        <v>1.6146134916039376</v>
      </c>
      <c r="F373" s="47">
        <f>IF(OR($A373="",$B373="",$C373=""),"",B373*'MPTO_working_3-way'!$I381)</f>
        <v>4.9704768270944744</v>
      </c>
      <c r="G373" s="48">
        <f>IF(OR($A373="",$B373="",$C373=""),"",C373*'MPTO_working_3-way'!$I381)</f>
        <v>5.5719995004371183</v>
      </c>
      <c r="H373" s="46">
        <f>IF(OR($A373="",$B373="",$C373=""),"",'MPTO_working_3-way'!E381)</f>
        <v>1.5744053101642594</v>
      </c>
      <c r="I373" s="47">
        <f>IF(OR($A373="",$B373="",$C373=""),"",'MPTO_working_3-way'!F381)</f>
        <v>5.1578318956191884</v>
      </c>
      <c r="J373" s="48">
        <f>IF(OR($A373="",$B373="",$C373=""),"",'MPTO_working_3-way'!G381)</f>
        <v>5.8493342237406711</v>
      </c>
      <c r="K373" s="46">
        <f>IF(OR($A373="",$B373="",$C373=""),"",'OddsRatio_working_3-way'!H381)</f>
        <v>1.5870654865438021</v>
      </c>
      <c r="L373" s="47">
        <f>IF(OR($A373="",$B373="",$C373=""),"",'OddsRatio_working_3-way'!I381)</f>
        <v>5.1094584058066159</v>
      </c>
      <c r="M373" s="48">
        <f>IF(OR($A373="",$B373="",$C373=""),"",'OddsRatio_working_3-way'!J381)</f>
        <v>5.740830721523535</v>
      </c>
      <c r="N373" s="49">
        <f t="shared" si="93"/>
        <v>61.934327020060508</v>
      </c>
      <c r="O373" s="50">
        <f t="shared" si="94"/>
        <v>20.11879412753558</v>
      </c>
      <c r="P373" s="50">
        <f t="shared" si="95"/>
        <v>17.946878852403898</v>
      </c>
      <c r="Q373" t="s">
        <v>347</v>
      </c>
      <c r="R373" t="s">
        <v>424</v>
      </c>
      <c r="S373" s="40">
        <v>44228</v>
      </c>
      <c r="T373" s="52">
        <v>100</v>
      </c>
      <c r="U373" s="52">
        <f t="shared" si="96"/>
        <v>34.640522875816991</v>
      </c>
      <c r="V373" s="52">
        <f t="shared" si="97"/>
        <v>78.768577494692153</v>
      </c>
      <c r="W373" s="52">
        <f t="shared" si="98"/>
        <v>81.060606060606062</v>
      </c>
      <c r="X373" s="52">
        <f t="shared" si="99"/>
        <v>40.170816444701799</v>
      </c>
      <c r="Y373" s="52">
        <f t="shared" si="100"/>
        <v>84.298871063576939</v>
      </c>
      <c r="Z373" s="52">
        <f t="shared" si="101"/>
        <v>86.590899629490863</v>
      </c>
      <c r="AA373" s="52">
        <f t="shared" si="102"/>
        <v>-5.5302935688848081</v>
      </c>
      <c r="AB373" s="52">
        <f t="shared" si="103"/>
        <v>-5.5302935688847867</v>
      </c>
      <c r="AC373" s="52">
        <f t="shared" si="104"/>
        <v>-5.5302935688848009</v>
      </c>
      <c r="AF373">
        <v>1.67</v>
      </c>
      <c r="AG373">
        <v>2.2000000000000002</v>
      </c>
      <c r="AH373" s="59" t="s">
        <v>371</v>
      </c>
      <c r="AJ373" t="s">
        <v>270</v>
      </c>
    </row>
    <row r="374" spans="1:36" ht="15" x14ac:dyDescent="0.25">
      <c r="A374">
        <v>4.33</v>
      </c>
      <c r="B374">
        <v>3.85</v>
      </c>
      <c r="C374">
        <v>1.78</v>
      </c>
      <c r="D374" s="45">
        <f t="shared" si="92"/>
        <v>5.2484894766338552E-2</v>
      </c>
      <c r="E374" s="46">
        <f>IF(OR($A374="",$B374="",$C374=""),"",A374*'MPTO_working_3-way'!$I382)</f>
        <v>4.5572595943382463</v>
      </c>
      <c r="F374" s="47">
        <f>IF(OR($A374="",$B374="",$C374=""),"",B374*'MPTO_working_3-way'!$I382)</f>
        <v>4.0520668448504038</v>
      </c>
      <c r="G374" s="48">
        <f>IF(OR($A374="",$B374="",$C374=""),"",C374*'MPTO_working_3-way'!$I382)</f>
        <v>1.8734231126840826</v>
      </c>
      <c r="H374" s="46">
        <f>IF(OR($A374="",$B374="",$C374=""),"",'MPTO_working_3-way'!E382)</f>
        <v>4.6848958429268288</v>
      </c>
      <c r="I374" s="47">
        <f>IF(OR($A374="",$B374="",$C374=""),"",'MPTO_working_3-way'!F382)</f>
        <v>4.1280471546442143</v>
      </c>
      <c r="J374" s="48">
        <f>IF(OR($A374="",$B374="",$C374=""),"",'MPTO_working_3-way'!G382)</f>
        <v>1.8372127100106512</v>
      </c>
      <c r="K374" s="46">
        <f>IF(OR($A374="",$B374="",$C374=""),"",'OddsRatio_working_3-way'!H382)</f>
        <v>4.629671075459088</v>
      </c>
      <c r="L374" s="47">
        <f>IF(OR($A374="",$B374="",$C374=""),"",'OddsRatio_working_3-way'!I382)</f>
        <v>4.106475244762283</v>
      </c>
      <c r="M374" s="48">
        <f>IF(OR($A374="",$B374="",$C374=""),"",'OddsRatio_working_3-way'!J382)</f>
        <v>1.8501932248823085</v>
      </c>
      <c r="N374" s="49">
        <f t="shared" si="93"/>
        <v>21.943011568670769</v>
      </c>
      <c r="O374" s="50">
        <f t="shared" si="94"/>
        <v>24.678763660349205</v>
      </c>
      <c r="P374" s="50">
        <f t="shared" si="95"/>
        <v>53.378224770980019</v>
      </c>
      <c r="Q374" t="s">
        <v>345</v>
      </c>
      <c r="R374" t="s">
        <v>340</v>
      </c>
      <c r="S374" s="40">
        <v>44228</v>
      </c>
      <c r="T374" s="52">
        <v>100</v>
      </c>
      <c r="U374" s="52">
        <f t="shared" si="96"/>
        <v>76.905311778290994</v>
      </c>
      <c r="V374" s="52">
        <f t="shared" si="97"/>
        <v>74.025974025974023</v>
      </c>
      <c r="W374" s="52">
        <f t="shared" si="98"/>
        <v>43.820224719101127</v>
      </c>
      <c r="X374" s="52">
        <f t="shared" si="99"/>
        <v>82.153801254924858</v>
      </c>
      <c r="Y374" s="52">
        <f t="shared" si="100"/>
        <v>79.274463502607887</v>
      </c>
      <c r="Z374" s="52">
        <f t="shared" si="101"/>
        <v>49.068714195734977</v>
      </c>
      <c r="AA374" s="52">
        <f t="shared" si="102"/>
        <v>-5.2484894766338641</v>
      </c>
      <c r="AB374" s="52">
        <f t="shared" si="103"/>
        <v>-5.2484894766338641</v>
      </c>
      <c r="AC374" s="52">
        <f t="shared" si="104"/>
        <v>-5.2484894766338499</v>
      </c>
      <c r="AF374">
        <v>1.75</v>
      </c>
      <c r="AG374">
        <v>2.08</v>
      </c>
      <c r="AH374" s="59" t="s">
        <v>378</v>
      </c>
      <c r="AJ374" t="s">
        <v>270</v>
      </c>
    </row>
    <row r="375" spans="1:36" ht="15" x14ac:dyDescent="0.25">
      <c r="A375">
        <v>1.43</v>
      </c>
      <c r="B375">
        <v>5.1100000000000003</v>
      </c>
      <c r="C375">
        <v>6.11</v>
      </c>
      <c r="D375" s="45">
        <f t="shared" si="92"/>
        <v>5.866153665629037E-2</v>
      </c>
      <c r="E375" s="46">
        <f>IF(OR($A375="",$B375="",$C375=""),"",A375*'MPTO_working_3-way'!$I383)</f>
        <v>1.5138859974184951</v>
      </c>
      <c r="F375" s="47">
        <f>IF(OR($A375="",$B375="",$C375=""),"",B375*'MPTO_working_3-way'!$I383)</f>
        <v>5.4097604523136438</v>
      </c>
      <c r="G375" s="48">
        <f>IF(OR($A375="",$B375="",$C375=""),"",C375*'MPTO_working_3-way'!$I383)</f>
        <v>6.4684219889699346</v>
      </c>
      <c r="H375" s="46">
        <f>IF(OR($A375="",$B375="",$C375=""),"",'MPTO_working_3-way'!E383)</f>
        <v>1.4711359007920322</v>
      </c>
      <c r="I375" s="47">
        <f>IF(OR($A375="",$B375="",$C375=""),"",'MPTO_working_3-way'!F383)</f>
        <v>5.6772740822699204</v>
      </c>
      <c r="J375" s="48">
        <f>IF(OR($A375="",$B375="",$C375=""),"",'MPTO_working_3-way'!G383)</f>
        <v>6.9390341392387427</v>
      </c>
      <c r="K375" s="46">
        <f>IF(OR($A375="",$B375="",$C375=""),"",'OddsRatio_working_3-way'!H383)</f>
        <v>1.48371153733621</v>
      </c>
      <c r="L375" s="47">
        <f>IF(OR($A375="",$B375="",$C375=""),"",'OddsRatio_working_3-way'!I383)</f>
        <v>5.6233823684926127</v>
      </c>
      <c r="M375" s="48">
        <f>IF(OR($A375="",$B375="",$C375=""),"",'OddsRatio_working_3-way'!J383)</f>
        <v>6.7482929204372875</v>
      </c>
      <c r="N375" s="49">
        <f t="shared" si="93"/>
        <v>66.055172034434392</v>
      </c>
      <c r="O375" s="50">
        <f t="shared" si="94"/>
        <v>18.485106851123518</v>
      </c>
      <c r="P375" s="50">
        <f t="shared" si="95"/>
        <v>15.45972111444209</v>
      </c>
      <c r="Q375" t="s">
        <v>425</v>
      </c>
      <c r="R375" t="s">
        <v>346</v>
      </c>
      <c r="S375" s="40">
        <v>44228</v>
      </c>
      <c r="T375" s="52">
        <v>100</v>
      </c>
      <c r="U375" s="52">
        <f t="shared" si="96"/>
        <v>30.069930069930074</v>
      </c>
      <c r="V375" s="52">
        <f t="shared" si="97"/>
        <v>80.430528375733857</v>
      </c>
      <c r="W375" s="52">
        <f t="shared" si="98"/>
        <v>83.633387888707034</v>
      </c>
      <c r="X375" s="52">
        <f t="shared" si="99"/>
        <v>35.936083735559102</v>
      </c>
      <c r="Y375" s="52">
        <f t="shared" si="100"/>
        <v>86.296682041362899</v>
      </c>
      <c r="Z375" s="52">
        <f t="shared" si="101"/>
        <v>89.499541554336076</v>
      </c>
      <c r="AA375" s="52">
        <f t="shared" si="102"/>
        <v>-5.8661536656290281</v>
      </c>
      <c r="AB375" s="52">
        <f t="shared" si="103"/>
        <v>-5.8661536656290423</v>
      </c>
      <c r="AC375" s="52">
        <f t="shared" si="104"/>
        <v>-5.8661536656290423</v>
      </c>
      <c r="AF375">
        <v>1.59</v>
      </c>
      <c r="AG375">
        <v>2.36</v>
      </c>
      <c r="AH375" s="59" t="s">
        <v>374</v>
      </c>
      <c r="AJ375" t="s">
        <v>270</v>
      </c>
    </row>
    <row r="376" spans="1:36" ht="15" x14ac:dyDescent="0.25">
      <c r="A376">
        <v>1.39</v>
      </c>
      <c r="B376">
        <v>4.78</v>
      </c>
      <c r="C376">
        <v>7.73</v>
      </c>
      <c r="D376" s="45">
        <f t="shared" si="92"/>
        <v>5.7995587432363882E-2</v>
      </c>
      <c r="E376" s="46">
        <f>IF(OR($A376="",$B376="",$C376=""),"",A376*'MPTO_working_3-way'!$I384)</f>
        <v>1.4706138665309858</v>
      </c>
      <c r="F376" s="47">
        <f>IF(OR($A376="",$B376="",$C376=""),"",B376*'MPTO_working_3-way'!$I384)</f>
        <v>5.0572189079266998</v>
      </c>
      <c r="G376" s="48">
        <f>IF(OR($A376="",$B376="",$C376=""),"",C376*'MPTO_working_3-way'!$I384)</f>
        <v>8.1783058908521724</v>
      </c>
      <c r="H376" s="46">
        <f>IF(OR($A376="",$B376="",$C376=""),"",'MPTO_working_3-way'!E384)</f>
        <v>1.4283824781495831</v>
      </c>
      <c r="I376" s="47">
        <f>IF(OR($A376="",$B376="",$C376=""),"",'MPTO_working_3-way'!F384)</f>
        <v>5.2666738584851132</v>
      </c>
      <c r="J376" s="48">
        <f>IF(OR($A376="",$B376="",$C376=""),"",'MPTO_working_3-way'!G384)</f>
        <v>9.0880799218306834</v>
      </c>
      <c r="K376" s="46">
        <f>IF(OR($A376="",$B376="",$C376=""),"",'OddsRatio_working_3-way'!H384)</f>
        <v>1.440721447744757</v>
      </c>
      <c r="L376" s="47">
        <f>IF(OR($A376="",$B376="",$C376=""),"",'OddsRatio_working_3-way'!I384)</f>
        <v>5.2716078781414932</v>
      </c>
      <c r="M376" s="48">
        <f>IF(OR($A376="",$B376="",$C376=""),"",'OddsRatio_working_3-way'!J384)</f>
        <v>8.6052701110826035</v>
      </c>
      <c r="N376" s="49">
        <f t="shared" si="93"/>
        <v>67.99881483226379</v>
      </c>
      <c r="O376" s="50">
        <f t="shared" si="94"/>
        <v>19.773713936578798</v>
      </c>
      <c r="P376" s="50">
        <f t="shared" si="95"/>
        <v>12.227471231157397</v>
      </c>
      <c r="Q376" t="s">
        <v>341</v>
      </c>
      <c r="R376" t="s">
        <v>342</v>
      </c>
      <c r="S376" s="40">
        <v>44228</v>
      </c>
      <c r="T376" s="52">
        <v>100</v>
      </c>
      <c r="U376" s="52">
        <f t="shared" si="96"/>
        <v>28.057553956834536</v>
      </c>
      <c r="V376" s="52">
        <f t="shared" si="97"/>
        <v>79.079497907949786</v>
      </c>
      <c r="W376" s="52">
        <f t="shared" si="98"/>
        <v>87.0633893919793</v>
      </c>
      <c r="X376" s="52">
        <f t="shared" si="99"/>
        <v>33.857112700070907</v>
      </c>
      <c r="Y376" s="52">
        <f t="shared" si="100"/>
        <v>84.879056651186175</v>
      </c>
      <c r="Z376" s="52">
        <f t="shared" si="101"/>
        <v>92.862948135215689</v>
      </c>
      <c r="AA376" s="52">
        <f t="shared" si="102"/>
        <v>-5.7995587432363713</v>
      </c>
      <c r="AB376" s="52">
        <f t="shared" si="103"/>
        <v>-5.7995587432363891</v>
      </c>
      <c r="AC376" s="52">
        <f t="shared" si="104"/>
        <v>-5.7995587432363891</v>
      </c>
      <c r="AF376">
        <v>1.57</v>
      </c>
      <c r="AG376">
        <v>2.41</v>
      </c>
      <c r="AH376" s="59" t="s">
        <v>382</v>
      </c>
      <c r="AJ376" t="s">
        <v>270</v>
      </c>
    </row>
    <row r="377" spans="1:36" ht="15" x14ac:dyDescent="0.25">
      <c r="A377">
        <v>11.15</v>
      </c>
      <c r="B377">
        <v>5.32</v>
      </c>
      <c r="C377">
        <v>1.28</v>
      </c>
      <c r="D377" s="45">
        <f t="shared" si="92"/>
        <v>5.8906023466738677E-2</v>
      </c>
      <c r="E377" s="46">
        <f>IF(OR($A377="",$B377="",$C377=""),"",A377*'MPTO_working_3-way'!$I385)</f>
        <v>11.806802161654137</v>
      </c>
      <c r="F377" s="47">
        <f>IF(OR($A377="",$B377="",$C377=""),"",B377*'MPTO_working_3-way'!$I385)</f>
        <v>5.63338004484305</v>
      </c>
      <c r="G377" s="48">
        <f>IF(OR($A377="",$B377="",$C377=""),"",C377*'MPTO_working_3-way'!$I385)</f>
        <v>1.3553997100374255</v>
      </c>
      <c r="H377" s="46">
        <f>IF(OR($A377="",$B377="",$C377=""),"",'MPTO_working_3-way'!E385)</f>
        <v>14.275363118128087</v>
      </c>
      <c r="I377" s="47">
        <f>IF(OR($A377="",$B377="",$C377=""),"",'MPTO_working_3-way'!F385)</f>
        <v>5.9405499350084403</v>
      </c>
      <c r="J377" s="48">
        <f>IF(OR($A377="",$B377="",$C377=""),"",'MPTO_working_3-way'!G385)</f>
        <v>1.3129999382066462</v>
      </c>
      <c r="K377" s="46">
        <f>IF(OR($A377="",$B377="",$C377=""),"",'OddsRatio_working_3-way'!H385)</f>
        <v>12.758281649616306</v>
      </c>
      <c r="L377" s="47">
        <f>IF(OR($A377="",$B377="",$C377=""),"",'OddsRatio_working_3-way'!I385)</f>
        <v>6.0045100222997467</v>
      </c>
      <c r="M377" s="48">
        <f>IF(OR($A377="",$B377="",$C377=""),"",'OddsRatio_working_3-way'!J385)</f>
        <v>1.3243663903342429</v>
      </c>
      <c r="N377" s="49">
        <f t="shared" si="93"/>
        <v>8.4696938790740255</v>
      </c>
      <c r="O377" s="50">
        <f t="shared" si="94"/>
        <v>17.751332096179581</v>
      </c>
      <c r="P377" s="50">
        <f t="shared" si="95"/>
        <v>73.778974024746375</v>
      </c>
      <c r="Q377" t="s">
        <v>426</v>
      </c>
      <c r="R377" t="s">
        <v>427</v>
      </c>
      <c r="S377" s="40">
        <v>44228</v>
      </c>
      <c r="T377" s="52">
        <v>100</v>
      </c>
      <c r="U377" s="52">
        <f t="shared" si="96"/>
        <v>91.031390134529147</v>
      </c>
      <c r="V377" s="52">
        <f t="shared" si="97"/>
        <v>81.203007518796994</v>
      </c>
      <c r="W377" s="52">
        <f t="shared" si="98"/>
        <v>21.875</v>
      </c>
      <c r="X377" s="52">
        <f t="shared" si="99"/>
        <v>96.921992481203006</v>
      </c>
      <c r="Y377" s="52">
        <f t="shared" si="100"/>
        <v>87.093609865470853</v>
      </c>
      <c r="Z377" s="52">
        <f t="shared" si="101"/>
        <v>27.765602346673855</v>
      </c>
      <c r="AA377" s="52">
        <f t="shared" si="102"/>
        <v>-5.8906023466738588</v>
      </c>
      <c r="AB377" s="52">
        <f t="shared" si="103"/>
        <v>-5.8906023466738588</v>
      </c>
      <c r="AC377" s="52">
        <f t="shared" si="104"/>
        <v>-5.8906023466738553</v>
      </c>
      <c r="AF377">
        <v>1.57</v>
      </c>
      <c r="AG377">
        <v>2.41</v>
      </c>
      <c r="AH377" s="59" t="s">
        <v>382</v>
      </c>
      <c r="AJ377" t="s">
        <v>469</v>
      </c>
    </row>
    <row r="378" spans="1:36" ht="15" x14ac:dyDescent="0.25">
      <c r="A378">
        <v>9.52</v>
      </c>
      <c r="B378">
        <v>5.82</v>
      </c>
      <c r="C378">
        <v>1.27</v>
      </c>
      <c r="D378" s="45">
        <f t="shared" si="92"/>
        <v>6.4264897451796532E-2</v>
      </c>
      <c r="E378" s="46">
        <f>IF(OR($A378="",$B378="",$C378=""),"",A378*'MPTO_working_3-way'!$I386)</f>
        <v>10.131801823741103</v>
      </c>
      <c r="F378" s="47">
        <f>IF(OR($A378="",$B378="",$C378=""),"",B378*'MPTO_working_3-way'!$I386)</f>
        <v>6.1940217031694562</v>
      </c>
      <c r="G378" s="48">
        <f>IF(OR($A378="",$B378="",$C378=""),"",C378*'MPTO_working_3-way'!$I386)</f>
        <v>1.3516164197637817</v>
      </c>
      <c r="H378" s="46">
        <f>IF(OR($A378="",$B378="",$C378=""),"",'MPTO_working_3-way'!E386)</f>
        <v>11.958806552954966</v>
      </c>
      <c r="I378" s="47">
        <f>IF(OR($A378="",$B378="",$C378=""),"",'MPTO_working_3-way'!F386)</f>
        <v>6.6489506105490506</v>
      </c>
      <c r="J378" s="48">
        <f>IF(OR($A378="",$B378="",$C378=""),"",'MPTO_working_3-way'!G386)</f>
        <v>1.3055172136390696</v>
      </c>
      <c r="K378" s="46">
        <f>IF(OR($A378="",$B378="",$C378=""),"",'OddsRatio_working_3-way'!H386)</f>
        <v>11.012194700614737</v>
      </c>
      <c r="L378" s="47">
        <f>IF(OR($A378="",$B378="",$C378=""),"",'OddsRatio_working_3-way'!I386)</f>
        <v>6.664175875230403</v>
      </c>
      <c r="M378" s="48">
        <f>IF(OR($A378="",$B378="",$C378=""),"",'OddsRatio_working_3-way'!J386)</f>
        <v>1.3172878602307487</v>
      </c>
      <c r="N378" s="49">
        <f t="shared" si="93"/>
        <v>9.8699127499392443</v>
      </c>
      <c r="O378" s="50">
        <f t="shared" si="94"/>
        <v>16.144599549728795</v>
      </c>
      <c r="P378" s="50">
        <f t="shared" si="95"/>
        <v>73.985487700331959</v>
      </c>
      <c r="Q378" t="s">
        <v>428</v>
      </c>
      <c r="R378" t="s">
        <v>429</v>
      </c>
      <c r="S378" s="40">
        <v>44228</v>
      </c>
      <c r="T378" s="52">
        <v>100</v>
      </c>
      <c r="U378" s="52">
        <f t="shared" si="96"/>
        <v>89.495798319327733</v>
      </c>
      <c r="V378" s="52">
        <f t="shared" si="97"/>
        <v>82.817869415807564</v>
      </c>
      <c r="W378" s="52">
        <f t="shared" si="98"/>
        <v>21.259842519685037</v>
      </c>
      <c r="X378" s="52">
        <f t="shared" si="99"/>
        <v>95.922288064507399</v>
      </c>
      <c r="Y378" s="52">
        <f t="shared" si="100"/>
        <v>89.244359160987216</v>
      </c>
      <c r="Z378" s="52">
        <f t="shared" si="101"/>
        <v>27.68633226486471</v>
      </c>
      <c r="AA378" s="52">
        <f t="shared" si="102"/>
        <v>-6.4264897451796656</v>
      </c>
      <c r="AB378" s="52">
        <f t="shared" si="103"/>
        <v>-6.4264897451796514</v>
      </c>
      <c r="AC378" s="52">
        <f t="shared" si="104"/>
        <v>-6.4264897451796728</v>
      </c>
      <c r="AF378">
        <v>1.43</v>
      </c>
      <c r="AG378">
        <v>2.76</v>
      </c>
      <c r="AH378" s="59" t="s">
        <v>382</v>
      </c>
      <c r="AJ378" t="s">
        <v>469</v>
      </c>
    </row>
    <row r="379" spans="1:36" ht="15" x14ac:dyDescent="0.25">
      <c r="A379">
        <v>4.17</v>
      </c>
      <c r="B379">
        <v>4.09</v>
      </c>
      <c r="C379">
        <v>1.76</v>
      </c>
      <c r="D379" s="45">
        <f t="shared" si="92"/>
        <v>5.2488749165148896E-2</v>
      </c>
      <c r="E379" s="46">
        <f>IF(OR($A379="",$B379="",$C379=""),"",A379*'MPTO_working_3-way'!$I387)</f>
        <v>4.3888780840186712</v>
      </c>
      <c r="F379" s="47">
        <f>IF(OR($A379="",$B379="",$C379=""),"",B379*'MPTO_working_3-way'!$I387)</f>
        <v>4.3046789840854585</v>
      </c>
      <c r="G379" s="48">
        <f>IF(OR($A379="",$B379="",$C379=""),"",C379*'MPTO_working_3-way'!$I387)</f>
        <v>1.852380198530662</v>
      </c>
      <c r="H379" s="46">
        <f>IF(OR($A379="",$B379="",$C379=""),"",'MPTO_working_3-way'!E387)</f>
        <v>4.4981846815535231</v>
      </c>
      <c r="I379" s="47">
        <f>IF(OR($A379="",$B379="",$C379=""),"",'MPTO_working_3-way'!F387)</f>
        <v>4.4052372885899578</v>
      </c>
      <c r="J379" s="48">
        <f>IF(OR($A379="",$B379="",$C379=""),"",'MPTO_working_3-way'!G387)</f>
        <v>1.8159182976164223</v>
      </c>
      <c r="K379" s="46">
        <f>IF(OR($A379="",$B379="",$C379=""),"",'OddsRatio_working_3-way'!H387)</f>
        <v>4.4570937380260789</v>
      </c>
      <c r="L379" s="47">
        <f>IF(OR($A379="",$B379="",$C379=""),"",'OddsRatio_working_3-way'!I387)</f>
        <v>4.3698484701894582</v>
      </c>
      <c r="M379" s="48">
        <f>IF(OR($A379="",$B379="",$C379=""),"",'OddsRatio_working_3-way'!J387)</f>
        <v>1.8288300444478924</v>
      </c>
      <c r="N379" s="49">
        <f t="shared" si="93"/>
        <v>22.784866219941822</v>
      </c>
      <c r="O379" s="50">
        <f t="shared" si="94"/>
        <v>23.230535974855112</v>
      </c>
      <c r="P379" s="50">
        <f t="shared" si="95"/>
        <v>53.984597805203073</v>
      </c>
      <c r="Q379" t="s">
        <v>430</v>
      </c>
      <c r="R379" t="s">
        <v>431</v>
      </c>
      <c r="S379" s="40">
        <v>44228</v>
      </c>
      <c r="T379" s="52">
        <v>100</v>
      </c>
      <c r="U379" s="52">
        <f t="shared" si="96"/>
        <v>76.019184652278184</v>
      </c>
      <c r="V379" s="52">
        <f t="shared" si="97"/>
        <v>75.550122249388764</v>
      </c>
      <c r="W379" s="52">
        <f t="shared" si="98"/>
        <v>43.181818181818187</v>
      </c>
      <c r="X379" s="52">
        <f t="shared" si="99"/>
        <v>81.268059568793078</v>
      </c>
      <c r="Y379" s="52">
        <f t="shared" si="100"/>
        <v>80.798997165903643</v>
      </c>
      <c r="Z379" s="52">
        <f t="shared" si="101"/>
        <v>48.430693098333073</v>
      </c>
      <c r="AA379" s="52">
        <f t="shared" si="102"/>
        <v>-5.2488749165148931</v>
      </c>
      <c r="AB379" s="52">
        <f t="shared" si="103"/>
        <v>-5.2488749165148789</v>
      </c>
      <c r="AC379" s="52">
        <f t="shared" si="104"/>
        <v>-5.248874916514886</v>
      </c>
      <c r="AF379">
        <v>1.72</v>
      </c>
      <c r="AG379">
        <v>2.12</v>
      </c>
      <c r="AH379" s="59" t="s">
        <v>382</v>
      </c>
      <c r="AJ379" t="s">
        <v>469</v>
      </c>
    </row>
    <row r="380" spans="1:36" ht="15" x14ac:dyDescent="0.25">
      <c r="A380">
        <v>3.18</v>
      </c>
      <c r="B380">
        <v>3.84</v>
      </c>
      <c r="C380">
        <v>2.1</v>
      </c>
      <c r="D380" s="45">
        <f t="shared" ref="D380:D443" si="105">IF(OR($A380="",$B380="",$C380=""),"",(1/A380)+(1/B380)+(1/C380)-1)</f>
        <v>5.107255166217417E-2</v>
      </c>
      <c r="E380" s="46">
        <f>IF(OR($A380="",$B380="",$C380=""),"",A380*'MPTO_working_3-way'!$I388)</f>
        <v>3.3424107142857142</v>
      </c>
      <c r="F380" s="47">
        <f>IF(OR($A380="",$B380="",$C380=""),"",B380*'MPTO_working_3-way'!$I388)</f>
        <v>4.0361185983827488</v>
      </c>
      <c r="G380" s="48">
        <f>IF(OR($A380="",$B380="",$C380=""),"",C380*'MPTO_working_3-way'!$I388)</f>
        <v>2.2072523584905657</v>
      </c>
      <c r="H380" s="46">
        <f>IF(OR($A380="",$B380="",$C380=""),"",'MPTO_working_3-way'!E388)</f>
        <v>3.3620087473647779</v>
      </c>
      <c r="I380" s="47">
        <f>IF(OR($A380="",$B380="",$C380=""),"",'MPTO_working_3-way'!F388)</f>
        <v>4.1085903253095433</v>
      </c>
      <c r="J380" s="48">
        <f>IF(OR($A380="",$B380="",$C380=""),"",'MPTO_working_3-way'!G388)</f>
        <v>2.1778602148345936</v>
      </c>
      <c r="K380" s="46">
        <f>IF(OR($A380="",$B380="",$C380=""),"",'OddsRatio_working_3-way'!H388)</f>
        <v>3.3581533386473184</v>
      </c>
      <c r="L380" s="47">
        <f>IF(OR($A380="",$B380="",$C380=""),"",'OddsRatio_working_3-way'!I388)</f>
        <v>4.0720896705313692</v>
      </c>
      <c r="M380" s="48">
        <f>IF(OR($A380="",$B380="",$C380=""),"",'OddsRatio_working_3-way'!J388)</f>
        <v>2.1898938864734183</v>
      </c>
      <c r="N380" s="49">
        <f t="shared" si="93"/>
        <v>29.918525444103111</v>
      </c>
      <c r="O380" s="50">
        <f t="shared" si="94"/>
        <v>24.776278883397893</v>
      </c>
      <c r="P380" s="50">
        <f t="shared" si="95"/>
        <v>45.305195672499003</v>
      </c>
      <c r="Q380" t="s">
        <v>432</v>
      </c>
      <c r="R380" t="s">
        <v>433</v>
      </c>
      <c r="S380" s="40">
        <v>44228</v>
      </c>
      <c r="T380" s="52">
        <v>100</v>
      </c>
      <c r="U380" s="52">
        <f t="shared" si="96"/>
        <v>68.55345911949685</v>
      </c>
      <c r="V380" s="52">
        <f t="shared" si="97"/>
        <v>73.958333333333343</v>
      </c>
      <c r="W380" s="52">
        <f t="shared" si="98"/>
        <v>52.38095238095238</v>
      </c>
      <c r="X380" s="52">
        <f t="shared" si="99"/>
        <v>73.660714285714278</v>
      </c>
      <c r="Y380" s="52">
        <f t="shared" si="100"/>
        <v>79.065588499550771</v>
      </c>
      <c r="Z380" s="52">
        <f t="shared" si="101"/>
        <v>57.488207547169814</v>
      </c>
      <c r="AA380" s="52">
        <f t="shared" si="102"/>
        <v>-5.1072551662174277</v>
      </c>
      <c r="AB380" s="52">
        <f t="shared" si="103"/>
        <v>-5.1072551662174277</v>
      </c>
      <c r="AC380" s="52">
        <f t="shared" si="104"/>
        <v>-5.1072551662174348</v>
      </c>
      <c r="AF380">
        <v>1.72</v>
      </c>
      <c r="AG380">
        <v>2.12</v>
      </c>
      <c r="AH380" s="59" t="s">
        <v>15</v>
      </c>
      <c r="AJ380" t="s">
        <v>469</v>
      </c>
    </row>
    <row r="381" spans="1:36" ht="15" x14ac:dyDescent="0.25">
      <c r="A381">
        <v>1.61</v>
      </c>
      <c r="B381">
        <v>4.32</v>
      </c>
      <c r="C381">
        <v>4.96</v>
      </c>
      <c r="D381" s="45">
        <f t="shared" si="105"/>
        <v>5.4212397129648204E-2</v>
      </c>
      <c r="E381" s="46">
        <f>IF(OR($A381="",$B381="",$C381=""),"",A381*'MPTO_working_3-way'!$I389)</f>
        <v>1.6972819593787336</v>
      </c>
      <c r="F381" s="47">
        <f>IF(OR($A381="",$B381="",$C381=""),"",B381*'MPTO_working_3-way'!$I389)</f>
        <v>4.5541975556000809</v>
      </c>
      <c r="G381" s="48">
        <f>IF(OR($A381="",$B381="",$C381=""),"",C381*'MPTO_working_3-way'!$I389)</f>
        <v>5.2288934897630552</v>
      </c>
      <c r="H381" s="46">
        <f>IF(OR($A381="",$B381="",$C381=""),"",'MPTO_working_3-way'!E389)</f>
        <v>1.6582449563054131</v>
      </c>
      <c r="I381" s="47">
        <f>IF(OR($A381="",$B381="",$C381=""),"",'MPTO_working_3-way'!F389)</f>
        <v>4.6858010507008059</v>
      </c>
      <c r="J381" s="48">
        <f>IF(OR($A381="",$B381="",$C381=""),"",'MPTO_working_3-way'!G389)</f>
        <v>5.4483411555813115</v>
      </c>
      <c r="K381" s="46">
        <f>IF(OR($A381="",$B381="",$C381=""),"",'OddsRatio_working_3-way'!H389)</f>
        <v>1.6711338196699841</v>
      </c>
      <c r="L381" s="47">
        <f>IF(OR($A381="",$B381="",$C381=""),"",'OddsRatio_working_3-way'!I389)</f>
        <v>4.6527283300071263</v>
      </c>
      <c r="M381" s="48">
        <f>IF(OR($A381="",$B381="",$C381=""),"",'OddsRatio_working_3-way'!J389)</f>
        <v>5.3568687309723551</v>
      </c>
      <c r="N381" s="49">
        <f t="shared" si="93"/>
        <v>58.917729872415315</v>
      </c>
      <c r="O381" s="50">
        <f t="shared" si="94"/>
        <v>21.957765068191815</v>
      </c>
      <c r="P381" s="50">
        <f t="shared" si="95"/>
        <v>19.12450505939287</v>
      </c>
      <c r="Q381" t="s">
        <v>434</v>
      </c>
      <c r="R381" t="s">
        <v>435</v>
      </c>
      <c r="S381" s="40">
        <v>44228</v>
      </c>
      <c r="T381" s="52">
        <v>100</v>
      </c>
      <c r="U381" s="52">
        <f t="shared" si="96"/>
        <v>37.888198757763973</v>
      </c>
      <c r="V381" s="52">
        <f t="shared" si="97"/>
        <v>76.851851851851848</v>
      </c>
      <c r="W381" s="52">
        <f t="shared" si="98"/>
        <v>79.838709677419359</v>
      </c>
      <c r="X381" s="52">
        <f t="shared" si="99"/>
        <v>43.309438470728793</v>
      </c>
      <c r="Y381" s="52">
        <f t="shared" si="100"/>
        <v>82.273091564816667</v>
      </c>
      <c r="Z381" s="52">
        <f t="shared" si="101"/>
        <v>85.259949390384165</v>
      </c>
      <c r="AA381" s="52">
        <f t="shared" si="102"/>
        <v>-5.4212397129648195</v>
      </c>
      <c r="AB381" s="52">
        <f t="shared" si="103"/>
        <v>-5.4212397129648195</v>
      </c>
      <c r="AC381" s="52">
        <f t="shared" si="104"/>
        <v>-5.4212397129648053</v>
      </c>
      <c r="AF381">
        <v>1.62</v>
      </c>
      <c r="AG381">
        <v>2.2999999999999998</v>
      </c>
      <c r="AH381" s="59" t="s">
        <v>376</v>
      </c>
      <c r="AJ381" t="s">
        <v>469</v>
      </c>
    </row>
    <row r="382" spans="1:36" ht="15" x14ac:dyDescent="0.25">
      <c r="A382">
        <v>1.65</v>
      </c>
      <c r="B382">
        <v>3.98</v>
      </c>
      <c r="C382">
        <v>6.06</v>
      </c>
      <c r="D382" s="45">
        <f t="shared" si="105"/>
        <v>2.2333389117806135E-2</v>
      </c>
      <c r="E382" s="46">
        <f>IF(OR($A382="",$B382="",$C382=""),"",A382*'MPTO_working_3-way'!$I390)</f>
        <v>1.6868500920443801</v>
      </c>
      <c r="F382" s="47">
        <f>IF(OR($A382="",$B382="",$C382=""),"",B382*'MPTO_working_3-way'!$I390)</f>
        <v>4.0688868886888683</v>
      </c>
      <c r="G382" s="48">
        <f>IF(OR($A382="",$B382="",$C382=""),"",C382*'MPTO_working_3-way'!$I390)</f>
        <v>6.1953403380539047</v>
      </c>
      <c r="H382" s="46">
        <f>IF(OR($A382="",$B382="",$C382=""),"",'MPTO_working_3-way'!E390)</f>
        <v>1.670519600344883</v>
      </c>
      <c r="I382" s="47">
        <f>IF(OR($A382="",$B382="",$C382=""),"",'MPTO_working_3-way'!F390)</f>
        <v>4.1015238994345919</v>
      </c>
      <c r="J382" s="48">
        <f>IF(OR($A382="",$B382="",$C382=""),"",'MPTO_working_3-way'!G390)</f>
        <v>6.3463036260473231</v>
      </c>
      <c r="K382" s="46">
        <f>IF(OR($A382="",$B382="",$C382=""),"",'OddsRatio_working_3-way'!H390)</f>
        <v>1.6763529806000703</v>
      </c>
      <c r="L382" s="47">
        <f>IF(OR($A382="",$B382="",$C382=""),"",'OddsRatio_working_3-way'!I390)</f>
        <v>4.1008182802895528</v>
      </c>
      <c r="M382" s="48">
        <f>IF(OR($A382="",$B382="",$C382=""),"",'OddsRatio_working_3-way'!J390)</f>
        <v>6.265147818209778</v>
      </c>
      <c r="N382" s="49">
        <f t="shared" si="93"/>
        <v>59.282090608777736</v>
      </c>
      <c r="O382" s="50">
        <f t="shared" si="94"/>
        <v>24.576746106654085</v>
      </c>
      <c r="P382" s="50">
        <f t="shared" si="95"/>
        <v>16.141163284568197</v>
      </c>
      <c r="Q382" t="s">
        <v>113</v>
      </c>
      <c r="R382" t="s">
        <v>153</v>
      </c>
      <c r="S382" s="40">
        <v>44228</v>
      </c>
      <c r="T382" s="52">
        <v>100</v>
      </c>
      <c r="U382" s="52">
        <f t="shared" si="96"/>
        <v>39.393939393939398</v>
      </c>
      <c r="V382" s="52">
        <f t="shared" si="97"/>
        <v>74.874371859296474</v>
      </c>
      <c r="W382" s="52">
        <f t="shared" si="98"/>
        <v>83.4983498349835</v>
      </c>
      <c r="X382" s="52">
        <f t="shared" si="99"/>
        <v>41.627278305720019</v>
      </c>
      <c r="Y382" s="52">
        <f t="shared" si="100"/>
        <v>77.107710771077109</v>
      </c>
      <c r="Z382" s="52">
        <f t="shared" si="101"/>
        <v>85.731688746764121</v>
      </c>
      <c r="AA382" s="52">
        <f t="shared" si="102"/>
        <v>-2.2333389117806206</v>
      </c>
      <c r="AB382" s="52">
        <f t="shared" si="103"/>
        <v>-2.2333389117806348</v>
      </c>
      <c r="AC382" s="52">
        <f t="shared" si="104"/>
        <v>-2.2333389117806206</v>
      </c>
      <c r="AF382">
        <v>1.72</v>
      </c>
      <c r="AG382">
        <v>2.23</v>
      </c>
      <c r="AH382" s="59" t="s">
        <v>378</v>
      </c>
      <c r="AJ382" t="s">
        <v>470</v>
      </c>
    </row>
    <row r="383" spans="1:36" ht="15" x14ac:dyDescent="0.25">
      <c r="A383">
        <v>3.98</v>
      </c>
      <c r="B383">
        <v>3.62</v>
      </c>
      <c r="C383">
        <v>2.02</v>
      </c>
      <c r="D383" s="45">
        <f t="shared" si="105"/>
        <v>2.2548880280182093E-2</v>
      </c>
      <c r="E383" s="46">
        <f>IF(OR($A383="",$B383="",$C383=""),"",A383*'MPTO_working_3-way'!$I391)</f>
        <v>4.0697445435151245</v>
      </c>
      <c r="F383" s="47">
        <f>IF(OR($A383="",$B383="",$C383=""),"",B383*'MPTO_working_3-way'!$I391)</f>
        <v>3.7016269466142595</v>
      </c>
      <c r="G383" s="48">
        <f>IF(OR($A383="",$B383="",$C383=""),"",C383*'MPTO_working_3-way'!$I391)</f>
        <v>2.0655487381659681</v>
      </c>
      <c r="H383" s="46">
        <f>IF(OR($A383="",$B383="",$C383=""),"",'MPTO_working_3-way'!E391)</f>
        <v>4.1027326221120184</v>
      </c>
      <c r="I383" s="47">
        <f>IF(OR($A383="",$B383="",$C383=""),"",'MPTO_working_3-way'!F391)</f>
        <v>3.7212514648875357</v>
      </c>
      <c r="J383" s="48">
        <f>IF(OR($A383="",$B383="",$C383=""),"",'MPTO_working_3-way'!G391)</f>
        <v>2.0511423147451548</v>
      </c>
      <c r="K383" s="46">
        <f>IF(OR($A383="",$B383="",$C383=""),"",'OddsRatio_working_3-way'!H391)</f>
        <v>4.0877730766236198</v>
      </c>
      <c r="L383" s="47">
        <f>IF(OR($A383="",$B383="",$C383=""),"",'OddsRatio_working_3-way'!I391)</f>
        <v>3.7147535103200946</v>
      </c>
      <c r="M383" s="48">
        <f>IF(OR($A383="",$B383="",$C383=""),"",'OddsRatio_working_3-way'!J391)</f>
        <v>2.0568887711933197</v>
      </c>
      <c r="N383" s="49">
        <f t="shared" si="93"/>
        <v>24.571566822134709</v>
      </c>
      <c r="O383" s="50">
        <f t="shared" si="94"/>
        <v>27.015148053065229</v>
      </c>
      <c r="P383" s="50">
        <f t="shared" si="95"/>
        <v>48.413285124800062</v>
      </c>
      <c r="Q383" t="s">
        <v>110</v>
      </c>
      <c r="R383" t="s">
        <v>155</v>
      </c>
      <c r="S383" s="40">
        <v>44228</v>
      </c>
      <c r="T383" s="52">
        <v>100</v>
      </c>
      <c r="U383" s="52">
        <f t="shared" si="96"/>
        <v>74.874371859296474</v>
      </c>
      <c r="V383" s="52">
        <f t="shared" si="97"/>
        <v>72.375690607734811</v>
      </c>
      <c r="W383" s="52">
        <f t="shared" si="98"/>
        <v>50.495049504950494</v>
      </c>
      <c r="X383" s="52">
        <f t="shared" si="99"/>
        <v>77.129259887314689</v>
      </c>
      <c r="Y383" s="52">
        <f t="shared" si="100"/>
        <v>74.630578635753025</v>
      </c>
      <c r="Z383" s="52">
        <f t="shared" si="101"/>
        <v>52.749937532968701</v>
      </c>
      <c r="AA383" s="52">
        <f t="shared" si="102"/>
        <v>-2.2548880280182146</v>
      </c>
      <c r="AB383" s="52">
        <f t="shared" si="103"/>
        <v>-2.2548880280182146</v>
      </c>
      <c r="AC383" s="52">
        <f t="shared" si="104"/>
        <v>-2.2548880280182075</v>
      </c>
      <c r="AF383">
        <v>2.21</v>
      </c>
      <c r="AG383">
        <v>1.74</v>
      </c>
      <c r="AH383" s="59" t="s">
        <v>379</v>
      </c>
      <c r="AJ383" t="s">
        <v>470</v>
      </c>
    </row>
    <row r="384" spans="1:36" ht="15" x14ac:dyDescent="0.25">
      <c r="A384">
        <v>2.04</v>
      </c>
      <c r="B384">
        <v>3.23</v>
      </c>
      <c r="C384">
        <v>4.5</v>
      </c>
      <c r="D384" s="45">
        <f t="shared" si="105"/>
        <v>2.2015823873409168E-2</v>
      </c>
      <c r="E384" s="46">
        <f>IF(OR($A384="",$B384="",$C384=""),"",A384*'MPTO_working_3-way'!$I392)</f>
        <v>2.0849122807017548</v>
      </c>
      <c r="F384" s="47">
        <f>IF(OR($A384="",$B384="",$C384=""),"",B384*'MPTO_working_3-way'!$I392)</f>
        <v>3.3011111111111116</v>
      </c>
      <c r="G384" s="48">
        <f>IF(OR($A384="",$B384="",$C384=""),"",C384*'MPTO_working_3-way'!$I392)</f>
        <v>4.5990712074303417</v>
      </c>
      <c r="H384" s="46">
        <f>IF(OR($A384="",$B384="",$C384=""),"",'MPTO_working_3-way'!E392)</f>
        <v>2.0710045119924012</v>
      </c>
      <c r="I384" s="47">
        <f>IF(OR($A384="",$B384="",$C384=""),"",'MPTO_working_3-way'!F392)</f>
        <v>3.3084218512898333</v>
      </c>
      <c r="J384" s="48">
        <f>IF(OR($A384="",$B384="",$C384=""),"",'MPTO_working_3-way'!G392)</f>
        <v>4.6536819637139821</v>
      </c>
      <c r="K384" s="46">
        <f>IF(OR($A384="",$B384="",$C384=""),"",'OddsRatio_working_3-way'!H392)</f>
        <v>2.0767909791831038</v>
      </c>
      <c r="L384" s="47">
        <f>IF(OR($A384="",$B384="",$C384=""),"",'OddsRatio_working_3-way'!I392)</f>
        <v>3.3088883495945387</v>
      </c>
      <c r="M384" s="48">
        <f>IF(OR($A384="",$B384="",$C384=""),"",'OddsRatio_working_3-way'!J392)</f>
        <v>4.6238157953277543</v>
      </c>
      <c r="N384" s="49">
        <f t="shared" si="93"/>
        <v>47.963648603163904</v>
      </c>
      <c r="O384" s="50">
        <f t="shared" si="94"/>
        <v>30.292830696735102</v>
      </c>
      <c r="P384" s="50">
        <f t="shared" si="95"/>
        <v>21.743520700100973</v>
      </c>
      <c r="Q384" t="s">
        <v>112</v>
      </c>
      <c r="R384" t="s">
        <v>55</v>
      </c>
      <c r="S384" s="40">
        <v>44228</v>
      </c>
      <c r="T384" s="52">
        <v>100</v>
      </c>
      <c r="U384" s="52">
        <f t="shared" si="96"/>
        <v>50.980392156862742</v>
      </c>
      <c r="V384" s="52">
        <f t="shared" si="97"/>
        <v>69.040247678018574</v>
      </c>
      <c r="W384" s="52">
        <f t="shared" si="98"/>
        <v>77.777777777777771</v>
      </c>
      <c r="X384" s="52">
        <f t="shared" si="99"/>
        <v>53.181974544203648</v>
      </c>
      <c r="Y384" s="52">
        <f t="shared" si="100"/>
        <v>71.241830065359466</v>
      </c>
      <c r="Z384" s="52">
        <f t="shared" si="101"/>
        <v>79.979360165118692</v>
      </c>
      <c r="AA384" s="52">
        <f t="shared" si="102"/>
        <v>-2.2015823873409062</v>
      </c>
      <c r="AB384" s="52">
        <f t="shared" si="103"/>
        <v>-2.201582387340892</v>
      </c>
      <c r="AC384" s="52">
        <f t="shared" si="104"/>
        <v>-2.2015823873409204</v>
      </c>
      <c r="AF384">
        <v>2.87</v>
      </c>
      <c r="AG384">
        <v>1.46</v>
      </c>
      <c r="AH384" s="59" t="s">
        <v>377</v>
      </c>
      <c r="AJ384" t="s">
        <v>470</v>
      </c>
    </row>
    <row r="385" spans="1:36" ht="15" x14ac:dyDescent="0.25">
      <c r="A385">
        <v>1.5</v>
      </c>
      <c r="B385">
        <v>4.92</v>
      </c>
      <c r="C385">
        <v>6.36</v>
      </c>
      <c r="D385" s="45">
        <f t="shared" si="105"/>
        <v>2.7151403589507517E-2</v>
      </c>
      <c r="E385" s="46">
        <f>IF(OR($A385="",$B385="",$C385=""),"",A385*'MPTO_working_3-way'!$I393)</f>
        <v>1.5407271053842613</v>
      </c>
      <c r="F385" s="47">
        <f>IF(OR($A385="",$B385="",$C385=""),"",B385*'MPTO_working_3-way'!$I393)</f>
        <v>5.0535849056603768</v>
      </c>
      <c r="G385" s="48">
        <f>IF(OR($A385="",$B385="",$C385=""),"",C385*'MPTO_working_3-way'!$I393)</f>
        <v>6.5326829268292679</v>
      </c>
      <c r="H385" s="46">
        <f>IF(OR($A385="",$B385="",$C385=""),"",'MPTO_working_3-way'!E393)</f>
        <v>1.5206438068579426</v>
      </c>
      <c r="I385" s="47">
        <f>IF(OR($A385="",$B385="",$C385=""),"",'MPTO_working_3-way'!F393)</f>
        <v>5.1492890995260652</v>
      </c>
      <c r="J385" s="48">
        <f>IF(OR($A385="",$B385="",$C385=""),"",'MPTO_working_3-way'!G393)</f>
        <v>6.7484472049689437</v>
      </c>
      <c r="K385" s="46">
        <f>IF(OR($A385="",$B385="",$C385=""),"",'OddsRatio_working_3-way'!H393)</f>
        <v>1.5271397593759981</v>
      </c>
      <c r="L385" s="47">
        <f>IF(OR($A385="",$B385="",$C385=""),"",'OddsRatio_working_3-way'!I393)</f>
        <v>5.1327757135078249</v>
      </c>
      <c r="M385" s="48">
        <f>IF(OR($A385="",$B385="",$C385=""),"",'OddsRatio_working_3-way'!J393)</f>
        <v>6.6509382205106995</v>
      </c>
      <c r="N385" s="49">
        <f t="shared" si="93"/>
        <v>64.904420549581843</v>
      </c>
      <c r="O385" s="50">
        <f t="shared" si="94"/>
        <v>19.787933094384709</v>
      </c>
      <c r="P385" s="50">
        <f t="shared" si="95"/>
        <v>15.307646356033452</v>
      </c>
      <c r="Q385" t="s">
        <v>178</v>
      </c>
      <c r="R385" t="s">
        <v>56</v>
      </c>
      <c r="S385" s="40">
        <v>44228</v>
      </c>
      <c r="T385" s="52">
        <v>100</v>
      </c>
      <c r="U385" s="52">
        <f t="shared" si="96"/>
        <v>33.333333333333329</v>
      </c>
      <c r="V385" s="52">
        <f t="shared" si="97"/>
        <v>79.674796747967477</v>
      </c>
      <c r="W385" s="52">
        <f t="shared" si="98"/>
        <v>84.276729559748418</v>
      </c>
      <c r="X385" s="52">
        <f t="shared" si="99"/>
        <v>36.048473692284091</v>
      </c>
      <c r="Y385" s="52">
        <f t="shared" si="100"/>
        <v>82.389937106918225</v>
      </c>
      <c r="Z385" s="52">
        <f t="shared" si="101"/>
        <v>86.99186991869918</v>
      </c>
      <c r="AA385" s="52">
        <f t="shared" si="102"/>
        <v>-2.7151403589507623</v>
      </c>
      <c r="AB385" s="52">
        <f t="shared" si="103"/>
        <v>-2.7151403589507481</v>
      </c>
      <c r="AC385" s="52">
        <f t="shared" si="104"/>
        <v>-2.7151403589507623</v>
      </c>
      <c r="AF385">
        <v>1.6</v>
      </c>
      <c r="AG385">
        <v>2.4700000000000002</v>
      </c>
      <c r="AH385" s="59" t="s">
        <v>376</v>
      </c>
      <c r="AJ385" t="s">
        <v>470</v>
      </c>
    </row>
    <row r="386" spans="1:36" ht="15" x14ac:dyDescent="0.25">
      <c r="A386">
        <v>3.13</v>
      </c>
      <c r="B386">
        <v>2.9</v>
      </c>
      <c r="C386">
        <v>2.71</v>
      </c>
      <c r="D386" s="45">
        <f t="shared" si="105"/>
        <v>3.3320094135170564E-2</v>
      </c>
      <c r="E386" s="46">
        <f>IF(OR($A386="",$B386="",$C386=""),"",A386*'MPTO_working_3-way'!$I394)</f>
        <v>3.2342918946430839</v>
      </c>
      <c r="F386" s="47">
        <f>IF(OR($A386="",$B386="",$C386=""),"",B386*'MPTO_working_3-way'!$I394)</f>
        <v>2.9966282729919946</v>
      </c>
      <c r="G386" s="48">
        <f>IF(OR($A386="",$B386="",$C386=""),"",C386*'MPTO_working_3-way'!$I394)</f>
        <v>2.8002974551063122</v>
      </c>
      <c r="H386" s="46">
        <f>IF(OR($A386="",$B386="",$C386=""),"",'MPTO_working_3-way'!E394)</f>
        <v>3.2427301573072809</v>
      </c>
      <c r="I386" s="47">
        <f>IF(OR($A386="",$B386="",$C386=""),"",'MPTO_working_3-way'!F394)</f>
        <v>2.9965160572000058</v>
      </c>
      <c r="J386" s="48">
        <f>IF(OR($A386="",$B386="",$C386=""),"",'MPTO_working_3-way'!G394)</f>
        <v>2.7941000410050663</v>
      </c>
      <c r="K386" s="46">
        <f>IF(OR($A386="",$B386="",$C386=""),"",'OddsRatio_working_3-way'!H394)</f>
        <v>3.2384609666131503</v>
      </c>
      <c r="L386" s="47">
        <f>IF(OR($A386="",$B386="",$C386=""),"",'OddsRatio_working_3-way'!I394)</f>
        <v>2.9967492190445939</v>
      </c>
      <c r="M386" s="48">
        <f>IF(OR($A386="",$B386="",$C386=""),"",'OddsRatio_working_3-way'!J394)</f>
        <v>2.7970742971401341</v>
      </c>
      <c r="N386" s="49">
        <f t="shared" si="93"/>
        <v>30.91866883308483</v>
      </c>
      <c r="O386" s="50">
        <f t="shared" si="94"/>
        <v>33.370839119846728</v>
      </c>
      <c r="P386" s="50">
        <f t="shared" si="95"/>
        <v>35.710492047068456</v>
      </c>
      <c r="Q386" t="s">
        <v>60</v>
      </c>
      <c r="R386" t="s">
        <v>151</v>
      </c>
      <c r="S386" s="40">
        <v>44228</v>
      </c>
      <c r="T386" s="52">
        <v>100</v>
      </c>
      <c r="U386" s="52">
        <f t="shared" si="96"/>
        <v>68.051118210862612</v>
      </c>
      <c r="V386" s="52">
        <f t="shared" si="97"/>
        <v>65.517241379310349</v>
      </c>
      <c r="W386" s="52">
        <f t="shared" si="98"/>
        <v>63.099630996309962</v>
      </c>
      <c r="X386" s="52">
        <f t="shared" si="99"/>
        <v>71.383127624379696</v>
      </c>
      <c r="Y386" s="52">
        <f t="shared" si="100"/>
        <v>68.849250792827419</v>
      </c>
      <c r="Z386" s="52">
        <f t="shared" si="101"/>
        <v>66.431640409827025</v>
      </c>
      <c r="AA386" s="52">
        <f t="shared" si="102"/>
        <v>-3.3320094135170848</v>
      </c>
      <c r="AB386" s="52">
        <f t="shared" si="103"/>
        <v>-3.3320094135170706</v>
      </c>
      <c r="AC386" s="52">
        <f t="shared" si="104"/>
        <v>-3.3320094135170635</v>
      </c>
      <c r="AF386">
        <v>3.02</v>
      </c>
      <c r="AG386">
        <v>1.4</v>
      </c>
      <c r="AH386" s="59" t="s">
        <v>374</v>
      </c>
      <c r="AJ386" t="s">
        <v>471</v>
      </c>
    </row>
    <row r="387" spans="1:36" ht="15" x14ac:dyDescent="0.25">
      <c r="A387">
        <v>1.73</v>
      </c>
      <c r="B387">
        <v>3.54</v>
      </c>
      <c r="C387">
        <v>5.68</v>
      </c>
      <c r="D387" s="45">
        <f t="shared" si="105"/>
        <v>3.6576895815308541E-2</v>
      </c>
      <c r="E387" s="46">
        <f>IF(OR($A387="",$B387="",$C387=""),"",A387*'MPTO_working_3-way'!$I395)</f>
        <v>1.7932780297604838</v>
      </c>
      <c r="F387" s="47">
        <f>IF(OR($A387="",$B387="",$C387=""),"",B387*'MPTO_working_3-way'!$I395)</f>
        <v>3.6694822111861924</v>
      </c>
      <c r="G387" s="48">
        <f>IF(OR($A387="",$B387="",$C387=""),"",C387*'MPTO_working_3-way'!$I395)</f>
        <v>5.8877567682309522</v>
      </c>
      <c r="H387" s="46">
        <f>IF(OR($A387="",$B387="",$C387=""),"",'MPTO_working_3-way'!E395)</f>
        <v>1.7672765936288848</v>
      </c>
      <c r="I387" s="47">
        <f>IF(OR($A387="",$B387="",$C387=""),"",'MPTO_working_3-way'!F395)</f>
        <v>3.6996809569985403</v>
      </c>
      <c r="J387" s="48">
        <f>IF(OR($A387="",$B387="",$C387=""),"",'MPTO_working_3-way'!G395)</f>
        <v>6.1026202180832838</v>
      </c>
      <c r="K387" s="46">
        <f>IF(OR($A387="",$B387="",$C387=""),"",'OddsRatio_working_3-way'!H395)</f>
        <v>1.7769277872236147</v>
      </c>
      <c r="L387" s="47">
        <f>IF(OR($A387="",$B387="",$C387=""),"",'OddsRatio_working_3-way'!I395)</f>
        <v>3.7032829856821663</v>
      </c>
      <c r="M387" s="48">
        <f>IF(OR($A387="",$B387="",$C387=""),"",'OddsRatio_working_3-way'!J395)</f>
        <v>5.9808521153513929</v>
      </c>
      <c r="N387" s="49">
        <f t="shared" si="93"/>
        <v>55.763801452112993</v>
      </c>
      <c r="O387" s="50">
        <f t="shared" si="94"/>
        <v>27.251801274620192</v>
      </c>
      <c r="P387" s="50">
        <f t="shared" si="95"/>
        <v>16.984397273266811</v>
      </c>
      <c r="Q387" t="s">
        <v>158</v>
      </c>
      <c r="R387" t="s">
        <v>121</v>
      </c>
      <c r="S387" s="40">
        <v>44228</v>
      </c>
      <c r="T387" s="52">
        <v>100</v>
      </c>
      <c r="U387" s="52">
        <f t="shared" si="96"/>
        <v>42.196531791907518</v>
      </c>
      <c r="V387" s="52">
        <f t="shared" si="97"/>
        <v>71.751412429378533</v>
      </c>
      <c r="W387" s="52">
        <f t="shared" si="98"/>
        <v>82.394366197183103</v>
      </c>
      <c r="X387" s="52">
        <f t="shared" si="99"/>
        <v>45.854221373438378</v>
      </c>
      <c r="Y387" s="52">
        <f t="shared" si="100"/>
        <v>75.409102010909393</v>
      </c>
      <c r="Z387" s="52">
        <f t="shared" si="101"/>
        <v>86.05205577871395</v>
      </c>
      <c r="AA387" s="52">
        <f t="shared" si="102"/>
        <v>-3.6576895815308603</v>
      </c>
      <c r="AB387" s="52">
        <f t="shared" si="103"/>
        <v>-3.6576895815308603</v>
      </c>
      <c r="AC387" s="52">
        <f t="shared" si="104"/>
        <v>-3.6576895815308461</v>
      </c>
      <c r="AF387">
        <v>2.62</v>
      </c>
      <c r="AG387">
        <v>1.52</v>
      </c>
      <c r="AH387" s="59" t="s">
        <v>378</v>
      </c>
      <c r="AJ387" t="s">
        <v>471</v>
      </c>
    </row>
    <row r="388" spans="1:36" ht="15" x14ac:dyDescent="0.25">
      <c r="A388">
        <v>2.86</v>
      </c>
      <c r="B388">
        <v>2.9</v>
      </c>
      <c r="C388">
        <v>2.95</v>
      </c>
      <c r="D388" s="45">
        <f t="shared" si="105"/>
        <v>3.3460986704703988E-2</v>
      </c>
      <c r="E388" s="46">
        <f>IF(OR($A388="",$B388="",$C388=""),"",A388*'MPTO_working_3-way'!$I396)</f>
        <v>2.9556984219754532</v>
      </c>
      <c r="F388" s="47">
        <f>IF(OR($A388="",$B388="",$C388=""),"",B388*'MPTO_working_3-way'!$I396)</f>
        <v>2.9970368614436413</v>
      </c>
      <c r="G388" s="48">
        <f>IF(OR($A388="",$B388="",$C388=""),"",C388*'MPTO_working_3-way'!$I396)</f>
        <v>3.0487099107788769</v>
      </c>
      <c r="H388" s="46">
        <f>IF(OR($A388="",$B388="",$C388=""),"",'MPTO_working_3-way'!E396)</f>
        <v>2.9542386592772369</v>
      </c>
      <c r="I388" s="47">
        <f>IF(OR($A388="",$B388="",$C388=""),"",'MPTO_working_3-way'!F396)</f>
        <v>2.9969378131086097</v>
      </c>
      <c r="J388" s="48">
        <f>IF(OR($A388="",$B388="",$C388=""),"",'MPTO_working_3-way'!G396)</f>
        <v>3.0503671566244042</v>
      </c>
      <c r="K388" s="46">
        <f>IF(OR($A388="",$B388="",$C388=""),"",'OddsRatio_working_3-way'!H396)</f>
        <v>2.9549527582137856</v>
      </c>
      <c r="L388" s="47">
        <f>IF(OR($A388="",$B388="",$C388=""),"",'OddsRatio_working_3-way'!I396)</f>
        <v>2.9969947530140826</v>
      </c>
      <c r="M388" s="48">
        <f>IF(OR($A388="",$B388="",$C388=""),"",'OddsRatio_working_3-way'!J396)</f>
        <v>3.0495472465144542</v>
      </c>
      <c r="N388" s="49">
        <f t="shared" si="93"/>
        <v>33.832951040101236</v>
      </c>
      <c r="O388" s="50">
        <f t="shared" si="94"/>
        <v>33.36628964644467</v>
      </c>
      <c r="P388" s="50">
        <f t="shared" si="95"/>
        <v>32.80075931345408</v>
      </c>
      <c r="Q388" t="s">
        <v>436</v>
      </c>
      <c r="R388" t="s">
        <v>58</v>
      </c>
      <c r="S388" s="40">
        <v>44228</v>
      </c>
      <c r="T388" s="52">
        <v>100</v>
      </c>
      <c r="U388" s="52">
        <f t="shared" si="96"/>
        <v>65.03496503496504</v>
      </c>
      <c r="V388" s="52">
        <f t="shared" si="97"/>
        <v>65.517241379310349</v>
      </c>
      <c r="W388" s="52">
        <f t="shared" si="98"/>
        <v>66.101694915254228</v>
      </c>
      <c r="X388" s="52">
        <f t="shared" si="99"/>
        <v>68.381063705435423</v>
      </c>
      <c r="Y388" s="52">
        <f t="shared" si="100"/>
        <v>68.863340049780732</v>
      </c>
      <c r="Z388" s="52">
        <f t="shared" si="101"/>
        <v>69.447793585724625</v>
      </c>
      <c r="AA388" s="52">
        <f t="shared" si="102"/>
        <v>-3.3460986704703828</v>
      </c>
      <c r="AB388" s="52">
        <f t="shared" si="103"/>
        <v>-3.3460986704703828</v>
      </c>
      <c r="AC388" s="52">
        <f t="shared" si="104"/>
        <v>-3.346098670470397</v>
      </c>
      <c r="AF388">
        <v>2.77</v>
      </c>
      <c r="AG388">
        <v>1.48</v>
      </c>
      <c r="AH388" s="59" t="s">
        <v>378</v>
      </c>
      <c r="AJ388" t="s">
        <v>471</v>
      </c>
    </row>
    <row r="389" spans="1:36" ht="15" x14ac:dyDescent="0.25">
      <c r="A389">
        <v>2.67</v>
      </c>
      <c r="B389">
        <v>2.98</v>
      </c>
      <c r="C389">
        <v>3.1</v>
      </c>
      <c r="D389" s="45">
        <f t="shared" si="105"/>
        <v>3.2682950165940472E-2</v>
      </c>
      <c r="E389" s="46">
        <f>IF(OR($A389="",$B389="",$C389=""),"",A389*'MPTO_working_3-way'!$I397)</f>
        <v>2.7572634769430611</v>
      </c>
      <c r="F389" s="47">
        <f>IF(OR($A389="",$B389="",$C389=""),"",B389*'MPTO_working_3-way'!$I397)</f>
        <v>3.0773951914945026</v>
      </c>
      <c r="G389" s="48">
        <f>IF(OR($A389="",$B389="",$C389=""),"",C389*'MPTO_working_3-way'!$I397)</f>
        <v>3.2013171455144156</v>
      </c>
      <c r="H389" s="46">
        <f>IF(OR($A389="",$B389="",$C389=""),"",'MPTO_working_3-way'!E397)</f>
        <v>2.7499912664923927</v>
      </c>
      <c r="I389" s="47">
        <f>IF(OR($A389="",$B389="",$C389=""),"",'MPTO_working_3-way'!F397)</f>
        <v>3.0799921414734568</v>
      </c>
      <c r="J389" s="48">
        <f>IF(OR($A389="",$B389="",$C389=""),"",'MPTO_working_3-way'!G397)</f>
        <v>3.208353747844011</v>
      </c>
      <c r="K389" s="46">
        <f>IF(OR($A389="",$B389="",$C389=""),"",'OddsRatio_working_3-way'!H397)</f>
        <v>2.7534140605367421</v>
      </c>
      <c r="L389" s="47">
        <f>IF(OR($A389="",$B389="",$C389=""),"",'OddsRatio_working_3-way'!I397)</f>
        <v>3.0788981077022455</v>
      </c>
      <c r="M389" s="48">
        <f>IF(OR($A389="",$B389="",$C389=""),"",'OddsRatio_working_3-way'!J397)</f>
        <v>3.2048919324114724</v>
      </c>
      <c r="N389" s="49">
        <f t="shared" si="93"/>
        <v>36.267843402063477</v>
      </c>
      <c r="O389" s="50">
        <f t="shared" si="94"/>
        <v>32.495014054868953</v>
      </c>
      <c r="P389" s="50">
        <f t="shared" si="95"/>
        <v>31.237142543067577</v>
      </c>
      <c r="Q389" t="s">
        <v>437</v>
      </c>
      <c r="R389" t="s">
        <v>163</v>
      </c>
      <c r="S389" s="40">
        <v>44228</v>
      </c>
      <c r="T389" s="52">
        <v>100</v>
      </c>
      <c r="U389" s="52">
        <f t="shared" si="96"/>
        <v>62.546816479400754</v>
      </c>
      <c r="V389" s="52">
        <f t="shared" si="97"/>
        <v>66.442953020134226</v>
      </c>
      <c r="W389" s="52">
        <f t="shared" si="98"/>
        <v>67.741935483870961</v>
      </c>
      <c r="X389" s="52">
        <f t="shared" si="99"/>
        <v>65.815111495994799</v>
      </c>
      <c r="Y389" s="52">
        <f t="shared" si="100"/>
        <v>69.711248036728279</v>
      </c>
      <c r="Z389" s="52">
        <f t="shared" si="101"/>
        <v>71.010230500465028</v>
      </c>
      <c r="AA389" s="52">
        <f t="shared" si="102"/>
        <v>-3.2682950165940454</v>
      </c>
      <c r="AB389" s="52">
        <f t="shared" si="103"/>
        <v>-3.2682950165940525</v>
      </c>
      <c r="AC389" s="52">
        <f t="shared" si="104"/>
        <v>-3.2682950165940667</v>
      </c>
      <c r="AF389">
        <v>2.58</v>
      </c>
      <c r="AG389">
        <v>1.53</v>
      </c>
      <c r="AH389" s="59" t="s">
        <v>379</v>
      </c>
      <c r="AJ389" t="s">
        <v>471</v>
      </c>
    </row>
    <row r="390" spans="1:36" ht="15" x14ac:dyDescent="0.25">
      <c r="A390">
        <v>3.49</v>
      </c>
      <c r="B390">
        <v>3.21</v>
      </c>
      <c r="C390">
        <v>2.27</v>
      </c>
      <c r="D390" s="45">
        <f t="shared" si="105"/>
        <v>3.8588065401410354E-2</v>
      </c>
      <c r="E390" s="46">
        <f>IF(OR($A390="",$B390="",$C390=""),"",A390*'MPTO_working_3-way'!$I398)</f>
        <v>3.6246723482509222</v>
      </c>
      <c r="F390" s="47">
        <f>IF(OR($A390="",$B390="",$C390=""),"",B390*'MPTO_working_3-way'!$I398)</f>
        <v>3.3338676899385273</v>
      </c>
      <c r="G390" s="48">
        <f>IF(OR($A390="",$B390="",$C390=""),"",C390*'MPTO_working_3-way'!$I398)</f>
        <v>2.3575949084612016</v>
      </c>
      <c r="H390" s="46">
        <f>IF(OR($A390="",$B390="",$C390=""),"",'MPTO_working_3-way'!E398)</f>
        <v>3.6540323734386235</v>
      </c>
      <c r="I390" s="47">
        <f>IF(OR($A390="",$B390="",$C390=""),"",'MPTO_working_3-way'!F398)</f>
        <v>3.3482465206178826</v>
      </c>
      <c r="J390" s="48">
        <f>IF(OR($A390="",$B390="",$C390=""),"",'MPTO_working_3-way'!G398)</f>
        <v>2.3382736212708202</v>
      </c>
      <c r="K390" s="46">
        <f>IF(OR($A390="",$B390="",$C390=""),"",'OddsRatio_working_3-way'!H398)</f>
        <v>3.6400463371504181</v>
      </c>
      <c r="L390" s="47">
        <f>IF(OR($A390="",$B390="",$C390=""),"",'OddsRatio_working_3-way'!I398)</f>
        <v>3.3431736566676413</v>
      </c>
      <c r="M390" s="48">
        <f>IF(OR($A390="",$B390="",$C390=""),"",'OddsRatio_working_3-way'!J398)</f>
        <v>2.346529657904028</v>
      </c>
      <c r="N390" s="49">
        <f t="shared" si="93"/>
        <v>27.588700547859112</v>
      </c>
      <c r="O390" s="50">
        <f t="shared" si="94"/>
        <v>29.995191561379535</v>
      </c>
      <c r="P390" s="50">
        <f t="shared" si="95"/>
        <v>42.416107890761367</v>
      </c>
      <c r="Q390" t="s">
        <v>255</v>
      </c>
      <c r="R390" t="s">
        <v>168</v>
      </c>
      <c r="S390" s="40">
        <v>44228</v>
      </c>
      <c r="T390" s="52">
        <v>100</v>
      </c>
      <c r="U390" s="52">
        <f t="shared" si="96"/>
        <v>71.346704871060169</v>
      </c>
      <c r="V390" s="52">
        <f t="shared" si="97"/>
        <v>68.847352024922117</v>
      </c>
      <c r="W390" s="52">
        <f t="shared" si="98"/>
        <v>55.947136563876647</v>
      </c>
      <c r="X390" s="52">
        <f t="shared" si="99"/>
        <v>75.205511411201215</v>
      </c>
      <c r="Y390" s="52">
        <f t="shared" si="100"/>
        <v>72.706158565063177</v>
      </c>
      <c r="Z390" s="52">
        <f t="shared" si="101"/>
        <v>59.8059431040177</v>
      </c>
      <c r="AA390" s="52">
        <f t="shared" si="102"/>
        <v>-3.8588065401410461</v>
      </c>
      <c r="AB390" s="52">
        <f t="shared" si="103"/>
        <v>-3.8588065401410603</v>
      </c>
      <c r="AC390" s="52">
        <f t="shared" si="104"/>
        <v>-3.8588065401410532</v>
      </c>
      <c r="AF390">
        <v>2.14</v>
      </c>
      <c r="AG390">
        <v>1.74</v>
      </c>
      <c r="AH390" s="59" t="s">
        <v>379</v>
      </c>
      <c r="AJ390" t="s">
        <v>271</v>
      </c>
    </row>
    <row r="391" spans="1:36" ht="15" x14ac:dyDescent="0.25">
      <c r="A391">
        <v>1.81</v>
      </c>
      <c r="B391">
        <v>3.59</v>
      </c>
      <c r="C391">
        <v>4.7699999999999996</v>
      </c>
      <c r="D391" s="45">
        <f t="shared" si="105"/>
        <v>4.0681325748751052E-2</v>
      </c>
      <c r="E391" s="46">
        <f>IF(OR($A391="",$B391="",$C391=""),"",A391*'MPTO_working_3-way'!$I399)</f>
        <v>1.8836331996052396</v>
      </c>
      <c r="F391" s="47">
        <f>IF(OR($A391="",$B391="",$C391=""),"",B391*'MPTO_working_3-way'!$I399)</f>
        <v>3.736045959438016</v>
      </c>
      <c r="G391" s="48">
        <f>IF(OR($A391="",$B391="",$C391=""),"",C391*'MPTO_working_3-way'!$I399)</f>
        <v>4.9640499238215421</v>
      </c>
      <c r="H391" s="46">
        <f>IF(OR($A391="",$B391="",$C391=""),"",'MPTO_working_3-way'!E399)</f>
        <v>1.8555431941298353</v>
      </c>
      <c r="I391" s="47">
        <f>IF(OR($A391="",$B391="",$C391=""),"",'MPTO_working_3-way'!F399)</f>
        <v>3.7737117861502893</v>
      </c>
      <c r="J391" s="48">
        <f>IF(OR($A391="",$B391="",$C391=""),"",'MPTO_working_3-way'!G399)</f>
        <v>5.0998769085333819</v>
      </c>
      <c r="K391" s="46">
        <f>IF(OR($A391="",$B391="",$C391=""),"",'OddsRatio_working_3-way'!H399)</f>
        <v>1.8660078837810228</v>
      </c>
      <c r="L391" s="47">
        <f>IF(OR($A391="",$B391="",$C391=""),"",'OddsRatio_working_3-way'!I399)</f>
        <v>3.769086937028209</v>
      </c>
      <c r="M391" s="48">
        <f>IF(OR($A391="",$B391="",$C391=""),"",'OddsRatio_working_3-way'!J399)</f>
        <v>5.0306786689561198</v>
      </c>
      <c r="N391" s="49">
        <f t="shared" si="93"/>
        <v>53.088892264670953</v>
      </c>
      <c r="O391" s="50">
        <f t="shared" si="94"/>
        <v>26.766266016449702</v>
      </c>
      <c r="P391" s="50">
        <f t="shared" si="95"/>
        <v>20.144841718879338</v>
      </c>
      <c r="Q391" t="s">
        <v>124</v>
      </c>
      <c r="R391" t="s">
        <v>67</v>
      </c>
      <c r="S391" s="40">
        <v>44228</v>
      </c>
      <c r="T391" s="52">
        <v>100</v>
      </c>
      <c r="U391" s="52">
        <f t="shared" si="96"/>
        <v>44.751381215469614</v>
      </c>
      <c r="V391" s="52">
        <f t="shared" si="97"/>
        <v>72.14484679665739</v>
      </c>
      <c r="W391" s="52">
        <f t="shared" si="98"/>
        <v>79.035639412997895</v>
      </c>
      <c r="X391" s="52">
        <f t="shared" si="99"/>
        <v>48.819513790344715</v>
      </c>
      <c r="Y391" s="52">
        <f t="shared" si="100"/>
        <v>76.212979371532484</v>
      </c>
      <c r="Z391" s="52">
        <f t="shared" si="101"/>
        <v>83.103771987873003</v>
      </c>
      <c r="AA391" s="52">
        <f t="shared" si="102"/>
        <v>-4.0681325748751007</v>
      </c>
      <c r="AB391" s="52">
        <f t="shared" si="103"/>
        <v>-4.0681325748750936</v>
      </c>
      <c r="AC391" s="52">
        <f t="shared" si="104"/>
        <v>-4.0681325748751078</v>
      </c>
      <c r="AF391">
        <v>2</v>
      </c>
      <c r="AG391">
        <v>1.85</v>
      </c>
      <c r="AH391" s="59" t="s">
        <v>373</v>
      </c>
      <c r="AJ391" t="s">
        <v>271</v>
      </c>
    </row>
    <row r="392" spans="1:36" ht="15" x14ac:dyDescent="0.25">
      <c r="A392">
        <v>2.35</v>
      </c>
      <c r="B392">
        <v>3.67</v>
      </c>
      <c r="C392">
        <v>2.93</v>
      </c>
      <c r="D392" s="45">
        <f t="shared" si="105"/>
        <v>3.9308407253959565E-2</v>
      </c>
      <c r="E392" s="46">
        <f>IF(OR($A392="",$B392="",$C392=""),"",A392*'MPTO_working_3-way'!$I400)</f>
        <v>2.4423747570468053</v>
      </c>
      <c r="F392" s="47">
        <f>IF(OR($A392="",$B392="",$C392=""),"",B392*'MPTO_working_3-way'!$I400)</f>
        <v>3.8142618546220315</v>
      </c>
      <c r="G392" s="48">
        <f>IF(OR($A392="",$B392="",$C392=""),"",C392*'MPTO_working_3-way'!$I400)</f>
        <v>3.0451736332541017</v>
      </c>
      <c r="H392" s="46">
        <f>IF(OR($A392="",$B392="",$C392=""),"",'MPTO_working_3-way'!E400)</f>
        <v>2.4246590983779979</v>
      </c>
      <c r="I392" s="47">
        <f>IF(OR($A392="",$B392="",$C392=""),"",'MPTO_working_3-way'!F400)</f>
        <v>3.8553955017968855</v>
      </c>
      <c r="J392" s="48">
        <f>IF(OR($A392="",$B392="",$C392=""),"",'MPTO_working_3-way'!G400)</f>
        <v>3.046977142653883</v>
      </c>
      <c r="K392" s="46">
        <f>IF(OR($A392="",$B392="",$C392=""),"",'OddsRatio_working_3-way'!H400)</f>
        <v>2.4326542610910935</v>
      </c>
      <c r="L392" s="47">
        <f>IF(OR($A392="",$B392="",$C392=""),"",'OddsRatio_working_3-way'!I400)</f>
        <v>3.8334717608246072</v>
      </c>
      <c r="M392" s="48">
        <f>IF(OR($A392="",$B392="",$C392=""),"",'OddsRatio_working_3-way'!J400)</f>
        <v>3.0481649806709714</v>
      </c>
      <c r="N392" s="49">
        <f t="shared" si="93"/>
        <v>40.943757591449597</v>
      </c>
      <c r="O392" s="50">
        <f t="shared" si="94"/>
        <v>26.2173924631898</v>
      </c>
      <c r="P392" s="50">
        <f t="shared" si="95"/>
        <v>32.8388499453606</v>
      </c>
      <c r="Q392" t="s">
        <v>128</v>
      </c>
      <c r="R392" t="s">
        <v>66</v>
      </c>
      <c r="S392" s="40">
        <v>44228</v>
      </c>
      <c r="T392" s="52">
        <v>100</v>
      </c>
      <c r="U392" s="52">
        <f t="shared" si="96"/>
        <v>57.446808510638299</v>
      </c>
      <c r="V392" s="52">
        <f t="shared" si="97"/>
        <v>72.752043596730246</v>
      </c>
      <c r="W392" s="52">
        <f t="shared" si="98"/>
        <v>65.870307167235495</v>
      </c>
      <c r="X392" s="52">
        <f t="shared" si="99"/>
        <v>61.377649236034259</v>
      </c>
      <c r="Y392" s="52">
        <f t="shared" si="100"/>
        <v>76.682884322126199</v>
      </c>
      <c r="Z392" s="52">
        <f t="shared" si="101"/>
        <v>69.801147892631448</v>
      </c>
      <c r="AA392" s="52">
        <f t="shared" si="102"/>
        <v>-3.9308407253959601</v>
      </c>
      <c r="AB392" s="52">
        <f t="shared" si="103"/>
        <v>-3.930840725395953</v>
      </c>
      <c r="AC392" s="52">
        <f t="shared" si="104"/>
        <v>-3.930840725395953</v>
      </c>
      <c r="AF392">
        <v>1.73</v>
      </c>
      <c r="AG392">
        <v>2.15</v>
      </c>
      <c r="AH392" s="59" t="s">
        <v>370</v>
      </c>
      <c r="AJ392" t="s">
        <v>271</v>
      </c>
    </row>
    <row r="393" spans="1:36" ht="15" x14ac:dyDescent="0.25">
      <c r="A393">
        <v>2.6</v>
      </c>
      <c r="B393">
        <v>3.18</v>
      </c>
      <c r="C393">
        <v>2.95</v>
      </c>
      <c r="D393" s="45">
        <f t="shared" si="105"/>
        <v>3.806384426787357E-2</v>
      </c>
      <c r="E393" s="46">
        <f>IF(OR($A393="",$B393="",$C393=""),"",A393*'MPTO_working_3-way'!$I401)</f>
        <v>2.6989659950964713</v>
      </c>
      <c r="F393" s="47">
        <f>IF(OR($A393="",$B393="",$C393=""),"",B393*'MPTO_working_3-way'!$I401)</f>
        <v>3.3010430247718383</v>
      </c>
      <c r="G393" s="48">
        <f>IF(OR($A393="",$B393="",$C393=""),"",C393*'MPTO_working_3-way'!$I401)</f>
        <v>3.0622883405902273</v>
      </c>
      <c r="H393" s="46">
        <f>IF(OR($A393="",$B393="",$C393=""),"",'MPTO_working_3-way'!E401)</f>
        <v>2.6886965084917653</v>
      </c>
      <c r="I393" s="47">
        <f>IF(OR($A393="",$B393="",$C393=""),"",'MPTO_working_3-way'!F401)</f>
        <v>3.313700094196073</v>
      </c>
      <c r="J393" s="48">
        <f>IF(OR($A393="",$B393="",$C393=""),"",'MPTO_working_3-way'!G401)</f>
        <v>3.064710415654476</v>
      </c>
      <c r="K393" s="46">
        <f>IF(OR($A393="",$B393="",$C393=""),"",'OddsRatio_working_3-way'!H401)</f>
        <v>2.6934815842099304</v>
      </c>
      <c r="L393" s="47">
        <f>IF(OR($A393="",$B393="",$C393=""),"",'OddsRatio_working_3-way'!I401)</f>
        <v>3.30736865848603</v>
      </c>
      <c r="M393" s="48">
        <f>IF(OR($A393="",$B393="",$C393=""),"",'OddsRatio_working_3-way'!J401)</f>
        <v>3.0639306807558531</v>
      </c>
      <c r="N393" s="49">
        <f t="shared" si="93"/>
        <v>37.051226351751652</v>
      </c>
      <c r="O393" s="50">
        <f t="shared" si="94"/>
        <v>30.293455507721472</v>
      </c>
      <c r="P393" s="50">
        <f t="shared" si="95"/>
        <v>32.65531814052688</v>
      </c>
      <c r="Q393" t="s">
        <v>131</v>
      </c>
      <c r="R393" t="s">
        <v>125</v>
      </c>
      <c r="S393" s="40">
        <v>44228</v>
      </c>
      <c r="T393" s="52">
        <v>100</v>
      </c>
      <c r="U393" s="52">
        <f t="shared" si="96"/>
        <v>61.538461538461533</v>
      </c>
      <c r="V393" s="52">
        <f t="shared" si="97"/>
        <v>68.55345911949685</v>
      </c>
      <c r="W393" s="52">
        <f t="shared" si="98"/>
        <v>66.101694915254228</v>
      </c>
      <c r="X393" s="52">
        <f t="shared" si="99"/>
        <v>65.344845965248894</v>
      </c>
      <c r="Y393" s="52">
        <f t="shared" si="100"/>
        <v>72.359843546284225</v>
      </c>
      <c r="Z393" s="52">
        <f t="shared" si="101"/>
        <v>69.908079342041589</v>
      </c>
      <c r="AA393" s="52">
        <f t="shared" si="102"/>
        <v>-3.8063844267873606</v>
      </c>
      <c r="AB393" s="52">
        <f t="shared" si="103"/>
        <v>-3.8063844267873748</v>
      </c>
      <c r="AC393" s="52">
        <f t="shared" si="104"/>
        <v>-3.8063844267873606</v>
      </c>
      <c r="AF393">
        <v>2.15</v>
      </c>
      <c r="AG393">
        <v>1.72</v>
      </c>
      <c r="AH393" s="59" t="s">
        <v>375</v>
      </c>
      <c r="AJ393" t="s">
        <v>271</v>
      </c>
    </row>
    <row r="394" spans="1:36" ht="15" x14ac:dyDescent="0.25">
      <c r="A394">
        <v>1.42</v>
      </c>
      <c r="B394">
        <v>4.8099999999999996</v>
      </c>
      <c r="C394">
        <v>7.51</v>
      </c>
      <c r="D394" s="45">
        <f t="shared" si="105"/>
        <v>4.5281352289848087E-2</v>
      </c>
      <c r="E394" s="46">
        <f>IF(OR($A394="",$B394="",$C394=""),"",A394*'MPTO_working_3-way'!$I402)</f>
        <v>1.4842995202515843</v>
      </c>
      <c r="F394" s="47">
        <f>IF(OR($A394="",$B394="",$C394=""),"",B394*'MPTO_working_3-way'!$I402)</f>
        <v>5.027803304514169</v>
      </c>
      <c r="G394" s="48">
        <f>IF(OR($A394="",$B394="",$C394=""),"",C394*'MPTO_working_3-way'!$I402)</f>
        <v>7.8500629556967585</v>
      </c>
      <c r="H394" s="46">
        <f>IF(OR($A394="",$B394="",$C394=""),"",'MPTO_working_3-way'!E402)</f>
        <v>1.4511017146970913</v>
      </c>
      <c r="I394" s="47">
        <f>IF(OR($A394="",$B394="",$C394=""),"",'MPTO_working_3-way'!F402)</f>
        <v>5.1865491837485687</v>
      </c>
      <c r="J394" s="48">
        <f>IF(OR($A394="",$B394="",$C394=""),"",'MPTO_working_3-way'!G402)</f>
        <v>8.4701252791874388</v>
      </c>
      <c r="K394" s="46">
        <f>IF(OR($A394="",$B394="",$C394=""),"",'OddsRatio_working_3-way'!H402)</f>
        <v>1.461200271936683</v>
      </c>
      <c r="L394" s="47">
        <f>IF(OR($A394="",$B394="",$C394=""),"",'OddsRatio_working_3-way'!I402)</f>
        <v>5.183745323997055</v>
      </c>
      <c r="M394" s="48">
        <f>IF(OR($A394="",$B394="",$C394=""),"",'OddsRatio_working_3-way'!J402)</f>
        <v>8.1486042150185884</v>
      </c>
      <c r="N394" s="49">
        <f t="shared" si="93"/>
        <v>67.371846878351278</v>
      </c>
      <c r="O394" s="50">
        <f t="shared" si="94"/>
        <v>19.88940178113489</v>
      </c>
      <c r="P394" s="50">
        <f t="shared" si="95"/>
        <v>12.738751340513824</v>
      </c>
      <c r="Q394" t="s">
        <v>129</v>
      </c>
      <c r="R394" t="s">
        <v>127</v>
      </c>
      <c r="S394" s="40">
        <v>44228</v>
      </c>
      <c r="T394" s="52">
        <v>100</v>
      </c>
      <c r="U394" s="52">
        <f t="shared" si="96"/>
        <v>29.577464788732396</v>
      </c>
      <c r="V394" s="52">
        <f t="shared" si="97"/>
        <v>79.209979209979196</v>
      </c>
      <c r="W394" s="52">
        <f t="shared" si="98"/>
        <v>86.684420772303596</v>
      </c>
      <c r="X394" s="52">
        <f t="shared" si="99"/>
        <v>34.105600017717194</v>
      </c>
      <c r="Y394" s="52">
        <f t="shared" si="100"/>
        <v>83.738114438964018</v>
      </c>
      <c r="Z394" s="52">
        <f t="shared" si="101"/>
        <v>91.212556001288405</v>
      </c>
      <c r="AA394" s="52">
        <f t="shared" si="102"/>
        <v>-4.528135228984798</v>
      </c>
      <c r="AB394" s="52">
        <f t="shared" si="103"/>
        <v>-4.5281352289848229</v>
      </c>
      <c r="AC394" s="52">
        <f t="shared" si="104"/>
        <v>-4.5281352289848087</v>
      </c>
      <c r="AF394">
        <v>1.63</v>
      </c>
      <c r="AG394">
        <v>2.33</v>
      </c>
      <c r="AH394" s="59" t="s">
        <v>374</v>
      </c>
      <c r="AJ394" t="s">
        <v>271</v>
      </c>
    </row>
    <row r="395" spans="1:36" ht="15" x14ac:dyDescent="0.25">
      <c r="A395">
        <v>2.3199999999999998</v>
      </c>
      <c r="B395">
        <v>3.17</v>
      </c>
      <c r="C395">
        <v>3.42</v>
      </c>
      <c r="D395" s="45">
        <f t="shared" si="105"/>
        <v>3.8889556826545491E-2</v>
      </c>
      <c r="E395" s="46">
        <f>IF(OR($A395="",$B395="",$C395=""),"",A395*'MPTO_working_3-way'!$I403)</f>
        <v>2.4102237718375852</v>
      </c>
      <c r="F395" s="47">
        <f>IF(OR($A395="",$B395="",$C395=""),"",B395*'MPTO_working_3-way'!$I403)</f>
        <v>3.2932798951401492</v>
      </c>
      <c r="G395" s="48">
        <f>IF(OR($A395="",$B395="",$C395=""),"",C395*'MPTO_working_3-way'!$I403)</f>
        <v>3.5530022843467854</v>
      </c>
      <c r="H395" s="46">
        <f>IF(OR($A395="",$B395="",$C395=""),"",'MPTO_working_3-way'!E403)</f>
        <v>2.3919365113500106</v>
      </c>
      <c r="I395" s="47">
        <f>IF(OR($A395="",$B395="",$C395=""),"",'MPTO_working_3-way'!F403)</f>
        <v>3.3058482067595212</v>
      </c>
      <c r="J395" s="48">
        <f>IF(OR($A395="",$B395="",$C395=""),"",'MPTO_working_3-way'!G403)</f>
        <v>3.5786564963001268</v>
      </c>
      <c r="K395" s="46">
        <f>IF(OR($A395="",$B395="",$C395=""),"",'OddsRatio_working_3-way'!H403)</f>
        <v>2.3998543110688733</v>
      </c>
      <c r="L395" s="47">
        <f>IF(OR($A395="",$B395="",$C395=""),"",'OddsRatio_working_3-way'!I403)</f>
        <v>3.3012756477420115</v>
      </c>
      <c r="M395" s="48">
        <f>IF(OR($A395="",$B395="",$C395=""),"",'OddsRatio_working_3-way'!J403)</f>
        <v>3.5663995702929339</v>
      </c>
      <c r="N395" s="49">
        <f t="shared" si="93"/>
        <v>41.489923536750581</v>
      </c>
      <c r="O395" s="50">
        <f t="shared" si="94"/>
        <v>30.364865175161309</v>
      </c>
      <c r="P395" s="50">
        <f t="shared" si="95"/>
        <v>28.145211288088113</v>
      </c>
      <c r="Q395" t="s">
        <v>251</v>
      </c>
      <c r="R395" t="s">
        <v>169</v>
      </c>
      <c r="S395" s="40">
        <v>44228</v>
      </c>
      <c r="T395" s="52">
        <v>100</v>
      </c>
      <c r="U395" s="52">
        <f t="shared" si="96"/>
        <v>56.896551724137922</v>
      </c>
      <c r="V395" s="52">
        <f t="shared" si="97"/>
        <v>68.454258675078862</v>
      </c>
      <c r="W395" s="52">
        <f t="shared" si="98"/>
        <v>70.760233918128648</v>
      </c>
      <c r="X395" s="52">
        <f t="shared" si="99"/>
        <v>60.785507406792469</v>
      </c>
      <c r="Y395" s="52">
        <f t="shared" si="100"/>
        <v>72.343214357733416</v>
      </c>
      <c r="Z395" s="52">
        <f t="shared" si="101"/>
        <v>74.649189600783203</v>
      </c>
      <c r="AA395" s="52">
        <f t="shared" si="102"/>
        <v>-3.8889556826545473</v>
      </c>
      <c r="AB395" s="52">
        <f t="shared" si="103"/>
        <v>-3.8889556826545544</v>
      </c>
      <c r="AC395" s="52">
        <f t="shared" si="104"/>
        <v>-3.8889556826545544</v>
      </c>
      <c r="AF395">
        <v>2.42</v>
      </c>
      <c r="AG395">
        <v>1.58</v>
      </c>
      <c r="AH395" s="59" t="s">
        <v>378</v>
      </c>
      <c r="AJ395" t="s">
        <v>271</v>
      </c>
    </row>
    <row r="396" spans="1:36" ht="15" x14ac:dyDescent="0.25">
      <c r="A396">
        <v>1.61</v>
      </c>
      <c r="B396">
        <v>4.42</v>
      </c>
      <c r="C396">
        <v>5.64</v>
      </c>
      <c r="D396" s="45">
        <f t="shared" si="105"/>
        <v>2.4667320852769903E-2</v>
      </c>
      <c r="E396" s="46">
        <f>IF(OR($A396="",$B396="",$C396=""),"",A396*'MPTO_working_3-way'!$I404)</f>
        <v>1.6497143865729595</v>
      </c>
      <c r="F396" s="47">
        <f>IF(OR($A396="",$B396="",$C396=""),"",B396*'MPTO_working_3-way'!$I404)</f>
        <v>4.5290295581692428</v>
      </c>
      <c r="G396" s="48">
        <f>IF(OR($A396="",$B396="",$C396=""),"",C396*'MPTO_working_3-way'!$I404)</f>
        <v>5.7791236896096221</v>
      </c>
      <c r="H396" s="46">
        <f>IF(OR($A396="",$B396="",$C396=""),"",'MPTO_working_3-way'!E404)</f>
        <v>1.6315993220696172</v>
      </c>
      <c r="I396" s="47">
        <f>IF(OR($A396="",$B396="",$C396=""),"",'MPTO_working_3-way'!F404)</f>
        <v>4.586695113908835</v>
      </c>
      <c r="J396" s="48">
        <f>IF(OR($A396="",$B396="",$C396=""),"",'MPTO_working_3-way'!G404)</f>
        <v>5.9142717699987521</v>
      </c>
      <c r="K396" s="46">
        <f>IF(OR($A396="",$B396="",$C396=""),"",'OddsRatio_working_3-way'!H404)</f>
        <v>1.6378123556207733</v>
      </c>
      <c r="L396" s="47">
        <f>IF(OR($A396="",$B396="",$C396=""),"",'OddsRatio_working_3-way'!I404)</f>
        <v>4.5759315675787633</v>
      </c>
      <c r="M396" s="48">
        <f>IF(OR($A396="",$B396="",$C396=""),"",'OddsRatio_working_3-way'!J404)</f>
        <v>5.8515562788203104</v>
      </c>
      <c r="N396" s="49">
        <f t="shared" si="93"/>
        <v>60.616553273645977</v>
      </c>
      <c r="O396" s="50">
        <f t="shared" si="94"/>
        <v>22.079785242210413</v>
      </c>
      <c r="P396" s="50">
        <f t="shared" si="95"/>
        <v>17.303661484143625</v>
      </c>
      <c r="Q396" t="s">
        <v>438</v>
      </c>
      <c r="R396" t="s">
        <v>439</v>
      </c>
      <c r="S396" s="40">
        <v>44256</v>
      </c>
      <c r="T396" s="52">
        <v>100</v>
      </c>
      <c r="U396" s="52">
        <f t="shared" si="96"/>
        <v>37.888198757763973</v>
      </c>
      <c r="V396" s="52">
        <f t="shared" si="97"/>
        <v>77.375565610859724</v>
      </c>
      <c r="W396" s="52">
        <f t="shared" si="98"/>
        <v>82.269503546099287</v>
      </c>
      <c r="X396" s="52">
        <f t="shared" si="99"/>
        <v>40.354930843040982</v>
      </c>
      <c r="Y396" s="52">
        <f t="shared" si="100"/>
        <v>79.84229769613674</v>
      </c>
      <c r="Z396" s="52">
        <f t="shared" si="101"/>
        <v>84.736235631376289</v>
      </c>
      <c r="AA396" s="52">
        <f t="shared" si="102"/>
        <v>-2.4667320852770089</v>
      </c>
      <c r="AB396" s="52">
        <f t="shared" si="103"/>
        <v>-2.466732085277016</v>
      </c>
      <c r="AC396" s="52">
        <f t="shared" si="104"/>
        <v>-2.4667320852770018</v>
      </c>
      <c r="AF396">
        <v>1.56</v>
      </c>
      <c r="AG396">
        <v>2.59</v>
      </c>
      <c r="AH396" s="59" t="s">
        <v>376</v>
      </c>
      <c r="AJ396" t="s">
        <v>467</v>
      </c>
    </row>
    <row r="397" spans="1:36" ht="15" x14ac:dyDescent="0.25">
      <c r="A397">
        <v>1.1100000000000001</v>
      </c>
      <c r="B397">
        <v>10.66</v>
      </c>
      <c r="C397">
        <v>26.31</v>
      </c>
      <c r="D397" s="45">
        <f t="shared" si="105"/>
        <v>3.2717893134501796E-2</v>
      </c>
      <c r="E397" s="46">
        <f>IF(OR($A397="",$B397="",$C397=""),"",A397*'MPTO_working_3-way'!$I405)</f>
        <v>1.1463168613792971</v>
      </c>
      <c r="F397" s="47">
        <f>IF(OR($A397="",$B397="",$C397=""),"",B397*'MPTO_working_3-way'!$I405)</f>
        <v>11.008772740813789</v>
      </c>
      <c r="G397" s="48">
        <f>IF(OR($A397="",$B397="",$C397=""),"",C397*'MPTO_working_3-way'!$I405)</f>
        <v>27.170807768368739</v>
      </c>
      <c r="H397" s="46">
        <f>IF(OR($A397="",$B397="",$C397=""),"",'MPTO_working_3-way'!E405)</f>
        <v>1.1236018981265929</v>
      </c>
      <c r="I397" s="47">
        <f>IF(OR($A397="",$B397="",$C397=""),"",'MPTO_working_3-way'!F405)</f>
        <v>12.062338258326523</v>
      </c>
      <c r="J397" s="48">
        <f>IF(OR($A397="",$B397="",$C397=""),"",'MPTO_working_3-way'!G405)</f>
        <v>36.897104819706321</v>
      </c>
      <c r="K397" s="46">
        <f>IF(OR($A397="",$B397="",$C397=""),"",'OddsRatio_working_3-way'!H405)</f>
        <v>1.128654979525969</v>
      </c>
      <c r="L397" s="47">
        <f>IF(OR($A397="",$B397="",$C397=""),"",'OddsRatio_working_3-way'!I405)</f>
        <v>12.29824638382604</v>
      </c>
      <c r="M397" s="48">
        <f>IF(OR($A397="",$B397="",$C397=""),"",'OddsRatio_working_3-way'!J405)</f>
        <v>30.602341198202584</v>
      </c>
      <c r="N397" s="49">
        <f t="shared" si="93"/>
        <v>87.235914753688391</v>
      </c>
      <c r="O397" s="50">
        <f t="shared" si="94"/>
        <v>9.0836646694741194</v>
      </c>
      <c r="P397" s="50">
        <f t="shared" si="95"/>
        <v>3.6804205768374816</v>
      </c>
      <c r="Q397" t="s">
        <v>440</v>
      </c>
      <c r="R397" t="s">
        <v>441</v>
      </c>
      <c r="S397" s="40">
        <v>44256</v>
      </c>
      <c r="T397" s="52">
        <v>100</v>
      </c>
      <c r="U397" s="52">
        <f t="shared" si="96"/>
        <v>9.9099099099099224</v>
      </c>
      <c r="V397" s="52">
        <f t="shared" si="97"/>
        <v>90.619136960600372</v>
      </c>
      <c r="W397" s="52">
        <f t="shared" si="98"/>
        <v>96.199163816039544</v>
      </c>
      <c r="X397" s="52">
        <f t="shared" si="99"/>
        <v>13.181699223360097</v>
      </c>
      <c r="Y397" s="52">
        <f t="shared" si="100"/>
        <v>93.890926274050557</v>
      </c>
      <c r="Z397" s="52">
        <f t="shared" si="101"/>
        <v>99.4709531294897</v>
      </c>
      <c r="AA397" s="52">
        <f t="shared" si="102"/>
        <v>-3.2717893134501743</v>
      </c>
      <c r="AB397" s="52">
        <f t="shared" si="103"/>
        <v>-3.271789313450185</v>
      </c>
      <c r="AC397" s="52">
        <f t="shared" si="104"/>
        <v>-3.2717893134501566</v>
      </c>
      <c r="AF397">
        <v>1.22</v>
      </c>
      <c r="AG397">
        <v>4.53</v>
      </c>
      <c r="AH397" s="59" t="s">
        <v>481</v>
      </c>
      <c r="AJ397" t="s">
        <v>467</v>
      </c>
    </row>
    <row r="398" spans="1:36" s="52" customFormat="1" ht="15" x14ac:dyDescent="0.25">
      <c r="A398">
        <v>1.92</v>
      </c>
      <c r="B398">
        <v>3.8</v>
      </c>
      <c r="C398">
        <v>4.09</v>
      </c>
      <c r="D398" s="45">
        <f t="shared" si="105"/>
        <v>2.8490005576288002E-2</v>
      </c>
      <c r="E398" s="46">
        <f>IF(OR($A398="",$B398="",$C398=""),"",A398*'MPTO_working_3-way'!$I406)</f>
        <v>1.974700810706473</v>
      </c>
      <c r="F398" s="47">
        <f>IF(OR($A398="",$B398="",$C398=""),"",B398*'MPTO_working_3-way'!$I406)</f>
        <v>3.9082620211898944</v>
      </c>
      <c r="G398" s="48">
        <f>IF(OR($A398="",$B398="",$C398=""),"",C398*'MPTO_working_3-way'!$I406)</f>
        <v>4.2065241228070178</v>
      </c>
      <c r="H398" s="46">
        <f>IF(OR($A398="",$B398="",$C398=""),"",'MPTO_working_3-way'!E406)</f>
        <v>1.9556587055529731</v>
      </c>
      <c r="I398" s="47">
        <f>IF(OR($A398="",$B398="",$C398=""),"",'MPTO_working_3-way'!F406)</f>
        <v>3.942265891147883</v>
      </c>
      <c r="J398" s="48">
        <f>IF(OR($A398="",$B398="",$C398=""),"",'MPTO_working_3-way'!G406)</f>
        <v>4.2552809604027795</v>
      </c>
      <c r="K398" s="46">
        <f>IF(OR($A398="",$B398="",$C398=""),"",'OddsRatio_working_3-way'!H406)</f>
        <v>1.9629699006381591</v>
      </c>
      <c r="L398" s="47">
        <f>IF(OR($A398="",$B398="",$C398=""),"",'OddsRatio_working_3-way'!I406)</f>
        <v>3.9307779584639628</v>
      </c>
      <c r="M398" s="48">
        <f>IF(OR($A398="",$B398="",$C398=""),"",'OddsRatio_working_3-way'!J406)</f>
        <v>4.2343228184477306</v>
      </c>
      <c r="N398" s="49">
        <f t="shared" si="93"/>
        <v>50.64058284567362</v>
      </c>
      <c r="O398" s="50">
        <f t="shared" si="94"/>
        <v>25.586820806235089</v>
      </c>
      <c r="P398" s="50">
        <f t="shared" si="95"/>
        <v>23.772596348091284</v>
      </c>
      <c r="Q398" t="s">
        <v>442</v>
      </c>
      <c r="R398" t="s">
        <v>443</v>
      </c>
      <c r="S398" s="40">
        <v>44256</v>
      </c>
      <c r="T398" s="52">
        <v>100</v>
      </c>
      <c r="U398" s="52">
        <f t="shared" si="96"/>
        <v>47.916666666666671</v>
      </c>
      <c r="V398" s="52">
        <f t="shared" si="97"/>
        <v>73.68421052631578</v>
      </c>
      <c r="W398" s="52">
        <f t="shared" si="98"/>
        <v>75.550122249388764</v>
      </c>
      <c r="X398" s="52">
        <f t="shared" si="99"/>
        <v>50.765667224295456</v>
      </c>
      <c r="Y398" s="52">
        <f t="shared" si="100"/>
        <v>76.533211083944579</v>
      </c>
      <c r="Z398" s="52">
        <f t="shared" si="101"/>
        <v>78.399122807017548</v>
      </c>
      <c r="AA398" s="52">
        <f t="shared" si="102"/>
        <v>-2.8490005576287842</v>
      </c>
      <c r="AB398" s="52">
        <f t="shared" si="103"/>
        <v>-2.8490005576287984</v>
      </c>
      <c r="AC398" s="52">
        <f t="shared" si="104"/>
        <v>-2.8490005576287842</v>
      </c>
      <c r="AD398" s="53"/>
      <c r="AE398" s="53"/>
      <c r="AF398">
        <v>1.76</v>
      </c>
      <c r="AG398">
        <v>2.14</v>
      </c>
      <c r="AH398" s="59" t="s">
        <v>375</v>
      </c>
      <c r="AI398" s="53"/>
      <c r="AJ398" t="s">
        <v>468</v>
      </c>
    </row>
    <row r="399" spans="1:36" ht="15" x14ac:dyDescent="0.25">
      <c r="A399">
        <v>1.79</v>
      </c>
      <c r="B399">
        <v>3.91</v>
      </c>
      <c r="C399">
        <v>4.6500000000000004</v>
      </c>
      <c r="D399" s="45">
        <f t="shared" si="105"/>
        <v>2.9467457021280064E-2</v>
      </c>
      <c r="E399" s="46">
        <f>IF(OR($A399="",$B399="",$C399=""),"",A399*'MPTO_working_3-way'!$I407)</f>
        <v>1.8427467480680912</v>
      </c>
      <c r="F399" s="47">
        <f>IF(OR($A399="",$B399="",$C399=""),"",B399*'MPTO_working_3-way'!$I407)</f>
        <v>4.0252177569532055</v>
      </c>
      <c r="G399" s="48">
        <f>IF(OR($A399="",$B399="",$C399=""),"",C399*'MPTO_working_3-way'!$I407)</f>
        <v>4.7870236751489523</v>
      </c>
      <c r="H399" s="46">
        <f>IF(OR($A399="",$B399="",$C399=""),"",'MPTO_working_3-way'!E407)</f>
        <v>1.8220354821832818</v>
      </c>
      <c r="I399" s="47">
        <f>IF(OR($A399="",$B399="",$C399=""),"",'MPTO_working_3-way'!F407)</f>
        <v>4.066164795721714</v>
      </c>
      <c r="J399" s="48">
        <f>IF(OR($A399="",$B399="",$C399=""),"",'MPTO_working_3-way'!G407)</f>
        <v>4.8725516445637318</v>
      </c>
      <c r="K399" s="46">
        <f>IF(OR($A399="",$B399="",$C399=""),"",'OddsRatio_working_3-way'!H407)</f>
        <v>1.8296504262591782</v>
      </c>
      <c r="L399" s="47">
        <f>IF(OR($A399="",$B399="",$C399=""),"",'OddsRatio_working_3-way'!I407)</f>
        <v>4.0560541017901377</v>
      </c>
      <c r="M399" s="48">
        <f>IF(OR($A399="",$B399="",$C399=""),"",'OddsRatio_working_3-way'!J407)</f>
        <v>4.8331950074000023</v>
      </c>
      <c r="N399" s="49">
        <f t="shared" si="93"/>
        <v>54.266816698951459</v>
      </c>
      <c r="O399" s="50">
        <f t="shared" si="94"/>
        <v>24.843376442742482</v>
      </c>
      <c r="P399" s="50">
        <f t="shared" si="95"/>
        <v>20.889806858306045</v>
      </c>
      <c r="Q399" t="s">
        <v>444</v>
      </c>
      <c r="R399" t="s">
        <v>445</v>
      </c>
      <c r="S399" s="40">
        <v>44256</v>
      </c>
      <c r="T399" s="52">
        <v>100</v>
      </c>
      <c r="U399" s="52">
        <f t="shared" si="96"/>
        <v>44.134078212290497</v>
      </c>
      <c r="V399" s="52">
        <f t="shared" si="97"/>
        <v>74.424552429667528</v>
      </c>
      <c r="W399" s="52">
        <f t="shared" si="98"/>
        <v>78.494623655913983</v>
      </c>
      <c r="X399" s="52">
        <f t="shared" si="99"/>
        <v>47.080823914418502</v>
      </c>
      <c r="Y399" s="52">
        <f t="shared" si="100"/>
        <v>77.371298131795513</v>
      </c>
      <c r="Z399" s="52">
        <f t="shared" si="101"/>
        <v>81.441369358041982</v>
      </c>
      <c r="AA399" s="52">
        <f t="shared" si="102"/>
        <v>-2.9467457021280055</v>
      </c>
      <c r="AB399" s="52">
        <f t="shared" si="103"/>
        <v>-2.9467457021279841</v>
      </c>
      <c r="AC399" s="52">
        <f t="shared" si="104"/>
        <v>-2.9467457021279984</v>
      </c>
      <c r="AF399">
        <v>1.63</v>
      </c>
      <c r="AG399">
        <v>2.38</v>
      </c>
      <c r="AH399" s="59" t="s">
        <v>378</v>
      </c>
      <c r="AJ399" t="s">
        <v>468</v>
      </c>
    </row>
    <row r="400" spans="1:36" ht="15" x14ac:dyDescent="0.25">
      <c r="A400">
        <v>1.63</v>
      </c>
      <c r="B400">
        <v>3.96</v>
      </c>
      <c r="C400">
        <v>6.1</v>
      </c>
      <c r="D400" s="45">
        <f t="shared" si="105"/>
        <v>2.9956611270098188E-2</v>
      </c>
      <c r="E400" s="46">
        <f>IF(OR($A400="",$B400="",$C400=""),"",A400*'MPTO_working_3-way'!$I408)</f>
        <v>1.6788292763702599</v>
      </c>
      <c r="F400" s="47">
        <f>IF(OR($A400="",$B400="",$C400=""),"",B400*'MPTO_working_3-way'!$I408)</f>
        <v>4.0786281806295888</v>
      </c>
      <c r="G400" s="48">
        <f>IF(OR($A400="",$B400="",$C400=""),"",C400*'MPTO_working_3-way'!$I408)</f>
        <v>6.2827353287475987</v>
      </c>
      <c r="H400" s="46">
        <f>IF(OR($A400="",$B400="",$C400=""),"",'MPTO_working_3-way'!E408)</f>
        <v>1.6569695412218075</v>
      </c>
      <c r="I400" s="47">
        <f>IF(OR($A400="",$B400="",$C400=""),"",'MPTO_working_3-way'!F408)</f>
        <v>4.1230360900093128</v>
      </c>
      <c r="J400" s="48">
        <f>IF(OR($A400="",$B400="",$C400=""),"",'MPTO_working_3-way'!G408)</f>
        <v>6.4956623304635492</v>
      </c>
      <c r="K400" s="46">
        <f>IF(OR($A400="",$B400="",$C400=""),"",'OddsRatio_working_3-way'!H408)</f>
        <v>1.6646595834998805</v>
      </c>
      <c r="L400" s="47">
        <f>IF(OR($A400="",$B400="",$C400=""),"",'OddsRatio_working_3-way'!I408)</f>
        <v>4.1228450272375348</v>
      </c>
      <c r="M400" s="48">
        <f>IF(OR($A400="",$B400="",$C400=""),"",'OddsRatio_working_3-way'!J408)</f>
        <v>6.380577580713318</v>
      </c>
      <c r="N400" s="49">
        <f t="shared" si="93"/>
        <v>59.565318169937221</v>
      </c>
      <c r="O400" s="50">
        <f t="shared" si="94"/>
        <v>24.518047630554964</v>
      </c>
      <c r="P400" s="50">
        <f t="shared" si="95"/>
        <v>15.916634199507815</v>
      </c>
      <c r="Q400" t="s">
        <v>446</v>
      </c>
      <c r="R400" t="s">
        <v>447</v>
      </c>
      <c r="S400" s="40">
        <v>44256</v>
      </c>
      <c r="T400" s="52">
        <v>100</v>
      </c>
      <c r="U400" s="52">
        <f t="shared" si="96"/>
        <v>38.650306748466257</v>
      </c>
      <c r="V400" s="52">
        <f t="shared" si="97"/>
        <v>74.747474747474755</v>
      </c>
      <c r="W400" s="52">
        <f t="shared" si="98"/>
        <v>83.606557377049185</v>
      </c>
      <c r="X400" s="52">
        <f t="shared" si="99"/>
        <v>41.645967875476074</v>
      </c>
      <c r="Y400" s="52">
        <f t="shared" si="100"/>
        <v>77.743135874484565</v>
      </c>
      <c r="Z400" s="52">
        <f t="shared" si="101"/>
        <v>86.60221850405901</v>
      </c>
      <c r="AA400" s="52">
        <f t="shared" si="102"/>
        <v>-2.9956611270098179</v>
      </c>
      <c r="AB400" s="52">
        <f t="shared" si="103"/>
        <v>-2.9956611270098108</v>
      </c>
      <c r="AC400" s="52">
        <f t="shared" si="104"/>
        <v>-2.995661127009825</v>
      </c>
      <c r="AF400">
        <v>1.64</v>
      </c>
      <c r="AG400">
        <v>2.36</v>
      </c>
      <c r="AH400" s="59" t="s">
        <v>375</v>
      </c>
      <c r="AJ400" t="s">
        <v>468</v>
      </c>
    </row>
    <row r="401" spans="1:36" ht="15" x14ac:dyDescent="0.25">
      <c r="A401">
        <v>1.81</v>
      </c>
      <c r="B401">
        <v>3.78</v>
      </c>
      <c r="C401">
        <v>4.7</v>
      </c>
      <c r="D401" s="45">
        <f t="shared" si="105"/>
        <v>2.9802409842377031E-2</v>
      </c>
      <c r="E401" s="46">
        <f>IF(OR($A401="",$B401="",$C401=""),"",A401*'MPTO_working_3-way'!$I409)</f>
        <v>1.8639423618147024</v>
      </c>
      <c r="F401" s="47">
        <f>IF(OR($A401="",$B401="",$C401=""),"",B401*'MPTO_working_3-way'!$I409)</f>
        <v>3.8926531092041849</v>
      </c>
      <c r="G401" s="48">
        <f>IF(OR($A401="",$B401="",$C401=""),"",C401*'MPTO_working_3-way'!$I409)</f>
        <v>4.8400713262591726</v>
      </c>
      <c r="H401" s="46">
        <f>IF(OR($A401="",$B401="",$C401=""),"",'MPTO_working_3-way'!E409)</f>
        <v>1.8431411285438231</v>
      </c>
      <c r="I401" s="47">
        <f>IF(OR($A401="",$B401="",$C401=""),"",'MPTO_working_3-way'!F409)</f>
        <v>3.9274809812943716</v>
      </c>
      <c r="J401" s="48">
        <f>IF(OR($A401="",$B401="",$C401=""),"",'MPTO_working_3-way'!G409)</f>
        <v>4.9301928853900394</v>
      </c>
      <c r="K401" s="46">
        <f>IF(OR($A401="",$B401="",$C401=""),"",'OddsRatio_working_3-way'!H409)</f>
        <v>1.8508819302842006</v>
      </c>
      <c r="L401" s="47">
        <f>IF(OR($A401="",$B401="",$C401=""),"",'OddsRatio_working_3-way'!I409)</f>
        <v>3.920310822456885</v>
      </c>
      <c r="M401" s="48">
        <f>IF(OR($A401="",$B401="",$C401=""),"",'OddsRatio_working_3-way'!J409)</f>
        <v>4.8867446198167173</v>
      </c>
      <c r="N401" s="49">
        <f t="shared" si="93"/>
        <v>53.649727614238948</v>
      </c>
      <c r="O401" s="50">
        <f t="shared" si="94"/>
        <v>25.689419836447751</v>
      </c>
      <c r="P401" s="50">
        <f t="shared" si="95"/>
        <v>20.660852549313294</v>
      </c>
      <c r="Q401" t="s">
        <v>448</v>
      </c>
      <c r="R401" t="s">
        <v>449</v>
      </c>
      <c r="S401" s="40">
        <v>44256</v>
      </c>
      <c r="T401" s="52">
        <v>100</v>
      </c>
      <c r="U401" s="52">
        <f t="shared" si="96"/>
        <v>44.751381215469614</v>
      </c>
      <c r="V401" s="52">
        <f t="shared" si="97"/>
        <v>73.544973544973558</v>
      </c>
      <c r="W401" s="52">
        <f t="shared" si="98"/>
        <v>78.723404255319153</v>
      </c>
      <c r="X401" s="52">
        <f t="shared" si="99"/>
        <v>47.73162219970731</v>
      </c>
      <c r="Y401" s="52">
        <f t="shared" si="100"/>
        <v>76.52521452921124</v>
      </c>
      <c r="Z401" s="52">
        <f t="shared" si="101"/>
        <v>81.703645239556849</v>
      </c>
      <c r="AA401" s="52">
        <f t="shared" si="102"/>
        <v>-2.980240984237696</v>
      </c>
      <c r="AB401" s="52">
        <f t="shared" si="103"/>
        <v>-2.9802409842376818</v>
      </c>
      <c r="AC401" s="52">
        <f t="shared" si="104"/>
        <v>-2.980240984237696</v>
      </c>
      <c r="AF401">
        <v>1.85</v>
      </c>
      <c r="AG401">
        <v>2.04</v>
      </c>
      <c r="AH401" s="59" t="s">
        <v>385</v>
      </c>
      <c r="AJ401" t="s">
        <v>468</v>
      </c>
    </row>
    <row r="402" spans="1:36" ht="15" x14ac:dyDescent="0.25">
      <c r="A402">
        <v>1.79</v>
      </c>
      <c r="B402">
        <v>3.82</v>
      </c>
      <c r="C402">
        <v>4.8</v>
      </c>
      <c r="D402" s="45">
        <f t="shared" si="105"/>
        <v>2.8772655922470136E-2</v>
      </c>
      <c r="E402" s="46">
        <f>IF(OR($A402="",$B402="",$C402=""),"",A402*'MPTO_working_3-way'!$I410)</f>
        <v>1.8415030541012216</v>
      </c>
      <c r="F402" s="47">
        <f>IF(OR($A402="",$B402="",$C402=""),"",B402*'MPTO_working_3-way'!$I410)</f>
        <v>3.9299115456238356</v>
      </c>
      <c r="G402" s="48">
        <f>IF(OR($A402="",$B402="",$C402=""),"",C402*'MPTO_working_3-way'!$I410)</f>
        <v>4.9381087484278563</v>
      </c>
      <c r="H402" s="46">
        <f>IF(OR($A402="",$B402="",$C402=""),"",'MPTO_working_3-way'!E410)</f>
        <v>1.8212669365214773</v>
      </c>
      <c r="I402" s="47">
        <f>IF(OR($A402="",$B402="",$C402=""),"",'MPTO_working_3-way'!F410)</f>
        <v>3.9652765584552605</v>
      </c>
      <c r="J402" s="48">
        <f>IF(OR($A402="",$B402="",$C402=""),"",'MPTO_working_3-way'!G410)</f>
        <v>5.0316377298017674</v>
      </c>
      <c r="K402" s="46">
        <f>IF(OR($A402="",$B402="",$C402=""),"",'OddsRatio_working_3-way'!H410)</f>
        <v>1.8287495013303006</v>
      </c>
      <c r="L402" s="47">
        <f>IF(OR($A402="",$B402="",$C402=""),"",'OddsRatio_working_3-way'!I410)</f>
        <v>3.9583210047486674</v>
      </c>
      <c r="M402" s="48">
        <f>IF(OR($A402="",$B402="",$C402=""),"",'OddsRatio_working_3-way'!J410)</f>
        <v>4.9863900063989135</v>
      </c>
      <c r="N402" s="49">
        <f t="shared" si="93"/>
        <v>54.3034668214584</v>
      </c>
      <c r="O402" s="50">
        <f t="shared" si="94"/>
        <v>25.445865343039408</v>
      </c>
      <c r="P402" s="50">
        <f t="shared" si="95"/>
        <v>20.250667835502199</v>
      </c>
      <c r="Q402" t="s">
        <v>450</v>
      </c>
      <c r="R402" t="s">
        <v>451</v>
      </c>
      <c r="S402" s="40">
        <v>44256</v>
      </c>
      <c r="T402" s="52">
        <v>100</v>
      </c>
      <c r="U402" s="52">
        <f t="shared" si="96"/>
        <v>44.134078212290497</v>
      </c>
      <c r="V402" s="52">
        <f t="shared" si="97"/>
        <v>73.821989528795811</v>
      </c>
      <c r="W402" s="52">
        <f t="shared" si="98"/>
        <v>79.166666666666671</v>
      </c>
      <c r="X402" s="52">
        <f t="shared" si="99"/>
        <v>47.011343804537518</v>
      </c>
      <c r="Y402" s="52">
        <f t="shared" si="100"/>
        <v>76.699255121042825</v>
      </c>
      <c r="Z402" s="52">
        <f t="shared" si="101"/>
        <v>82.043932258913685</v>
      </c>
      <c r="AA402" s="52">
        <f t="shared" si="102"/>
        <v>-2.8772655922470207</v>
      </c>
      <c r="AB402" s="52">
        <f t="shared" si="103"/>
        <v>-2.8772655922470136</v>
      </c>
      <c r="AC402" s="52">
        <f t="shared" si="104"/>
        <v>-2.8772655922470136</v>
      </c>
      <c r="AF402">
        <v>1.85</v>
      </c>
      <c r="AG402">
        <v>2.04</v>
      </c>
      <c r="AH402" s="59" t="s">
        <v>372</v>
      </c>
      <c r="AJ402" t="s">
        <v>468</v>
      </c>
    </row>
    <row r="403" spans="1:36" ht="15" x14ac:dyDescent="0.25">
      <c r="A403">
        <v>2.2000000000000002</v>
      </c>
      <c r="B403">
        <v>3.39</v>
      </c>
      <c r="C403">
        <v>3.38</v>
      </c>
      <c r="D403" s="45">
        <f t="shared" si="105"/>
        <v>4.5388693448598083E-2</v>
      </c>
      <c r="E403" s="46">
        <f>IF(OR($A403="",$B403="",$C403=""),"",A403*'MPTO_working_3-way'!$I411)</f>
        <v>2.299855125586916</v>
      </c>
      <c r="F403" s="47">
        <f>IF(OR($A403="",$B403="",$C403=""),"",B403*'MPTO_working_3-way'!$I411)</f>
        <v>3.5438676707907475</v>
      </c>
      <c r="G403" s="48">
        <f>IF(OR($A403="",$B403="",$C403=""),"",C403*'MPTO_working_3-way'!$I411)</f>
        <v>3.5334137838562616</v>
      </c>
      <c r="H403" s="46">
        <f>IF(OR($A403="",$B403="",$C403=""),"",'MPTO_working_3-way'!E411)</f>
        <v>2.2757483800996918</v>
      </c>
      <c r="I403" s="47">
        <f>IF(OR($A403="",$B403="",$C403=""),"",'MPTO_working_3-way'!F411)</f>
        <v>3.5732702571934012</v>
      </c>
      <c r="J403" s="48">
        <f>IF(OR($A403="",$B403="",$C403=""),"",'MPTO_working_3-way'!G411)</f>
        <v>3.5621615612741313</v>
      </c>
      <c r="K403" s="46">
        <f>IF(OR($A403="",$B403="",$C403=""),"",'OddsRatio_working_3-way'!H411)</f>
        <v>2.2857788665286045</v>
      </c>
      <c r="L403" s="47">
        <f>IF(OR($A403="",$B403="",$C403=""),"",'OddsRatio_working_3-way'!I411)</f>
        <v>3.5608429091694709</v>
      </c>
      <c r="M403" s="48">
        <f>IF(OR($A403="",$B403="",$C403=""),"",'OddsRatio_working_3-way'!J411)</f>
        <v>3.5501280852817318</v>
      </c>
      <c r="N403" s="49">
        <f t="shared" si="93"/>
        <v>43.480999688830536</v>
      </c>
      <c r="O403" s="50">
        <f t="shared" si="94"/>
        <v>28.217757910155512</v>
      </c>
      <c r="P403" s="50">
        <f t="shared" si="95"/>
        <v>28.301242401013958</v>
      </c>
      <c r="Q403" t="s">
        <v>73</v>
      </c>
      <c r="R403" t="s">
        <v>41</v>
      </c>
      <c r="S403" s="40">
        <v>44256</v>
      </c>
      <c r="T403" s="52">
        <v>100</v>
      </c>
      <c r="U403" s="52">
        <f t="shared" si="96"/>
        <v>54.545454545454554</v>
      </c>
      <c r="V403" s="52">
        <f t="shared" si="97"/>
        <v>70.501474926253692</v>
      </c>
      <c r="W403" s="52">
        <f t="shared" si="98"/>
        <v>70.414201183431956</v>
      </c>
      <c r="X403" s="52">
        <f t="shared" si="99"/>
        <v>59.084323890314359</v>
      </c>
      <c r="Y403" s="52">
        <f t="shared" si="100"/>
        <v>75.040344271113497</v>
      </c>
      <c r="Z403" s="52">
        <f t="shared" si="101"/>
        <v>74.953070528291761</v>
      </c>
      <c r="AA403" s="52">
        <f t="shared" si="102"/>
        <v>-4.5388693448598048</v>
      </c>
      <c r="AB403" s="52">
        <f t="shared" si="103"/>
        <v>-4.5388693448598048</v>
      </c>
      <c r="AC403" s="52">
        <f t="shared" si="104"/>
        <v>-4.5388693448598048</v>
      </c>
      <c r="AF403">
        <v>2.34</v>
      </c>
      <c r="AG403">
        <v>1.61</v>
      </c>
      <c r="AH403" s="59" t="s">
        <v>382</v>
      </c>
      <c r="AJ403" t="s">
        <v>367</v>
      </c>
    </row>
    <row r="404" spans="1:36" ht="15" x14ac:dyDescent="0.25">
      <c r="A404">
        <v>5.35</v>
      </c>
      <c r="B404">
        <v>3.99</v>
      </c>
      <c r="C404">
        <v>1.7</v>
      </c>
      <c r="D404" s="45">
        <f t="shared" si="105"/>
        <v>2.5777748384154364E-2</v>
      </c>
      <c r="E404" s="46">
        <f>IF(OR($A404="",$B404="",$C404=""),"",A404*'MPTO_working_3-way'!$I412)</f>
        <v>5.4879109538552253</v>
      </c>
      <c r="F404" s="47">
        <f>IF(OR($A404="",$B404="",$C404=""),"",B404*'MPTO_working_3-way'!$I412)</f>
        <v>4.0928532160527764</v>
      </c>
      <c r="G404" s="48">
        <f>IF(OR($A404="",$B404="",$C404=""),"",C404*'MPTO_working_3-way'!$I412)</f>
        <v>1.7438221722530625</v>
      </c>
      <c r="H404" s="46">
        <f>IF(OR($A404="",$B404="",$C404=""),"",'MPTO_working_3-way'!E412)</f>
        <v>5.6077919803436238</v>
      </c>
      <c r="I404" s="47">
        <f>IF(OR($A404="",$B404="",$C404=""),"",'MPTO_working_3-way'!F412)</f>
        <v>4.1316512046695291</v>
      </c>
      <c r="J404" s="48">
        <f>IF(OR($A404="",$B404="",$C404=""),"",'MPTO_working_3-way'!G412)</f>
        <v>1.7252006804634565</v>
      </c>
      <c r="K404" s="46">
        <f>IF(OR($A404="",$B404="",$C404=""),"",'OddsRatio_working_3-way'!H412)</f>
        <v>5.5481433706893588</v>
      </c>
      <c r="L404" s="47">
        <f>IF(OR($A404="",$B404="",$C404=""),"",'OddsRatio_working_3-way'!I412)</f>
        <v>4.1261950984738354</v>
      </c>
      <c r="M404" s="48">
        <f>IF(OR($A404="",$B404="",$C404=""),"",'OddsRatio_working_3-way'!J412)</f>
        <v>1.7318851401109314</v>
      </c>
      <c r="N404" s="49">
        <f t="shared" si="93"/>
        <v>18.221870004969848</v>
      </c>
      <c r="O404" s="50">
        <f t="shared" si="94"/>
        <v>24.432833214683878</v>
      </c>
      <c r="P404" s="50">
        <f t="shared" si="95"/>
        <v>57.345296780346274</v>
      </c>
      <c r="Q404" t="s">
        <v>69</v>
      </c>
      <c r="R404" t="s">
        <v>39</v>
      </c>
      <c r="S404" s="40">
        <v>44256</v>
      </c>
      <c r="T404" s="52">
        <v>100</v>
      </c>
      <c r="U404" s="52">
        <f t="shared" si="96"/>
        <v>81.308411214953281</v>
      </c>
      <c r="V404" s="52">
        <f t="shared" si="97"/>
        <v>74.937343358395992</v>
      </c>
      <c r="W404" s="52">
        <f t="shared" si="98"/>
        <v>41.176470588235297</v>
      </c>
      <c r="X404" s="52">
        <f t="shared" si="99"/>
        <v>83.886186053368718</v>
      </c>
      <c r="Y404" s="52">
        <f t="shared" si="100"/>
        <v>77.515118196811443</v>
      </c>
      <c r="Z404" s="52">
        <f t="shared" si="101"/>
        <v>43.754245426650741</v>
      </c>
      <c r="AA404" s="52">
        <f t="shared" si="102"/>
        <v>-2.5777748384154364</v>
      </c>
      <c r="AB404" s="52">
        <f t="shared" si="103"/>
        <v>-2.5777748384154506</v>
      </c>
      <c r="AC404" s="52">
        <f t="shared" si="104"/>
        <v>-2.5777748384154435</v>
      </c>
      <c r="AF404">
        <v>1.89</v>
      </c>
      <c r="AG404">
        <v>2.0099999999999998</v>
      </c>
      <c r="AH404" s="59" t="s">
        <v>372</v>
      </c>
      <c r="AJ404" t="s">
        <v>367</v>
      </c>
    </row>
    <row r="405" spans="1:36" s="52" customFormat="1" ht="15" x14ac:dyDescent="0.25">
      <c r="A405">
        <v>2.95</v>
      </c>
      <c r="B405">
        <v>3.67</v>
      </c>
      <c r="C405">
        <v>2.4</v>
      </c>
      <c r="D405" s="45">
        <f t="shared" si="105"/>
        <v>2.8129281546821927E-2</v>
      </c>
      <c r="E405" s="46">
        <f>IF(OR($A405="",$B405="",$C405=""),"",A405*'MPTO_working_3-way'!$I413)</f>
        <v>3.0329813805631249</v>
      </c>
      <c r="F405" s="47">
        <f>IF(OR($A405="",$B405="",$C405=""),"",B405*'MPTO_working_3-way'!$I413)</f>
        <v>3.7732344632768364</v>
      </c>
      <c r="G405" s="48">
        <f>IF(OR($A405="",$B405="",$C405=""),"",C405*'MPTO_working_3-way'!$I413)</f>
        <v>2.4675102757123724</v>
      </c>
      <c r="H405" s="46">
        <f>IF(OR($A405="",$B405="",$C405=""),"",'MPTO_working_3-way'!E413)</f>
        <v>3.0339196126586523</v>
      </c>
      <c r="I405" s="47">
        <f>IF(OR($A405="",$B405="",$C405=""),"",'MPTO_working_3-way'!F413)</f>
        <v>3.8007908684437646</v>
      </c>
      <c r="J405" s="48">
        <f>IF(OR($A405="",$B405="",$C405=""),"",'MPTO_working_3-way'!G413)</f>
        <v>2.4552515701479747</v>
      </c>
      <c r="K405" s="46">
        <f>IF(OR($A405="",$B405="",$C405=""),"",'OddsRatio_working_3-way'!H413)</f>
        <v>3.0347772177515568</v>
      </c>
      <c r="L405" s="47">
        <f>IF(OR($A405="",$B405="",$C405=""),"",'OddsRatio_working_3-way'!I413)</f>
        <v>3.786079575075207</v>
      </c>
      <c r="M405" s="48">
        <f>IF(OR($A405="",$B405="",$C405=""),"",'OddsRatio_working_3-way'!J413)</f>
        <v>2.4608656947959888</v>
      </c>
      <c r="N405" s="49">
        <f t="shared" si="93"/>
        <v>32.970858522525212</v>
      </c>
      <c r="O405" s="50">
        <f t="shared" si="94"/>
        <v>26.502461210204192</v>
      </c>
      <c r="P405" s="50">
        <f t="shared" si="95"/>
        <v>40.526680267270585</v>
      </c>
      <c r="Q405" t="s">
        <v>35</v>
      </c>
      <c r="R405" t="s">
        <v>68</v>
      </c>
      <c r="S405" s="40">
        <v>44256</v>
      </c>
      <c r="T405" s="52">
        <v>100</v>
      </c>
      <c r="U405" s="52">
        <f t="shared" si="96"/>
        <v>66.101694915254228</v>
      </c>
      <c r="V405" s="52">
        <f t="shared" si="97"/>
        <v>72.752043596730246</v>
      </c>
      <c r="W405" s="52">
        <f t="shared" si="98"/>
        <v>58.333333333333336</v>
      </c>
      <c r="X405" s="52">
        <f t="shared" si="99"/>
        <v>68.914623069936425</v>
      </c>
      <c r="Y405" s="52">
        <f t="shared" si="100"/>
        <v>75.564971751412429</v>
      </c>
      <c r="Z405" s="52">
        <f t="shared" si="101"/>
        <v>61.146261488015519</v>
      </c>
      <c r="AA405" s="52">
        <f t="shared" si="102"/>
        <v>-2.8129281546821971</v>
      </c>
      <c r="AB405" s="52">
        <f t="shared" si="103"/>
        <v>-2.8129281546821829</v>
      </c>
      <c r="AC405" s="52">
        <f t="shared" si="104"/>
        <v>-2.8129281546821829</v>
      </c>
      <c r="AD405" s="53"/>
      <c r="AE405" s="53"/>
      <c r="AF405">
        <v>1.71</v>
      </c>
      <c r="AG405">
        <v>2.2200000000000002</v>
      </c>
      <c r="AH405" s="59" t="s">
        <v>390</v>
      </c>
      <c r="AI405" s="53"/>
      <c r="AJ405" t="s">
        <v>367</v>
      </c>
    </row>
    <row r="406" spans="1:36" ht="15" x14ac:dyDescent="0.25">
      <c r="A406">
        <v>1.85</v>
      </c>
      <c r="B406">
        <v>3.51</v>
      </c>
      <c r="C406">
        <v>4.4000000000000004</v>
      </c>
      <c r="D406" s="45">
        <f t="shared" si="105"/>
        <v>5.2713552713552714E-2</v>
      </c>
      <c r="E406" s="46">
        <f>IF(OR($A406="",$B406="",$C406=""),"",A406*'MPTO_working_3-way'!$I414)</f>
        <v>1.9475200725200725</v>
      </c>
      <c r="F406" s="47">
        <f>IF(OR($A406="",$B406="",$C406=""),"",B406*'MPTO_working_3-way'!$I414)</f>
        <v>3.6950245700245699</v>
      </c>
      <c r="G406" s="48">
        <f>IF(OR($A406="",$B406="",$C406=""),"",C406*'MPTO_working_3-way'!$I414)</f>
        <v>4.6319396319396322</v>
      </c>
      <c r="H406" s="46">
        <f>IF(OR($A406="",$B406="",$C406=""),"",'MPTO_working_3-way'!E414)</f>
        <v>1.912157926555853</v>
      </c>
      <c r="I406" s="47">
        <f>IF(OR($A406="",$B406="",$C406=""),"",'MPTO_working_3-way'!F414)</f>
        <v>3.7407076054272732</v>
      </c>
      <c r="J406" s="48">
        <f>IF(OR($A406="",$B406="",$C406=""),"",'MPTO_working_3-way'!G414)</f>
        <v>4.7686821256898702</v>
      </c>
      <c r="K406" s="46">
        <f>IF(OR($A406="",$B406="",$C406=""),"",'OddsRatio_working_3-way'!H414)</f>
        <v>1.9253580506328076</v>
      </c>
      <c r="L406" s="47">
        <f>IF(OR($A406="",$B406="",$C406=""),"",'OddsRatio_working_3-way'!I414)</f>
        <v>3.7325278906921722</v>
      </c>
      <c r="M406" s="48">
        <f>IF(OR($A406="",$B406="",$C406=""),"",'OddsRatio_working_3-way'!J414)</f>
        <v>4.7014322025312296</v>
      </c>
      <c r="N406" s="49">
        <f t="shared" si="93"/>
        <v>51.347352672263327</v>
      </c>
      <c r="O406" s="50">
        <f t="shared" si="94"/>
        <v>27.063419499625969</v>
      </c>
      <c r="P406" s="50">
        <f t="shared" si="95"/>
        <v>21.589227828110712</v>
      </c>
      <c r="Q406" t="s">
        <v>91</v>
      </c>
      <c r="R406" t="s">
        <v>452</v>
      </c>
      <c r="S406" s="40">
        <v>44256</v>
      </c>
      <c r="T406" s="52">
        <v>100</v>
      </c>
      <c r="U406" s="52">
        <f t="shared" si="96"/>
        <v>45.945945945945937</v>
      </c>
      <c r="V406" s="52">
        <f t="shared" si="97"/>
        <v>71.509971509971507</v>
      </c>
      <c r="W406" s="52">
        <f t="shared" si="98"/>
        <v>77.27272727272728</v>
      </c>
      <c r="X406" s="52">
        <f t="shared" si="99"/>
        <v>51.217301217301213</v>
      </c>
      <c r="Y406" s="52">
        <f t="shared" si="100"/>
        <v>76.781326781326769</v>
      </c>
      <c r="Z406" s="52">
        <f t="shared" si="101"/>
        <v>82.544082544082542</v>
      </c>
      <c r="AA406" s="52">
        <f t="shared" si="102"/>
        <v>-5.2713552713552758</v>
      </c>
      <c r="AB406" s="52">
        <f t="shared" si="103"/>
        <v>-5.2713552713552616</v>
      </c>
      <c r="AC406" s="52">
        <f t="shared" si="104"/>
        <v>-5.2713552713552616</v>
      </c>
      <c r="AF406">
        <v>2.42</v>
      </c>
      <c r="AG406">
        <v>1.56</v>
      </c>
      <c r="AH406" s="59" t="s">
        <v>374</v>
      </c>
      <c r="AJ406" t="s">
        <v>472</v>
      </c>
    </row>
    <row r="407" spans="1:36" ht="15" x14ac:dyDescent="0.25">
      <c r="A407">
        <v>2.98</v>
      </c>
      <c r="B407">
        <v>2.97</v>
      </c>
      <c r="C407">
        <v>2.65</v>
      </c>
      <c r="D407" s="45">
        <f t="shared" si="105"/>
        <v>4.9629297065032052E-2</v>
      </c>
      <c r="E407" s="46">
        <f>IF(OR($A407="",$B407="",$C407=""),"",A407*'MPTO_working_3-way'!$I415)</f>
        <v>3.1278953052537957</v>
      </c>
      <c r="F407" s="47">
        <f>IF(OR($A407="",$B407="",$C407=""),"",B407*'MPTO_working_3-way'!$I415)</f>
        <v>3.1173990122831454</v>
      </c>
      <c r="G407" s="48">
        <f>IF(OR($A407="",$B407="",$C407=""),"",C407*'MPTO_working_3-way'!$I415)</f>
        <v>2.7815176372223349</v>
      </c>
      <c r="H407" s="46">
        <f>IF(OR($A407="",$B407="",$C407=""),"",'MPTO_working_3-way'!E415)</f>
        <v>3.1345272901335512</v>
      </c>
      <c r="I407" s="47">
        <f>IF(OR($A407="",$B407="",$C407=""),"",'MPTO_working_3-way'!F415)</f>
        <v>3.1234652299308516</v>
      </c>
      <c r="J407" s="48">
        <f>IF(OR($A407="",$B407="",$C407=""),"",'MPTO_working_3-way'!G415)</f>
        <v>2.7715003944809684</v>
      </c>
      <c r="K407" s="46">
        <f>IF(OR($A407="",$B407="",$C407=""),"",'OddsRatio_working_3-way'!H415)</f>
        <v>3.1314078953434943</v>
      </c>
      <c r="L407" s="47">
        <f>IF(OR($A407="",$B407="",$C407=""),"",'OddsRatio_working_3-way'!I415)</f>
        <v>3.1206432090033762</v>
      </c>
      <c r="M407" s="48">
        <f>IF(OR($A407="",$B407="",$C407=""),"",'OddsRatio_working_3-way'!J415)</f>
        <v>2.7761732461195781</v>
      </c>
      <c r="N407" s="49">
        <f t="shared" si="93"/>
        <v>31.970379517509478</v>
      </c>
      <c r="O407" s="50">
        <f t="shared" si="94"/>
        <v>32.078023892989307</v>
      </c>
      <c r="P407" s="50">
        <f t="shared" si="95"/>
        <v>35.951596589501222</v>
      </c>
      <c r="Q407" t="s">
        <v>453</v>
      </c>
      <c r="R407" t="s">
        <v>93</v>
      </c>
      <c r="S407" s="40">
        <v>44256</v>
      </c>
      <c r="T407" s="52">
        <v>100</v>
      </c>
      <c r="U407" s="52">
        <f t="shared" si="96"/>
        <v>66.442953020134226</v>
      </c>
      <c r="V407" s="52">
        <f t="shared" si="97"/>
        <v>66.329966329966325</v>
      </c>
      <c r="W407" s="52">
        <f t="shared" si="98"/>
        <v>62.264150943396231</v>
      </c>
      <c r="X407" s="52">
        <f t="shared" si="99"/>
        <v>71.405882726637444</v>
      </c>
      <c r="Y407" s="52">
        <f t="shared" si="100"/>
        <v>71.292896036469557</v>
      </c>
      <c r="Z407" s="52">
        <f t="shared" si="101"/>
        <v>67.227080649899435</v>
      </c>
      <c r="AA407" s="52">
        <f t="shared" si="102"/>
        <v>-4.9629297065032176</v>
      </c>
      <c r="AB407" s="52">
        <f t="shared" si="103"/>
        <v>-4.9629297065032318</v>
      </c>
      <c r="AC407" s="52">
        <f t="shared" si="104"/>
        <v>-4.9629297065032034</v>
      </c>
      <c r="AF407">
        <v>2.4300000000000002</v>
      </c>
      <c r="AG407">
        <v>1.56</v>
      </c>
      <c r="AH407" s="59" t="s">
        <v>378</v>
      </c>
      <c r="AJ407" t="s">
        <v>472</v>
      </c>
    </row>
    <row r="408" spans="1:36" ht="15" x14ac:dyDescent="0.25">
      <c r="A408">
        <v>2</v>
      </c>
      <c r="B408">
        <v>3.13</v>
      </c>
      <c r="C408">
        <v>4.33</v>
      </c>
      <c r="D408" s="45">
        <f t="shared" si="105"/>
        <v>5.0435700108463877E-2</v>
      </c>
      <c r="E408" s="46">
        <f>IF(OR($A408="",$B408="",$C408=""),"",A408*'MPTO_working_3-way'!$I416)</f>
        <v>2.1008714002169278</v>
      </c>
      <c r="F408" s="47">
        <f>IF(OR($A408="",$B408="",$C408=""),"",B408*'MPTO_working_3-way'!$I416)</f>
        <v>3.2878637413394918</v>
      </c>
      <c r="G408" s="48">
        <f>IF(OR($A408="",$B408="",$C408=""),"",C408*'MPTO_working_3-way'!$I416)</f>
        <v>4.5483865814696482</v>
      </c>
      <c r="H408" s="46">
        <f>IF(OR($A408="",$B408="",$C408=""),"",'MPTO_working_3-way'!E416)</f>
        <v>2.0695873927251625</v>
      </c>
      <c r="I408" s="47">
        <f>IF(OR($A408="",$B408="",$C408=""),"",'MPTO_working_3-way'!F416)</f>
        <v>3.303852857647819</v>
      </c>
      <c r="J408" s="48">
        <f>IF(OR($A408="",$B408="",$C408=""),"",'MPTO_working_3-way'!G416)</f>
        <v>4.6699515876160778</v>
      </c>
      <c r="K408" s="46">
        <f>IF(OR($A408="",$B408="",$C408=""),"",'OddsRatio_working_3-way'!H416)</f>
        <v>2.082269688238648</v>
      </c>
      <c r="L408" s="47">
        <f>IF(OR($A408="",$B408="",$C408=""),"",'OddsRatio_working_3-way'!I416)</f>
        <v>3.3052344359483201</v>
      </c>
      <c r="M408" s="48">
        <f>IF(OR($A408="",$B408="",$C408=""),"",'OddsRatio_working_3-way'!J416)</f>
        <v>4.6039580618346978</v>
      </c>
      <c r="N408" s="49">
        <f t="shared" si="93"/>
        <v>47.599296172852078</v>
      </c>
      <c r="O408" s="50">
        <f t="shared" si="94"/>
        <v>30.414885733451808</v>
      </c>
      <c r="P408" s="50">
        <f t="shared" si="95"/>
        <v>21.985818093696114</v>
      </c>
      <c r="Q408" t="s">
        <v>454</v>
      </c>
      <c r="R408" t="s">
        <v>455</v>
      </c>
      <c r="S408" s="40">
        <v>44256</v>
      </c>
      <c r="T408" s="52">
        <v>100</v>
      </c>
      <c r="U408" s="52">
        <f t="shared" si="96"/>
        <v>50</v>
      </c>
      <c r="V408" s="52">
        <f t="shared" si="97"/>
        <v>68.051118210862612</v>
      </c>
      <c r="W408" s="52">
        <f t="shared" si="98"/>
        <v>76.905311778290994</v>
      </c>
      <c r="X408" s="52">
        <f t="shared" si="99"/>
        <v>55.043570010846388</v>
      </c>
      <c r="Y408" s="52">
        <f t="shared" si="100"/>
        <v>73.094688221709006</v>
      </c>
      <c r="Z408" s="52">
        <f t="shared" si="101"/>
        <v>81.948881789137374</v>
      </c>
      <c r="AA408" s="52">
        <f t="shared" si="102"/>
        <v>-5.0435700108463877</v>
      </c>
      <c r="AB408" s="52">
        <f t="shared" si="103"/>
        <v>-5.0435700108463948</v>
      </c>
      <c r="AC408" s="52">
        <f t="shared" si="104"/>
        <v>-5.0435700108463806</v>
      </c>
      <c r="AF408">
        <v>2.5299999999999998</v>
      </c>
      <c r="AG408">
        <v>1.52</v>
      </c>
      <c r="AH408" s="59" t="s">
        <v>390</v>
      </c>
      <c r="AJ408" t="s">
        <v>472</v>
      </c>
    </row>
    <row r="409" spans="1:36" ht="15" x14ac:dyDescent="0.25">
      <c r="A409">
        <v>9.27</v>
      </c>
      <c r="B409">
        <v>4.16</v>
      </c>
      <c r="C409">
        <v>1.41</v>
      </c>
      <c r="D409" s="45">
        <f t="shared" si="105"/>
        <v>5.7479338697062232E-2</v>
      </c>
      <c r="E409" s="46">
        <f>IF(OR($A409="",$B409="",$C409=""),"",A409*'MPTO_working_3-way'!$I417)</f>
        <v>9.8028334697217669</v>
      </c>
      <c r="F409" s="47">
        <f>IF(OR($A409="",$B409="",$C409=""),"",B409*'MPTO_working_3-way'!$I417)</f>
        <v>4.3991140489797793</v>
      </c>
      <c r="G409" s="48">
        <f>IF(OR($A409="",$B409="",$C409=""),"",C409*'MPTO_working_3-way'!$I417)</f>
        <v>1.4910458675628577</v>
      </c>
      <c r="H409" s="46">
        <f>IF(OR($A409="",$B409="",$C409=""),"",'MPTO_working_3-way'!E417)</f>
        <v>11.272040074596726</v>
      </c>
      <c r="I409" s="47">
        <f>IF(OR($A409="",$B409="",$C409=""),"",'MPTO_working_3-way'!F417)</f>
        <v>4.5202881326511539</v>
      </c>
      <c r="J409" s="48">
        <f>IF(OR($A409="",$B409="",$C409=""),"",'MPTO_working_3-way'!G417)</f>
        <v>1.4491491842895854</v>
      </c>
      <c r="K409" s="46">
        <f>IF(OR($A409="",$B409="",$C409=""),"",'OddsRatio_working_3-way'!H417)</f>
        <v>10.322116931991623</v>
      </c>
      <c r="L409" s="47">
        <f>IF(OR($A409="",$B409="",$C409=""),"",'OddsRatio_working_3-way'!I417)</f>
        <v>4.5620180780040549</v>
      </c>
      <c r="M409" s="48">
        <f>IF(OR($A409="",$B409="",$C409=""),"",'OddsRatio_working_3-way'!J417)</f>
        <v>1.4621605734119181</v>
      </c>
      <c r="N409" s="49">
        <f t="shared" si="93"/>
        <v>10.201132183758119</v>
      </c>
      <c r="O409" s="50">
        <f t="shared" si="94"/>
        <v>22.73184984217254</v>
      </c>
      <c r="P409" s="50">
        <f t="shared" si="95"/>
        <v>67.067017974069344</v>
      </c>
      <c r="Q409" t="s">
        <v>456</v>
      </c>
      <c r="R409" t="s">
        <v>90</v>
      </c>
      <c r="S409" s="40">
        <v>44256</v>
      </c>
      <c r="T409" s="52">
        <v>100</v>
      </c>
      <c r="U409" s="52">
        <f t="shared" si="96"/>
        <v>89.212513484358155</v>
      </c>
      <c r="V409" s="52">
        <f t="shared" si="97"/>
        <v>75.961538461538453</v>
      </c>
      <c r="W409" s="52">
        <f t="shared" si="98"/>
        <v>29.078014184397166</v>
      </c>
      <c r="X409" s="52">
        <f t="shared" si="99"/>
        <v>94.960447354064371</v>
      </c>
      <c r="Y409" s="52">
        <f t="shared" si="100"/>
        <v>81.709472331244697</v>
      </c>
      <c r="Z409" s="52">
        <f t="shared" si="101"/>
        <v>34.825948054103392</v>
      </c>
      <c r="AA409" s="52">
        <f t="shared" si="102"/>
        <v>-5.7479338697062161</v>
      </c>
      <c r="AB409" s="52">
        <f t="shared" si="103"/>
        <v>-5.7479338697062445</v>
      </c>
      <c r="AC409" s="52">
        <f t="shared" si="104"/>
        <v>-5.7479338697062268</v>
      </c>
      <c r="AF409">
        <v>2.02</v>
      </c>
      <c r="AG409">
        <v>1.81</v>
      </c>
      <c r="AH409" s="59" t="s">
        <v>379</v>
      </c>
      <c r="AJ409" t="s">
        <v>472</v>
      </c>
    </row>
    <row r="410" spans="1:36" ht="15" x14ac:dyDescent="0.25">
      <c r="A410">
        <v>1.55</v>
      </c>
      <c r="B410">
        <v>4.0599999999999996</v>
      </c>
      <c r="C410">
        <v>6.06</v>
      </c>
      <c r="D410" s="45">
        <f t="shared" si="105"/>
        <v>5.6483210691957497E-2</v>
      </c>
      <c r="E410" s="46">
        <f>IF(OR($A410="",$B410="",$C410=""),"",A410*'MPTO_working_3-way'!$I418)</f>
        <v>1.6375489765725342</v>
      </c>
      <c r="F410" s="47">
        <f>IF(OR($A410="",$B410="",$C410=""),"",B410*'MPTO_working_3-way'!$I418)</f>
        <v>4.2893218354093472</v>
      </c>
      <c r="G410" s="48">
        <f>IF(OR($A410="",$B410="",$C410=""),"",C410*'MPTO_working_3-way'!$I418)</f>
        <v>6.4022882567932617</v>
      </c>
      <c r="H410" s="46">
        <f>IF(OR($A410="",$B410="",$C410=""),"",'MPTO_working_3-way'!E418)</f>
        <v>1.5965933719042358</v>
      </c>
      <c r="I410" s="47">
        <f>IF(OR($A410="",$B410="",$C410=""),"",'MPTO_working_3-way'!F418)</f>
        <v>4.3960356549745674</v>
      </c>
      <c r="J410" s="48">
        <f>IF(OR($A410="",$B410="",$C410=""),"",'MPTO_working_3-way'!G418)</f>
        <v>6.8404709602044376</v>
      </c>
      <c r="K410" s="46">
        <f>IF(OR($A410="",$B410="",$C410=""),"",'OddsRatio_working_3-way'!H418)</f>
        <v>1.6099442227129002</v>
      </c>
      <c r="L410" s="47">
        <f>IF(OR($A410="",$B410="",$C410=""),"",'OddsRatio_working_3-way'!I418)</f>
        <v>4.3935078572754076</v>
      </c>
      <c r="M410" s="48">
        <f>IF(OR($A410="",$B410="",$C410=""),"",'OddsRatio_working_3-way'!J418)</f>
        <v>6.6114868489586822</v>
      </c>
      <c r="N410" s="49">
        <f t="shared" si="93"/>
        <v>61.066875819069935</v>
      </c>
      <c r="O410" s="50">
        <f t="shared" si="94"/>
        <v>23.313708748659707</v>
      </c>
      <c r="P410" s="50">
        <f t="shared" si="95"/>
        <v>15.619415432270364</v>
      </c>
      <c r="Q410" t="s">
        <v>89</v>
      </c>
      <c r="R410" t="s">
        <v>92</v>
      </c>
      <c r="S410" s="40">
        <v>44256</v>
      </c>
      <c r="T410" s="52">
        <v>100</v>
      </c>
      <c r="U410" s="52">
        <f t="shared" si="96"/>
        <v>35.483870967741936</v>
      </c>
      <c r="V410" s="52">
        <f t="shared" si="97"/>
        <v>75.369458128078819</v>
      </c>
      <c r="W410" s="52">
        <f t="shared" si="98"/>
        <v>83.4983498349835</v>
      </c>
      <c r="X410" s="52">
        <f t="shared" si="99"/>
        <v>41.132192036937688</v>
      </c>
      <c r="Y410" s="52">
        <f t="shared" si="100"/>
        <v>81.017779197274564</v>
      </c>
      <c r="Z410" s="52">
        <f t="shared" si="101"/>
        <v>89.146670904179246</v>
      </c>
      <c r="AA410" s="52">
        <f t="shared" si="102"/>
        <v>-5.6483210691957524</v>
      </c>
      <c r="AB410" s="52">
        <f t="shared" si="103"/>
        <v>-5.6483210691957453</v>
      </c>
      <c r="AC410" s="52">
        <f t="shared" si="104"/>
        <v>-5.6483210691957453</v>
      </c>
      <c r="AF410">
        <v>2.2000000000000002</v>
      </c>
      <c r="AG410">
        <v>1.68</v>
      </c>
      <c r="AH410" s="59" t="s">
        <v>370</v>
      </c>
      <c r="AJ410" t="s">
        <v>472</v>
      </c>
    </row>
    <row r="411" spans="1:36" ht="15" x14ac:dyDescent="0.25">
      <c r="A411">
        <v>1.23</v>
      </c>
      <c r="B411">
        <v>7.08</v>
      </c>
      <c r="C411">
        <v>12.55</v>
      </c>
      <c r="D411" s="45">
        <f t="shared" si="105"/>
        <v>3.3932342834806617E-2</v>
      </c>
      <c r="E411" s="46">
        <f>IF(OR($A411="",$B411="",$C411=""),"",A411*'MPTO_working_3-way'!$I419)</f>
        <v>1.2717367816868121</v>
      </c>
      <c r="F411" s="47">
        <f>IF(OR($A411="",$B411="",$C411=""),"",B411*'MPTO_working_3-way'!$I419)</f>
        <v>7.3202409872704308</v>
      </c>
      <c r="G411" s="48">
        <f>IF(OR($A411="",$B411="",$C411=""),"",C411*'MPTO_working_3-way'!$I419)</f>
        <v>12.975850902576823</v>
      </c>
      <c r="H411" s="46">
        <f>IF(OR($A411="",$B411="",$C411=""),"",'MPTO_working_3-way'!E419)</f>
        <v>1.2473535070026833</v>
      </c>
      <c r="I411" s="47">
        <f>IF(OR($A411="",$B411="",$C411=""),"",'MPTO_working_3-way'!F419)</f>
        <v>7.6963241725198142</v>
      </c>
      <c r="J411" s="48">
        <f>IF(OR($A411="",$B411="",$C411=""),"",'MPTO_working_3-way'!G419)</f>
        <v>14.626192413519915</v>
      </c>
      <c r="K411" s="46">
        <f>IF(OR($A411="",$B411="",$C411=""),"",'OddsRatio_working_3-way'!H419)</f>
        <v>1.2538328245723491</v>
      </c>
      <c r="L411" s="47">
        <f>IF(OR($A411="",$B411="",$C411=""),"",'OddsRatio_working_3-way'!I419)</f>
        <v>7.7100155365212304</v>
      </c>
      <c r="M411" s="48">
        <f>IF(OR($A411="",$B411="",$C411=""),"",'OddsRatio_working_3-way'!J419)</f>
        <v>13.746822277437534</v>
      </c>
      <c r="N411" s="49">
        <f t="shared" si="93"/>
        <v>78.632623857400375</v>
      </c>
      <c r="O411" s="50">
        <f t="shared" si="94"/>
        <v>13.660752449802608</v>
      </c>
      <c r="P411" s="50">
        <f t="shared" si="95"/>
        <v>7.7066236927970087</v>
      </c>
      <c r="Q411" t="s">
        <v>143</v>
      </c>
      <c r="R411" t="s">
        <v>457</v>
      </c>
      <c r="S411" s="40">
        <v>44256</v>
      </c>
      <c r="T411" s="52">
        <v>100</v>
      </c>
      <c r="U411" s="52">
        <f t="shared" si="96"/>
        <v>18.699186991869919</v>
      </c>
      <c r="V411" s="52">
        <f t="shared" si="97"/>
        <v>85.875706214689274</v>
      </c>
      <c r="W411" s="52">
        <f t="shared" si="98"/>
        <v>92.031872509960152</v>
      </c>
      <c r="X411" s="52">
        <f t="shared" si="99"/>
        <v>22.092421275350578</v>
      </c>
      <c r="Y411" s="52">
        <f t="shared" si="100"/>
        <v>89.268940498169925</v>
      </c>
      <c r="Z411" s="52">
        <f t="shared" si="101"/>
        <v>95.425106793440818</v>
      </c>
      <c r="AA411" s="52">
        <f t="shared" si="102"/>
        <v>-3.393234283480659</v>
      </c>
      <c r="AB411" s="52">
        <f t="shared" si="103"/>
        <v>-3.3932342834806519</v>
      </c>
      <c r="AC411" s="52">
        <f t="shared" si="104"/>
        <v>-3.3932342834806661</v>
      </c>
      <c r="AF411">
        <v>1.44</v>
      </c>
      <c r="AG411">
        <v>2.92</v>
      </c>
      <c r="AH411" s="59" t="s">
        <v>482</v>
      </c>
      <c r="AJ411" t="s">
        <v>473</v>
      </c>
    </row>
    <row r="412" spans="1:36" ht="15" x14ac:dyDescent="0.25">
      <c r="A412">
        <v>1.58</v>
      </c>
      <c r="B412">
        <v>4.6399999999999997</v>
      </c>
      <c r="C412">
        <v>5.62</v>
      </c>
      <c r="D412" s="45">
        <f t="shared" si="105"/>
        <v>2.6364576844871923E-2</v>
      </c>
      <c r="E412" s="46">
        <f>IF(OR($A412="",$B412="",$C412=""),"",A412*'MPTO_working_3-way'!$I420)</f>
        <v>1.6216560314148978</v>
      </c>
      <c r="F412" s="47">
        <f>IF(OR($A412="",$B412="",$C412=""),"",B412*'MPTO_working_3-way'!$I420)</f>
        <v>4.7623316365602051</v>
      </c>
      <c r="G412" s="48">
        <f>IF(OR($A412="",$B412="",$C412=""),"",C412*'MPTO_working_3-way'!$I420)</f>
        <v>5.7681689218681802</v>
      </c>
      <c r="H412" s="46">
        <f>IF(OR($A412="",$B412="",$C412=""),"",'MPTO_working_3-way'!E420)</f>
        <v>1.6022477610225347</v>
      </c>
      <c r="I412" s="47">
        <f>IF(OR($A412="",$B412="",$C412=""),"",'MPTO_working_3-way'!F420)</f>
        <v>4.8372495513558258</v>
      </c>
      <c r="J412" s="48">
        <f>IF(OR($A412="",$B412="",$C412=""),"",'MPTO_working_3-way'!G420)</f>
        <v>5.9119911166143346</v>
      </c>
      <c r="K412" s="46">
        <f>IF(OR($A412="",$B412="",$C412=""),"",'OddsRatio_working_3-way'!H420)</f>
        <v>1.6087725958888528</v>
      </c>
      <c r="L412" s="47">
        <f>IF(OR($A412="",$B412="",$C412=""),"",'OddsRatio_working_3-way'!I420)</f>
        <v>4.8205728431645234</v>
      </c>
      <c r="M412" s="48">
        <f>IF(OR($A412="",$B412="",$C412=""),"",'OddsRatio_working_3-way'!J420)</f>
        <v>5.8491886086318949</v>
      </c>
      <c r="N412" s="49">
        <f t="shared" si="93"/>
        <v>61.665358166460138</v>
      </c>
      <c r="O412" s="50">
        <f t="shared" si="94"/>
        <v>20.998117651510135</v>
      </c>
      <c r="P412" s="50">
        <f t="shared" si="95"/>
        <v>17.33652418202972</v>
      </c>
      <c r="Q412" t="s">
        <v>98</v>
      </c>
      <c r="R412" t="s">
        <v>101</v>
      </c>
      <c r="S412" s="40">
        <v>44256</v>
      </c>
      <c r="T412" s="52">
        <v>100</v>
      </c>
      <c r="U412" s="52">
        <f t="shared" si="96"/>
        <v>36.708860759493668</v>
      </c>
      <c r="V412" s="52">
        <f t="shared" si="97"/>
        <v>78.448275862068954</v>
      </c>
      <c r="W412" s="52">
        <f t="shared" si="98"/>
        <v>82.206405693950188</v>
      </c>
      <c r="X412" s="52">
        <f t="shared" si="99"/>
        <v>39.345318443980858</v>
      </c>
      <c r="Y412" s="52">
        <f t="shared" si="100"/>
        <v>81.084733546556137</v>
      </c>
      <c r="Z412" s="52">
        <f t="shared" si="101"/>
        <v>84.842863378437357</v>
      </c>
      <c r="AA412" s="52">
        <f t="shared" si="102"/>
        <v>-2.6364576844871905</v>
      </c>
      <c r="AB412" s="52">
        <f t="shared" si="103"/>
        <v>-2.6364576844871834</v>
      </c>
      <c r="AC412" s="52">
        <f t="shared" si="104"/>
        <v>-2.6364576844871692</v>
      </c>
      <c r="AF412">
        <v>1.47</v>
      </c>
      <c r="AG412">
        <v>2.84</v>
      </c>
      <c r="AH412" s="59" t="s">
        <v>383</v>
      </c>
      <c r="AJ412" t="s">
        <v>473</v>
      </c>
    </row>
    <row r="413" spans="1:36" ht="14.25" customHeight="1" x14ac:dyDescent="0.25">
      <c r="A413">
        <v>7.55</v>
      </c>
      <c r="B413">
        <v>4.46</v>
      </c>
      <c r="C413">
        <v>1.5</v>
      </c>
      <c r="D413" s="45">
        <f t="shared" si="105"/>
        <v>2.3332244429265625E-2</v>
      </c>
      <c r="E413" s="46">
        <f>IF(OR($A413="",$B413="",$C413=""),"",A413*'MPTO_working_3-way'!$I421)</f>
        <v>7.7261584454409551</v>
      </c>
      <c r="F413" s="47">
        <f>IF(OR($A413="",$B413="",$C413=""),"",B413*'MPTO_working_3-way'!$I421)</f>
        <v>4.5640618101545245</v>
      </c>
      <c r="G413" s="48">
        <f>IF(OR($A413="",$B413="",$C413=""),"",C413*'MPTO_working_3-way'!$I421)</f>
        <v>1.5349983666438984</v>
      </c>
      <c r="H413" s="46">
        <f>IF(OR($A413="",$B413="",$C413=""),"",'MPTO_working_3-way'!E421)</f>
        <v>8.0209882751501951</v>
      </c>
      <c r="I413" s="47">
        <f>IF(OR($A413="",$B413="",$C413=""),"",'MPTO_working_3-way'!F421)</f>
        <v>4.6202643574771685</v>
      </c>
      <c r="J413" s="48">
        <f>IF(OR($A413="",$B413="",$C413=""),"",'MPTO_working_3-way'!G421)</f>
        <v>1.5177057406563466</v>
      </c>
      <c r="K413" s="46">
        <f>IF(OR($A413="",$B413="",$C413=""),"",'OddsRatio_working_3-way'!H421)</f>
        <v>7.8574725127380667</v>
      </c>
      <c r="L413" s="47">
        <f>IF(OR($A413="",$B413="",$C413=""),"",'OddsRatio_working_3-way'!I421)</f>
        <v>4.6224205945150709</v>
      </c>
      <c r="M413" s="48">
        <f>IF(OR($A413="",$B413="",$C413=""),"",'OddsRatio_working_3-way'!J421)</f>
        <v>1.5234711841784787</v>
      </c>
      <c r="N413" s="49">
        <f t="shared" si="93"/>
        <v>12.943042872620339</v>
      </c>
      <c r="O413" s="50">
        <f t="shared" si="94"/>
        <v>21.910308001857302</v>
      </c>
      <c r="P413" s="50">
        <f t="shared" si="95"/>
        <v>65.146649125522373</v>
      </c>
      <c r="Q413" t="s">
        <v>95</v>
      </c>
      <c r="R413" t="s">
        <v>97</v>
      </c>
      <c r="S413" s="40">
        <v>44256</v>
      </c>
      <c r="T413" s="52">
        <v>100</v>
      </c>
      <c r="U413" s="52">
        <f t="shared" si="96"/>
        <v>86.754966887417226</v>
      </c>
      <c r="V413" s="52">
        <f t="shared" si="97"/>
        <v>77.578475336322867</v>
      </c>
      <c r="W413" s="52">
        <f t="shared" si="98"/>
        <v>33.333333333333329</v>
      </c>
      <c r="X413" s="52">
        <f t="shared" si="99"/>
        <v>89.08819133034379</v>
      </c>
      <c r="Y413" s="52">
        <f t="shared" si="100"/>
        <v>79.911699779249446</v>
      </c>
      <c r="Z413" s="52">
        <f t="shared" si="101"/>
        <v>35.666557776259907</v>
      </c>
      <c r="AA413" s="52">
        <f t="shared" si="102"/>
        <v>-2.3332244429265643</v>
      </c>
      <c r="AB413" s="52">
        <f t="shared" si="103"/>
        <v>-2.3332244429265785</v>
      </c>
      <c r="AC413" s="52">
        <f t="shared" si="104"/>
        <v>-2.3332244429265785</v>
      </c>
      <c r="AF413">
        <v>1.61</v>
      </c>
      <c r="AG413">
        <v>2.4500000000000002</v>
      </c>
      <c r="AH413" s="59" t="s">
        <v>474</v>
      </c>
      <c r="AJ413" t="s">
        <v>473</v>
      </c>
    </row>
    <row r="414" spans="1:36" ht="15" x14ac:dyDescent="0.25">
      <c r="A414">
        <v>2.17</v>
      </c>
      <c r="B414">
        <v>3.68</v>
      </c>
      <c r="C414">
        <v>3.46</v>
      </c>
      <c r="D414" s="45">
        <f t="shared" si="105"/>
        <v>2.1585964562802706E-2</v>
      </c>
      <c r="E414" s="46">
        <f>IF(OR($A414="",$B414="",$C414=""),"",A414*'MPTO_working_3-way'!$I422)</f>
        <v>2.2168415431012818</v>
      </c>
      <c r="F414" s="47">
        <f>IF(OR($A414="",$B414="",$C414=""),"",B414*'MPTO_working_3-way'!$I422)</f>
        <v>3.7594363495911143</v>
      </c>
      <c r="G414" s="48">
        <f>IF(OR($A414="",$B414="",$C414=""),"",C414*'MPTO_working_3-way'!$I422)</f>
        <v>3.5346874373872974</v>
      </c>
      <c r="H414" s="46">
        <f>IF(OR($A414="",$B414="",$C414=""),"",'MPTO_working_3-way'!E422)</f>
        <v>2.2044194698704134</v>
      </c>
      <c r="I414" s="47">
        <f>IF(OR($A414="",$B414="",$C414=""),"",'MPTO_working_3-way'!F422)</f>
        <v>3.7800922429663104</v>
      </c>
      <c r="J414" s="48">
        <f>IF(OR($A414="",$B414="",$C414=""),"",'MPTO_working_3-way'!G422)</f>
        <v>3.5483387767388677</v>
      </c>
      <c r="K414" s="46">
        <f>IF(OR($A414="",$B414="",$C414=""),"",'OddsRatio_working_3-way'!H422)</f>
        <v>2.2095974833840324</v>
      </c>
      <c r="L414" s="47">
        <f>IF(OR($A414="",$B414="",$C414=""),"",'OddsRatio_working_3-way'!I422)</f>
        <v>3.7707019277514586</v>
      </c>
      <c r="M414" s="48">
        <f>IF(OR($A414="",$B414="",$C414=""),"",'OddsRatio_working_3-way'!J422)</f>
        <v>3.5432562471151439</v>
      </c>
      <c r="N414" s="49">
        <f t="shared" si="93"/>
        <v>45.109223214981611</v>
      </c>
      <c r="O414" s="50">
        <f t="shared" si="94"/>
        <v>26.599732167529915</v>
      </c>
      <c r="P414" s="50">
        <f t="shared" si="95"/>
        <v>28.291044617488463</v>
      </c>
      <c r="Q414" t="s">
        <v>94</v>
      </c>
      <c r="R414" t="s">
        <v>100</v>
      </c>
      <c r="S414" s="40">
        <v>44256</v>
      </c>
      <c r="T414" s="52">
        <v>100</v>
      </c>
      <c r="U414" s="52">
        <f t="shared" si="96"/>
        <v>53.917050691244242</v>
      </c>
      <c r="V414" s="52">
        <f t="shared" si="97"/>
        <v>72.826086956521735</v>
      </c>
      <c r="W414" s="52">
        <f t="shared" si="98"/>
        <v>71.098265895953759</v>
      </c>
      <c r="X414" s="52">
        <f t="shared" si="99"/>
        <v>56.075647147524506</v>
      </c>
      <c r="Y414" s="52">
        <f t="shared" si="100"/>
        <v>74.984683412801999</v>
      </c>
      <c r="Z414" s="52">
        <f t="shared" si="101"/>
        <v>73.256862352234023</v>
      </c>
      <c r="AA414" s="52">
        <f t="shared" si="102"/>
        <v>-2.1585964562802644</v>
      </c>
      <c r="AB414" s="52">
        <f t="shared" si="103"/>
        <v>-2.1585964562802644</v>
      </c>
      <c r="AC414" s="52">
        <f t="shared" si="104"/>
        <v>-2.1585964562802644</v>
      </c>
      <c r="AF414">
        <v>1.74</v>
      </c>
      <c r="AG414">
        <v>2.21</v>
      </c>
      <c r="AH414" s="59" t="s">
        <v>374</v>
      </c>
      <c r="AJ414" t="s">
        <v>473</v>
      </c>
    </row>
    <row r="415" spans="1:36" ht="15" x14ac:dyDescent="0.25">
      <c r="A415">
        <v>5.26</v>
      </c>
      <c r="B415">
        <v>3.99</v>
      </c>
      <c r="C415">
        <v>1.71</v>
      </c>
      <c r="D415" s="45">
        <f t="shared" si="105"/>
        <v>2.5535956494531664E-2</v>
      </c>
      <c r="E415" s="46">
        <f>IF(OR($A415="",$B415="",$C415=""),"",A415*'MPTO_working_3-way'!$I423)</f>
        <v>5.394319131161236</v>
      </c>
      <c r="F415" s="47">
        <f>IF(OR($A415="",$B415="",$C415=""),"",B415*'MPTO_working_3-way'!$I423)</f>
        <v>4.0918884664131818</v>
      </c>
      <c r="G415" s="48">
        <f>IF(OR($A415="",$B415="",$C415=""),"",C415*'MPTO_working_3-way'!$I423)</f>
        <v>1.7536664856056492</v>
      </c>
      <c r="H415" s="46">
        <f>IF(OR($A415="",$B415="",$C415=""),"",'MPTO_working_3-way'!E423)</f>
        <v>5.5065447697232246</v>
      </c>
      <c r="I415" s="47">
        <f>IF(OR($A415="",$B415="",$C415=""),"",'MPTO_working_3-way'!F423)</f>
        <v>4.1302758231617984</v>
      </c>
      <c r="J415" s="48">
        <f>IF(OR($A415="",$B415="",$C415=""),"",'MPTO_working_3-way'!G423)</f>
        <v>1.7352575326911168</v>
      </c>
      <c r="K415" s="46">
        <f>IF(OR($A415="",$B415="",$C415=""),"",'OddsRatio_working_3-way'!H423)</f>
        <v>5.4513072310062576</v>
      </c>
      <c r="L415" s="47">
        <f>IF(OR($A415="",$B415="",$C415=""),"",'OddsRatio_working_3-way'!I423)</f>
        <v>4.1242743241100257</v>
      </c>
      <c r="M415" s="48">
        <f>IF(OR($A415="",$B415="",$C415=""),"",'OddsRatio_working_3-way'!J423)</f>
        <v>1.7418845385010429</v>
      </c>
      <c r="N415" s="49">
        <f t="shared" si="93"/>
        <v>18.538020752671521</v>
      </c>
      <c r="O415" s="50">
        <f t="shared" si="94"/>
        <v>24.438593774198541</v>
      </c>
      <c r="P415" s="50">
        <f t="shared" si="95"/>
        <v>57.023385473129927</v>
      </c>
      <c r="Q415" t="s">
        <v>96</v>
      </c>
      <c r="R415" t="s">
        <v>51</v>
      </c>
      <c r="S415" s="40">
        <v>44256</v>
      </c>
      <c r="T415" s="52">
        <v>100</v>
      </c>
      <c r="U415" s="52">
        <f t="shared" si="96"/>
        <v>80.98859315589354</v>
      </c>
      <c r="V415" s="52">
        <f t="shared" si="97"/>
        <v>74.937343358395992</v>
      </c>
      <c r="W415" s="52">
        <f t="shared" si="98"/>
        <v>41.520467836257311</v>
      </c>
      <c r="X415" s="52">
        <f t="shared" si="99"/>
        <v>83.542188805346697</v>
      </c>
      <c r="Y415" s="52">
        <f t="shared" si="100"/>
        <v>77.490939007849164</v>
      </c>
      <c r="Z415" s="52">
        <f t="shared" si="101"/>
        <v>44.074063485710475</v>
      </c>
      <c r="AA415" s="52">
        <f t="shared" si="102"/>
        <v>-2.5535956494531575</v>
      </c>
      <c r="AB415" s="52">
        <f t="shared" si="103"/>
        <v>-2.5535956494531717</v>
      </c>
      <c r="AC415" s="52">
        <f t="shared" si="104"/>
        <v>-2.5535956494531646</v>
      </c>
      <c r="AF415">
        <v>1.74</v>
      </c>
      <c r="AG415">
        <v>2.2000000000000002</v>
      </c>
      <c r="AH415" s="59" t="s">
        <v>379</v>
      </c>
      <c r="AJ415" t="s">
        <v>473</v>
      </c>
    </row>
    <row r="416" spans="1:36" s="52" customFormat="1" ht="15" x14ac:dyDescent="0.25">
      <c r="A416">
        <v>2.95</v>
      </c>
      <c r="B416">
        <v>3.24</v>
      </c>
      <c r="C416">
        <v>2.67</v>
      </c>
      <c r="D416" s="45">
        <f t="shared" si="105"/>
        <v>2.2156861362092162E-2</v>
      </c>
      <c r="E416" s="46">
        <f>IF(OR($A416="",$B416="",$C416=""),"",A416*'MPTO_working_3-way'!$I424)</f>
        <v>3.0153627410181723</v>
      </c>
      <c r="F416" s="47">
        <f>IF(OR($A416="",$B416="",$C416=""),"",B416*'MPTO_working_3-way'!$I424)</f>
        <v>3.3117882308131787</v>
      </c>
      <c r="G416" s="48">
        <f>IF(OR($A416="",$B416="",$C416=""),"",C416*'MPTO_working_3-way'!$I424)</f>
        <v>2.729158819836786</v>
      </c>
      <c r="H416" s="46">
        <f>IF(OR($A416="",$B416="",$C416=""),"",'MPTO_working_3-way'!E424)</f>
        <v>3.0157049130734843</v>
      </c>
      <c r="I416" s="47">
        <f>IF(OR($A416="",$B416="",$C416=""),"",'MPTO_working_3-way'!F424)</f>
        <v>3.3194320514254647</v>
      </c>
      <c r="J416" s="48">
        <f>IF(OR($A416="",$B416="",$C416=""),"",'MPTO_working_3-way'!G424)</f>
        <v>2.7237104995773529</v>
      </c>
      <c r="K416" s="46">
        <f>IF(OR($A416="",$B416="",$C416=""),"",'OddsRatio_working_3-way'!H424)</f>
        <v>3.0157494651105492</v>
      </c>
      <c r="L416" s="47">
        <f>IF(OR($A416="",$B416="",$C416=""),"",'OddsRatio_working_3-way'!I424)</f>
        <v>3.3155275906910928</v>
      </c>
      <c r="M416" s="48">
        <f>IF(OR($A416="",$B416="",$C416=""),"",'OddsRatio_working_3-way'!J424)</f>
        <v>2.7263085162741625</v>
      </c>
      <c r="N416" s="49">
        <f t="shared" si="93"/>
        <v>33.163505882623539</v>
      </c>
      <c r="O416" s="50">
        <f t="shared" si="94"/>
        <v>30.195167393129463</v>
      </c>
      <c r="P416" s="50">
        <f t="shared" si="95"/>
        <v>36.641326724246987</v>
      </c>
      <c r="Q416" t="s">
        <v>103</v>
      </c>
      <c r="R416" t="s">
        <v>104</v>
      </c>
      <c r="S416" s="40">
        <v>44256</v>
      </c>
      <c r="T416" s="52">
        <v>100</v>
      </c>
      <c r="U416" s="52">
        <f t="shared" si="96"/>
        <v>66.101694915254228</v>
      </c>
      <c r="V416" s="52">
        <f t="shared" si="97"/>
        <v>69.135802469135797</v>
      </c>
      <c r="W416" s="52">
        <f t="shared" si="98"/>
        <v>62.546816479400754</v>
      </c>
      <c r="X416" s="52">
        <f t="shared" si="99"/>
        <v>68.317381051463457</v>
      </c>
      <c r="Y416" s="52">
        <f t="shared" si="100"/>
        <v>71.351488605345011</v>
      </c>
      <c r="Z416" s="52">
        <f t="shared" si="101"/>
        <v>64.762502615609961</v>
      </c>
      <c r="AA416" s="52">
        <f t="shared" si="102"/>
        <v>-2.2156861362092286</v>
      </c>
      <c r="AB416" s="52">
        <f t="shared" si="103"/>
        <v>-2.2156861362092144</v>
      </c>
      <c r="AC416" s="52">
        <f t="shared" si="104"/>
        <v>-2.2156861362092073</v>
      </c>
      <c r="AD416" s="53"/>
      <c r="AE416" s="53"/>
      <c r="AF416">
        <v>1.83</v>
      </c>
      <c r="AG416">
        <v>2.0499999999999998</v>
      </c>
      <c r="AH416" s="59" t="s">
        <v>387</v>
      </c>
      <c r="AI416" s="53"/>
      <c r="AJ416" t="s">
        <v>473</v>
      </c>
    </row>
    <row r="417" spans="1:36" ht="15" x14ac:dyDescent="0.25">
      <c r="A417">
        <v>1.49</v>
      </c>
      <c r="B417">
        <v>4.91</v>
      </c>
      <c r="C417">
        <v>6.68</v>
      </c>
      <c r="D417" s="45">
        <f t="shared" si="105"/>
        <v>2.4507526179751382E-2</v>
      </c>
      <c r="E417" s="46">
        <f>IF(OR($A417="",$B417="",$C417=""),"",A417*'MPTO_working_3-way'!$I425)</f>
        <v>1.5265162140078294</v>
      </c>
      <c r="F417" s="47">
        <f>IF(OR($A417="",$B417="",$C417=""),"",B417*'MPTO_working_3-way'!$I425)</f>
        <v>5.0303319535425794</v>
      </c>
      <c r="G417" s="48">
        <f>IF(OR($A417="",$B417="",$C417=""),"",C417*'MPTO_working_3-way'!$I425)</f>
        <v>6.8437102748807392</v>
      </c>
      <c r="H417" s="46">
        <f>IF(OR($A417="",$B417="",$C417=""),"",'MPTO_working_3-way'!E425)</f>
        <v>1.5083598638632165</v>
      </c>
      <c r="I417" s="47">
        <f>IF(OR($A417="",$B417="",$C417=""),"",'MPTO_working_3-way'!F425)</f>
        <v>5.1151729165870021</v>
      </c>
      <c r="J417" s="48">
        <f>IF(OR($A417="",$B417="",$C417=""),"",'MPTO_working_3-way'!G425)</f>
        <v>7.0655687331650689</v>
      </c>
      <c r="K417" s="46">
        <f>IF(OR($A417="",$B417="",$C417=""),"",'OddsRatio_working_3-way'!H425)</f>
        <v>1.5142419656690713</v>
      </c>
      <c r="L417" s="47">
        <f>IF(OR($A417="",$B417="",$C417=""),"",'OddsRatio_working_3-way'!I425)</f>
        <v>5.1034409913593235</v>
      </c>
      <c r="M417" s="48">
        <f>IF(OR($A417="",$B417="",$C417=""),"",'OddsRatio_working_3-way'!J425)</f>
        <v>6.9610089081639268</v>
      </c>
      <c r="N417" s="49">
        <f t="shared" si="93"/>
        <v>65.50863926787423</v>
      </c>
      <c r="O417" s="50">
        <f t="shared" si="94"/>
        <v>19.879403769680774</v>
      </c>
      <c r="P417" s="50">
        <f t="shared" si="95"/>
        <v>14.611956962444999</v>
      </c>
      <c r="Q417" t="s">
        <v>102</v>
      </c>
      <c r="R417" t="s">
        <v>99</v>
      </c>
      <c r="S417" s="40">
        <v>44256</v>
      </c>
      <c r="T417" s="52">
        <v>100</v>
      </c>
      <c r="U417" s="52">
        <f t="shared" si="96"/>
        <v>32.885906040268459</v>
      </c>
      <c r="V417" s="52">
        <f t="shared" si="97"/>
        <v>79.633401221995925</v>
      </c>
      <c r="W417" s="52">
        <f t="shared" si="98"/>
        <v>85.029940119760482</v>
      </c>
      <c r="X417" s="52">
        <f t="shared" si="99"/>
        <v>35.336658658243593</v>
      </c>
      <c r="Y417" s="52">
        <f t="shared" si="100"/>
        <v>82.08415383997108</v>
      </c>
      <c r="Z417" s="52">
        <f t="shared" si="101"/>
        <v>87.480692737735623</v>
      </c>
      <c r="AA417" s="52">
        <f t="shared" si="102"/>
        <v>-2.4507526179751338</v>
      </c>
      <c r="AB417" s="52">
        <f t="shared" si="103"/>
        <v>-2.4507526179751551</v>
      </c>
      <c r="AC417" s="52">
        <f t="shared" si="104"/>
        <v>-2.4507526179751409</v>
      </c>
      <c r="AF417">
        <v>1.44</v>
      </c>
      <c r="AG417">
        <v>2.95</v>
      </c>
      <c r="AH417" s="59" t="s">
        <v>371</v>
      </c>
      <c r="AJ417" t="s">
        <v>473</v>
      </c>
    </row>
    <row r="418" spans="1:36" ht="15" x14ac:dyDescent="0.25">
      <c r="A418">
        <v>3.03</v>
      </c>
      <c r="B418">
        <v>3.51</v>
      </c>
      <c r="C418">
        <v>2.46</v>
      </c>
      <c r="D418" s="45">
        <f t="shared" si="105"/>
        <v>2.1437353241265278E-2</v>
      </c>
      <c r="E418" s="46">
        <f>IF(OR($A418="",$B418="",$C418=""),"",A418*'MPTO_working_3-way'!$I426)</f>
        <v>3.0949551803210338</v>
      </c>
      <c r="F418" s="47">
        <f>IF(OR($A418="",$B418="",$C418=""),"",B418*'MPTO_working_3-way'!$I426)</f>
        <v>3.585245109876841</v>
      </c>
      <c r="G418" s="48">
        <f>IF(OR($A418="",$B418="",$C418=""),"",C418*'MPTO_working_3-way'!$I426)</f>
        <v>2.5127358889735127</v>
      </c>
      <c r="H418" s="46">
        <f>IF(OR($A418="",$B418="",$C418=""),"",'MPTO_working_3-way'!E426)</f>
        <v>3.0970566238215946</v>
      </c>
      <c r="I418" s="47">
        <f>IF(OR($A418="",$B418="",$C418=""),"",'MPTO_working_3-way'!F426)</f>
        <v>3.6003016989764194</v>
      </c>
      <c r="J418" s="48">
        <f>IF(OR($A418="",$B418="",$C418=""),"",'MPTO_working_3-way'!G426)</f>
        <v>2.5040171908548969</v>
      </c>
      <c r="K418" s="46">
        <f>IF(OR($A418="",$B418="",$C418=""),"",'OddsRatio_working_3-way'!H426)</f>
        <v>3.0967411294685165</v>
      </c>
      <c r="L418" s="47">
        <f>IF(OR($A418="",$B418="",$C418=""),"",'OddsRatio_working_3-way'!I426)</f>
        <v>3.5925222832344699</v>
      </c>
      <c r="M418" s="48">
        <f>IF(OR($A418="",$B418="",$C418=""),"",'OddsRatio_working_3-way'!J426)</f>
        <v>2.5080010093714451</v>
      </c>
      <c r="N418" s="49">
        <f t="shared" si="93"/>
        <v>32.310645606708654</v>
      </c>
      <c r="O418" s="50">
        <f t="shared" si="94"/>
        <v>27.892095780150207</v>
      </c>
      <c r="P418" s="50">
        <f t="shared" si="95"/>
        <v>39.797258613141146</v>
      </c>
      <c r="Q418" t="s">
        <v>458</v>
      </c>
      <c r="R418" t="s">
        <v>142</v>
      </c>
      <c r="S418" s="40">
        <v>44256</v>
      </c>
      <c r="T418" s="52">
        <v>100</v>
      </c>
      <c r="U418" s="52">
        <f t="shared" si="96"/>
        <v>66.996699669967001</v>
      </c>
      <c r="V418" s="52">
        <f t="shared" si="97"/>
        <v>71.509971509971507</v>
      </c>
      <c r="W418" s="52">
        <f t="shared" si="98"/>
        <v>59.349593495934961</v>
      </c>
      <c r="X418" s="52">
        <f t="shared" si="99"/>
        <v>69.140434994093525</v>
      </c>
      <c r="Y418" s="52">
        <f t="shared" si="100"/>
        <v>73.653706834098045</v>
      </c>
      <c r="Z418" s="52">
        <f t="shared" si="101"/>
        <v>61.493328820061485</v>
      </c>
      <c r="AA418" s="52">
        <f t="shared" si="102"/>
        <v>-2.1437353241265242</v>
      </c>
      <c r="AB418" s="52">
        <f t="shared" si="103"/>
        <v>-2.1437353241265384</v>
      </c>
      <c r="AC418" s="52">
        <f t="shared" si="104"/>
        <v>-2.1437353241265242</v>
      </c>
      <c r="AF418">
        <v>1.98</v>
      </c>
      <c r="AG418">
        <v>1.93</v>
      </c>
      <c r="AH418" s="59" t="s">
        <v>377</v>
      </c>
      <c r="AJ418" t="s">
        <v>473</v>
      </c>
    </row>
    <row r="419" spans="1:36" ht="15" x14ac:dyDescent="0.25">
      <c r="A419">
        <v>5.52</v>
      </c>
      <c r="B419">
        <v>4.21</v>
      </c>
      <c r="C419">
        <v>1.65</v>
      </c>
      <c r="D419" s="45">
        <f t="shared" si="105"/>
        <v>2.4749717561862727E-2</v>
      </c>
      <c r="E419" s="46">
        <f>IF(OR($A419="",$B419="",$C419=""),"",A419*'MPTO_working_3-way'!$I427)</f>
        <v>5.6566184409414815</v>
      </c>
      <c r="F419" s="47">
        <f>IF(OR($A419="",$B419="",$C419=""),"",B419*'MPTO_working_3-way'!$I427)</f>
        <v>4.3141963109354418</v>
      </c>
      <c r="G419" s="48">
        <f>IF(OR($A419="",$B419="",$C419=""),"",C419*'MPTO_working_3-way'!$I427)</f>
        <v>1.6908370339770733</v>
      </c>
      <c r="H419" s="46">
        <f>IF(OR($A419="",$B419="",$C419=""),"",'MPTO_working_3-way'!E427)</f>
        <v>5.7833717436683294</v>
      </c>
      <c r="I419" s="47">
        <f>IF(OR($A419="",$B419="",$C419=""),"",'MPTO_working_3-way'!F427)</f>
        <v>4.3614834968595249</v>
      </c>
      <c r="J419" s="48">
        <f>IF(OR($A419="",$B419="",$C419=""),"",'MPTO_working_3-way'!G427)</f>
        <v>1.6727703262158384</v>
      </c>
      <c r="K419" s="46">
        <f>IF(OR($A419="",$B419="",$C419=""),"",'OddsRatio_working_3-way'!H427)</f>
        <v>5.722352837928236</v>
      </c>
      <c r="L419" s="47">
        <f>IF(OR($A419="",$B419="",$C419=""),"",'OddsRatio_working_3-way'!I427)</f>
        <v>4.3537063295906284</v>
      </c>
      <c r="M419" s="48">
        <f>IF(OR($A419="",$B419="",$C419=""),"",'OddsRatio_working_3-way'!J427)</f>
        <v>1.679099412533928</v>
      </c>
      <c r="N419" s="49">
        <f t="shared" si="93"/>
        <v>17.678406462104611</v>
      </c>
      <c r="O419" s="50">
        <f t="shared" si="94"/>
        <v>23.1792882828545</v>
      </c>
      <c r="P419" s="50">
        <f t="shared" si="95"/>
        <v>59.142305255040881</v>
      </c>
      <c r="Q419" t="s">
        <v>459</v>
      </c>
      <c r="R419" t="s">
        <v>52</v>
      </c>
      <c r="S419" s="40">
        <v>44256</v>
      </c>
      <c r="T419" s="52">
        <v>100</v>
      </c>
      <c r="U419" s="52">
        <f t="shared" si="96"/>
        <v>81.884057971014499</v>
      </c>
      <c r="V419" s="52">
        <f t="shared" si="97"/>
        <v>76.24703087885986</v>
      </c>
      <c r="W419" s="52">
        <f t="shared" si="98"/>
        <v>39.393939393939398</v>
      </c>
      <c r="X419" s="52">
        <f t="shared" si="99"/>
        <v>84.359029727200749</v>
      </c>
      <c r="Y419" s="52">
        <f t="shared" si="100"/>
        <v>78.722002635046124</v>
      </c>
      <c r="Z419" s="52">
        <f t="shared" si="101"/>
        <v>41.868911150125655</v>
      </c>
      <c r="AA419" s="52">
        <f t="shared" si="102"/>
        <v>-2.4749717561862496</v>
      </c>
      <c r="AB419" s="52">
        <f t="shared" si="103"/>
        <v>-2.4749717561862639</v>
      </c>
      <c r="AC419" s="52">
        <f t="shared" si="104"/>
        <v>-2.4749717561862568</v>
      </c>
      <c r="AF419">
        <v>1.65</v>
      </c>
      <c r="AG419">
        <v>2.38</v>
      </c>
      <c r="AH419" s="59" t="s">
        <v>381</v>
      </c>
      <c r="AJ419" t="s">
        <v>473</v>
      </c>
    </row>
    <row r="420" spans="1:36" ht="15" x14ac:dyDescent="0.25">
      <c r="A420">
        <v>1.45</v>
      </c>
      <c r="B420">
        <v>4.71</v>
      </c>
      <c r="C420">
        <v>8.01</v>
      </c>
      <c r="D420" s="45">
        <f t="shared" si="105"/>
        <v>2.6813342535535911E-2</v>
      </c>
      <c r="E420" s="46">
        <f>IF(OR($A420="",$B420="",$C420=""),"",A420*'MPTO_working_3-way'!$I428)</f>
        <v>1.4888793466765271</v>
      </c>
      <c r="F420" s="47">
        <f>IF(OR($A420="",$B420="",$C420=""),"",B420*'MPTO_working_3-way'!$I428)</f>
        <v>4.8362908433423737</v>
      </c>
      <c r="G420" s="48">
        <f>IF(OR($A420="",$B420="",$C420=""),"",C420*'MPTO_working_3-way'!$I428)</f>
        <v>8.2247748737096416</v>
      </c>
      <c r="H420" s="46">
        <f>IF(OR($A420="",$B420="",$C420=""),"",'MPTO_working_3-way'!E428)</f>
        <v>1.4690384179778997</v>
      </c>
      <c r="I420" s="47">
        <f>IF(OR($A420="",$B420="",$C420=""),"",'MPTO_working_3-way'!F428)</f>
        <v>4.9169902831901124</v>
      </c>
      <c r="J420" s="48">
        <f>IF(OR($A420="",$B420="",$C420=""),"",'MPTO_working_3-way'!G428)</f>
        <v>8.6276688276202531</v>
      </c>
      <c r="K420" s="46">
        <f>IF(OR($A420="",$B420="",$C420=""),"",'OddsRatio_working_3-way'!H428)</f>
        <v>1.4754254667443227</v>
      </c>
      <c r="L420" s="47">
        <f>IF(OR($A420="",$B420="",$C420=""),"",'OddsRatio_working_3-way'!I428)</f>
        <v>4.9196188480476373</v>
      </c>
      <c r="M420" s="48">
        <f>IF(OR($A420="",$B420="",$C420=""),"",'OddsRatio_working_3-way'!J428)</f>
        <v>8.4060722708393385</v>
      </c>
      <c r="N420" s="49">
        <f t="shared" si="93"/>
        <v>67.164609559008099</v>
      </c>
      <c r="O420" s="50">
        <f t="shared" si="94"/>
        <v>20.677002942794427</v>
      </c>
      <c r="P420" s="50">
        <f t="shared" si="95"/>
        <v>12.158387498197472</v>
      </c>
      <c r="Q420" t="s">
        <v>53</v>
      </c>
      <c r="R420" t="s">
        <v>141</v>
      </c>
      <c r="S420" s="40">
        <v>44256</v>
      </c>
      <c r="T420" s="52">
        <v>100</v>
      </c>
      <c r="U420" s="52">
        <f t="shared" si="96"/>
        <v>31.03448275862069</v>
      </c>
      <c r="V420" s="52">
        <f t="shared" si="97"/>
        <v>78.768577494692153</v>
      </c>
      <c r="W420" s="52">
        <f t="shared" si="98"/>
        <v>87.515605493133577</v>
      </c>
      <c r="X420" s="52">
        <f t="shared" si="99"/>
        <v>33.715817012174277</v>
      </c>
      <c r="Y420" s="52">
        <f t="shared" si="100"/>
        <v>81.449911748245725</v>
      </c>
      <c r="Z420" s="52">
        <f t="shared" si="101"/>
        <v>90.196939746687164</v>
      </c>
      <c r="AA420" s="52">
        <f t="shared" si="102"/>
        <v>-2.6813342535535867</v>
      </c>
      <c r="AB420" s="52">
        <f t="shared" si="103"/>
        <v>-2.6813342535535725</v>
      </c>
      <c r="AC420" s="52">
        <f t="shared" si="104"/>
        <v>-2.6813342535535867</v>
      </c>
      <c r="AF420">
        <v>1.76</v>
      </c>
      <c r="AG420">
        <v>2.17</v>
      </c>
      <c r="AH420" s="59" t="s">
        <v>483</v>
      </c>
      <c r="AJ420" t="s">
        <v>473</v>
      </c>
    </row>
    <row r="421" spans="1:36" ht="15" x14ac:dyDescent="0.25">
      <c r="A421">
        <v>2.92</v>
      </c>
      <c r="B421">
        <v>3.17</v>
      </c>
      <c r="C421">
        <v>2.71</v>
      </c>
      <c r="D421" s="45">
        <f t="shared" si="105"/>
        <v>2.692685671076922E-2</v>
      </c>
      <c r="E421" s="46">
        <f>IF(OR($A421="",$B421="",$C421=""),"",A421*'MPTO_working_3-way'!$I429)</f>
        <v>2.9986264215954459</v>
      </c>
      <c r="F421" s="47">
        <f>IF(OR($A421="",$B421="",$C421=""),"",B421*'MPTO_working_3-way'!$I429)</f>
        <v>3.2553581357731383</v>
      </c>
      <c r="G421" s="48">
        <f>IF(OR($A421="",$B421="",$C421=""),"",C421*'MPTO_working_3-way'!$I429)</f>
        <v>2.7829717816861845</v>
      </c>
      <c r="H421" s="46">
        <f>IF(OR($A421="",$B421="",$C421=""),"",'MPTO_working_3-way'!E429)</f>
        <v>2.9985894528368013</v>
      </c>
      <c r="I421" s="47">
        <f>IF(OR($A421="",$B421="",$C421=""),"",'MPTO_working_3-way'!F429)</f>
        <v>3.2628365483670234</v>
      </c>
      <c r="J421" s="48">
        <f>IF(OR($A421="",$B421="",$C421=""),"",'MPTO_working_3-way'!G429)</f>
        <v>2.7775611964149358</v>
      </c>
      <c r="K421" s="46">
        <f>IF(OR($A421="",$B421="",$C421=""),"",'OddsRatio_working_3-way'!H429)</f>
        <v>2.998777168299978</v>
      </c>
      <c r="L421" s="47">
        <f>IF(OR($A421="",$B421="",$C421=""),"",'OddsRatio_working_3-way'!I429)</f>
        <v>3.2590346120890379</v>
      </c>
      <c r="M421" s="48">
        <f>IF(OR($A421="",$B421="",$C421=""),"",'OddsRatio_working_3-way'!J429)</f>
        <v>2.7801609155171669</v>
      </c>
      <c r="N421" s="49">
        <f t="shared" si="93"/>
        <v>33.348602306650157</v>
      </c>
      <c r="O421" s="50">
        <f t="shared" si="94"/>
        <v>30.718586351867021</v>
      </c>
      <c r="P421" s="50">
        <f t="shared" si="95"/>
        <v>35.932811341482832</v>
      </c>
      <c r="Q421" t="s">
        <v>146</v>
      </c>
      <c r="R421" t="s">
        <v>148</v>
      </c>
      <c r="S421" s="40">
        <v>44256</v>
      </c>
      <c r="T421" s="52">
        <v>100</v>
      </c>
      <c r="U421" s="52">
        <f t="shared" si="96"/>
        <v>65.753424657534239</v>
      </c>
      <c r="V421" s="52">
        <f t="shared" si="97"/>
        <v>68.454258675078862</v>
      </c>
      <c r="W421" s="52">
        <f t="shared" si="98"/>
        <v>63.099630996309962</v>
      </c>
      <c r="X421" s="52">
        <f t="shared" si="99"/>
        <v>68.446110328611169</v>
      </c>
      <c r="Y421" s="52">
        <f t="shared" si="100"/>
        <v>71.146944346155777</v>
      </c>
      <c r="Z421" s="52">
        <f t="shared" si="101"/>
        <v>65.792316667386885</v>
      </c>
      <c r="AA421" s="52">
        <f t="shared" si="102"/>
        <v>-2.69268567107693</v>
      </c>
      <c r="AB421" s="52">
        <f t="shared" si="103"/>
        <v>-2.6926856710769158</v>
      </c>
      <c r="AC421" s="52">
        <f t="shared" si="104"/>
        <v>-2.6926856710769229</v>
      </c>
      <c r="AF421">
        <v>2.2999999999999998</v>
      </c>
      <c r="AG421">
        <v>1.67</v>
      </c>
      <c r="AH421" s="59" t="s">
        <v>371</v>
      </c>
      <c r="AJ421" t="s">
        <v>268</v>
      </c>
    </row>
    <row r="422" spans="1:36" s="52" customFormat="1" ht="15" x14ac:dyDescent="0.25">
      <c r="A422">
        <v>1.75</v>
      </c>
      <c r="B422">
        <v>3.68</v>
      </c>
      <c r="C422">
        <v>5.32</v>
      </c>
      <c r="D422" s="45">
        <f t="shared" si="105"/>
        <v>3.1137626675384E-2</v>
      </c>
      <c r="E422" s="46">
        <f>IF(OR($A422="",$B422="",$C422=""),"",A422*'MPTO_working_3-way'!$I430)</f>
        <v>1.8044908466819221</v>
      </c>
      <c r="F422" s="47">
        <f>IF(OR($A422="",$B422="",$C422=""),"",B422*'MPTO_working_3-way'!$I430)</f>
        <v>3.7945864661654132</v>
      </c>
      <c r="G422" s="48">
        <f>IF(OR($A422="",$B422="",$C422=""),"",C422*'MPTO_working_3-way'!$I430)</f>
        <v>5.4856521739130431</v>
      </c>
      <c r="H422" s="46">
        <f>IF(OR($A422="",$B422="",$C422=""),"",'MPTO_working_3-way'!E430)</f>
        <v>1.7823743627093953</v>
      </c>
      <c r="I422" s="47">
        <f>IF(OR($A422="",$B422="",$C422=""),"",'MPTO_working_3-way'!F430)</f>
        <v>3.82614133833646</v>
      </c>
      <c r="J422" s="48">
        <f>IF(OR($A422="",$B422="",$C422=""),"",'MPTO_working_3-way'!G430)</f>
        <v>5.6309249884951669</v>
      </c>
      <c r="K422" s="46">
        <f>IF(OR($A422="",$B422="",$C422=""),"",'OddsRatio_working_3-way'!H430)</f>
        <v>1.7905457871196089</v>
      </c>
      <c r="L422" s="47">
        <f>IF(OR($A422="",$B422="",$C422=""),"",'OddsRatio_working_3-way'!I430)</f>
        <v>3.8248836126407357</v>
      </c>
      <c r="M422" s="48">
        <f>IF(OR($A422="",$B422="",$C422=""),"",'OddsRatio_working_3-way'!J430)</f>
        <v>5.5535437338089482</v>
      </c>
      <c r="N422" s="49">
        <f t="shared" si="93"/>
        <v>55.417294126971548</v>
      </c>
      <c r="O422" s="50">
        <f t="shared" si="94"/>
        <v>26.353332804945712</v>
      </c>
      <c r="P422" s="50">
        <f t="shared" si="95"/>
        <v>18.229373068082747</v>
      </c>
      <c r="Q422" t="s">
        <v>361</v>
      </c>
      <c r="R422" t="s">
        <v>359</v>
      </c>
      <c r="S422" s="40">
        <v>44256</v>
      </c>
      <c r="T422" s="52">
        <v>100</v>
      </c>
      <c r="U422" s="52">
        <f t="shared" si="96"/>
        <v>42.857142857142854</v>
      </c>
      <c r="V422" s="52">
        <f t="shared" si="97"/>
        <v>72.826086956521735</v>
      </c>
      <c r="W422" s="52">
        <f t="shared" si="98"/>
        <v>81.203007518796994</v>
      </c>
      <c r="X422" s="52">
        <f t="shared" si="99"/>
        <v>45.970905524681264</v>
      </c>
      <c r="Y422" s="52">
        <f t="shared" si="100"/>
        <v>75.939849624060145</v>
      </c>
      <c r="Z422" s="52">
        <f t="shared" si="101"/>
        <v>84.316770186335404</v>
      </c>
      <c r="AA422" s="52">
        <f t="shared" si="102"/>
        <v>-3.1137626675384098</v>
      </c>
      <c r="AB422" s="52">
        <f t="shared" si="103"/>
        <v>-3.1137626675384098</v>
      </c>
      <c r="AC422" s="52">
        <f t="shared" si="104"/>
        <v>-3.1137626675384098</v>
      </c>
      <c r="AD422" s="53"/>
      <c r="AE422" s="53"/>
      <c r="AF422">
        <v>2.27</v>
      </c>
      <c r="AG422">
        <v>1.68</v>
      </c>
      <c r="AH422" s="59" t="s">
        <v>382</v>
      </c>
      <c r="AI422" s="53"/>
      <c r="AJ422" t="s">
        <v>268</v>
      </c>
    </row>
    <row r="423" spans="1:36" ht="15" x14ac:dyDescent="0.25">
      <c r="A423">
        <v>2.69</v>
      </c>
      <c r="B423">
        <v>3.13</v>
      </c>
      <c r="C423">
        <v>2.98</v>
      </c>
      <c r="D423" s="45">
        <f t="shared" si="105"/>
        <v>2.6806499585942278E-2</v>
      </c>
      <c r="E423" s="46">
        <f>IF(OR($A423="",$B423="",$C423=""),"",A423*'MPTO_working_3-way'!$I431)</f>
        <v>2.7621094838861846</v>
      </c>
      <c r="F423" s="47">
        <f>IF(OR($A423="",$B423="",$C423=""),"",B423*'MPTO_working_3-way'!$I431)</f>
        <v>3.2139043437039994</v>
      </c>
      <c r="G423" s="48">
        <f>IF(OR($A423="",$B423="",$C423=""),"",C423*'MPTO_working_3-way'!$I431)</f>
        <v>3.059883368766108</v>
      </c>
      <c r="H423" s="46">
        <f>IF(OR($A423="",$B423="",$C423=""),"",'MPTO_working_3-way'!E431)</f>
        <v>2.7562506028098683</v>
      </c>
      <c r="I423" s="47">
        <f>IF(OR($A423="",$B423="",$C423=""),"",'MPTO_working_3-way'!F431)</f>
        <v>3.2200589784242872</v>
      </c>
      <c r="J423" s="48">
        <f>IF(OR($A423="",$B423="",$C423=""),"",'MPTO_working_3-way'!G431)</f>
        <v>3.0615215516999443</v>
      </c>
      <c r="K423" s="46">
        <f>IF(OR($A423="",$B423="",$C423=""),"",'OddsRatio_working_3-way'!H431)</f>
        <v>2.7590261398959166</v>
      </c>
      <c r="L423" s="47">
        <f>IF(OR($A423="",$B423="",$C423=""),"",'OddsRatio_working_3-way'!I431)</f>
        <v>3.2169974425907122</v>
      </c>
      <c r="M423" s="48">
        <f>IF(OR($A423="",$B423="",$C423=""),"",'OddsRatio_working_3-way'!J431)</f>
        <v>3.0608708621265777</v>
      </c>
      <c r="N423" s="49">
        <f t="shared" si="93"/>
        <v>36.204212969611817</v>
      </c>
      <c r="O423" s="50">
        <f t="shared" si="94"/>
        <v>31.114802839698331</v>
      </c>
      <c r="P423" s="50">
        <f t="shared" si="95"/>
        <v>32.680984190689863</v>
      </c>
      <c r="Q423" t="s">
        <v>107</v>
      </c>
      <c r="R423" t="s">
        <v>106</v>
      </c>
      <c r="S423" s="40">
        <v>44256</v>
      </c>
      <c r="T423" s="52">
        <v>100</v>
      </c>
      <c r="U423" s="52">
        <f t="shared" si="96"/>
        <v>62.825278810408925</v>
      </c>
      <c r="V423" s="52">
        <f t="shared" si="97"/>
        <v>68.051118210862612</v>
      </c>
      <c r="W423" s="52">
        <f t="shared" si="98"/>
        <v>66.442953020134226</v>
      </c>
      <c r="X423" s="52">
        <f t="shared" si="99"/>
        <v>65.505928769003148</v>
      </c>
      <c r="Y423" s="52">
        <f t="shared" si="100"/>
        <v>70.731768169456856</v>
      </c>
      <c r="Z423" s="52">
        <f t="shared" si="101"/>
        <v>69.123602978728456</v>
      </c>
      <c r="AA423" s="52">
        <f t="shared" si="102"/>
        <v>-2.6806499585942234</v>
      </c>
      <c r="AB423" s="52">
        <f t="shared" si="103"/>
        <v>-2.6806499585942447</v>
      </c>
      <c r="AC423" s="52">
        <f t="shared" si="104"/>
        <v>-2.6806499585942305</v>
      </c>
      <c r="AF423">
        <v>2.36</v>
      </c>
      <c r="AG423">
        <v>1.64</v>
      </c>
      <c r="AH423" s="59" t="s">
        <v>374</v>
      </c>
      <c r="AJ423" t="s">
        <v>268</v>
      </c>
    </row>
    <row r="424" spans="1:36" ht="15" x14ac:dyDescent="0.25">
      <c r="A424">
        <v>7.21</v>
      </c>
      <c r="B424">
        <v>4.4800000000000004</v>
      </c>
      <c r="C424">
        <v>1.49</v>
      </c>
      <c r="D424" s="45">
        <f t="shared" si="105"/>
        <v>3.3051480512710674E-2</v>
      </c>
      <c r="E424" s="46">
        <f>IF(OR($A424="",$B424="",$C424=""),"",A424*'MPTO_working_3-way'!$I432)</f>
        <v>7.4483011744966436</v>
      </c>
      <c r="F424" s="47">
        <f>IF(OR($A424="",$B424="",$C424=""),"",B424*'MPTO_working_3-way'!$I432)</f>
        <v>4.6280706326969439</v>
      </c>
      <c r="G424" s="48">
        <f>IF(OR($A424="",$B424="",$C424=""),"",C424*'MPTO_working_3-way'!$I432)</f>
        <v>1.539246705963939</v>
      </c>
      <c r="H424" s="46">
        <f>IF(OR($A424="",$B424="",$C424=""),"",'MPTO_working_3-way'!E432)</f>
        <v>7.8321357130814757</v>
      </c>
      <c r="I424" s="47">
        <f>IF(OR($A424="",$B424="",$C424=""),"",'MPTO_working_3-way'!F432)</f>
        <v>4.7125991807818215</v>
      </c>
      <c r="J424" s="48">
        <f>IF(OR($A424="",$B424="",$C424=""),"",'MPTO_working_3-way'!G432)</f>
        <v>1.5148674099710662</v>
      </c>
      <c r="K424" s="46">
        <f>IF(OR($A424="",$B424="",$C424=""),"",'OddsRatio_working_3-way'!H432)</f>
        <v>7.6257185671479881</v>
      </c>
      <c r="L424" s="47">
        <f>IF(OR($A424="",$B424="",$C424=""),"",'OddsRatio_working_3-way'!I432)</f>
        <v>4.7129630617834142</v>
      </c>
      <c r="M424" s="48">
        <f>IF(OR($A424="",$B424="",$C424=""),"",'OddsRatio_working_3-way'!J432)</f>
        <v>1.5228022701936414</v>
      </c>
      <c r="N424" s="49">
        <f t="shared" si="93"/>
        <v>13.425880299041209</v>
      </c>
      <c r="O424" s="50">
        <f t="shared" si="94"/>
        <v>21.607276106269445</v>
      </c>
      <c r="P424" s="50">
        <f t="shared" si="95"/>
        <v>64.966843594689337</v>
      </c>
      <c r="Q424" t="s">
        <v>173</v>
      </c>
      <c r="R424" t="s">
        <v>149</v>
      </c>
      <c r="S424" s="40">
        <v>44256</v>
      </c>
      <c r="T424" s="52">
        <v>100</v>
      </c>
      <c r="U424" s="52">
        <f t="shared" si="96"/>
        <v>86.130374479889042</v>
      </c>
      <c r="V424" s="52">
        <f t="shared" si="97"/>
        <v>77.678571428571431</v>
      </c>
      <c r="W424" s="52">
        <f t="shared" si="98"/>
        <v>32.885906040268459</v>
      </c>
      <c r="X424" s="52">
        <f t="shared" si="99"/>
        <v>89.435522531160117</v>
      </c>
      <c r="Y424" s="52">
        <f t="shared" si="100"/>
        <v>80.983719479842506</v>
      </c>
      <c r="Z424" s="52">
        <f t="shared" si="101"/>
        <v>36.191054091539527</v>
      </c>
      <c r="AA424" s="52">
        <f t="shared" si="102"/>
        <v>-3.3051480512710754</v>
      </c>
      <c r="AB424" s="52">
        <f t="shared" si="103"/>
        <v>-3.3051480512710754</v>
      </c>
      <c r="AC424" s="52">
        <f t="shared" si="104"/>
        <v>-3.3051480512710683</v>
      </c>
      <c r="AF424">
        <v>1.73</v>
      </c>
      <c r="AG424">
        <v>2.17</v>
      </c>
      <c r="AH424" s="59" t="s">
        <v>15</v>
      </c>
      <c r="AJ424" t="s">
        <v>268</v>
      </c>
    </row>
    <row r="425" spans="1:36" ht="15" x14ac:dyDescent="0.25">
      <c r="A425">
        <v>2.4</v>
      </c>
      <c r="B425">
        <v>3.09</v>
      </c>
      <c r="C425">
        <v>3.48</v>
      </c>
      <c r="D425" s="45">
        <f t="shared" si="105"/>
        <v>2.7647583975002776E-2</v>
      </c>
      <c r="E425" s="46">
        <f>IF(OR($A425="",$B425="",$C425=""),"",A425*'MPTO_working_3-way'!$I433)</f>
        <v>2.4663542015400064</v>
      </c>
      <c r="F425" s="47">
        <f>IF(OR($A425="",$B425="",$C425=""),"",B425*'MPTO_working_3-way'!$I433)</f>
        <v>3.1754310344827585</v>
      </c>
      <c r="G425" s="48">
        <f>IF(OR($A425="",$B425="",$C425=""),"",C425*'MPTO_working_3-way'!$I433)</f>
        <v>3.5762135922330098</v>
      </c>
      <c r="H425" s="46">
        <f>IF(OR($A425="",$B425="",$C425=""),"",'MPTO_working_3-way'!E433)</f>
        <v>2.4542840188067738</v>
      </c>
      <c r="I425" s="47">
        <f>IF(OR($A425="",$B425="",$C425=""),"",'MPTO_working_3-way'!F433)</f>
        <v>3.1805732201484811</v>
      </c>
      <c r="J425" s="48">
        <f>IF(OR($A425="",$B425="",$C425=""),"",'MPTO_working_3-way'!G433)</f>
        <v>3.5953057608077836</v>
      </c>
      <c r="K425" s="46">
        <f>IF(OR($A425="",$B425="",$C425=""),"",'OddsRatio_working_3-way'!H433)</f>
        <v>2.459671376389803</v>
      </c>
      <c r="L425" s="47">
        <f>IF(OR($A425="",$B425="",$C425=""),"",'OddsRatio_working_3-way'!I433)</f>
        <v>3.1790808404676341</v>
      </c>
      <c r="M425" s="48">
        <f>IF(OR($A425="",$B425="",$C425=""),"",'OddsRatio_working_3-way'!J433)</f>
        <v>3.5857035810333655</v>
      </c>
      <c r="N425" s="49">
        <f t="shared" si="93"/>
        <v>40.545676666214206</v>
      </c>
      <c r="O425" s="50">
        <f t="shared" si="94"/>
        <v>31.491787701913942</v>
      </c>
      <c r="P425" s="50">
        <f t="shared" si="95"/>
        <v>27.962535631871859</v>
      </c>
      <c r="Q425" t="s">
        <v>174</v>
      </c>
      <c r="R425" t="s">
        <v>144</v>
      </c>
      <c r="S425" s="40">
        <v>44256</v>
      </c>
      <c r="T425" s="52">
        <v>100</v>
      </c>
      <c r="U425" s="52">
        <f t="shared" si="96"/>
        <v>58.333333333333336</v>
      </c>
      <c r="V425" s="52">
        <f t="shared" si="97"/>
        <v>67.637540453074436</v>
      </c>
      <c r="W425" s="52">
        <f t="shared" si="98"/>
        <v>71.264367816091948</v>
      </c>
      <c r="X425" s="52">
        <f t="shared" si="99"/>
        <v>61.098091730833616</v>
      </c>
      <c r="Y425" s="52">
        <f t="shared" si="100"/>
        <v>70.402298850574724</v>
      </c>
      <c r="Z425" s="52">
        <f t="shared" si="101"/>
        <v>74.029126213592235</v>
      </c>
      <c r="AA425" s="52">
        <f t="shared" si="102"/>
        <v>-2.7647583975002803</v>
      </c>
      <c r="AB425" s="52">
        <f t="shared" si="103"/>
        <v>-2.7647583975002874</v>
      </c>
      <c r="AC425" s="52">
        <f t="shared" si="104"/>
        <v>-2.7647583975002874</v>
      </c>
      <c r="AF425">
        <v>2.52</v>
      </c>
      <c r="AG425">
        <v>1.56</v>
      </c>
      <c r="AH425" s="59" t="s">
        <v>376</v>
      </c>
      <c r="AJ425" t="s">
        <v>268</v>
      </c>
    </row>
    <row r="426" spans="1:36" ht="15" x14ac:dyDescent="0.25">
      <c r="A426">
        <v>1.2</v>
      </c>
      <c r="B426">
        <v>7.02</v>
      </c>
      <c r="C426">
        <v>16.23</v>
      </c>
      <c r="D426" s="45">
        <f t="shared" si="105"/>
        <v>3.7397770299803623E-2</v>
      </c>
      <c r="E426" s="46">
        <f>IF(OR($A426="",$B426="",$C426=""),"",A426*'MPTO_working_3-way'!$I434)</f>
        <v>1.2448773243597644</v>
      </c>
      <c r="F426" s="47">
        <f>IF(OR($A426="",$B426="",$C426=""),"",B426*'MPTO_working_3-way'!$I434)</f>
        <v>7.2825323475046213</v>
      </c>
      <c r="G426" s="48">
        <f>IF(OR($A426="",$B426="",$C426=""),"",C426*'MPTO_working_3-way'!$I434)</f>
        <v>16.836965811965815</v>
      </c>
      <c r="H426" s="46">
        <f>IF(OR($A426="",$B426="",$C426=""),"",'MPTO_working_3-way'!E434)</f>
        <v>1.2182235376133919</v>
      </c>
      <c r="I426" s="47">
        <f>IF(OR($A426="",$B426="",$C426=""),"",'MPTO_working_3-way'!F434)</f>
        <v>7.6932415916595209</v>
      </c>
      <c r="J426" s="48">
        <f>IF(OR($A426="",$B426="",$C426=""),"",'MPTO_working_3-way'!G434)</f>
        <v>20.34655427969356</v>
      </c>
      <c r="K426" s="46">
        <f>IF(OR($A426="",$B426="",$C426=""),"",'OddsRatio_working_3-way'!H434)</f>
        <v>1.2250938863746252</v>
      </c>
      <c r="L426" s="47">
        <f>IF(OR($A426="",$B426="",$C426=""),"",'OddsRatio_working_3-way'!I434)</f>
        <v>7.7753259798762224</v>
      </c>
      <c r="M426" s="48">
        <f>IF(OR($A426="",$B426="",$C426=""),"",'OddsRatio_working_3-way'!J434)</f>
        <v>18.140899447427714</v>
      </c>
      <c r="N426" s="49">
        <f t="shared" si="93"/>
        <v>80.329200350267143</v>
      </c>
      <c r="O426" s="50">
        <f t="shared" si="94"/>
        <v>13.731487239361902</v>
      </c>
      <c r="P426" s="50">
        <f t="shared" si="95"/>
        <v>5.9393124103709525</v>
      </c>
      <c r="Q426" t="s">
        <v>147</v>
      </c>
      <c r="R426" t="s">
        <v>182</v>
      </c>
      <c r="S426" s="40">
        <v>44256</v>
      </c>
      <c r="T426" s="52">
        <v>100</v>
      </c>
      <c r="U426" s="52">
        <f t="shared" si="96"/>
        <v>16.666666666666668</v>
      </c>
      <c r="V426" s="52">
        <f t="shared" si="97"/>
        <v>85.754985754985753</v>
      </c>
      <c r="W426" s="52">
        <f t="shared" si="98"/>
        <v>93.838570548367215</v>
      </c>
      <c r="X426" s="52">
        <f t="shared" si="99"/>
        <v>20.406443696647024</v>
      </c>
      <c r="Y426" s="52">
        <f t="shared" si="100"/>
        <v>89.494762784966113</v>
      </c>
      <c r="Z426" s="52">
        <f t="shared" si="101"/>
        <v>97.578347578347575</v>
      </c>
      <c r="AA426" s="52">
        <f t="shared" si="102"/>
        <v>-3.7397770299803561</v>
      </c>
      <c r="AB426" s="52">
        <f t="shared" si="103"/>
        <v>-3.7397770299803597</v>
      </c>
      <c r="AC426" s="52">
        <f t="shared" si="104"/>
        <v>-3.7397770299803597</v>
      </c>
      <c r="AF426">
        <v>1.61</v>
      </c>
      <c r="AG426">
        <v>2.41</v>
      </c>
      <c r="AH426" s="59" t="s">
        <v>370</v>
      </c>
      <c r="AJ426" t="s">
        <v>268</v>
      </c>
    </row>
    <row r="427" spans="1:36" ht="15" x14ac:dyDescent="0.25">
      <c r="A427">
        <v>1.54</v>
      </c>
      <c r="B427">
        <v>4.01</v>
      </c>
      <c r="C427">
        <v>8</v>
      </c>
      <c r="D427" s="45">
        <f t="shared" si="105"/>
        <v>2.3727207954140628E-2</v>
      </c>
      <c r="E427" s="46">
        <f>IF(OR($A427="",$B427="",$C427=""),"",A427*'MPTO_working_3-way'!$I435)</f>
        <v>1.5765399002493765</v>
      </c>
      <c r="F427" s="47">
        <f>IF(OR($A427="",$B427="",$C427=""),"",B427*'MPTO_working_3-way'!$I435)</f>
        <v>4.1051461038961037</v>
      </c>
      <c r="G427" s="48">
        <f>IF(OR($A427="",$B427="",$C427=""),"",C427*'MPTO_working_3-way'!$I435)</f>
        <v>8.189817663633125</v>
      </c>
      <c r="H427" s="46">
        <f>IF(OR($A427="",$B427="",$C427=""),"",'MPTO_working_3-way'!E435)</f>
        <v>1.5589884272066883</v>
      </c>
      <c r="I427" s="47">
        <f>IF(OR($A427="",$B427="",$C427=""),"",'MPTO_working_3-way'!F435)</f>
        <v>4.1413442569814292</v>
      </c>
      <c r="J427" s="48">
        <f>IF(OR($A427="",$B427="",$C427=""),"",'MPTO_working_3-way'!G435)</f>
        <v>8.5403710960009214</v>
      </c>
      <c r="K427" s="46">
        <f>IF(OR($A427="",$B427="",$C427=""),"",'OddsRatio_working_3-way'!H435)</f>
        <v>1.5651225373902011</v>
      </c>
      <c r="L427" s="47">
        <f>IF(OR($A427="",$B427="",$C427=""),"",'OddsRatio_working_3-way'!I435)</f>
        <v>4.150034884341677</v>
      </c>
      <c r="M427" s="48">
        <f>IF(OR($A427="",$B427="",$C427=""),"",'OddsRatio_working_3-way'!J435)</f>
        <v>8.3256625217248299</v>
      </c>
      <c r="N427" s="49">
        <f t="shared" si="93"/>
        <v>63.430047018906421</v>
      </c>
      <c r="O427" s="50">
        <f t="shared" si="94"/>
        <v>24.35966892995409</v>
      </c>
      <c r="P427" s="50">
        <f t="shared" si="95"/>
        <v>12.210284051139485</v>
      </c>
      <c r="Q427" t="s">
        <v>154</v>
      </c>
      <c r="R427" t="s">
        <v>59</v>
      </c>
      <c r="S427" s="40">
        <v>44256</v>
      </c>
      <c r="T427" s="52">
        <v>100</v>
      </c>
      <c r="U427" s="52">
        <f t="shared" si="96"/>
        <v>35.064935064935064</v>
      </c>
      <c r="V427" s="52">
        <f t="shared" si="97"/>
        <v>75.062344139650875</v>
      </c>
      <c r="W427" s="52">
        <f t="shared" si="98"/>
        <v>87.5</v>
      </c>
      <c r="X427" s="52">
        <f t="shared" si="99"/>
        <v>37.437655860349125</v>
      </c>
      <c r="Y427" s="52">
        <f t="shared" si="100"/>
        <v>77.435064935064929</v>
      </c>
      <c r="Z427" s="52">
        <f t="shared" si="101"/>
        <v>89.872720795414068</v>
      </c>
      <c r="AA427" s="52">
        <f t="shared" si="102"/>
        <v>-2.372720795414061</v>
      </c>
      <c r="AB427" s="52">
        <f t="shared" si="103"/>
        <v>-2.3727207954140539</v>
      </c>
      <c r="AC427" s="52">
        <f t="shared" si="104"/>
        <v>-2.3727207954140681</v>
      </c>
      <c r="AF427">
        <v>2.4300000000000002</v>
      </c>
      <c r="AG427">
        <v>1.62</v>
      </c>
      <c r="AH427" s="59" t="s">
        <v>371</v>
      </c>
      <c r="AJ427" t="s">
        <v>470</v>
      </c>
    </row>
    <row r="428" spans="1:36" ht="15" x14ac:dyDescent="0.25">
      <c r="A428">
        <v>7.19</v>
      </c>
      <c r="B428">
        <v>3.81</v>
      </c>
      <c r="C428">
        <v>1.6</v>
      </c>
      <c r="D428" s="45">
        <f t="shared" si="105"/>
        <v>2.6549250015514447E-2</v>
      </c>
      <c r="E428" s="46">
        <f>IF(OR($A428="",$B428="",$C428=""),"",A428*'MPTO_working_3-way'!$I436)</f>
        <v>7.3808891076115497</v>
      </c>
      <c r="F428" s="47">
        <f>IF(OR($A428="",$B428="",$C428=""),"",B428*'MPTO_working_3-way'!$I436)</f>
        <v>3.9111526425591099</v>
      </c>
      <c r="G428" s="48">
        <f>IF(OR($A428="",$B428="",$C428=""),"",C428*'MPTO_working_3-way'!$I436)</f>
        <v>1.6424788000248232</v>
      </c>
      <c r="H428" s="46">
        <f>IF(OR($A428="",$B428="",$C428=""),"",'MPTO_working_3-way'!E436)</f>
        <v>7.6785861528093937</v>
      </c>
      <c r="I428" s="47">
        <f>IF(OR($A428="",$B428="",$C428=""),"",'MPTO_working_3-way'!F436)</f>
        <v>3.9429464854922314</v>
      </c>
      <c r="J428" s="48">
        <f>IF(OR($A428="",$B428="",$C428=""),"",'MPTO_working_3-way'!G436)</f>
        <v>1.6229807583594966</v>
      </c>
      <c r="K428" s="46">
        <f>IF(OR($A428="",$B428="",$C428=""),"",'OddsRatio_working_3-way'!H436)</f>
        <v>7.4991601236080312</v>
      </c>
      <c r="L428" s="47">
        <f>IF(OR($A428="",$B428="",$C428=""),"",'OddsRatio_working_3-way'!I436)</f>
        <v>3.9503457103939525</v>
      </c>
      <c r="M428" s="48">
        <f>IF(OR($A428="",$B428="",$C428=""),"",'OddsRatio_working_3-way'!J436)</f>
        <v>1.6299670556001324</v>
      </c>
      <c r="N428" s="49">
        <f t="shared" si="93"/>
        <v>13.548503241550518</v>
      </c>
      <c r="O428" s="50">
        <f t="shared" si="94"/>
        <v>25.567910316731822</v>
      </c>
      <c r="P428" s="50">
        <f t="shared" si="95"/>
        <v>60.883586441717654</v>
      </c>
      <c r="Q428" t="s">
        <v>179</v>
      </c>
      <c r="R428" t="s">
        <v>57</v>
      </c>
      <c r="S428" s="40">
        <v>44256</v>
      </c>
      <c r="T428" s="52">
        <v>100</v>
      </c>
      <c r="U428" s="52">
        <f t="shared" si="96"/>
        <v>86.09179415855354</v>
      </c>
      <c r="V428" s="52">
        <f t="shared" si="97"/>
        <v>73.753280839895012</v>
      </c>
      <c r="W428" s="52">
        <f t="shared" si="98"/>
        <v>37.5</v>
      </c>
      <c r="X428" s="52">
        <f t="shared" si="99"/>
        <v>88.746719160104988</v>
      </c>
      <c r="Y428" s="52">
        <f t="shared" si="100"/>
        <v>76.40820584144646</v>
      </c>
      <c r="Z428" s="52">
        <f t="shared" si="101"/>
        <v>40.15492500155144</v>
      </c>
      <c r="AA428" s="52">
        <f t="shared" si="102"/>
        <v>-2.6549250015514474</v>
      </c>
      <c r="AB428" s="52">
        <f t="shared" si="103"/>
        <v>-2.6549250015514474</v>
      </c>
      <c r="AC428" s="52">
        <f t="shared" si="104"/>
        <v>-2.6549250015514403</v>
      </c>
      <c r="AF428">
        <v>2.34</v>
      </c>
      <c r="AG428">
        <v>1.66</v>
      </c>
      <c r="AH428" s="59" t="s">
        <v>372</v>
      </c>
      <c r="AJ428" t="s">
        <v>470</v>
      </c>
    </row>
    <row r="429" spans="1:36" ht="15" x14ac:dyDescent="0.25">
      <c r="A429">
        <v>2.4500000000000002</v>
      </c>
      <c r="B429">
        <v>3.2</v>
      </c>
      <c r="C429">
        <v>3.31</v>
      </c>
      <c r="D429" s="45">
        <f t="shared" si="105"/>
        <v>2.2778068931500028E-2</v>
      </c>
      <c r="E429" s="46">
        <f>IF(OR($A429="",$B429="",$C429=""),"",A429*'MPTO_working_3-way'!$I437)</f>
        <v>2.5058062688821754</v>
      </c>
      <c r="F429" s="47">
        <f>IF(OR($A429="",$B429="",$C429=""),"",B429*'MPTO_working_3-way'!$I437)</f>
        <v>3.2728898205808004</v>
      </c>
      <c r="G429" s="48">
        <f>IF(OR($A429="",$B429="",$C429=""),"",C429*'MPTO_working_3-way'!$I437)</f>
        <v>3.3853954081632653</v>
      </c>
      <c r="H429" s="46">
        <f>IF(OR($A429="",$B429="",$C429=""),"",'MPTO_working_3-way'!E437)</f>
        <v>2.4964389816866497</v>
      </c>
      <c r="I429" s="47">
        <f>IF(OR($A429="",$B429="",$C429=""),"",'MPTO_working_3-way'!F437)</f>
        <v>3.2796852224759245</v>
      </c>
      <c r="J429" s="48">
        <f>IF(OR($A429="",$B429="",$C429=""),"",'MPTO_working_3-way'!G437)</f>
        <v>3.395330783421795</v>
      </c>
      <c r="K429" s="46">
        <f>IF(OR($A429="",$B429="",$C429=""),"",'OddsRatio_working_3-way'!H437)</f>
        <v>2.5006328873454891</v>
      </c>
      <c r="L429" s="47">
        <f>IF(OR($A429="",$B429="",$C429=""),"",'OddsRatio_working_3-way'!I437)</f>
        <v>3.2768223118345343</v>
      </c>
      <c r="M429" s="48">
        <f>IF(OR($A429="",$B429="",$C429=""),"",'OddsRatio_working_3-way'!J437)</f>
        <v>3.3906634274262615</v>
      </c>
      <c r="N429" s="49">
        <f t="shared" si="93"/>
        <v>39.907314959591581</v>
      </c>
      <c r="O429" s="50">
        <f t="shared" si="94"/>
        <v>30.554038015937309</v>
      </c>
      <c r="P429" s="50">
        <f t="shared" si="95"/>
        <v>29.538647024471111</v>
      </c>
      <c r="Q429" t="s">
        <v>150</v>
      </c>
      <c r="R429" t="s">
        <v>177</v>
      </c>
      <c r="S429" s="40">
        <v>44256</v>
      </c>
      <c r="T429" s="52">
        <v>100</v>
      </c>
      <c r="U429" s="52">
        <f t="shared" si="96"/>
        <v>59.183673469387763</v>
      </c>
      <c r="V429" s="52">
        <f t="shared" si="97"/>
        <v>68.75</v>
      </c>
      <c r="W429" s="52">
        <f t="shared" si="98"/>
        <v>69.78851963746223</v>
      </c>
      <c r="X429" s="52">
        <f t="shared" si="99"/>
        <v>61.461480362537756</v>
      </c>
      <c r="Y429" s="52">
        <f t="shared" si="100"/>
        <v>71.02780689315</v>
      </c>
      <c r="Z429" s="52">
        <f t="shared" si="101"/>
        <v>72.066326530612244</v>
      </c>
      <c r="AA429" s="52">
        <f t="shared" si="102"/>
        <v>-2.2778068931499931</v>
      </c>
      <c r="AB429" s="52">
        <f t="shared" si="103"/>
        <v>-2.2778068931500002</v>
      </c>
      <c r="AC429" s="52">
        <f t="shared" si="104"/>
        <v>-2.2778068931500144</v>
      </c>
      <c r="AF429">
        <v>2.62</v>
      </c>
      <c r="AG429">
        <v>1.54</v>
      </c>
      <c r="AH429" s="59" t="s">
        <v>376</v>
      </c>
      <c r="AJ429" t="s">
        <v>470</v>
      </c>
    </row>
    <row r="430" spans="1:36" ht="15" x14ac:dyDescent="0.25">
      <c r="A430">
        <v>1.57</v>
      </c>
      <c r="B430">
        <v>4.25</v>
      </c>
      <c r="C430">
        <v>6.55</v>
      </c>
      <c r="D430" s="45">
        <f t="shared" si="105"/>
        <v>2.4908548531485275E-2</v>
      </c>
      <c r="E430" s="46">
        <f>IF(OR($A430="",$B430="",$C430=""),"",A430*'MPTO_working_3-way'!$I438)</f>
        <v>1.6091064211944319</v>
      </c>
      <c r="F430" s="47">
        <f>IF(OR($A430="",$B430="",$C430=""),"",B430*'MPTO_working_3-way'!$I438)</f>
        <v>4.3558613312588124</v>
      </c>
      <c r="G430" s="48">
        <f>IF(OR($A430="",$B430="",$C430=""),"",C430*'MPTO_working_3-way'!$I438)</f>
        <v>6.7131509928812285</v>
      </c>
      <c r="H430" s="46">
        <f>IF(OR($A430="",$B430="",$C430=""),"",'MPTO_working_3-way'!E438)</f>
        <v>1.5907359973066058</v>
      </c>
      <c r="I430" s="47">
        <f>IF(OR($A430="",$B430="",$C430=""),"",'MPTO_working_3-way'!F438)</f>
        <v>4.4054558054558051</v>
      </c>
      <c r="J430" s="48">
        <f>IF(OR($A430="",$B430="",$C430=""),"",'MPTO_working_3-way'!G438)</f>
        <v>6.9266992887849899</v>
      </c>
      <c r="K430" s="46">
        <f>IF(OR($A430="",$B430="",$C430=""),"",'OddsRatio_working_3-way'!H438)</f>
        <v>1.5970263212411606</v>
      </c>
      <c r="L430" s="47">
        <f>IF(OR($A430="",$B430="",$C430=""),"",'OddsRatio_working_3-way'!I438)</f>
        <v>4.4040974456732842</v>
      </c>
      <c r="M430" s="48">
        <f>IF(OR($A430="",$B430="",$C430=""),"",'OddsRatio_working_3-way'!J438)</f>
        <v>6.8131510226113008</v>
      </c>
      <c r="N430" s="49">
        <f t="shared" si="93"/>
        <v>62.146293547054817</v>
      </c>
      <c r="O430" s="50">
        <f t="shared" si="94"/>
        <v>22.95757196914731</v>
      </c>
      <c r="P430" s="50">
        <f t="shared" si="95"/>
        <v>14.896134483797873</v>
      </c>
      <c r="Q430" t="s">
        <v>176</v>
      </c>
      <c r="R430" t="s">
        <v>111</v>
      </c>
      <c r="S430" s="40">
        <v>44256</v>
      </c>
      <c r="T430" s="52">
        <v>100</v>
      </c>
      <c r="U430" s="52">
        <f t="shared" si="96"/>
        <v>36.30573248407643</v>
      </c>
      <c r="V430" s="52">
        <f t="shared" si="97"/>
        <v>76.470588235294116</v>
      </c>
      <c r="W430" s="52">
        <f t="shared" si="98"/>
        <v>84.732824427480921</v>
      </c>
      <c r="X430" s="52">
        <f t="shared" si="99"/>
        <v>38.796587337224963</v>
      </c>
      <c r="Y430" s="52">
        <f t="shared" si="100"/>
        <v>78.96144308844265</v>
      </c>
      <c r="Z430" s="52">
        <f t="shared" si="101"/>
        <v>87.22367928062944</v>
      </c>
      <c r="AA430" s="52">
        <f t="shared" si="102"/>
        <v>-2.4908548531485337</v>
      </c>
      <c r="AB430" s="52">
        <f t="shared" si="103"/>
        <v>-2.4908548531485337</v>
      </c>
      <c r="AC430" s="52">
        <f t="shared" si="104"/>
        <v>-2.4908548531485195</v>
      </c>
      <c r="AF430">
        <v>2</v>
      </c>
      <c r="AG430">
        <v>1.91</v>
      </c>
      <c r="AH430" s="59" t="s">
        <v>379</v>
      </c>
      <c r="AJ430" t="s">
        <v>470</v>
      </c>
    </row>
    <row r="431" spans="1:36" ht="15" x14ac:dyDescent="0.25">
      <c r="A431">
        <v>6.52</v>
      </c>
      <c r="B431">
        <v>4.75</v>
      </c>
      <c r="C431">
        <v>1.51</v>
      </c>
      <c r="D431" s="45">
        <f t="shared" si="105"/>
        <v>2.6152204547447155E-2</v>
      </c>
      <c r="E431" s="46">
        <f>IF(OR($A431="",$B431="",$C431=""),"",A431*'MPTO_working_3-way'!$I439)</f>
        <v>6.690512373649355</v>
      </c>
      <c r="F431" s="47">
        <f>IF(OR($A431="",$B431="",$C431=""),"",B431*'MPTO_working_3-way'!$I439)</f>
        <v>4.874222971600374</v>
      </c>
      <c r="G431" s="48">
        <f>IF(OR($A431="",$B431="",$C431=""),"",C431*'MPTO_working_3-way'!$I439)</f>
        <v>1.5494898288666452</v>
      </c>
      <c r="H431" s="46">
        <f>IF(OR($A431="",$B431="",$C431=""),"",'MPTO_working_3-way'!E439)</f>
        <v>6.9129123654192028</v>
      </c>
      <c r="I431" s="47">
        <f>IF(OR($A431="",$B431="",$C431=""),"",'MPTO_working_3-way'!F439)</f>
        <v>4.9551824982516619</v>
      </c>
      <c r="J431" s="48">
        <f>IF(OR($A431="",$B431="",$C431=""),"",'MPTO_working_3-way'!G439)</f>
        <v>1.5301416776642274</v>
      </c>
      <c r="K431" s="46">
        <f>IF(OR($A431="",$B431="",$C431=""),"",'OddsRatio_working_3-way'!H439)</f>
        <v>6.8065037154884598</v>
      </c>
      <c r="L431" s="47">
        <f>IF(OR($A431="",$B431="",$C431=""),"",'OddsRatio_working_3-way'!I439)</f>
        <v>4.9446356762829211</v>
      </c>
      <c r="M431" s="48">
        <f>IF(OR($A431="",$B431="",$C431=""),"",'OddsRatio_working_3-way'!J439)</f>
        <v>1.5364704519744772</v>
      </c>
      <c r="N431" s="49">
        <f t="shared" si="93"/>
        <v>14.946538383794181</v>
      </c>
      <c r="O431" s="50">
        <f t="shared" si="94"/>
        <v>20.516090581544855</v>
      </c>
      <c r="P431" s="50">
        <f t="shared" si="95"/>
        <v>64.537371034660964</v>
      </c>
      <c r="Q431" t="s">
        <v>120</v>
      </c>
      <c r="R431" t="s">
        <v>114</v>
      </c>
      <c r="S431" s="40">
        <v>44256</v>
      </c>
      <c r="T431" s="52">
        <v>100</v>
      </c>
      <c r="U431" s="52">
        <f t="shared" si="96"/>
        <v>84.662576687116569</v>
      </c>
      <c r="V431" s="52">
        <f t="shared" si="97"/>
        <v>78.94736842105263</v>
      </c>
      <c r="W431" s="52">
        <f t="shared" si="98"/>
        <v>33.774834437086092</v>
      </c>
      <c r="X431" s="52">
        <f t="shared" si="99"/>
        <v>87.277797141861285</v>
      </c>
      <c r="Y431" s="52">
        <f t="shared" si="100"/>
        <v>81.562588875797346</v>
      </c>
      <c r="Z431" s="52">
        <f t="shared" si="101"/>
        <v>36.3900548918308</v>
      </c>
      <c r="AA431" s="52">
        <f t="shared" si="102"/>
        <v>-2.6152204547447155</v>
      </c>
      <c r="AB431" s="52">
        <f t="shared" si="103"/>
        <v>-2.6152204547447155</v>
      </c>
      <c r="AC431" s="52">
        <f t="shared" si="104"/>
        <v>-2.6152204547447084</v>
      </c>
      <c r="AF431">
        <v>1.56</v>
      </c>
      <c r="AG431">
        <v>2.57</v>
      </c>
      <c r="AH431" s="59" t="s">
        <v>377</v>
      </c>
      <c r="AJ431" t="s">
        <v>470</v>
      </c>
    </row>
    <row r="432" spans="1:36" ht="15" x14ac:dyDescent="0.25">
      <c r="A432">
        <v>3.04</v>
      </c>
      <c r="B432">
        <v>3.07</v>
      </c>
      <c r="C432">
        <v>2.65</v>
      </c>
      <c r="D432" s="45">
        <f t="shared" si="105"/>
        <v>3.2038758009891755E-2</v>
      </c>
      <c r="E432" s="46">
        <f>IF(OR($A432="",$B432="",$C432=""),"",A432*'MPTO_working_3-way'!$I440)</f>
        <v>3.1373978243500709</v>
      </c>
      <c r="F432" s="47">
        <f>IF(OR($A432="",$B432="",$C432=""),"",B432*'MPTO_working_3-way'!$I440)</f>
        <v>3.1683589870903677</v>
      </c>
      <c r="G432" s="48">
        <f>IF(OR($A432="",$B432="",$C432=""),"",C432*'MPTO_working_3-way'!$I440)</f>
        <v>2.7349027087262132</v>
      </c>
      <c r="H432" s="46">
        <f>IF(OR($A432="",$B432="",$C432=""),"",'MPTO_working_3-way'!E440)</f>
        <v>3.1420082560772968</v>
      </c>
      <c r="I432" s="47">
        <f>IF(OR($A432="",$B432="",$C432=""),"",'MPTO_working_3-way'!F440)</f>
        <v>3.1740659712983015</v>
      </c>
      <c r="J432" s="48">
        <f>IF(OR($A432="",$B432="",$C432=""),"",'MPTO_working_3-way'!G440)</f>
        <v>2.7271817046374296</v>
      </c>
      <c r="K432" s="46">
        <f>IF(OR($A432="",$B432="",$C432=""),"",'OddsRatio_working_3-way'!H440)</f>
        <v>3.1398857347919584</v>
      </c>
      <c r="L432" s="47">
        <f>IF(OR($A432="",$B432="",$C432=""),"",'OddsRatio_working_3-way'!I440)</f>
        <v>3.1713546426565462</v>
      </c>
      <c r="M432" s="48">
        <f>IF(OR($A432="",$B432="",$C432=""),"",'OddsRatio_working_3-way'!J440)</f>
        <v>2.7307899325523186</v>
      </c>
      <c r="N432" s="49">
        <f t="shared" si="93"/>
        <v>31.873547952343451</v>
      </c>
      <c r="O432" s="50">
        <f t="shared" si="94"/>
        <v>31.56208005704368</v>
      </c>
      <c r="P432" s="50">
        <f t="shared" si="95"/>
        <v>36.564371990612862</v>
      </c>
      <c r="Q432" t="s">
        <v>460</v>
      </c>
      <c r="R432" t="s">
        <v>162</v>
      </c>
      <c r="S432" s="40">
        <v>44256</v>
      </c>
      <c r="T432" s="52">
        <v>100</v>
      </c>
      <c r="U432" s="52">
        <f t="shared" si="96"/>
        <v>67.10526315789474</v>
      </c>
      <c r="V432" s="52">
        <f t="shared" si="97"/>
        <v>67.426710097719877</v>
      </c>
      <c r="W432" s="52">
        <f t="shared" si="98"/>
        <v>62.264150943396231</v>
      </c>
      <c r="X432" s="52">
        <f t="shared" si="99"/>
        <v>70.309138958883906</v>
      </c>
      <c r="Y432" s="52">
        <f t="shared" si="100"/>
        <v>70.630585898709043</v>
      </c>
      <c r="Z432" s="52">
        <f t="shared" si="101"/>
        <v>65.468026744385398</v>
      </c>
      <c r="AA432" s="52">
        <f t="shared" si="102"/>
        <v>-3.2038758009891666</v>
      </c>
      <c r="AB432" s="52">
        <f t="shared" si="103"/>
        <v>-3.2038758009891666</v>
      </c>
      <c r="AC432" s="52">
        <f t="shared" si="104"/>
        <v>-3.2038758009891666</v>
      </c>
      <c r="AF432">
        <v>2.82</v>
      </c>
      <c r="AG432">
        <v>1.46</v>
      </c>
      <c r="AH432" s="59" t="s">
        <v>377</v>
      </c>
      <c r="AJ432" t="s">
        <v>471</v>
      </c>
    </row>
    <row r="433" spans="1:36" ht="15" x14ac:dyDescent="0.25">
      <c r="A433">
        <v>5.01</v>
      </c>
      <c r="B433">
        <v>3.23</v>
      </c>
      <c r="C433">
        <v>1.9</v>
      </c>
      <c r="D433" s="45">
        <f t="shared" si="105"/>
        <v>3.5514111096691892E-2</v>
      </c>
      <c r="E433" s="46">
        <f>IF(OR($A433="",$B433="",$C433=""),"",A433*'MPTO_working_3-way'!$I441)</f>
        <v>5.1879256965944265</v>
      </c>
      <c r="F433" s="47">
        <f>IF(OR($A433="",$B433="",$C433=""),"",B433*'MPTO_working_3-way'!$I441)</f>
        <v>3.3447105788423146</v>
      </c>
      <c r="G433" s="48">
        <f>IF(OR($A433="",$B433="",$C433=""),"",C433*'MPTO_working_3-way'!$I441)</f>
        <v>1.9674768110837144</v>
      </c>
      <c r="H433" s="46">
        <f>IF(OR($A433="",$B433="",$C433=""),"",'MPTO_working_3-way'!E441)</f>
        <v>5.3258696916173882</v>
      </c>
      <c r="I433" s="47">
        <f>IF(OR($A433="",$B433="",$C433=""),"",'MPTO_working_3-way'!F441)</f>
        <v>3.3584152525371307</v>
      </c>
      <c r="J433" s="48">
        <f>IF(OR($A433="",$B433="",$C433=""),"",'MPTO_working_3-way'!G441)</f>
        <v>1.9437186452757209</v>
      </c>
      <c r="K433" s="46">
        <f>IF(OR($A433="",$B433="",$C433=""),"",'OddsRatio_working_3-way'!H441)</f>
        <v>5.2471897999275807</v>
      </c>
      <c r="L433" s="47">
        <f>IF(OR($A433="",$B433="",$C433=""),"",'OddsRatio_working_3-way'!I441)</f>
        <v>3.3619035545731935</v>
      </c>
      <c r="M433" s="48">
        <f>IF(OR($A433="",$B433="",$C433=""),"",'OddsRatio_working_3-way'!J441)</f>
        <v>1.9532346184376119</v>
      </c>
      <c r="N433" s="49">
        <f t="shared" ref="N433:N457" si="106">(1/E433)* 100</f>
        <v>19.275526645580953</v>
      </c>
      <c r="O433" s="50">
        <f t="shared" ref="O433:O457" si="107">(1/F433)* 100</f>
        <v>29.897953094229283</v>
      </c>
      <c r="P433" s="50">
        <f t="shared" ref="P433:P457" si="108">(1/G433)* 100</f>
        <v>50.826520260189788</v>
      </c>
      <c r="Q433" t="s">
        <v>119</v>
      </c>
      <c r="R433" t="s">
        <v>115</v>
      </c>
      <c r="S433" s="40">
        <v>44256</v>
      </c>
      <c r="T433" s="52">
        <v>100</v>
      </c>
      <c r="U433" s="52">
        <f t="shared" ref="U433:U457" si="109">(1/A433)*((T433*A433)-T433)</f>
        <v>80.039920159680634</v>
      </c>
      <c r="V433" s="52">
        <f t="shared" ref="V433:V457" si="110">(1/B433)*((T433*B433)-T433)</f>
        <v>69.040247678018574</v>
      </c>
      <c r="W433" s="52">
        <f t="shared" ref="W433:W457" si="111">(1/C433)*((T433*C433)-T433)</f>
        <v>47.368421052631575</v>
      </c>
      <c r="X433" s="52">
        <f t="shared" ref="X433:X457" si="112">((1/B433)+(1/C433))*T433</f>
        <v>83.591331269349851</v>
      </c>
      <c r="Y433" s="52">
        <f t="shared" ref="Y433:Y457" si="113">((1/A433)+(1/C433))*T433</f>
        <v>72.591658787687791</v>
      </c>
      <c r="Z433" s="52">
        <f t="shared" ref="Z433:Z457" si="114">((1/A433)+(1/B433))*T433</f>
        <v>50.919832162300779</v>
      </c>
      <c r="AA433" s="52">
        <f t="shared" ref="AA433:AA457" si="115">U433-X433</f>
        <v>-3.5514111096692176</v>
      </c>
      <c r="AB433" s="52">
        <f t="shared" ref="AB433:AB457" si="116">V433-Y433</f>
        <v>-3.5514111096692176</v>
      </c>
      <c r="AC433" s="52">
        <f t="shared" ref="AC433:AC457" si="117">W433-Z433</f>
        <v>-3.5514111096692034</v>
      </c>
      <c r="AF433">
        <v>2.3199999999999998</v>
      </c>
      <c r="AG433">
        <v>1.65</v>
      </c>
      <c r="AH433" s="59" t="s">
        <v>371</v>
      </c>
      <c r="AJ433" t="s">
        <v>471</v>
      </c>
    </row>
    <row r="434" spans="1:36" ht="15" x14ac:dyDescent="0.25">
      <c r="A434">
        <v>2.77</v>
      </c>
      <c r="B434">
        <v>2.88</v>
      </c>
      <c r="C434">
        <v>3.08</v>
      </c>
      <c r="D434" s="45">
        <f t="shared" si="105"/>
        <v>3.2908377222456764E-2</v>
      </c>
      <c r="E434" s="46">
        <f>IF(OR($A434="",$B434="",$C434=""),"",A434*'MPTO_working_3-way'!$I442)</f>
        <v>2.8611562049062051</v>
      </c>
      <c r="F434" s="47">
        <f>IF(OR($A434="",$B434="",$C434=""),"",B434*'MPTO_working_3-way'!$I442)</f>
        <v>2.9747761264006756</v>
      </c>
      <c r="G434" s="48">
        <f>IF(OR($A434="",$B434="",$C434=""),"",C434*'MPTO_working_3-way'!$I442)</f>
        <v>3.1813578018451669</v>
      </c>
      <c r="H434" s="46">
        <f>IF(OR($A434="",$B434="",$C434=""),"",'MPTO_working_3-way'!E442)</f>
        <v>2.8568051725624017</v>
      </c>
      <c r="I434" s="47">
        <f>IF(OR($A434="",$B434="",$C434=""),"",'MPTO_working_3-way'!F442)</f>
        <v>2.973953256585276</v>
      </c>
      <c r="J434" s="48">
        <f>IF(OR($A434="",$B434="",$C434=""),"",'MPTO_working_3-way'!G442)</f>
        <v>3.1876994014238242</v>
      </c>
      <c r="K434" s="46">
        <f>IF(OR($A434="",$B434="",$C434=""),"",'OddsRatio_working_3-way'!H442)</f>
        <v>2.8589232327792735</v>
      </c>
      <c r="L434" s="47">
        <f>IF(OR($A434="",$B434="",$C434=""),"",'OddsRatio_working_3-way'!I442)</f>
        <v>2.9744495353813756</v>
      </c>
      <c r="M434" s="48">
        <f>IF(OR($A434="",$B434="",$C434=""),"",'OddsRatio_working_3-way'!J442)</f>
        <v>3.1844973582942879</v>
      </c>
      <c r="N434" s="49">
        <f t="shared" si="106"/>
        <v>34.95090545162256</v>
      </c>
      <c r="O434" s="50">
        <f t="shared" si="107"/>
        <v>33.615975035067528</v>
      </c>
      <c r="P434" s="50">
        <f t="shared" si="108"/>
        <v>31.433119513309897</v>
      </c>
      <c r="Q434" t="s">
        <v>156</v>
      </c>
      <c r="R434" t="s">
        <v>116</v>
      </c>
      <c r="S434" s="40">
        <v>44256</v>
      </c>
      <c r="T434" s="52">
        <v>100</v>
      </c>
      <c r="U434" s="52">
        <f t="shared" si="109"/>
        <v>63.898916967509031</v>
      </c>
      <c r="V434" s="52">
        <f t="shared" si="110"/>
        <v>65.277777777777771</v>
      </c>
      <c r="W434" s="52">
        <f t="shared" si="111"/>
        <v>67.532467532467535</v>
      </c>
      <c r="X434" s="52">
        <f t="shared" si="112"/>
        <v>67.189754689754693</v>
      </c>
      <c r="Y434" s="52">
        <f t="shared" si="113"/>
        <v>68.568615500023441</v>
      </c>
      <c r="Z434" s="52">
        <f t="shared" si="114"/>
        <v>70.823305254713205</v>
      </c>
      <c r="AA434" s="52">
        <f t="shared" si="115"/>
        <v>-3.2908377222456622</v>
      </c>
      <c r="AB434" s="52">
        <f t="shared" si="116"/>
        <v>-3.2908377222456693</v>
      </c>
      <c r="AC434" s="52">
        <f t="shared" si="117"/>
        <v>-3.2908377222456693</v>
      </c>
      <c r="AF434">
        <v>3</v>
      </c>
      <c r="AG434">
        <v>1.41</v>
      </c>
      <c r="AH434" s="59" t="s">
        <v>379</v>
      </c>
      <c r="AJ434" t="s">
        <v>471</v>
      </c>
    </row>
    <row r="435" spans="1:36" ht="15" x14ac:dyDescent="0.25">
      <c r="A435">
        <v>1.93</v>
      </c>
      <c r="B435">
        <v>3.13</v>
      </c>
      <c r="C435">
        <v>5.0999999999999996</v>
      </c>
      <c r="D435" s="45">
        <f t="shared" si="105"/>
        <v>3.3701964289829522E-2</v>
      </c>
      <c r="E435" s="46">
        <f>IF(OR($A435="",$B435="",$C435=""),"",A435*'MPTO_working_3-way'!$I443)</f>
        <v>1.9950447910793709</v>
      </c>
      <c r="F435" s="47">
        <f>IF(OR($A435="",$B435="",$C435=""),"",B435*'MPTO_working_3-way'!$I443)</f>
        <v>3.2354871482271661</v>
      </c>
      <c r="G435" s="48">
        <f>IF(OR($A435="",$B435="",$C435=""),"",C435*'MPTO_working_3-way'!$I443)</f>
        <v>5.2718800178781304</v>
      </c>
      <c r="H435" s="46">
        <f>IF(OR($A435="",$B435="",$C435=""),"",'MPTO_working_3-way'!E443)</f>
        <v>1.9727728663121076</v>
      </c>
      <c r="I435" s="47">
        <f>IF(OR($A435="",$B435="",$C435=""),"",'MPTO_working_3-way'!F443)</f>
        <v>3.2440692029571765</v>
      </c>
      <c r="J435" s="48">
        <f>IF(OR($A435="",$B435="",$C435=""),"",'MPTO_working_3-way'!G443)</f>
        <v>5.4099543501406835</v>
      </c>
      <c r="K435" s="46">
        <f>IF(OR($A435="",$B435="",$C435=""),"",'OddsRatio_working_3-way'!H443)</f>
        <v>1.9819401233014424</v>
      </c>
      <c r="L435" s="47">
        <f>IF(OR($A435="",$B435="",$C435=""),"",'OddsRatio_working_3-way'!I443)</f>
        <v>3.2489596372387881</v>
      </c>
      <c r="M435" s="48">
        <f>IF(OR($A435="",$B435="",$C435=""),"",'OddsRatio_working_3-way'!J443)</f>
        <v>5.3289833392859292</v>
      </c>
      <c r="N435" s="49">
        <f t="shared" si="106"/>
        <v>50.124187911539273</v>
      </c>
      <c r="O435" s="50">
        <f t="shared" si="107"/>
        <v>30.90724685919195</v>
      </c>
      <c r="P435" s="50">
        <f t="shared" si="108"/>
        <v>18.968565229268783</v>
      </c>
      <c r="Q435" t="s">
        <v>161</v>
      </c>
      <c r="R435" t="s">
        <v>122</v>
      </c>
      <c r="S435" s="40">
        <v>44256</v>
      </c>
      <c r="T435" s="52">
        <v>100</v>
      </c>
      <c r="U435" s="52">
        <f t="shared" si="109"/>
        <v>48.186528497409334</v>
      </c>
      <c r="V435" s="52">
        <f t="shared" si="110"/>
        <v>68.051118210862612</v>
      </c>
      <c r="W435" s="52">
        <f t="shared" si="111"/>
        <v>80.392156862745097</v>
      </c>
      <c r="X435" s="52">
        <f t="shared" si="112"/>
        <v>51.556724926392285</v>
      </c>
      <c r="Y435" s="52">
        <f t="shared" si="113"/>
        <v>71.421314639845576</v>
      </c>
      <c r="Z435" s="52">
        <f t="shared" si="114"/>
        <v>83.762353291728047</v>
      </c>
      <c r="AA435" s="52">
        <f t="shared" si="115"/>
        <v>-3.3701964289829505</v>
      </c>
      <c r="AB435" s="52">
        <f t="shared" si="116"/>
        <v>-3.3701964289829647</v>
      </c>
      <c r="AC435" s="52">
        <f t="shared" si="117"/>
        <v>-3.3701964289829505</v>
      </c>
      <c r="AF435">
        <v>2.5099999999999998</v>
      </c>
      <c r="AG435">
        <v>1.56</v>
      </c>
      <c r="AH435" s="59" t="s">
        <v>375</v>
      </c>
      <c r="AJ435" t="s">
        <v>471</v>
      </c>
    </row>
    <row r="436" spans="1:36" ht="15" x14ac:dyDescent="0.25">
      <c r="A436">
        <v>3.17</v>
      </c>
      <c r="B436">
        <v>2.95</v>
      </c>
      <c r="C436">
        <v>2.64</v>
      </c>
      <c r="D436" s="45">
        <f t="shared" si="105"/>
        <v>3.3228342884547679E-2</v>
      </c>
      <c r="E436" s="46">
        <f>IF(OR($A436="",$B436="",$C436=""),"",A436*'MPTO_working_3-way'!$I444)</f>
        <v>3.2753338469440161</v>
      </c>
      <c r="F436" s="47">
        <f>IF(OR($A436="",$B436="",$C436=""),"",B436*'MPTO_working_3-way'!$I444)</f>
        <v>3.0480236115094157</v>
      </c>
      <c r="G436" s="48">
        <f>IF(OR($A436="",$B436="",$C436=""),"",C436*'MPTO_working_3-way'!$I444)</f>
        <v>2.7277228252152059</v>
      </c>
      <c r="H436" s="46">
        <f>IF(OR($A436="",$B436="",$C436=""),"",'MPTO_working_3-way'!E444)</f>
        <v>3.2853529551102167</v>
      </c>
      <c r="I436" s="47">
        <f>IF(OR($A436="",$B436="",$C436=""),"",'MPTO_working_3-way'!F444)</f>
        <v>3.0496457638661849</v>
      </c>
      <c r="J436" s="48">
        <f>IF(OR($A436="",$B436="",$C436=""),"",'MPTO_working_3-way'!G444)</f>
        <v>2.7195213658141095</v>
      </c>
      <c r="K436" s="46">
        <f>IF(OR($A436="",$B436="",$C436=""),"",'OddsRatio_working_3-way'!H444)</f>
        <v>3.2803251434210829</v>
      </c>
      <c r="L436" s="47">
        <f>IF(OR($A436="",$B436="",$C436=""),"",'OddsRatio_working_3-way'!I444)</f>
        <v>3.0491401058392218</v>
      </c>
      <c r="M436" s="48">
        <f>IF(OR($A436="",$B436="",$C436=""),"",'OddsRatio_working_3-way'!J444)</f>
        <v>2.7233793710647811</v>
      </c>
      <c r="N436" s="49">
        <f t="shared" si="106"/>
        <v>30.53123885166789</v>
      </c>
      <c r="O436" s="50">
        <f t="shared" si="107"/>
        <v>32.808144799927867</v>
      </c>
      <c r="P436" s="50">
        <f t="shared" si="108"/>
        <v>36.660616348404247</v>
      </c>
      <c r="Q436" t="s">
        <v>118</v>
      </c>
      <c r="R436" t="s">
        <v>152</v>
      </c>
      <c r="S436" s="40">
        <v>44256</v>
      </c>
      <c r="T436" s="52">
        <v>100</v>
      </c>
      <c r="U436" s="52">
        <f t="shared" si="109"/>
        <v>68.454258675078862</v>
      </c>
      <c r="V436" s="52">
        <f t="shared" si="110"/>
        <v>66.101694915254228</v>
      </c>
      <c r="W436" s="52">
        <f t="shared" si="111"/>
        <v>62.121212121212118</v>
      </c>
      <c r="X436" s="52">
        <f t="shared" si="112"/>
        <v>71.777092963533633</v>
      </c>
      <c r="Y436" s="52">
        <f t="shared" si="113"/>
        <v>69.424529203709</v>
      </c>
      <c r="Z436" s="52">
        <f t="shared" si="114"/>
        <v>65.444046409666896</v>
      </c>
      <c r="AA436" s="52">
        <f t="shared" si="115"/>
        <v>-3.3228342884547715</v>
      </c>
      <c r="AB436" s="52">
        <f t="shared" si="116"/>
        <v>-3.3228342884547715</v>
      </c>
      <c r="AC436" s="52">
        <f t="shared" si="117"/>
        <v>-3.3228342884547786</v>
      </c>
      <c r="AF436">
        <v>2.72</v>
      </c>
      <c r="AG436">
        <v>1.49</v>
      </c>
      <c r="AH436" s="59" t="s">
        <v>373</v>
      </c>
      <c r="AJ436" t="s">
        <v>471</v>
      </c>
    </row>
    <row r="437" spans="1:36" ht="15" x14ac:dyDescent="0.25">
      <c r="A437">
        <v>2.13</v>
      </c>
      <c r="B437">
        <v>3.52</v>
      </c>
      <c r="C437">
        <v>3.5</v>
      </c>
      <c r="D437" s="45">
        <f t="shared" si="105"/>
        <v>3.9288762880312245E-2</v>
      </c>
      <c r="E437" s="46">
        <f>IF(OR($A437="",$B437="",$C437=""),"",A437*'MPTO_working_3-way'!$I445)</f>
        <v>2.2136850649350648</v>
      </c>
      <c r="F437" s="47">
        <f>IF(OR($A437="",$B437="",$C437=""),"",B437*'MPTO_working_3-way'!$I445)</f>
        <v>3.6582964453386992</v>
      </c>
      <c r="G437" s="48">
        <f>IF(OR($A437="",$B437="",$C437=""),"",C437*'MPTO_working_3-way'!$I445)</f>
        <v>3.6375106700810926</v>
      </c>
      <c r="H437" s="46">
        <f>IF(OR($A437="",$B437="",$C437=""),"",'MPTO_working_3-way'!E445)</f>
        <v>2.1911213782738175</v>
      </c>
      <c r="I437" s="47">
        <f>IF(OR($A437="",$B437="",$C437=""),"",'MPTO_working_3-way'!F445)</f>
        <v>3.6901096840723735</v>
      </c>
      <c r="J437" s="48">
        <f>IF(OR($A437="",$B437="",$C437=""),"",'MPTO_working_3-way'!G445)</f>
        <v>3.6681359438630499</v>
      </c>
      <c r="K437" s="46">
        <f>IF(OR($A437="",$B437="",$C437=""),"",'OddsRatio_working_3-way'!H445)</f>
        <v>2.2003354031712035</v>
      </c>
      <c r="L437" s="47">
        <f>IF(OR($A437="",$B437="",$C437=""),"",'OddsRatio_working_3-way'!I445)</f>
        <v>3.6768541734437452</v>
      </c>
      <c r="M437" s="48">
        <f>IF(OR($A437="",$B437="",$C437=""),"",'OddsRatio_working_3-way'!J445)</f>
        <v>3.6556092990513345</v>
      </c>
      <c r="N437" s="49">
        <f t="shared" si="106"/>
        <v>45.173544143206009</v>
      </c>
      <c r="O437" s="50">
        <f t="shared" si="107"/>
        <v>27.33512756392863</v>
      </c>
      <c r="P437" s="50">
        <f t="shared" si="108"/>
        <v>27.491328292865369</v>
      </c>
      <c r="Q437" t="s">
        <v>164</v>
      </c>
      <c r="R437" t="s">
        <v>64</v>
      </c>
      <c r="S437" s="40">
        <v>44256</v>
      </c>
      <c r="T437" s="52">
        <v>100</v>
      </c>
      <c r="U437" s="52">
        <f t="shared" si="109"/>
        <v>53.051643192488264</v>
      </c>
      <c r="V437" s="52">
        <f t="shared" si="110"/>
        <v>71.590909090909093</v>
      </c>
      <c r="W437" s="52">
        <f t="shared" si="111"/>
        <v>71.428571428571431</v>
      </c>
      <c r="X437" s="52">
        <f t="shared" si="112"/>
        <v>56.980519480519476</v>
      </c>
      <c r="Y437" s="52">
        <f t="shared" si="113"/>
        <v>75.519785378940313</v>
      </c>
      <c r="Z437" s="52">
        <f t="shared" si="114"/>
        <v>75.35744771660265</v>
      </c>
      <c r="AA437" s="52">
        <f t="shared" si="115"/>
        <v>-3.928876288031212</v>
      </c>
      <c r="AB437" s="52">
        <f t="shared" si="116"/>
        <v>-3.9288762880312191</v>
      </c>
      <c r="AC437" s="52">
        <f t="shared" si="117"/>
        <v>-3.9288762880312191</v>
      </c>
      <c r="AF437">
        <v>1.93</v>
      </c>
      <c r="AG437">
        <v>1.92</v>
      </c>
      <c r="AH437" s="59" t="s">
        <v>379</v>
      </c>
      <c r="AJ437" t="s">
        <v>271</v>
      </c>
    </row>
    <row r="438" spans="1:36" ht="15" x14ac:dyDescent="0.25">
      <c r="A438">
        <v>2.4900000000000002</v>
      </c>
      <c r="B438">
        <v>3.5</v>
      </c>
      <c r="C438">
        <v>2.84</v>
      </c>
      <c r="D438" s="45">
        <f t="shared" si="105"/>
        <v>3.9433387473434944E-2</v>
      </c>
      <c r="E438" s="46">
        <f>IF(OR($A438="",$B438="",$C438=""),"",A438*'MPTO_working_3-way'!$I446)</f>
        <v>2.5881891348088533</v>
      </c>
      <c r="F438" s="47">
        <f>IF(OR($A438="",$B438="",$C438=""),"",B438*'MPTO_working_3-way'!$I446)</f>
        <v>3.6380168561570221</v>
      </c>
      <c r="G438" s="48">
        <f>IF(OR($A438="",$B438="",$C438=""),"",C438*'MPTO_working_3-way'!$I446)</f>
        <v>2.9519908204245553</v>
      </c>
      <c r="H438" s="46">
        <f>IF(OR($A438="",$B438="",$C438=""),"",'MPTO_working_3-way'!E446)</f>
        <v>2.5742546110109554</v>
      </c>
      <c r="I438" s="47">
        <f>IF(OR($A438="",$B438="",$C438=""),"",'MPTO_working_3-way'!F446)</f>
        <v>3.6687847105559612</v>
      </c>
      <c r="J438" s="48">
        <f>IF(OR($A438="",$B438="",$C438=""),"",'MPTO_working_3-way'!G446)</f>
        <v>2.9501291271007983</v>
      </c>
      <c r="K438" s="46">
        <f>IF(OR($A438="",$B438="",$C438=""),"",'OddsRatio_working_3-way'!H446)</f>
        <v>2.5808281384337688</v>
      </c>
      <c r="L438" s="47">
        <f>IF(OR($A438="",$B438="",$C438=""),"",'OddsRatio_working_3-way'!I446)</f>
        <v>3.6523962054257848</v>
      </c>
      <c r="M438" s="48">
        <f>IF(OR($A438="",$B438="",$C438=""),"",'OddsRatio_working_3-way'!J446)</f>
        <v>2.9521636071933774</v>
      </c>
      <c r="N438" s="49">
        <f t="shared" si="106"/>
        <v>38.637052700317959</v>
      </c>
      <c r="O438" s="50">
        <f t="shared" si="107"/>
        <v>27.487503206797637</v>
      </c>
      <c r="P438" s="50">
        <f t="shared" si="108"/>
        <v>33.875444092884408</v>
      </c>
      <c r="Q438" t="s">
        <v>348</v>
      </c>
      <c r="R438" t="s">
        <v>126</v>
      </c>
      <c r="S438" s="40">
        <v>44256</v>
      </c>
      <c r="T438" s="52">
        <v>100</v>
      </c>
      <c r="U438" s="52">
        <f t="shared" si="109"/>
        <v>59.839357429718881</v>
      </c>
      <c r="V438" s="52">
        <f t="shared" si="110"/>
        <v>71.428571428571431</v>
      </c>
      <c r="W438" s="52">
        <f t="shared" si="111"/>
        <v>64.788732394366207</v>
      </c>
      <c r="X438" s="52">
        <f t="shared" si="112"/>
        <v>63.782696177062384</v>
      </c>
      <c r="Y438" s="52">
        <f t="shared" si="113"/>
        <v>75.37191017591492</v>
      </c>
      <c r="Z438" s="52">
        <f t="shared" si="114"/>
        <v>68.732071141709696</v>
      </c>
      <c r="AA438" s="52">
        <f t="shared" si="115"/>
        <v>-3.9433387473435033</v>
      </c>
      <c r="AB438" s="52">
        <f t="shared" si="116"/>
        <v>-3.9433387473434891</v>
      </c>
      <c r="AC438" s="52">
        <f t="shared" si="117"/>
        <v>-3.9433387473434891</v>
      </c>
      <c r="AF438">
        <v>1.89</v>
      </c>
      <c r="AG438">
        <v>1.95</v>
      </c>
      <c r="AH438" s="59" t="s">
        <v>372</v>
      </c>
      <c r="AJ438" t="s">
        <v>271</v>
      </c>
    </row>
    <row r="439" spans="1:36" ht="15" x14ac:dyDescent="0.25">
      <c r="A439">
        <v>4.83</v>
      </c>
      <c r="B439">
        <v>4.38</v>
      </c>
      <c r="C439">
        <v>1.56</v>
      </c>
      <c r="D439" s="45">
        <f t="shared" si="105"/>
        <v>7.6375480782866045E-2</v>
      </c>
      <c r="E439" s="46">
        <f>IF(OR($A439="",$B439="",$C439=""),"",A439*'MPTO_working_3-way'!$I447)</f>
        <v>5.1988935721812428</v>
      </c>
      <c r="F439" s="47">
        <f>IF(OR($A439="",$B439="",$C439=""),"",B439*'MPTO_working_3-way'!$I447)</f>
        <v>4.7145246058289532</v>
      </c>
      <c r="G439" s="48">
        <f>IF(OR($A439="",$B439="",$C439=""),"",C439*'MPTO_working_3-way'!$I447)</f>
        <v>1.679145750021271</v>
      </c>
      <c r="H439" s="46">
        <f>IF(OR($A439="",$B439="",$C439=""),"",'MPTO_working_3-way'!E447)</f>
        <v>5.5071888566714184</v>
      </c>
      <c r="I439" s="47">
        <f>IF(OR($A439="",$B439="",$C439=""),"",'MPTO_working_3-way'!F447)</f>
        <v>4.9297022320052193</v>
      </c>
      <c r="J439" s="48">
        <f>IF(OR($A439="",$B439="",$C439=""),"",'MPTO_working_3-way'!G447)</f>
        <v>1.6245181442395271</v>
      </c>
      <c r="K439" s="46">
        <f>IF(OR($A439="",$B439="",$C439=""),"",'OddsRatio_working_3-way'!H447)</f>
        <v>5.3880008410146614</v>
      </c>
      <c r="L439" s="47">
        <f>IF(OR($A439="",$B439="",$C439=""),"",'OddsRatio_working_3-way'!I447)</f>
        <v>4.8724393844985769</v>
      </c>
      <c r="M439" s="48">
        <f>IF(OR($A439="",$B439="",$C439=""),"",'OddsRatio_working_3-way'!J447)</f>
        <v>1.6415875903311252</v>
      </c>
      <c r="N439" s="49">
        <f t="shared" si="106"/>
        <v>19.234861920445912</v>
      </c>
      <c r="O439" s="50">
        <f t="shared" si="107"/>
        <v>21.211046364327341</v>
      </c>
      <c r="P439" s="50">
        <f t="shared" si="108"/>
        <v>59.554091715226761</v>
      </c>
      <c r="Q439" t="s">
        <v>165</v>
      </c>
      <c r="R439" t="s">
        <v>166</v>
      </c>
      <c r="S439" s="40">
        <v>44256</v>
      </c>
      <c r="T439" s="52">
        <v>100</v>
      </c>
      <c r="U439" s="52">
        <f t="shared" si="109"/>
        <v>79.296066252587991</v>
      </c>
      <c r="V439" s="52">
        <f t="shared" si="110"/>
        <v>77.168949771689498</v>
      </c>
      <c r="W439" s="52">
        <f t="shared" si="111"/>
        <v>35.897435897435898</v>
      </c>
      <c r="X439" s="52">
        <f t="shared" si="112"/>
        <v>86.933614330874605</v>
      </c>
      <c r="Y439" s="52">
        <f t="shared" si="113"/>
        <v>84.806497849976097</v>
      </c>
      <c r="Z439" s="52">
        <f t="shared" si="114"/>
        <v>43.534983975722511</v>
      </c>
      <c r="AA439" s="52">
        <f t="shared" si="115"/>
        <v>-7.6375480782866134</v>
      </c>
      <c r="AB439" s="52">
        <f t="shared" si="116"/>
        <v>-7.6375480782865992</v>
      </c>
      <c r="AC439" s="52">
        <f t="shared" si="117"/>
        <v>-7.6375480782866134</v>
      </c>
      <c r="AF439">
        <v>1.53</v>
      </c>
      <c r="AG439">
        <v>2.44</v>
      </c>
      <c r="AH439" s="59" t="s">
        <v>381</v>
      </c>
      <c r="AJ439" t="s">
        <v>271</v>
      </c>
    </row>
    <row r="440" spans="1:36" ht="15" x14ac:dyDescent="0.25">
      <c r="A440">
        <v>2.4500000000000002</v>
      </c>
      <c r="B440">
        <v>3.45</v>
      </c>
      <c r="C440">
        <v>2.98</v>
      </c>
      <c r="D440" s="45">
        <f t="shared" si="105"/>
        <v>3.3588807568548207E-2</v>
      </c>
      <c r="E440" s="46">
        <f>IF(OR($A440="",$B440="",$C440=""),"",A440*'MPTO_working_3-way'!$I448)</f>
        <v>2.5322925785429433</v>
      </c>
      <c r="F440" s="47">
        <f>IF(OR($A440="",$B440="",$C440=""),"",B440*'MPTO_working_3-way'!$I448)</f>
        <v>3.5658813861114913</v>
      </c>
      <c r="G440" s="48">
        <f>IF(OR($A440="",$B440="",$C440=""),"",C440*'MPTO_working_3-way'!$I448)</f>
        <v>3.0800946465542736</v>
      </c>
      <c r="H440" s="46">
        <f>IF(OR($A440="",$B440="",$C440=""),"",'MPTO_working_3-way'!E448)</f>
        <v>2.5191011086127091</v>
      </c>
      <c r="I440" s="47">
        <f>IF(OR($A440="",$B440="",$C440=""),"",'MPTO_working_3-way'!F448)</f>
        <v>3.5886180097307538</v>
      </c>
      <c r="J440" s="48">
        <f>IF(OR($A440="",$B440="",$C440=""),"",'MPTO_working_3-way'!G448)</f>
        <v>3.0828592351737654</v>
      </c>
      <c r="K440" s="46">
        <f>IF(OR($A440="",$B440="",$C440=""),"",'OddsRatio_working_3-way'!H448)</f>
        <v>2.5251066109441731</v>
      </c>
      <c r="L440" s="47">
        <f>IF(OR($A440="",$B440="",$C440=""),"",'OddsRatio_working_3-way'!I448)</f>
        <v>3.5769042736642911</v>
      </c>
      <c r="M440" s="48">
        <f>IF(OR($A440="",$B440="",$C440=""),"",'OddsRatio_working_3-way'!J448)</f>
        <v>3.0825593721858349</v>
      </c>
      <c r="N440" s="49">
        <f t="shared" si="106"/>
        <v>39.489907622577732</v>
      </c>
      <c r="O440" s="50">
        <f t="shared" si="107"/>
        <v>28.043557587047957</v>
      </c>
      <c r="P440" s="50">
        <f t="shared" si="108"/>
        <v>32.466534790374311</v>
      </c>
      <c r="Q440" t="s">
        <v>461</v>
      </c>
      <c r="R440" t="s">
        <v>462</v>
      </c>
      <c r="S440" s="40">
        <v>44287</v>
      </c>
      <c r="T440" s="52">
        <v>100</v>
      </c>
      <c r="U440" s="52">
        <f t="shared" si="109"/>
        <v>59.183673469387763</v>
      </c>
      <c r="V440" s="52">
        <f t="shared" si="110"/>
        <v>71.014492753623188</v>
      </c>
      <c r="W440" s="52">
        <f t="shared" si="111"/>
        <v>66.442953020134226</v>
      </c>
      <c r="X440" s="52">
        <f t="shared" si="112"/>
        <v>62.542554226242586</v>
      </c>
      <c r="Y440" s="52">
        <f t="shared" si="113"/>
        <v>74.373373510478018</v>
      </c>
      <c r="Z440" s="52">
        <f t="shared" si="114"/>
        <v>69.801833776989056</v>
      </c>
      <c r="AA440" s="52">
        <f t="shared" si="115"/>
        <v>-3.3588807568548233</v>
      </c>
      <c r="AB440" s="52">
        <f t="shared" si="116"/>
        <v>-3.3588807568548305</v>
      </c>
      <c r="AC440" s="52">
        <f t="shared" si="117"/>
        <v>-3.3588807568548305</v>
      </c>
      <c r="AF440">
        <v>1.79</v>
      </c>
      <c r="AG440">
        <v>2.08</v>
      </c>
      <c r="AH440" s="59" t="s">
        <v>378</v>
      </c>
      <c r="AJ440" t="s">
        <v>468</v>
      </c>
    </row>
    <row r="441" spans="1:36" ht="15" x14ac:dyDescent="0.25">
      <c r="A441">
        <v>5.03</v>
      </c>
      <c r="B441">
        <v>4.4400000000000004</v>
      </c>
      <c r="C441">
        <v>1.67</v>
      </c>
      <c r="D441" s="45">
        <f t="shared" si="105"/>
        <v>2.2834777492460212E-2</v>
      </c>
      <c r="E441" s="46">
        <f>IF(OR($A441="",$B441="",$C441=""),"",A441*'MPTO_working_3-way'!$I449)</f>
        <v>5.1448589307870751</v>
      </c>
      <c r="F441" s="47">
        <f>IF(OR($A441="",$B441="",$C441=""),"",B441*'MPTO_working_3-way'!$I449)</f>
        <v>4.5413864120665242</v>
      </c>
      <c r="G441" s="48">
        <f>IF(OR($A441="",$B441="",$C441=""),"",C441*'MPTO_working_3-way'!$I449)</f>
        <v>1.7081340784124084</v>
      </c>
      <c r="H441" s="46">
        <f>IF(OR($A441="",$B441="",$C441=""),"",'MPTO_working_3-way'!E449)</f>
        <v>5.2302468537930435</v>
      </c>
      <c r="I441" s="47">
        <f>IF(OR($A441="",$B441="",$C441=""),"",'MPTO_working_3-way'!F449)</f>
        <v>4.595300337875079</v>
      </c>
      <c r="J441" s="48">
        <f>IF(OR($A441="",$B441="",$C441=""),"",'MPTO_working_3-way'!G449)</f>
        <v>1.6915012808259013</v>
      </c>
      <c r="K441" s="46">
        <f>IF(OR($A441="",$B441="",$C441=""),"",'OddsRatio_working_3-way'!H449)</f>
        <v>5.1943981524791534</v>
      </c>
      <c r="L441" s="47">
        <f>IF(OR($A441="",$B441="",$C441=""),"",'OddsRatio_working_3-way'!I449)</f>
        <v>4.5803299366075159</v>
      </c>
      <c r="M441" s="48">
        <f>IF(OR($A441="",$B441="",$C441=""),"",'OddsRatio_working_3-way'!J449)</f>
        <v>1.6973317027694867</v>
      </c>
      <c r="N441" s="49">
        <f t="shared" si="106"/>
        <v>19.436878900915115</v>
      </c>
      <c r="O441" s="50">
        <f t="shared" si="107"/>
        <v>22.019707403514193</v>
      </c>
      <c r="P441" s="50">
        <f t="shared" si="108"/>
        <v>58.543413695570692</v>
      </c>
      <c r="Q441" t="s">
        <v>135</v>
      </c>
      <c r="R441" t="s">
        <v>75</v>
      </c>
      <c r="S441" s="40">
        <v>44287</v>
      </c>
      <c r="T441" s="52">
        <v>100</v>
      </c>
      <c r="U441" s="52">
        <f t="shared" si="109"/>
        <v>80.119284294234589</v>
      </c>
      <c r="V441" s="52">
        <f t="shared" si="110"/>
        <v>77.477477477477478</v>
      </c>
      <c r="W441" s="52">
        <f t="shared" si="111"/>
        <v>40.119760479041922</v>
      </c>
      <c r="X441" s="52">
        <f t="shared" si="112"/>
        <v>82.402762043480607</v>
      </c>
      <c r="Y441" s="52">
        <f t="shared" si="113"/>
        <v>79.760955226723496</v>
      </c>
      <c r="Z441" s="52">
        <f t="shared" si="114"/>
        <v>42.403238228287925</v>
      </c>
      <c r="AA441" s="52">
        <f t="shared" si="115"/>
        <v>-2.2834777492460177</v>
      </c>
      <c r="AB441" s="52">
        <f t="shared" si="116"/>
        <v>-2.2834777492460177</v>
      </c>
      <c r="AC441" s="52">
        <f t="shared" si="117"/>
        <v>-2.2834777492460034</v>
      </c>
      <c r="AF441">
        <v>1.66</v>
      </c>
      <c r="AG441">
        <v>2.35</v>
      </c>
      <c r="AH441" s="59" t="s">
        <v>374</v>
      </c>
      <c r="AJ441" t="s">
        <v>367</v>
      </c>
    </row>
    <row r="442" spans="1:36" ht="15" x14ac:dyDescent="0.25">
      <c r="A442">
        <v>2.77</v>
      </c>
      <c r="B442">
        <v>2.98</v>
      </c>
      <c r="C442">
        <v>2.84</v>
      </c>
      <c r="D442" s="45">
        <f t="shared" si="105"/>
        <v>4.8693976179905452E-2</v>
      </c>
      <c r="E442" s="46">
        <f>IF(OR($A442="",$B442="",$C442=""),"",A442*'MPTO_working_3-way'!$I450)</f>
        <v>2.9048823140183382</v>
      </c>
      <c r="F442" s="47">
        <f>IF(OR($A442="",$B442="",$C442=""),"",B442*'MPTO_working_3-way'!$I450)</f>
        <v>3.1251080490161183</v>
      </c>
      <c r="G442" s="48">
        <f>IF(OR($A442="",$B442="",$C442=""),"",C442*'MPTO_working_3-way'!$I450)</f>
        <v>2.9782908923509313</v>
      </c>
      <c r="H442" s="46">
        <f>IF(OR($A442="",$B442="",$C442=""),"",'MPTO_working_3-way'!E450)</f>
        <v>2.900404419915751</v>
      </c>
      <c r="I442" s="47">
        <f>IF(OR($A442="",$B442="",$C442=""),"",'MPTO_working_3-way'!F450)</f>
        <v>3.1314670234433937</v>
      </c>
      <c r="J442" s="48">
        <f>IF(OR($A442="",$B442="",$C442=""),"",'MPTO_working_3-way'!G450)</f>
        <v>2.9772418088291617</v>
      </c>
      <c r="K442" s="46">
        <f>IF(OR($A442="",$B442="",$C442=""),"",'OddsRatio_working_3-way'!H450)</f>
        <v>2.9025750821726795</v>
      </c>
      <c r="L442" s="47">
        <f>IF(OR($A442="",$B442="",$C442=""),"",'OddsRatio_working_3-way'!I450)</f>
        <v>3.1283043292101151</v>
      </c>
      <c r="M442" s="48">
        <f>IF(OR($A442="",$B442="",$C442=""),"",'OddsRatio_working_3-way'!J450)</f>
        <v>2.9778181645184914</v>
      </c>
      <c r="N442" s="49">
        <f t="shared" si="106"/>
        <v>34.424802518649891</v>
      </c>
      <c r="O442" s="50">
        <f t="shared" si="107"/>
        <v>31.998893616328921</v>
      </c>
      <c r="P442" s="50">
        <f t="shared" si="108"/>
        <v>33.576303865021195</v>
      </c>
      <c r="Q442" t="s">
        <v>463</v>
      </c>
      <c r="R442" t="s">
        <v>464</v>
      </c>
      <c r="S442" s="40">
        <v>44287</v>
      </c>
      <c r="T442" s="52">
        <v>100</v>
      </c>
      <c r="U442" s="52">
        <f t="shared" si="109"/>
        <v>63.898916967509031</v>
      </c>
      <c r="V442" s="52">
        <f t="shared" si="110"/>
        <v>66.442953020134226</v>
      </c>
      <c r="W442" s="52">
        <f t="shared" si="111"/>
        <v>64.788732394366207</v>
      </c>
      <c r="X442" s="52">
        <f t="shared" si="112"/>
        <v>68.768314585499581</v>
      </c>
      <c r="Y442" s="52">
        <f t="shared" si="113"/>
        <v>71.312350638124784</v>
      </c>
      <c r="Z442" s="52">
        <f t="shared" si="114"/>
        <v>69.65813001235675</v>
      </c>
      <c r="AA442" s="52">
        <f t="shared" si="115"/>
        <v>-4.8693976179905505</v>
      </c>
      <c r="AB442" s="52">
        <f t="shared" si="116"/>
        <v>-4.8693976179905576</v>
      </c>
      <c r="AC442" s="52">
        <f t="shared" si="117"/>
        <v>-4.8693976179905434</v>
      </c>
      <c r="AF442">
        <v>2.35</v>
      </c>
      <c r="AG442">
        <v>1.6</v>
      </c>
      <c r="AH442" s="59" t="s">
        <v>371</v>
      </c>
      <c r="AJ442" t="s">
        <v>472</v>
      </c>
    </row>
    <row r="443" spans="1:36" ht="15" x14ac:dyDescent="0.25">
      <c r="A443">
        <v>5.47</v>
      </c>
      <c r="B443">
        <v>3.76</v>
      </c>
      <c r="C443">
        <v>1.65</v>
      </c>
      <c r="D443" s="45">
        <f t="shared" si="105"/>
        <v>5.4833409359061891E-2</v>
      </c>
      <c r="E443" s="46">
        <f>IF(OR($A443="",$B443="",$C443=""),"",A443*'MPTO_working_3-way'!$I451)</f>
        <v>5.7699387491940684</v>
      </c>
      <c r="F443" s="47">
        <f>IF(OR($A443="",$B443="",$C443=""),"",B443*'MPTO_working_3-way'!$I451)</f>
        <v>3.9661736191900725</v>
      </c>
      <c r="G443" s="48">
        <f>IF(OR($A443="",$B443="",$C443=""),"",C443*'MPTO_working_3-way'!$I451)</f>
        <v>1.740475125442452</v>
      </c>
      <c r="H443" s="46">
        <f>IF(OR($A443="",$B443="",$C443=""),"",'MPTO_working_3-way'!E451)</f>
        <v>6.0776399035769426</v>
      </c>
      <c r="I443" s="47">
        <f>IF(OR($A443="",$B443="",$C443=""),"",'MPTO_working_3-way'!F451)</f>
        <v>4.0374735085470626</v>
      </c>
      <c r="J443" s="48">
        <f>IF(OR($A443="",$B443="",$C443=""),"",'MPTO_working_3-way'!G451)</f>
        <v>1.7013087062033614</v>
      </c>
      <c r="K443" s="46">
        <f>IF(OR($A443="",$B443="",$C443=""),"",'OddsRatio_working_3-way'!H451)</f>
        <v>5.9158355526180131</v>
      </c>
      <c r="L443" s="47">
        <f>IF(OR($A443="",$B443="",$C443=""),"",'OddsRatio_working_3-way'!I451)</f>
        <v>4.0352810123547469</v>
      </c>
      <c r="M443" s="48">
        <f>IF(OR($A443="",$B443="",$C443=""),"",'OddsRatio_working_3-way'!J451)</f>
        <v>1.7148306731994873</v>
      </c>
      <c r="N443" s="49">
        <f t="shared" si="106"/>
        <v>17.331206507862458</v>
      </c>
      <c r="O443" s="50">
        <f t="shared" si="107"/>
        <v>25.213217978193519</v>
      </c>
      <c r="P443" s="50">
        <f t="shared" si="108"/>
        <v>57.455575513944027</v>
      </c>
      <c r="Q443" t="s">
        <v>465</v>
      </c>
      <c r="R443" t="s">
        <v>88</v>
      </c>
      <c r="S443" s="40">
        <v>44287</v>
      </c>
      <c r="T443" s="52">
        <v>100</v>
      </c>
      <c r="U443" s="52">
        <f t="shared" si="109"/>
        <v>81.71846435100548</v>
      </c>
      <c r="V443" s="52">
        <f t="shared" si="110"/>
        <v>73.40425531914893</v>
      </c>
      <c r="W443" s="52">
        <f t="shared" si="111"/>
        <v>39.393939393939398</v>
      </c>
      <c r="X443" s="52">
        <f t="shared" si="112"/>
        <v>87.201805286911664</v>
      </c>
      <c r="Y443" s="52">
        <f t="shared" si="113"/>
        <v>78.887596255055129</v>
      </c>
      <c r="Z443" s="52">
        <f t="shared" si="114"/>
        <v>44.877280329845583</v>
      </c>
      <c r="AA443" s="52">
        <f t="shared" si="115"/>
        <v>-5.4833409359061847</v>
      </c>
      <c r="AB443" s="52">
        <f t="shared" si="116"/>
        <v>-5.4833409359061989</v>
      </c>
      <c r="AC443" s="52">
        <f t="shared" si="117"/>
        <v>-5.4833409359061847</v>
      </c>
      <c r="AF443">
        <v>2.23</v>
      </c>
      <c r="AG443">
        <v>1.66</v>
      </c>
      <c r="AH443" s="59" t="s">
        <v>376</v>
      </c>
      <c r="AJ443" t="s">
        <v>472</v>
      </c>
    </row>
    <row r="444" spans="1:36" ht="15" x14ac:dyDescent="0.25">
      <c r="A444">
        <v>3.53</v>
      </c>
      <c r="B444">
        <v>3.17</v>
      </c>
      <c r="C444">
        <v>2.2999999999999998</v>
      </c>
      <c r="D444" s="45">
        <f t="shared" ref="D444:D507" si="118">IF(OR($A444="",$B444="",$C444=""),"",(1/A444)+(1/B444)+(1/C444)-1)</f>
        <v>3.3526140925033587E-2</v>
      </c>
      <c r="E444" s="46">
        <f>IF(OR($A444="",$B444="",$C444=""),"",A444*'MPTO_working_3-way'!$I452)</f>
        <v>3.6483472774653682</v>
      </c>
      <c r="F444" s="47">
        <f>IF(OR($A444="",$B444="",$C444=""),"",B444*'MPTO_working_3-way'!$I452)</f>
        <v>3.2762778667323564</v>
      </c>
      <c r="G444" s="48">
        <f>IF(OR($A444="",$B444="",$C444=""),"",C444*'MPTO_working_3-way'!$I452)</f>
        <v>2.3771101241275772</v>
      </c>
      <c r="H444" s="46">
        <f>IF(OR($A444="",$B444="",$C444=""),"",'MPTO_working_3-way'!E452)</f>
        <v>3.6749744052035851</v>
      </c>
      <c r="I444" s="47">
        <f>IF(OR($A444="",$B444="",$C444=""),"",'MPTO_working_3-way'!F452)</f>
        <v>3.2864247367321116</v>
      </c>
      <c r="J444" s="48">
        <f>IF(OR($A444="",$B444="",$C444=""),"",'MPTO_working_3-way'!G452)</f>
        <v>2.3606773751407557</v>
      </c>
      <c r="K444" s="46">
        <f>IF(OR($A444="",$B444="",$C444=""),"",'OddsRatio_working_3-way'!H452)</f>
        <v>3.6619284763880091</v>
      </c>
      <c r="L444" s="47">
        <f>IF(OR($A444="",$B444="",$C444=""),"",'OddsRatio_working_3-way'!I452)</f>
        <v>3.2831560449652106</v>
      </c>
      <c r="M444" s="48">
        <f>IF(OR($A444="",$B444="",$C444=""),"",'OddsRatio_working_3-way'!J452)</f>
        <v>2.3677893356934434</v>
      </c>
      <c r="N444" s="49">
        <f t="shared" si="106"/>
        <v>27.409671392212807</v>
      </c>
      <c r="O444" s="50">
        <f t="shared" si="107"/>
        <v>30.522441644956221</v>
      </c>
      <c r="P444" s="50">
        <f t="shared" si="108"/>
        <v>42.067886962830961</v>
      </c>
      <c r="Q444" t="s">
        <v>233</v>
      </c>
      <c r="R444" t="s">
        <v>231</v>
      </c>
      <c r="S444" s="40">
        <v>44287</v>
      </c>
      <c r="T444" s="52">
        <v>100</v>
      </c>
      <c r="U444" s="52">
        <f t="shared" si="109"/>
        <v>71.671388101982998</v>
      </c>
      <c r="V444" s="52">
        <f t="shared" si="110"/>
        <v>68.454258675078862</v>
      </c>
      <c r="W444" s="52">
        <f t="shared" si="111"/>
        <v>56.521739130434774</v>
      </c>
      <c r="X444" s="52">
        <f t="shared" si="112"/>
        <v>75.024002194486343</v>
      </c>
      <c r="Y444" s="52">
        <f t="shared" si="113"/>
        <v>71.80687276758222</v>
      </c>
      <c r="Z444" s="52">
        <f t="shared" si="114"/>
        <v>59.874353222938126</v>
      </c>
      <c r="AA444" s="52">
        <f t="shared" si="115"/>
        <v>-3.3526140925033445</v>
      </c>
      <c r="AB444" s="52">
        <f t="shared" si="116"/>
        <v>-3.3526140925033587</v>
      </c>
      <c r="AC444" s="52">
        <f t="shared" si="117"/>
        <v>-3.3526140925033516</v>
      </c>
      <c r="AF444">
        <v>2.13</v>
      </c>
      <c r="AG444">
        <v>1.76</v>
      </c>
      <c r="AH444" s="59" t="s">
        <v>381</v>
      </c>
      <c r="AJ444" t="s">
        <v>266</v>
      </c>
    </row>
    <row r="445" spans="1:36" ht="15" x14ac:dyDescent="0.25">
      <c r="A445">
        <v>2</v>
      </c>
      <c r="B445">
        <v>3.29</v>
      </c>
      <c r="C445">
        <v>4.3499999999999996</v>
      </c>
      <c r="D445" s="45">
        <f t="shared" si="118"/>
        <v>3.3836425252419255E-2</v>
      </c>
      <c r="E445" s="46">
        <f>IF(OR($A445="",$B445="",$C445=""),"",A445*'MPTO_working_3-way'!$I453)</f>
        <v>2.0676728505048385</v>
      </c>
      <c r="F445" s="47">
        <f>IF(OR($A445="",$B445="",$C445=""),"",B445*'MPTO_working_3-way'!$I453)</f>
        <v>3.4013218390804596</v>
      </c>
      <c r="G445" s="48">
        <f>IF(OR($A445="",$B445="",$C445=""),"",C445*'MPTO_working_3-way'!$I453)</f>
        <v>4.4971884498480232</v>
      </c>
      <c r="H445" s="46">
        <f>IF(OR($A445="",$B445="",$C445=""),"",'MPTO_working_3-way'!E453)</f>
        <v>2.0461564123337936</v>
      </c>
      <c r="I445" s="47">
        <f>IF(OR($A445="",$B445="",$C445=""),"",'MPTO_working_3-way'!F453)</f>
        <v>3.4167876967152777</v>
      </c>
      <c r="J445" s="48">
        <f>IF(OR($A445="",$B445="",$C445=""),"",'MPTO_working_3-way'!G453)</f>
        <v>4.5744346482699818</v>
      </c>
      <c r="K445" s="46">
        <f>IF(OR($A445="",$B445="",$C445=""),"",'OddsRatio_working_3-way'!H453)</f>
        <v>2.0548422556074653</v>
      </c>
      <c r="L445" s="47">
        <f>IF(OR($A445="",$B445="",$C445=""),"",'OddsRatio_working_3-way'!I453)</f>
        <v>3.4155887653410955</v>
      </c>
      <c r="M445" s="48">
        <f>IF(OR($A445="",$B445="",$C445=""),"",'OddsRatio_working_3-way'!J453)</f>
        <v>4.5337215562850082</v>
      </c>
      <c r="N445" s="49">
        <f t="shared" si="106"/>
        <v>48.36355034384875</v>
      </c>
      <c r="O445" s="50">
        <f t="shared" si="107"/>
        <v>29.400334555531149</v>
      </c>
      <c r="P445" s="50">
        <f t="shared" si="108"/>
        <v>22.236115100620115</v>
      </c>
      <c r="Q445" t="s">
        <v>241</v>
      </c>
      <c r="R445" t="s">
        <v>234</v>
      </c>
      <c r="S445" s="40">
        <v>44287</v>
      </c>
      <c r="T445" s="52">
        <v>100</v>
      </c>
      <c r="U445" s="52">
        <f t="shared" si="109"/>
        <v>50</v>
      </c>
      <c r="V445" s="52">
        <f t="shared" si="110"/>
        <v>69.6048632218845</v>
      </c>
      <c r="W445" s="52">
        <f t="shared" si="111"/>
        <v>77.011494252873561</v>
      </c>
      <c r="X445" s="52">
        <f t="shared" si="112"/>
        <v>53.383642525241939</v>
      </c>
      <c r="Y445" s="52">
        <f t="shared" si="113"/>
        <v>72.988505747126439</v>
      </c>
      <c r="Z445" s="52">
        <f t="shared" si="114"/>
        <v>80.3951367781155</v>
      </c>
      <c r="AA445" s="52">
        <f t="shared" si="115"/>
        <v>-3.3836425252419389</v>
      </c>
      <c r="AB445" s="52">
        <f t="shared" si="116"/>
        <v>-3.3836425252419389</v>
      </c>
      <c r="AC445" s="52">
        <f t="shared" si="117"/>
        <v>-3.3836425252419389</v>
      </c>
      <c r="AF445">
        <v>2.09</v>
      </c>
      <c r="AG445">
        <v>1.79</v>
      </c>
      <c r="AH445" s="59" t="s">
        <v>379</v>
      </c>
      <c r="AJ445" t="s">
        <v>266</v>
      </c>
    </row>
    <row r="446" spans="1:36" ht="15" x14ac:dyDescent="0.25">
      <c r="A446">
        <v>2.4700000000000002</v>
      </c>
      <c r="B446">
        <v>3.55</v>
      </c>
      <c r="C446">
        <v>2.88</v>
      </c>
      <c r="D446" s="45">
        <f t="shared" si="118"/>
        <v>3.3770662662434336E-2</v>
      </c>
      <c r="E446" s="46">
        <f>IF(OR($A446="",$B446="",$C446=""),"",A446*'MPTO_working_3-way'!$I454)</f>
        <v>2.5534135367762132</v>
      </c>
      <c r="F446" s="47">
        <f>IF(OR($A446="",$B446="",$C446=""),"",B446*'MPTO_working_3-way'!$I454)</f>
        <v>3.6698858524516416</v>
      </c>
      <c r="G446" s="48">
        <f>IF(OR($A446="",$B446="",$C446=""),"",C446*'MPTO_working_3-way'!$I454)</f>
        <v>2.9772595084678106</v>
      </c>
      <c r="H446" s="46">
        <f>IF(OR($A446="",$B446="",$C446=""),"",'MPTO_working_3-way'!E454)</f>
        <v>2.5406412919469954</v>
      </c>
      <c r="I446" s="47">
        <f>IF(OR($A446="",$B446="",$C446=""),"",'MPTO_working_3-way'!F454)</f>
        <v>3.6977701071555118</v>
      </c>
      <c r="J446" s="48">
        <f>IF(OR($A446="",$B446="",$C446=""),"",'MPTO_working_3-way'!G454)</f>
        <v>2.9764975633214261</v>
      </c>
      <c r="K446" s="46">
        <f>IF(OR($A446="",$B446="",$C446=""),"",'OddsRatio_working_3-way'!H454)</f>
        <v>2.5466165927030961</v>
      </c>
      <c r="L446" s="47">
        <f>IF(OR($A446="",$B446="",$C446=""),"",'OddsRatio_working_3-way'!I454)</f>
        <v>3.6829063342808803</v>
      </c>
      <c r="M446" s="48">
        <f>IF(OR($A446="",$B446="",$C446=""),"",'OddsRatio_working_3-way'!J454)</f>
        <v>2.9779858464502187</v>
      </c>
      <c r="N446" s="49">
        <f t="shared" si="106"/>
        <v>39.163260693860821</v>
      </c>
      <c r="O446" s="50">
        <f t="shared" si="107"/>
        <v>27.24880391939049</v>
      </c>
      <c r="P446" s="50">
        <f t="shared" si="108"/>
        <v>33.587935386748697</v>
      </c>
      <c r="Q446" t="s">
        <v>50</v>
      </c>
      <c r="R446" t="s">
        <v>240</v>
      </c>
      <c r="S446" s="40">
        <v>44287</v>
      </c>
      <c r="T446" s="52">
        <v>100</v>
      </c>
      <c r="U446" s="52">
        <f t="shared" si="109"/>
        <v>59.514170040485837</v>
      </c>
      <c r="V446" s="52">
        <f t="shared" si="110"/>
        <v>71.83098591549296</v>
      </c>
      <c r="W446" s="52">
        <f t="shared" si="111"/>
        <v>65.277777777777771</v>
      </c>
      <c r="X446" s="52">
        <f t="shared" si="112"/>
        <v>62.891236306729262</v>
      </c>
      <c r="Y446" s="52">
        <f t="shared" si="113"/>
        <v>75.208052181736377</v>
      </c>
      <c r="Z446" s="52">
        <f t="shared" si="114"/>
        <v>68.654844044021218</v>
      </c>
      <c r="AA446" s="52">
        <f t="shared" si="115"/>
        <v>-3.3770662662434248</v>
      </c>
      <c r="AB446" s="52">
        <f t="shared" si="116"/>
        <v>-3.3770662662434177</v>
      </c>
      <c r="AC446" s="52">
        <f t="shared" si="117"/>
        <v>-3.3770662662434461</v>
      </c>
      <c r="AF446">
        <v>1.85</v>
      </c>
      <c r="AG446">
        <v>2.0299999999999998</v>
      </c>
      <c r="AH446" s="59" t="s">
        <v>374</v>
      </c>
      <c r="AJ446" t="s">
        <v>266</v>
      </c>
    </row>
    <row r="447" spans="1:36" ht="15" x14ac:dyDescent="0.25">
      <c r="A447">
        <v>3.1</v>
      </c>
      <c r="B447">
        <v>3.03</v>
      </c>
      <c r="C447">
        <v>2.63</v>
      </c>
      <c r="D447" s="45">
        <f t="shared" si="118"/>
        <v>3.2841785343749486E-2</v>
      </c>
      <c r="E447" s="46">
        <f>IF(OR($A447="",$B447="",$C447=""),"",A447*'MPTO_working_3-way'!$I455)</f>
        <v>3.2018095345656237</v>
      </c>
      <c r="F447" s="47">
        <f>IF(OR($A447="",$B447="",$C447=""),"",B447*'MPTO_working_3-way'!$I455)</f>
        <v>3.1295106095915606</v>
      </c>
      <c r="G447" s="48">
        <f>IF(OR($A447="",$B447="",$C447=""),"",C447*'MPTO_working_3-way'!$I455)</f>
        <v>2.716373895454061</v>
      </c>
      <c r="H447" s="46">
        <f>IF(OR($A447="",$B447="",$C447=""),"",'MPTO_working_3-way'!E455)</f>
        <v>3.2088988321911862</v>
      </c>
      <c r="I447" s="47">
        <f>IF(OR($A447="",$B447="",$C447=""),"",'MPTO_working_3-way'!F455)</f>
        <v>3.13395388725072</v>
      </c>
      <c r="J447" s="48">
        <f>IF(OR($A447="",$B447="",$C447=""),"",'MPTO_working_3-way'!G455)</f>
        <v>2.7079658531648083</v>
      </c>
      <c r="K447" s="46">
        <f>IF(OR($A447="",$B447="",$C447=""),"",'OddsRatio_working_3-way'!H455)</f>
        <v>3.2054903528375256</v>
      </c>
      <c r="L447" s="47">
        <f>IF(OR($A447="",$B447="",$C447=""),"",'OddsRatio_working_3-way'!I455)</f>
        <v>3.1319740077429419</v>
      </c>
      <c r="M447" s="48">
        <f>IF(OR($A447="",$B447="",$C447=""),"",'OddsRatio_working_3-way'!J455)</f>
        <v>2.7118806072024606</v>
      </c>
      <c r="N447" s="49">
        <f t="shared" si="106"/>
        <v>31.2323387510827</v>
      </c>
      <c r="O447" s="50">
        <f t="shared" si="107"/>
        <v>31.953877930150625</v>
      </c>
      <c r="P447" s="50">
        <f t="shared" si="108"/>
        <v>36.813783318766689</v>
      </c>
      <c r="Q447" t="s">
        <v>238</v>
      </c>
      <c r="R447" t="s">
        <v>235</v>
      </c>
      <c r="S447" s="40">
        <v>44287</v>
      </c>
      <c r="T447" s="52">
        <v>100</v>
      </c>
      <c r="U447" s="52">
        <f t="shared" si="109"/>
        <v>67.741935483870961</v>
      </c>
      <c r="V447" s="52">
        <f t="shared" si="110"/>
        <v>66.996699669967001</v>
      </c>
      <c r="W447" s="52">
        <f t="shared" si="111"/>
        <v>61.977186311787079</v>
      </c>
      <c r="X447" s="52">
        <f t="shared" si="112"/>
        <v>71.026114018245934</v>
      </c>
      <c r="Y447" s="52">
        <f t="shared" si="113"/>
        <v>70.280878204341974</v>
      </c>
      <c r="Z447" s="52">
        <f t="shared" si="114"/>
        <v>65.261364846162024</v>
      </c>
      <c r="AA447" s="52">
        <f t="shared" si="115"/>
        <v>-3.2841785343749734</v>
      </c>
      <c r="AB447" s="52">
        <f t="shared" si="116"/>
        <v>-3.2841785343749734</v>
      </c>
      <c r="AC447" s="52">
        <f t="shared" si="117"/>
        <v>-3.284178534374945</v>
      </c>
      <c r="AF447">
        <v>2.34</v>
      </c>
      <c r="AG447">
        <v>1.64</v>
      </c>
      <c r="AH447" s="59" t="s">
        <v>378</v>
      </c>
      <c r="AJ447" t="s">
        <v>266</v>
      </c>
    </row>
    <row r="448" spans="1:36" ht="15" x14ac:dyDescent="0.25">
      <c r="A448">
        <v>3.2</v>
      </c>
      <c r="B448">
        <v>3.03</v>
      </c>
      <c r="C448">
        <v>2.56</v>
      </c>
      <c r="D448" s="45">
        <f t="shared" si="118"/>
        <v>3.315800330033003E-2</v>
      </c>
      <c r="E448" s="46">
        <f>IF(OR($A448="",$B448="",$C448=""),"",A448*'MPTO_working_3-way'!$I456)</f>
        <v>3.3061056105610565</v>
      </c>
      <c r="F448" s="47">
        <f>IF(OR($A448="",$B448="",$C448=""),"",B448*'MPTO_working_3-way'!$I456)</f>
        <v>3.1304687499999999</v>
      </c>
      <c r="G448" s="48">
        <f>IF(OR($A448="",$B448="",$C448=""),"",C448*'MPTO_working_3-way'!$I456)</f>
        <v>2.6448844884488447</v>
      </c>
      <c r="H448" s="46">
        <f>IF(OR($A448="",$B448="",$C448=""),"",'MPTO_working_3-way'!E456)</f>
        <v>3.3173290756685869</v>
      </c>
      <c r="I448" s="47">
        <f>IF(OR($A448="",$B448="",$C448=""),"",'MPTO_working_3-way'!F456)</f>
        <v>3.1349894918359649</v>
      </c>
      <c r="J448" s="48">
        <f>IF(OR($A448="",$B448="",$C448=""),"",'MPTO_working_3-way'!G456)</f>
        <v>2.6345439724662616</v>
      </c>
      <c r="K448" s="46">
        <f>IF(OR($A448="",$B448="",$C448=""),"",'OddsRatio_working_3-way'!H456)</f>
        <v>3.311830788763646</v>
      </c>
      <c r="L448" s="47">
        <f>IF(OR($A448="",$B448="",$C448=""),"",'OddsRatio_working_3-way'!I456)</f>
        <v>3.1331893187228199</v>
      </c>
      <c r="M448" s="48">
        <f>IF(OR($A448="",$B448="",$C448=""),"",'OddsRatio_working_3-way'!J456)</f>
        <v>2.6392981956687676</v>
      </c>
      <c r="N448" s="49">
        <f t="shared" si="106"/>
        <v>30.247067631644619</v>
      </c>
      <c r="O448" s="50">
        <f t="shared" si="107"/>
        <v>31.944097828799599</v>
      </c>
      <c r="P448" s="50">
        <f t="shared" si="108"/>
        <v>37.808834539555782</v>
      </c>
      <c r="Q448" t="s">
        <v>232</v>
      </c>
      <c r="R448" t="s">
        <v>230</v>
      </c>
      <c r="S448" s="40">
        <v>44287</v>
      </c>
      <c r="T448" s="52">
        <v>100</v>
      </c>
      <c r="U448" s="52">
        <f t="shared" si="109"/>
        <v>68.75</v>
      </c>
      <c r="V448" s="52">
        <f t="shared" si="110"/>
        <v>66.996699669967001</v>
      </c>
      <c r="W448" s="52">
        <f t="shared" si="111"/>
        <v>60.9375</v>
      </c>
      <c r="X448" s="52">
        <f t="shared" si="112"/>
        <v>72.065800330032999</v>
      </c>
      <c r="Y448" s="52">
        <f t="shared" si="113"/>
        <v>70.3125</v>
      </c>
      <c r="Z448" s="52">
        <f t="shared" si="114"/>
        <v>64.253300330032999</v>
      </c>
      <c r="AA448" s="52">
        <f t="shared" si="115"/>
        <v>-3.3158003300329995</v>
      </c>
      <c r="AB448" s="52">
        <f t="shared" si="116"/>
        <v>-3.3158003300329995</v>
      </c>
      <c r="AC448" s="52">
        <f t="shared" si="117"/>
        <v>-3.3158003300329995</v>
      </c>
      <c r="AF448">
        <v>2.25</v>
      </c>
      <c r="AG448">
        <v>1.68</v>
      </c>
      <c r="AH448" s="59" t="s">
        <v>381</v>
      </c>
      <c r="AJ448" t="s">
        <v>266</v>
      </c>
    </row>
    <row r="449" spans="1:36" ht="15" x14ac:dyDescent="0.25">
      <c r="A449">
        <v>2.39</v>
      </c>
      <c r="B449">
        <v>3.26</v>
      </c>
      <c r="C449">
        <v>3.24</v>
      </c>
      <c r="D449" s="45">
        <f t="shared" si="118"/>
        <v>3.3800483407314896E-2</v>
      </c>
      <c r="E449" s="46">
        <f>IF(OR($A449="",$B449="",$C449=""),"",A449*'MPTO_working_3-way'!$I457)</f>
        <v>2.4707831553434829</v>
      </c>
      <c r="F449" s="47">
        <f>IF(OR($A449="",$B449="",$C449=""),"",B449*'MPTO_working_3-way'!$I457)</f>
        <v>3.3701895759078462</v>
      </c>
      <c r="G449" s="48">
        <f>IF(OR($A449="",$B449="",$C449=""),"",C449*'MPTO_working_3-way'!$I457)</f>
        <v>3.3495135662397004</v>
      </c>
      <c r="H449" s="46">
        <f>IF(OR($A449="",$B449="",$C449=""),"",'MPTO_working_3-way'!E457)</f>
        <v>2.4561381978609544</v>
      </c>
      <c r="I449" s="47">
        <f>IF(OR($A449="",$B449="",$C449=""),"",'MPTO_working_3-way'!F457)</f>
        <v>3.3843050459174768</v>
      </c>
      <c r="J449" s="48">
        <f>IF(OR($A449="",$B449="",$C449=""),"",'MPTO_working_3-way'!G457)</f>
        <v>3.3627557930984753</v>
      </c>
      <c r="K449" s="46">
        <f>IF(OR($A449="",$B449="",$C449=""),"",'OddsRatio_working_3-way'!H457)</f>
        <v>2.4625775851664424</v>
      </c>
      <c r="L449" s="47">
        <f>IF(OR($A449="",$B449="",$C449=""),"",'OddsRatio_working_3-way'!I457)</f>
        <v>3.378003843508028</v>
      </c>
      <c r="M449" s="48">
        <f>IF(OR($A449="",$B449="",$C449=""),"",'OddsRatio_working_3-way'!J457)</f>
        <v>3.3569595617070727</v>
      </c>
      <c r="N449" s="49">
        <f t="shared" si="106"/>
        <v>40.472997310076856</v>
      </c>
      <c r="O449" s="50">
        <f t="shared" si="107"/>
        <v>29.671921340823225</v>
      </c>
      <c r="P449" s="50">
        <f t="shared" si="108"/>
        <v>29.855081349099912</v>
      </c>
      <c r="Q449" t="s">
        <v>229</v>
      </c>
      <c r="R449" t="s">
        <v>239</v>
      </c>
      <c r="S449" s="40">
        <v>44287</v>
      </c>
      <c r="T449" s="52">
        <v>100</v>
      </c>
      <c r="U449" s="52">
        <f t="shared" si="109"/>
        <v>58.15899581589958</v>
      </c>
      <c r="V449" s="52">
        <f t="shared" si="110"/>
        <v>69.325153374233125</v>
      </c>
      <c r="W449" s="52">
        <f t="shared" si="111"/>
        <v>69.135802469135797</v>
      </c>
      <c r="X449" s="52">
        <f t="shared" si="112"/>
        <v>61.539044156631071</v>
      </c>
      <c r="Y449" s="52">
        <f t="shared" si="113"/>
        <v>72.705201714964616</v>
      </c>
      <c r="Z449" s="52">
        <f t="shared" si="114"/>
        <v>72.515850809867288</v>
      </c>
      <c r="AA449" s="52">
        <f t="shared" si="115"/>
        <v>-3.3800483407314914</v>
      </c>
      <c r="AB449" s="52">
        <f t="shared" si="116"/>
        <v>-3.3800483407314914</v>
      </c>
      <c r="AC449" s="52">
        <f t="shared" si="117"/>
        <v>-3.3800483407314914</v>
      </c>
      <c r="AF449">
        <v>2.11</v>
      </c>
      <c r="AG449">
        <v>1.77</v>
      </c>
      <c r="AH449" s="59" t="s">
        <v>377</v>
      </c>
      <c r="AJ449" t="s">
        <v>266</v>
      </c>
    </row>
    <row r="450" spans="1:36" ht="15" x14ac:dyDescent="0.25">
      <c r="A450">
        <v>2.54</v>
      </c>
      <c r="B450">
        <v>3.39</v>
      </c>
      <c r="C450">
        <v>2.91</v>
      </c>
      <c r="D450" s="45">
        <f t="shared" si="118"/>
        <v>3.2328649822886746E-2</v>
      </c>
      <c r="E450" s="46">
        <f>IF(OR($A450="",$B450="",$C450=""),"",A450*'MPTO_working_3-way'!$I458)</f>
        <v>2.6221147705501324</v>
      </c>
      <c r="F450" s="47">
        <f>IF(OR($A450="",$B450="",$C450=""),"",B450*'MPTO_working_3-way'!$I458)</f>
        <v>3.4995941228995862</v>
      </c>
      <c r="G450" s="48">
        <f>IF(OR($A450="",$B450="",$C450=""),"",C450*'MPTO_working_3-way'!$I458)</f>
        <v>3.0040763709846008</v>
      </c>
      <c r="H450" s="46">
        <f>IF(OR($A450="",$B450="",$C450=""),"",'MPTO_working_3-way'!E458)</f>
        <v>2.6114803704725085</v>
      </c>
      <c r="I450" s="47">
        <f>IF(OR($A450="",$B450="",$C450=""),"",'MPTO_working_3-way'!F458)</f>
        <v>3.5185369918366969</v>
      </c>
      <c r="J450" s="48">
        <f>IF(OR($A450="",$B450="",$C450=""),"",'MPTO_working_3-way'!G458)</f>
        <v>3.004208339418041</v>
      </c>
      <c r="K450" s="46">
        <f>IF(OR($A450="",$B450="",$C450=""),"",'OddsRatio_working_3-way'!H458)</f>
        <v>2.6164654342977109</v>
      </c>
      <c r="L450" s="47">
        <f>IF(OR($A450="",$B450="",$C450=""),"",'OddsRatio_working_3-way'!I458)</f>
        <v>3.5086703817996936</v>
      </c>
      <c r="M450" s="48">
        <f>IF(OR($A450="",$B450="",$C450=""),"",'OddsRatio_working_3-way'!J458)</f>
        <v>3.0048369996809265</v>
      </c>
      <c r="N450" s="49">
        <f t="shared" si="106"/>
        <v>38.137155979263071</v>
      </c>
      <c r="O450" s="50">
        <f t="shared" si="107"/>
        <v>28.574742238149913</v>
      </c>
      <c r="P450" s="50">
        <f t="shared" si="108"/>
        <v>33.288101782587006</v>
      </c>
      <c r="Q450" t="s">
        <v>357</v>
      </c>
      <c r="R450" t="s">
        <v>224</v>
      </c>
      <c r="S450" s="40">
        <v>44287</v>
      </c>
      <c r="T450" s="52">
        <v>100</v>
      </c>
      <c r="U450" s="52">
        <f t="shared" si="109"/>
        <v>60.629921259842511</v>
      </c>
      <c r="V450" s="52">
        <f t="shared" si="110"/>
        <v>70.501474926253692</v>
      </c>
      <c r="W450" s="52">
        <f t="shared" si="111"/>
        <v>65.635738831615114</v>
      </c>
      <c r="X450" s="52">
        <f t="shared" si="112"/>
        <v>63.8627862421312</v>
      </c>
      <c r="Y450" s="52">
        <f t="shared" si="113"/>
        <v>73.734339908542353</v>
      </c>
      <c r="Z450" s="52">
        <f t="shared" si="114"/>
        <v>68.868603813903789</v>
      </c>
      <c r="AA450" s="52">
        <f t="shared" si="115"/>
        <v>-3.2328649822886888</v>
      </c>
      <c r="AB450" s="52">
        <f t="shared" si="116"/>
        <v>-3.2328649822886604</v>
      </c>
      <c r="AC450" s="52">
        <f t="shared" si="117"/>
        <v>-3.2328649822886746</v>
      </c>
      <c r="AF450">
        <v>2.11</v>
      </c>
      <c r="AG450">
        <v>1.78</v>
      </c>
      <c r="AH450" s="59" t="s">
        <v>381</v>
      </c>
      <c r="AJ450" t="s">
        <v>266</v>
      </c>
    </row>
    <row r="451" spans="1:36" ht="15" x14ac:dyDescent="0.25">
      <c r="A451">
        <v>2.14</v>
      </c>
      <c r="B451">
        <v>3.26</v>
      </c>
      <c r="C451">
        <v>3.84</v>
      </c>
      <c r="D451" s="45">
        <f t="shared" si="118"/>
        <v>3.4454852550503734E-2</v>
      </c>
      <c r="E451" s="46">
        <f>IF(OR($A451="",$B451="",$C451=""),"",A451*'MPTO_working_3-way'!$I459)</f>
        <v>2.2137333844580782</v>
      </c>
      <c r="F451" s="47">
        <f>IF(OR($A451="",$B451="",$C451=""),"",B451*'MPTO_working_3-way'!$I459)</f>
        <v>3.372322819314642</v>
      </c>
      <c r="G451" s="48">
        <f>IF(OR($A451="",$B451="",$C451=""),"",C451*'MPTO_working_3-way'!$I459)</f>
        <v>3.9723066337939343</v>
      </c>
      <c r="H451" s="46">
        <f>IF(OR($A451="",$B451="",$C451=""),"",'MPTO_working_3-way'!E459)</f>
        <v>2.1939217588384596</v>
      </c>
      <c r="I451" s="47">
        <f>IF(OR($A451="",$B451="",$C451=""),"",'MPTO_working_3-way'!F459)</f>
        <v>3.38680516832523</v>
      </c>
      <c r="J451" s="48">
        <f>IF(OR($A451="",$B451="",$C451=""),"",'MPTO_working_3-way'!G459)</f>
        <v>4.0171658991703367</v>
      </c>
      <c r="K451" s="46">
        <f>IF(OR($A451="",$B451="",$C451=""),"",'OddsRatio_working_3-way'!H459)</f>
        <v>2.2021547345298944</v>
      </c>
      <c r="L451" s="47">
        <f>IF(OR($A451="",$B451="",$C451=""),"",'OddsRatio_working_3-way'!I459)</f>
        <v>3.3832190351206677</v>
      </c>
      <c r="M451" s="48">
        <f>IF(OR($A451="",$B451="",$C451=""),"",'OddsRatio_working_3-way'!J459)</f>
        <v>3.9948416193551748</v>
      </c>
      <c r="N451" s="49">
        <f t="shared" si="106"/>
        <v>45.172558132821401</v>
      </c>
      <c r="O451" s="50">
        <f t="shared" si="107"/>
        <v>29.65315165774166</v>
      </c>
      <c r="P451" s="50">
        <f t="shared" si="108"/>
        <v>25.174290209436929</v>
      </c>
      <c r="Q451" t="s">
        <v>105</v>
      </c>
      <c r="R451" t="s">
        <v>237</v>
      </c>
      <c r="S451" s="40">
        <v>44287</v>
      </c>
      <c r="T451" s="52">
        <v>100</v>
      </c>
      <c r="U451" s="52">
        <f t="shared" si="109"/>
        <v>53.271028037383175</v>
      </c>
      <c r="V451" s="52">
        <f t="shared" si="110"/>
        <v>69.325153374233125</v>
      </c>
      <c r="W451" s="52">
        <f t="shared" si="111"/>
        <v>73.958333333333343</v>
      </c>
      <c r="X451" s="52">
        <f t="shared" si="112"/>
        <v>56.716513292433547</v>
      </c>
      <c r="Y451" s="52">
        <f t="shared" si="113"/>
        <v>72.770638629283496</v>
      </c>
      <c r="Z451" s="52">
        <f t="shared" si="114"/>
        <v>77.4038185883837</v>
      </c>
      <c r="AA451" s="52">
        <f t="shared" si="115"/>
        <v>-3.4454852550503716</v>
      </c>
      <c r="AB451" s="52">
        <f t="shared" si="116"/>
        <v>-3.4454852550503716</v>
      </c>
      <c r="AC451" s="52">
        <f t="shared" si="117"/>
        <v>-3.4454852550503574</v>
      </c>
      <c r="AF451">
        <v>2.11</v>
      </c>
      <c r="AG451">
        <v>1.77</v>
      </c>
      <c r="AH451" s="59" t="s">
        <v>387</v>
      </c>
      <c r="AJ451" t="s">
        <v>266</v>
      </c>
    </row>
    <row r="452" spans="1:36" ht="15" x14ac:dyDescent="0.25">
      <c r="A452">
        <v>2.23</v>
      </c>
      <c r="B452">
        <v>3.19</v>
      </c>
      <c r="C452">
        <v>3.69</v>
      </c>
      <c r="D452" s="45">
        <f t="shared" si="118"/>
        <v>3.2912827125094246E-2</v>
      </c>
      <c r="E452" s="46">
        <f>IF(OR($A452="",$B452="",$C452=""),"",A452*'MPTO_working_3-way'!$I460)</f>
        <v>2.3033956044889603</v>
      </c>
      <c r="F452" s="47">
        <f>IF(OR($A452="",$B452="",$C452=""),"",B452*'MPTO_working_3-way'!$I460)</f>
        <v>3.2949919185290506</v>
      </c>
      <c r="G452" s="48">
        <f>IF(OR($A452="",$B452="",$C452=""),"",C452*'MPTO_working_3-way'!$I460)</f>
        <v>3.8114483320915977</v>
      </c>
      <c r="H452" s="46">
        <f>IF(OR($A452="",$B452="",$C452=""),"",'MPTO_working_3-way'!E460)</f>
        <v>2.2859256311722311</v>
      </c>
      <c r="I452" s="47">
        <f>IF(OR($A452="",$B452="",$C452=""),"",'MPTO_working_3-way'!F460)</f>
        <v>3.3056902539413628</v>
      </c>
      <c r="J452" s="48">
        <f>IF(OR($A452="",$B452="",$C452=""),"",'MPTO_working_3-way'!G460)</f>
        <v>3.8456839678836214</v>
      </c>
      <c r="K452" s="46">
        <f>IF(OR($A452="",$B452="",$C452=""),"",'OddsRatio_working_3-way'!H460)</f>
        <v>2.2933760175437303</v>
      </c>
      <c r="L452" s="47">
        <f>IF(OR($A452="",$B452="",$C452=""),"",'OddsRatio_working_3-way'!I460)</f>
        <v>3.3028402263583487</v>
      </c>
      <c r="M452" s="48">
        <f>IF(OR($A452="",$B452="",$C452=""),"",'OddsRatio_working_3-way'!J460)</f>
        <v>3.8286028351159627</v>
      </c>
      <c r="N452" s="49">
        <f t="shared" si="106"/>
        <v>43.4141663746842</v>
      </c>
      <c r="O452" s="50">
        <f t="shared" si="107"/>
        <v>30.349088092647573</v>
      </c>
      <c r="P452" s="50">
        <f t="shared" si="108"/>
        <v>26.23674553266823</v>
      </c>
      <c r="Q452" t="s">
        <v>171</v>
      </c>
      <c r="R452" t="s">
        <v>185</v>
      </c>
      <c r="S452" s="40">
        <v>44287</v>
      </c>
      <c r="T452" s="52">
        <v>100</v>
      </c>
      <c r="U452" s="52">
        <f t="shared" si="109"/>
        <v>55.156950672645742</v>
      </c>
      <c r="V452" s="52">
        <f t="shared" si="110"/>
        <v>68.652037617554868</v>
      </c>
      <c r="W452" s="52">
        <f t="shared" si="111"/>
        <v>72.899728997289984</v>
      </c>
      <c r="X452" s="52">
        <f t="shared" si="112"/>
        <v>58.44823338515517</v>
      </c>
      <c r="Y452" s="52">
        <f t="shared" si="113"/>
        <v>71.943320330064296</v>
      </c>
      <c r="Z452" s="52">
        <f t="shared" si="114"/>
        <v>76.191011709799412</v>
      </c>
      <c r="AA452" s="52">
        <f t="shared" si="115"/>
        <v>-3.2912827125094282</v>
      </c>
      <c r="AB452" s="52">
        <f t="shared" si="116"/>
        <v>-3.2912827125094282</v>
      </c>
      <c r="AC452" s="52">
        <f t="shared" si="117"/>
        <v>-3.2912827125094282</v>
      </c>
      <c r="AF452">
        <v>2.62</v>
      </c>
      <c r="AG452">
        <v>1.52</v>
      </c>
      <c r="AH452" s="59" t="s">
        <v>374</v>
      </c>
      <c r="AJ452" t="s">
        <v>268</v>
      </c>
    </row>
    <row r="453" spans="1:36" ht="15" x14ac:dyDescent="0.25">
      <c r="A453">
        <v>2.3199999999999998</v>
      </c>
      <c r="B453">
        <v>3.33</v>
      </c>
      <c r="C453">
        <v>3.3</v>
      </c>
      <c r="D453" s="45">
        <f t="shared" si="118"/>
        <v>3.4365086089223951E-2</v>
      </c>
      <c r="E453" s="46">
        <f>IF(OR($A453="",$B453="",$C453=""),"",A453*'MPTO_working_3-way'!$I461)</f>
        <v>2.3997269997269992</v>
      </c>
      <c r="F453" s="47">
        <f>IF(OR($A453="",$B453="",$C453=""),"",B453*'MPTO_working_3-way'!$I461)</f>
        <v>3.4444357366771157</v>
      </c>
      <c r="G453" s="48">
        <f>IF(OR($A453="",$B453="",$C453=""),"",C453*'MPTO_working_3-way'!$I461)</f>
        <v>3.413404784094439</v>
      </c>
      <c r="H453" s="46">
        <f>IF(OR($A453="",$B453="",$C453=""),"",'MPTO_working_3-way'!E461)</f>
        <v>2.3833388177575681</v>
      </c>
      <c r="I453" s="47">
        <f>IF(OR($A453="",$B453="",$C453=""),"",'MPTO_working_3-way'!F461)</f>
        <v>3.4620611736076783</v>
      </c>
      <c r="J453" s="48">
        <f>IF(OR($A453="",$B453="",$C453=""),"",'MPTO_working_3-way'!G461)</f>
        <v>3.4296460915093165</v>
      </c>
      <c r="K453" s="46">
        <f>IF(OR($A453="",$B453="",$C453=""),"",'OddsRatio_working_3-way'!H461)</f>
        <v>2.3904146751890778</v>
      </c>
      <c r="L453" s="47">
        <f>IF(OR($A453="",$B453="",$C453=""),"",'OddsRatio_working_3-way'!I461)</f>
        <v>3.4542925705989016</v>
      </c>
      <c r="M453" s="48">
        <f>IF(OR($A453="",$B453="",$C453=""),"",'OddsRatio_working_3-way'!J461)</f>
        <v>3.4226922370718764</v>
      </c>
      <c r="N453" s="49">
        <f t="shared" si="106"/>
        <v>41.671406793929613</v>
      </c>
      <c r="O453" s="50">
        <f t="shared" si="107"/>
        <v>29.032331460035042</v>
      </c>
      <c r="P453" s="50">
        <f t="shared" si="108"/>
        <v>29.296261746035356</v>
      </c>
      <c r="Q453" t="s">
        <v>145</v>
      </c>
      <c r="R453" t="s">
        <v>360</v>
      </c>
      <c r="S453" s="40">
        <v>44287</v>
      </c>
      <c r="T453" s="52">
        <v>100</v>
      </c>
      <c r="U453" s="52">
        <f t="shared" si="109"/>
        <v>56.896551724137922</v>
      </c>
      <c r="V453" s="52">
        <f t="shared" si="110"/>
        <v>69.969969969969966</v>
      </c>
      <c r="W453" s="52">
        <f t="shared" si="111"/>
        <v>69.696969696969703</v>
      </c>
      <c r="X453" s="52">
        <f t="shared" si="112"/>
        <v>60.333060333060338</v>
      </c>
      <c r="Y453" s="52">
        <f t="shared" si="113"/>
        <v>73.406478578892376</v>
      </c>
      <c r="Z453" s="52">
        <f t="shared" si="114"/>
        <v>73.133478305892098</v>
      </c>
      <c r="AA453" s="52">
        <f t="shared" si="115"/>
        <v>-3.4365086089224164</v>
      </c>
      <c r="AB453" s="52">
        <f t="shared" si="116"/>
        <v>-3.4365086089224093</v>
      </c>
      <c r="AC453" s="52">
        <f t="shared" si="117"/>
        <v>-3.4365086089223951</v>
      </c>
      <c r="AF453">
        <v>2.2599999999999998</v>
      </c>
      <c r="AG453">
        <v>1.68</v>
      </c>
      <c r="AH453" s="59" t="s">
        <v>370</v>
      </c>
      <c r="AJ453" t="s">
        <v>268</v>
      </c>
    </row>
    <row r="454" spans="1:36" ht="15" x14ac:dyDescent="0.25">
      <c r="A454">
        <v>2.02</v>
      </c>
      <c r="B454">
        <v>3.63</v>
      </c>
      <c r="C454">
        <v>3.97</v>
      </c>
      <c r="D454" s="45">
        <f t="shared" si="118"/>
        <v>2.2420767380149975E-2</v>
      </c>
      <c r="E454" s="46">
        <f>IF(OR($A454="",$B454="",$C454=""),"",A454*'MPTO_working_3-way'!$I462)</f>
        <v>2.0652899501079029</v>
      </c>
      <c r="F454" s="47">
        <f>IF(OR($A454="",$B454="",$C454=""),"",B454*'MPTO_working_3-way'!$I462)</f>
        <v>3.7113873855899442</v>
      </c>
      <c r="G454" s="48">
        <f>IF(OR($A454="",$B454="",$C454=""),"",C454*'MPTO_working_3-way'!$I462)</f>
        <v>4.0590104464991956</v>
      </c>
      <c r="H454" s="46">
        <f>IF(OR($A454="",$B454="",$C454=""),"",'MPTO_working_3-way'!E462)</f>
        <v>2.0509626655993896</v>
      </c>
      <c r="I454" s="47">
        <f>IF(OR($A454="",$B454="",$C454=""),"",'MPTO_working_3-way'!F462)</f>
        <v>3.7312248793254859</v>
      </c>
      <c r="J454" s="48">
        <f>IF(OR($A454="",$B454="",$C454=""),"",'MPTO_working_3-way'!G462)</f>
        <v>4.0913922159826495</v>
      </c>
      <c r="K454" s="46">
        <f>IF(OR($A454="",$B454="",$C454=""),"",'OddsRatio_working_3-way'!H462)</f>
        <v>2.0566759772832794</v>
      </c>
      <c r="L454" s="47">
        <f>IF(OR($A454="",$B454="",$C454=""),"",'OddsRatio_working_3-way'!I462)</f>
        <v>3.7245664904461036</v>
      </c>
      <c r="M454" s="48">
        <f>IF(OR($A454="",$B454="",$C454=""),"",'OddsRatio_working_3-way'!J462)</f>
        <v>4.0767918162071961</v>
      </c>
      <c r="N454" s="49">
        <f t="shared" si="106"/>
        <v>48.419351478844611</v>
      </c>
      <c r="O454" s="50">
        <f t="shared" si="107"/>
        <v>26.944101924866697</v>
      </c>
      <c r="P454" s="50">
        <f t="shared" si="108"/>
        <v>24.636546596288692</v>
      </c>
      <c r="Q454" t="s">
        <v>54</v>
      </c>
      <c r="R454" t="s">
        <v>63</v>
      </c>
      <c r="S454" s="40">
        <v>44287</v>
      </c>
      <c r="T454" s="52">
        <v>100</v>
      </c>
      <c r="U454" s="52">
        <f t="shared" si="109"/>
        <v>50.495049504950494</v>
      </c>
      <c r="V454" s="52">
        <f t="shared" si="110"/>
        <v>72.451790633608823</v>
      </c>
      <c r="W454" s="52">
        <f t="shared" si="111"/>
        <v>74.811083123425689</v>
      </c>
      <c r="X454" s="52">
        <f t="shared" si="112"/>
        <v>52.737126242965495</v>
      </c>
      <c r="Y454" s="52">
        <f t="shared" si="113"/>
        <v>74.69386737162381</v>
      </c>
      <c r="Z454" s="52">
        <f t="shared" si="114"/>
        <v>77.05315986144069</v>
      </c>
      <c r="AA454" s="52">
        <f t="shared" si="115"/>
        <v>-2.2420767380150011</v>
      </c>
      <c r="AB454" s="52">
        <f t="shared" si="116"/>
        <v>-2.2420767380149869</v>
      </c>
      <c r="AC454" s="52">
        <f t="shared" si="117"/>
        <v>-2.2420767380150011</v>
      </c>
      <c r="AF454">
        <v>2.38</v>
      </c>
      <c r="AG454">
        <v>1.64</v>
      </c>
      <c r="AH454" s="59" t="s">
        <v>379</v>
      </c>
      <c r="AJ454" t="s">
        <v>470</v>
      </c>
    </row>
    <row r="455" spans="1:36" ht="15" x14ac:dyDescent="0.25">
      <c r="A455">
        <v>1.77</v>
      </c>
      <c r="B455">
        <v>3.48</v>
      </c>
      <c r="C455">
        <v>5.45</v>
      </c>
      <c r="D455" s="45">
        <f t="shared" si="118"/>
        <v>3.5814311783619823E-2</v>
      </c>
      <c r="E455" s="46">
        <f>IF(OR($A455="",$B455="",$C455=""),"",A455*'MPTO_working_3-way'!$I463)</f>
        <v>1.8333913318570072</v>
      </c>
      <c r="F455" s="47">
        <f>IF(OR($A455="",$B455="",$C455=""),"",B455*'MPTO_working_3-way'!$I463)</f>
        <v>3.6046338050069968</v>
      </c>
      <c r="G455" s="48">
        <f>IF(OR($A455="",$B455="",$C455=""),"",C455*'MPTO_working_3-way'!$I463)</f>
        <v>5.6451879992207283</v>
      </c>
      <c r="H455" s="46">
        <f>IF(OR($A455="",$B455="",$C455=""),"",'MPTO_working_3-way'!E463)</f>
        <v>1.8082082429314137</v>
      </c>
      <c r="I455" s="47">
        <f>IF(OR($A455="",$B455="",$C455=""),"",'MPTO_working_3-way'!F463)</f>
        <v>3.6308418796115824</v>
      </c>
      <c r="J455" s="48">
        <f>IF(OR($A455="",$B455="",$C455=""),"",'MPTO_working_3-way'!G463)</f>
        <v>5.8292676997450874</v>
      </c>
      <c r="K455" s="46">
        <f>IF(OR($A455="",$B455="",$C455=""),"",'OddsRatio_working_3-way'!H463)</f>
        <v>1.8177064630247168</v>
      </c>
      <c r="L455" s="47">
        <f>IF(OR($A455="",$B455="",$C455=""),"",'OddsRatio_working_3-way'!I463)</f>
        <v>3.6336519848068791</v>
      </c>
      <c r="M455" s="48">
        <f>IF(OR($A455="",$B455="",$C455=""),"",'OddsRatio_working_3-way'!J463)</f>
        <v>5.7257061824155704</v>
      </c>
      <c r="N455" s="49">
        <f t="shared" si="106"/>
        <v>54.543729024131416</v>
      </c>
      <c r="O455" s="50">
        <f t="shared" si="107"/>
        <v>27.74206907261857</v>
      </c>
      <c r="P455" s="50">
        <f t="shared" si="108"/>
        <v>17.714201903250022</v>
      </c>
      <c r="Q455" t="s">
        <v>160</v>
      </c>
      <c r="R455" t="s">
        <v>466</v>
      </c>
      <c r="S455" s="40">
        <v>44287</v>
      </c>
      <c r="T455" s="52">
        <v>100</v>
      </c>
      <c r="U455" s="52">
        <f t="shared" si="109"/>
        <v>43.502824858757066</v>
      </c>
      <c r="V455" s="52">
        <f t="shared" si="110"/>
        <v>71.264367816091948</v>
      </c>
      <c r="W455" s="52">
        <f t="shared" si="111"/>
        <v>81.651376146788976</v>
      </c>
      <c r="X455" s="52">
        <f t="shared" si="112"/>
        <v>47.084256037119054</v>
      </c>
      <c r="Y455" s="52">
        <f t="shared" si="113"/>
        <v>74.845798994453943</v>
      </c>
      <c r="Z455" s="52">
        <f t="shared" si="114"/>
        <v>85.232807325150986</v>
      </c>
      <c r="AA455" s="52">
        <f t="shared" si="115"/>
        <v>-3.5814311783619885</v>
      </c>
      <c r="AB455" s="52">
        <f t="shared" si="116"/>
        <v>-3.5814311783619956</v>
      </c>
      <c r="AC455" s="52">
        <f t="shared" si="117"/>
        <v>-3.5814311783620099</v>
      </c>
      <c r="AF455">
        <v>2.54</v>
      </c>
      <c r="AG455">
        <v>1.55</v>
      </c>
      <c r="AH455" s="59" t="s">
        <v>374</v>
      </c>
      <c r="AJ455" t="s">
        <v>471</v>
      </c>
    </row>
    <row r="456" spans="1:36" ht="15" x14ac:dyDescent="0.25">
      <c r="A456">
        <v>2.56</v>
      </c>
      <c r="B456">
        <v>2.93</v>
      </c>
      <c r="C456">
        <v>3.33</v>
      </c>
      <c r="D456" s="45">
        <f t="shared" si="118"/>
        <v>3.2222228627945437E-2</v>
      </c>
      <c r="E456" s="46">
        <f>IF(OR($A456="",$B456="",$C456=""),"",A456*'MPTO_working_3-way'!$I464)</f>
        <v>2.6424889052875402</v>
      </c>
      <c r="F456" s="47">
        <f>IF(OR($A456="",$B456="",$C456=""),"",B456*'MPTO_working_3-way'!$I464)</f>
        <v>3.0244111298798804</v>
      </c>
      <c r="G456" s="48">
        <f>IF(OR($A456="",$B456="",$C456=""),"",C456*'MPTO_working_3-way'!$I464)</f>
        <v>3.4373000213310583</v>
      </c>
      <c r="H456" s="46">
        <f>IF(OR($A456="",$B456="",$C456=""),"",'MPTO_working_3-way'!E464)</f>
        <v>2.6323807350446136</v>
      </c>
      <c r="I456" s="47">
        <f>IF(OR($A456="",$B456="",$C456=""),"",'MPTO_working_3-way'!F464)</f>
        <v>3.0252043193008977</v>
      </c>
      <c r="J456" s="48">
        <f>IF(OR($A456="",$B456="",$C456=""),"",'MPTO_working_3-way'!G464)</f>
        <v>3.4535209574678523</v>
      </c>
      <c r="K456" s="46">
        <f>IF(OR($A456="",$B456="",$C456=""),"",'OddsRatio_working_3-way'!H464)</f>
        <v>2.6371082573943845</v>
      </c>
      <c r="L456" s="47">
        <f>IF(OR($A456="",$B456="",$C456=""),"",'OddsRatio_working_3-way'!I464)</f>
        <v>3.0253967543404894</v>
      </c>
      <c r="M456" s="48">
        <f>IF(OR($A456="",$B456="",$C456=""),"",'OddsRatio_working_3-way'!J464)</f>
        <v>3.4451681023903316</v>
      </c>
      <c r="N456" s="49">
        <f t="shared" si="106"/>
        <v>37.843110637060015</v>
      </c>
      <c r="O456" s="50">
        <f t="shared" si="107"/>
        <v>33.064287792107045</v>
      </c>
      <c r="P456" s="50">
        <f t="shared" si="108"/>
        <v>29.092601570832926</v>
      </c>
      <c r="Q456" t="s">
        <v>123</v>
      </c>
      <c r="R456" t="s">
        <v>157</v>
      </c>
      <c r="S456" s="40">
        <v>44287</v>
      </c>
      <c r="T456" s="52">
        <v>100</v>
      </c>
      <c r="U456" s="52">
        <f t="shared" si="109"/>
        <v>60.9375</v>
      </c>
      <c r="V456" s="52">
        <f t="shared" si="110"/>
        <v>65.870307167235495</v>
      </c>
      <c r="W456" s="52">
        <f t="shared" si="111"/>
        <v>69.969969969969966</v>
      </c>
      <c r="X456" s="52">
        <f t="shared" si="112"/>
        <v>64.159722862794538</v>
      </c>
      <c r="Y456" s="52">
        <f t="shared" si="113"/>
        <v>69.092530030030034</v>
      </c>
      <c r="Z456" s="52">
        <f t="shared" si="114"/>
        <v>73.192192832764505</v>
      </c>
      <c r="AA456" s="52">
        <f t="shared" si="115"/>
        <v>-3.2222228627945384</v>
      </c>
      <c r="AB456" s="52">
        <f t="shared" si="116"/>
        <v>-3.2222228627945384</v>
      </c>
      <c r="AC456" s="52">
        <f t="shared" si="117"/>
        <v>-3.2222228627945384</v>
      </c>
      <c r="AF456">
        <v>3.05</v>
      </c>
      <c r="AG456">
        <v>1.4</v>
      </c>
      <c r="AH456" s="59" t="s">
        <v>374</v>
      </c>
      <c r="AJ456" t="s">
        <v>471</v>
      </c>
    </row>
    <row r="457" spans="1:36" s="28" customFormat="1" ht="15" x14ac:dyDescent="0.25">
      <c r="A457" s="23">
        <v>3.61</v>
      </c>
      <c r="B457" s="23">
        <v>3.88</v>
      </c>
      <c r="C457" s="23">
        <v>1.98</v>
      </c>
      <c r="D457" s="24">
        <f t="shared" si="118"/>
        <v>3.9790774062699263E-2</v>
      </c>
      <c r="E457" s="25">
        <f>IF(OR($A457="",$B457="",$C457=""),"",A457*'MPTO_working_3-way'!$I465)</f>
        <v>3.7536446943663444</v>
      </c>
      <c r="F457" s="26">
        <f>IF(OR($A457="",$B457="",$C457=""),"",B457*'MPTO_working_3-way'!$I465)</f>
        <v>4.0343882033632728</v>
      </c>
      <c r="G457" s="27">
        <f>IF(OR($A457="",$B457="",$C457=""),"",C457*'MPTO_working_3-way'!$I465)</f>
        <v>2.0587857326441443</v>
      </c>
      <c r="H457" s="25">
        <f>IF(OR($A457="",$B457="",$C457=""),"",'MPTO_working_3-way'!E465)</f>
        <v>3.7915451129765758</v>
      </c>
      <c r="I457" s="26">
        <f>IF(OR($A457="",$B457="",$C457=""),"",'MPTO_working_3-way'!F465)</f>
        <v>4.0905087664302977</v>
      </c>
      <c r="J457" s="27">
        <f>IF(OR($A457="",$B457="",$C457=""),"",'MPTO_working_3-way'!G465)</f>
        <v>2.0334009957361343</v>
      </c>
      <c r="K457" s="25">
        <f>IF(OR($A457="",$B457="",$C457=""),"",'OddsRatio_working_3-way'!H465)</f>
        <v>3.7785592247606892</v>
      </c>
      <c r="L457" s="26">
        <f>IF(OR($A457="",$B457="",$C457=""),"",'OddsRatio_working_3-way'!I465)</f>
        <v>4.0659963859428299</v>
      </c>
      <c r="M457" s="27">
        <f>IF(OR($A457="",$B457="",$C457=""),"",'OddsRatio_working_3-way'!J465)</f>
        <v>2.043290436883324</v>
      </c>
      <c r="N457" s="69">
        <f t="shared" si="106"/>
        <v>26.640774005617779</v>
      </c>
      <c r="O457" s="70">
        <f t="shared" si="107"/>
        <v>24.786905711412423</v>
      </c>
      <c r="P457" s="70">
        <f t="shared" si="108"/>
        <v>48.572320282969791</v>
      </c>
      <c r="Q457" s="23" t="s">
        <v>167</v>
      </c>
      <c r="R457" s="23" t="s">
        <v>65</v>
      </c>
      <c r="S457" s="75">
        <v>44287</v>
      </c>
      <c r="T457" s="28">
        <v>100</v>
      </c>
      <c r="U457" s="28">
        <f t="shared" si="109"/>
        <v>72.29916897506925</v>
      </c>
      <c r="V457" s="28">
        <f t="shared" si="110"/>
        <v>74.226804123711347</v>
      </c>
      <c r="W457" s="28">
        <f t="shared" si="111"/>
        <v>49.494949494949495</v>
      </c>
      <c r="X457" s="28">
        <f t="shared" si="112"/>
        <v>76.278246381339173</v>
      </c>
      <c r="Y457" s="28">
        <f t="shared" si="113"/>
        <v>78.205881529981255</v>
      </c>
      <c r="Z457" s="28">
        <f t="shared" si="114"/>
        <v>53.474026901219403</v>
      </c>
      <c r="AA457" s="28">
        <f t="shared" si="115"/>
        <v>-3.9790774062699228</v>
      </c>
      <c r="AB457" s="28">
        <f t="shared" si="116"/>
        <v>-3.9790774062699086</v>
      </c>
      <c r="AC457" s="28">
        <f t="shared" si="117"/>
        <v>-3.9790774062699086</v>
      </c>
      <c r="AD457" s="43"/>
      <c r="AE457" s="43"/>
      <c r="AF457" s="23">
        <v>1.51</v>
      </c>
      <c r="AG457" s="23">
        <v>2.61</v>
      </c>
      <c r="AH457" s="76" t="s">
        <v>387</v>
      </c>
      <c r="AI457" s="43"/>
      <c r="AJ457" s="23" t="s">
        <v>271</v>
      </c>
    </row>
    <row r="458" spans="1:36" ht="15" x14ac:dyDescent="0.25">
      <c r="A458">
        <v>2.52</v>
      </c>
      <c r="B458">
        <v>3.3</v>
      </c>
      <c r="C458">
        <v>3.04</v>
      </c>
      <c r="D458" s="45">
        <f t="shared" si="118"/>
        <v>2.8803068276752608E-2</v>
      </c>
      <c r="E458" s="46">
        <f>IF(OR($A458="",$B458="",$C458=""),"",A458*'MPTO_working_3-way'!$I466)</f>
        <v>2.5925837320574168</v>
      </c>
      <c r="F458" s="47">
        <f>IF(OR($A458="",$B458="",$C458=""),"",B458*'MPTO_working_3-way'!$I466)</f>
        <v>3.3950501253132832</v>
      </c>
      <c r="G458" s="48">
        <f>IF(OR($A458="",$B458="",$C458=""),"",C458*'MPTO_working_3-way'!$I466)</f>
        <v>3.1275613275613279</v>
      </c>
      <c r="H458" s="46">
        <f>IF(OR($A458="",$B458="",$C458=""),"",'MPTO_working_3-way'!E466)</f>
        <v>2.5824820620106896</v>
      </c>
      <c r="I458" s="47">
        <f>IF(OR($A458="",$B458="",$C458=""),"",'MPTO_working_3-way'!F466)</f>
        <v>3.4079761879084618</v>
      </c>
      <c r="J458" s="48">
        <f>IF(OR($A458="",$B458="",$C458=""),"",'MPTO_working_3-way'!G466)</f>
        <v>3.1313964088945268</v>
      </c>
      <c r="K458" s="46">
        <f>IF(OR($A458="",$B458="",$C458=""),"",'OddsRatio_working_3-way'!H466)</f>
        <v>2.5871035104063926</v>
      </c>
      <c r="L458" s="47">
        <f>IF(OR($A458="",$B458="",$C458=""),"",'OddsRatio_working_3-way'!I466)</f>
        <v>3.4015382065359887</v>
      </c>
      <c r="M458" s="48">
        <f>IF(OR($A458="",$B458="",$C458=""),"",'OddsRatio_working_3-way'!J466)</f>
        <v>3.1300599744927902</v>
      </c>
      <c r="N458" s="49">
        <f t="shared" ref="N458:N513" si="119">(1/E458)* 100</f>
        <v>38.571560394943241</v>
      </c>
      <c r="O458" s="50">
        <f t="shared" ref="O458:O513" si="120">(1/F458)* 100</f>
        <v>29.454646119774846</v>
      </c>
      <c r="P458" s="50">
        <f t="shared" ref="P458:P513" si="121">(1/G458)* 100</f>
        <v>31.973793485281902</v>
      </c>
      <c r="Q458" t="s">
        <v>301</v>
      </c>
      <c r="R458" t="s">
        <v>315</v>
      </c>
      <c r="S458" s="40">
        <v>44317</v>
      </c>
      <c r="T458" s="52">
        <v>100</v>
      </c>
      <c r="U458" s="52">
        <f t="shared" ref="U458:U513" si="122">(1/A458)*((T458*A458)-T458)</f>
        <v>60.317460317460316</v>
      </c>
      <c r="V458" s="52">
        <f t="shared" ref="V458:V513" si="123">(1/B458)*((T458*B458)-T458)</f>
        <v>69.696969696969703</v>
      </c>
      <c r="W458" s="52">
        <f t="shared" ref="W458:W513" si="124">(1/C458)*((T458*C458)-T458)</f>
        <v>67.10526315789474</v>
      </c>
      <c r="X458" s="52">
        <f t="shared" ref="X458:X513" si="125">((1/B458)+(1/C458))*T458</f>
        <v>63.197767145135565</v>
      </c>
      <c r="Y458" s="52">
        <f t="shared" ref="Y458:Y513" si="126">((1/A458)+(1/C458))*T458</f>
        <v>72.577276524644944</v>
      </c>
      <c r="Z458" s="52">
        <f t="shared" ref="Z458:Z513" si="127">((1/A458)+(1/B458))*T458</f>
        <v>69.985569985569981</v>
      </c>
      <c r="AA458" s="52">
        <f t="shared" ref="AA458:AA513" si="128">U458-X458</f>
        <v>-2.8803068276752484</v>
      </c>
      <c r="AB458" s="52">
        <f t="shared" ref="AB458:AB513" si="129">V458-Y458</f>
        <v>-2.8803068276752413</v>
      </c>
      <c r="AC458" s="52">
        <f t="shared" ref="AC458:AC513" si="130">W458-Z458</f>
        <v>-2.8803068276752413</v>
      </c>
      <c r="AF458">
        <v>2.35</v>
      </c>
      <c r="AG458">
        <v>1.64</v>
      </c>
      <c r="AH458" s="59" t="s">
        <v>378</v>
      </c>
      <c r="AJ458" t="s">
        <v>264</v>
      </c>
    </row>
    <row r="459" spans="1:36" ht="15" x14ac:dyDescent="0.25">
      <c r="A459">
        <v>2.52</v>
      </c>
      <c r="B459">
        <v>3.52</v>
      </c>
      <c r="C459">
        <v>2.79</v>
      </c>
      <c r="D459" s="45">
        <f t="shared" si="118"/>
        <v>3.933924498440633E-2</v>
      </c>
      <c r="E459" s="46">
        <f>IF(OR($A459="",$B459="",$C459=""),"",A459*'MPTO_working_3-way'!$I467)</f>
        <v>2.6191348973607038</v>
      </c>
      <c r="F459" s="47">
        <f>IF(OR($A459="",$B459="",$C459=""),"",B459*'MPTO_working_3-way'!$I467)</f>
        <v>3.6584741423451104</v>
      </c>
      <c r="G459" s="48">
        <f>IF(OR($A459="",$B459="",$C459=""),"",C459*'MPTO_working_3-way'!$I467)</f>
        <v>2.8997564935064939</v>
      </c>
      <c r="H459" s="46">
        <f>IF(OR($A459="",$B459="",$C459=""),"",'MPTO_working_3-way'!E467)</f>
        <v>2.6061191170598317</v>
      </c>
      <c r="I459" s="47">
        <f>IF(OR($A459="",$B459="",$C459=""),"",'MPTO_working_3-way'!F467)</f>
        <v>3.6903388350487432</v>
      </c>
      <c r="J459" s="48">
        <f>IF(OR($A459="",$B459="",$C459=""),"",'MPTO_working_3-way'!G467)</f>
        <v>2.8959497638157941</v>
      </c>
      <c r="K459" s="46">
        <f>IF(OR($A459="",$B459="",$C459=""),"",'OddsRatio_working_3-way'!H467)</f>
        <v>2.6124036757352704</v>
      </c>
      <c r="L459" s="47">
        <f>IF(OR($A459="",$B459="",$C459=""),"",'OddsRatio_working_3-way'!I467)</f>
        <v>3.6731955676663706</v>
      </c>
      <c r="M459" s="48">
        <f>IF(OR($A459="",$B459="",$C459=""),"",'OddsRatio_working_3-way'!J467)</f>
        <v>2.8988174865566676</v>
      </c>
      <c r="N459" s="49">
        <f t="shared" si="119"/>
        <v>38.180545836249124</v>
      </c>
      <c r="O459" s="50">
        <f t="shared" si="120"/>
        <v>27.333799860041985</v>
      </c>
      <c r="P459" s="50">
        <f t="shared" si="121"/>
        <v>34.485654303708884</v>
      </c>
      <c r="Q459" t="s">
        <v>421</v>
      </c>
      <c r="R459" t="s">
        <v>420</v>
      </c>
      <c r="S459" s="40">
        <v>44317</v>
      </c>
      <c r="T459" s="52">
        <v>100</v>
      </c>
      <c r="U459" s="52">
        <f t="shared" si="122"/>
        <v>60.317460317460316</v>
      </c>
      <c r="V459" s="52">
        <f t="shared" si="123"/>
        <v>71.590909090909093</v>
      </c>
      <c r="W459" s="52">
        <f t="shared" si="124"/>
        <v>64.157706093189958</v>
      </c>
      <c r="X459" s="52">
        <f t="shared" si="125"/>
        <v>64.251384815900948</v>
      </c>
      <c r="Y459" s="52">
        <f t="shared" si="126"/>
        <v>75.524833589349711</v>
      </c>
      <c r="Z459" s="52">
        <f t="shared" si="127"/>
        <v>68.09163059163059</v>
      </c>
      <c r="AA459" s="52">
        <f t="shared" si="128"/>
        <v>-3.9339244984406321</v>
      </c>
      <c r="AB459" s="52">
        <f t="shared" si="129"/>
        <v>-3.9339244984406179</v>
      </c>
      <c r="AC459" s="52">
        <f t="shared" si="130"/>
        <v>-3.9339244984406321</v>
      </c>
      <c r="AF459">
        <v>1.92</v>
      </c>
      <c r="AG459">
        <v>1.93</v>
      </c>
      <c r="AH459" s="59" t="s">
        <v>378</v>
      </c>
      <c r="AJ459" t="s">
        <v>265</v>
      </c>
    </row>
    <row r="460" spans="1:36" ht="15" x14ac:dyDescent="0.25">
      <c r="A460">
        <v>1.71</v>
      </c>
      <c r="B460">
        <v>3.6</v>
      </c>
      <c r="C460">
        <v>5.5</v>
      </c>
      <c r="D460" s="45">
        <f t="shared" si="118"/>
        <v>4.4391281233386426E-2</v>
      </c>
      <c r="E460" s="46">
        <f>IF(OR($A460="",$B460="",$C460=""),"",A460*'MPTO_working_3-way'!$I468)</f>
        <v>1.7859090909090907</v>
      </c>
      <c r="F460" s="47">
        <f>IF(OR($A460="",$B460="",$C460=""),"",B460*'MPTO_working_3-way'!$I468)</f>
        <v>3.759808612440191</v>
      </c>
      <c r="G460" s="48">
        <f>IF(OR($A460="",$B460="",$C460=""),"",C460*'MPTO_working_3-way'!$I468)</f>
        <v>5.7441520467836256</v>
      </c>
      <c r="H460" s="46">
        <f>IF(OR($A460="",$B460="",$C460=""),"",'MPTO_working_3-way'!E468)</f>
        <v>1.7543914192445202</v>
      </c>
      <c r="I460" s="47">
        <f>IF(OR($A460="",$B460="",$C460=""),"",'MPTO_working_3-way'!F468)</f>
        <v>3.8025606469002691</v>
      </c>
      <c r="J460" s="48">
        <f>IF(OR($A460="",$B460="",$C460=""),"",'MPTO_working_3-way'!G468)</f>
        <v>5.9872679045092836</v>
      </c>
      <c r="K460" s="46">
        <f>IF(OR($A460="",$B460="",$C460=""),"",'OddsRatio_working_3-way'!H468)</f>
        <v>1.7658087043058235</v>
      </c>
      <c r="L460" s="47">
        <f>IF(OR($A460="",$B460="",$C460=""),"",'OddsRatio_working_3-way'!I468)</f>
        <v>3.8043699030917479</v>
      </c>
      <c r="M460" s="48">
        <f>IF(OR($A460="",$B460="",$C460=""),"",'OddsRatio_working_3-way'!J468)</f>
        <v>5.8537171399664851</v>
      </c>
      <c r="N460" s="49">
        <f t="shared" si="119"/>
        <v>55.993891575464502</v>
      </c>
      <c r="O460" s="50">
        <f t="shared" si="120"/>
        <v>26.597098498345638</v>
      </c>
      <c r="P460" s="50">
        <f t="shared" si="121"/>
        <v>17.409009926189871</v>
      </c>
      <c r="Q460" t="s">
        <v>258</v>
      </c>
      <c r="R460" t="s">
        <v>260</v>
      </c>
      <c r="S460" s="40">
        <v>44317</v>
      </c>
      <c r="T460" s="52">
        <v>100</v>
      </c>
      <c r="U460" s="52">
        <f t="shared" si="122"/>
        <v>41.520467836257311</v>
      </c>
      <c r="V460" s="52">
        <f t="shared" si="123"/>
        <v>72.222222222222229</v>
      </c>
      <c r="W460" s="52">
        <f t="shared" si="124"/>
        <v>81.818181818181827</v>
      </c>
      <c r="X460" s="52">
        <f t="shared" si="125"/>
        <v>45.959595959595958</v>
      </c>
      <c r="Y460" s="52">
        <f t="shared" si="126"/>
        <v>76.661350345560876</v>
      </c>
      <c r="Z460" s="52">
        <f t="shared" si="127"/>
        <v>86.257309941520461</v>
      </c>
      <c r="AA460" s="52">
        <f t="shared" si="128"/>
        <v>-4.4391281233386479</v>
      </c>
      <c r="AB460" s="52">
        <f t="shared" si="129"/>
        <v>-4.4391281233386479</v>
      </c>
      <c r="AC460" s="52">
        <f t="shared" si="130"/>
        <v>-4.4391281233386337</v>
      </c>
      <c r="AF460">
        <v>1.94</v>
      </c>
      <c r="AG460">
        <v>1.91</v>
      </c>
      <c r="AH460" s="59" t="s">
        <v>382</v>
      </c>
      <c r="AJ460" t="s">
        <v>265</v>
      </c>
    </row>
    <row r="461" spans="1:36" ht="15" x14ac:dyDescent="0.25">
      <c r="A461">
        <v>3.97</v>
      </c>
      <c r="B461">
        <v>4.0999999999999996</v>
      </c>
      <c r="C461">
        <v>1.83</v>
      </c>
      <c r="D461" s="45">
        <f t="shared" si="118"/>
        <v>4.2239695221827134E-2</v>
      </c>
      <c r="E461" s="46">
        <f>IF(OR($A461="",$B461="",$C461=""),"",A461*'MPTO_working_3-way'!$I469)</f>
        <v>4.1376915900306539</v>
      </c>
      <c r="F461" s="47">
        <f>IF(OR($A461="",$B461="",$C461=""),"",B461*'MPTO_working_3-way'!$I469)</f>
        <v>4.2731827504094912</v>
      </c>
      <c r="G461" s="48">
        <f>IF(OR($A461="",$B461="",$C461=""),"",C461*'MPTO_working_3-way'!$I469)</f>
        <v>1.9072986422559437</v>
      </c>
      <c r="H461" s="46">
        <f>IF(OR($A461="",$B461="",$C461=""),"",'MPTO_working_3-way'!E469)</f>
        <v>4.2050505368971809</v>
      </c>
      <c r="I461" s="47">
        <f>IF(OR($A461="",$B461="",$C461=""),"",'MPTO_working_3-way'!F469)</f>
        <v>4.3511832969682667</v>
      </c>
      <c r="J461" s="48">
        <f>IF(OR($A461="",$B461="",$C461=""),"",'MPTO_working_3-way'!G469)</f>
        <v>1.8783992368750133</v>
      </c>
      <c r="K461" s="46">
        <f>IF(OR($A461="",$B461="",$C461=""),"",'OddsRatio_working_3-way'!H469)</f>
        <v>4.1811887992110046</v>
      </c>
      <c r="L461" s="47">
        <f>IF(OR($A461="",$B461="",$C461=""),"",'OddsRatio_working_3-way'!I469)</f>
        <v>4.320432753385222</v>
      </c>
      <c r="M461" s="48">
        <f>IF(OR($A461="",$B461="",$C461=""),"",'OddsRatio_working_3-way'!J469)</f>
        <v>1.8890190920353986</v>
      </c>
      <c r="N461" s="49">
        <f t="shared" si="119"/>
        <v>24.168065169704722</v>
      </c>
      <c r="O461" s="50">
        <f t="shared" si="120"/>
        <v>23.401760664323842</v>
      </c>
      <c r="P461" s="50">
        <f t="shared" si="121"/>
        <v>52.430174165971444</v>
      </c>
      <c r="Q461" t="s">
        <v>321</v>
      </c>
      <c r="R461" t="s">
        <v>327</v>
      </c>
      <c r="S461" s="40">
        <v>44317</v>
      </c>
      <c r="T461" s="52">
        <v>100</v>
      </c>
      <c r="U461" s="52">
        <f t="shared" si="122"/>
        <v>74.811083123425689</v>
      </c>
      <c r="V461" s="52">
        <f t="shared" si="123"/>
        <v>75.609756097560975</v>
      </c>
      <c r="W461" s="52">
        <f t="shared" si="124"/>
        <v>45.355191256830594</v>
      </c>
      <c r="X461" s="52">
        <f t="shared" si="125"/>
        <v>79.035052645608417</v>
      </c>
      <c r="Y461" s="52">
        <f t="shared" si="126"/>
        <v>79.833725619743703</v>
      </c>
      <c r="Z461" s="52">
        <f t="shared" si="127"/>
        <v>49.579160779013328</v>
      </c>
      <c r="AA461" s="52">
        <f t="shared" si="128"/>
        <v>-4.2239695221827276</v>
      </c>
      <c r="AB461" s="52">
        <f t="shared" si="129"/>
        <v>-4.2239695221827276</v>
      </c>
      <c r="AC461" s="52">
        <f t="shared" si="130"/>
        <v>-4.2239695221827347</v>
      </c>
      <c r="AF461">
        <v>1.81</v>
      </c>
      <c r="AG461">
        <v>2.04</v>
      </c>
      <c r="AH461" s="59" t="s">
        <v>387</v>
      </c>
      <c r="AJ461" t="s">
        <v>265</v>
      </c>
    </row>
    <row r="462" spans="1:36" ht="15" x14ac:dyDescent="0.25">
      <c r="A462">
        <v>1.98</v>
      </c>
      <c r="B462">
        <v>3.17</v>
      </c>
      <c r="C462">
        <v>4.6399999999999997</v>
      </c>
      <c r="D462" s="45">
        <f t="shared" si="118"/>
        <v>3.6025159679026642E-2</v>
      </c>
      <c r="E462" s="46">
        <f>IF(OR($A462="",$B462="",$C462=""),"",A462*'MPTO_working_3-way'!$I470)</f>
        <v>2.0513298161644729</v>
      </c>
      <c r="F462" s="47">
        <f>IF(OR($A462="",$B462="",$C462=""),"",B462*'MPTO_working_3-way'!$I470)</f>
        <v>3.2841997561825145</v>
      </c>
      <c r="G462" s="48">
        <f>IF(OR($A462="",$B462="",$C462=""),"",C462*'MPTO_working_3-way'!$I470)</f>
        <v>4.807156740910683</v>
      </c>
      <c r="H462" s="46">
        <f>IF(OR($A462="",$B462="",$C462=""),"",'MPTO_working_3-way'!E470)</f>
        <v>2.0282242885474697</v>
      </c>
      <c r="I462" s="47">
        <f>IF(OR($A462="",$B462="",$C462=""),"",'MPTO_working_3-way'!F470)</f>
        <v>3.2954463914729182</v>
      </c>
      <c r="J462" s="48">
        <f>IF(OR($A462="",$B462="",$C462=""),"",'MPTO_working_3-way'!G470)</f>
        <v>4.913791102044561</v>
      </c>
      <c r="K462" s="46">
        <f>IF(OR($A462="",$B462="",$C462=""),"",'OddsRatio_working_3-way'!H470)</f>
        <v>2.0376791308824402</v>
      </c>
      <c r="L462" s="47">
        <f>IF(OR($A462="",$B462="",$C462=""),"",'OddsRatio_working_3-way'!I470)</f>
        <v>3.2977180755254034</v>
      </c>
      <c r="M462" s="48">
        <f>IF(OR($A462="",$B462="",$C462=""),"",'OddsRatio_working_3-way'!J470)</f>
        <v>4.8542367718490622</v>
      </c>
      <c r="N462" s="49">
        <f t="shared" si="119"/>
        <v>48.748864864148274</v>
      </c>
      <c r="O462" s="50">
        <f t="shared" si="120"/>
        <v>30.448817801581569</v>
      </c>
      <c r="P462" s="50">
        <f t="shared" si="121"/>
        <v>20.802317334270171</v>
      </c>
      <c r="Q462" t="s">
        <v>484</v>
      </c>
      <c r="R462" t="s">
        <v>485</v>
      </c>
      <c r="S462" s="40">
        <v>44317</v>
      </c>
      <c r="T462" s="52">
        <v>100</v>
      </c>
      <c r="U462" s="52">
        <f t="shared" si="122"/>
        <v>49.494949494949495</v>
      </c>
      <c r="V462" s="52">
        <f t="shared" si="123"/>
        <v>68.454258675078862</v>
      </c>
      <c r="W462" s="52">
        <f t="shared" si="124"/>
        <v>78.448275862068954</v>
      </c>
      <c r="X462" s="52">
        <f t="shared" si="125"/>
        <v>53.097465462852171</v>
      </c>
      <c r="Y462" s="52">
        <f t="shared" si="126"/>
        <v>72.056774642981551</v>
      </c>
      <c r="Z462" s="52">
        <f t="shared" si="127"/>
        <v>82.050791829971644</v>
      </c>
      <c r="AA462" s="52">
        <f t="shared" si="128"/>
        <v>-3.6025159679026757</v>
      </c>
      <c r="AB462" s="52">
        <f t="shared" si="129"/>
        <v>-3.6025159679026899</v>
      </c>
      <c r="AC462" s="52">
        <f t="shared" si="130"/>
        <v>-3.6025159679026899</v>
      </c>
      <c r="AF462">
        <v>2.77</v>
      </c>
      <c r="AG462">
        <v>1.48</v>
      </c>
      <c r="AH462" s="59" t="s">
        <v>483</v>
      </c>
      <c r="AJ462" t="s">
        <v>524</v>
      </c>
    </row>
    <row r="463" spans="1:36" ht="15" x14ac:dyDescent="0.25">
      <c r="A463">
        <v>1.97</v>
      </c>
      <c r="B463">
        <v>3.34</v>
      </c>
      <c r="C463">
        <v>4.41</v>
      </c>
      <c r="D463" s="45">
        <f t="shared" si="118"/>
        <v>3.3772780417272497E-2</v>
      </c>
      <c r="E463" s="46">
        <f>IF(OR($A463="",$B463="",$C463=""),"",A463*'MPTO_working_3-way'!$I471)</f>
        <v>2.0365323774220268</v>
      </c>
      <c r="F463" s="47">
        <f>IF(OR($A463="",$B463="",$C463=""),"",B463*'MPTO_working_3-way'!$I471)</f>
        <v>3.45280108659369</v>
      </c>
      <c r="G463" s="48">
        <f>IF(OR($A463="",$B463="",$C463=""),"",C463*'MPTO_working_3-way'!$I471)</f>
        <v>4.5589379616401722</v>
      </c>
      <c r="H463" s="46">
        <f>IF(OR($A463="",$B463="",$C463=""),"",'MPTO_working_3-way'!E471)</f>
        <v>2.0146804943448493</v>
      </c>
      <c r="I463" s="47">
        <f>IF(OR($A463="",$B463="",$C463=""),"",'MPTO_working_3-way'!F471)</f>
        <v>3.4704917466799783</v>
      </c>
      <c r="J463" s="48">
        <f>IF(OR($A463="",$B463="",$C463=""),"",'MPTO_working_3-way'!G471)</f>
        <v>4.6403760500459024</v>
      </c>
      <c r="K463" s="46">
        <f>IF(OR($A463="",$B463="",$C463=""),"",'OddsRatio_working_3-way'!H471)</f>
        <v>2.0233982127002901</v>
      </c>
      <c r="L463" s="47">
        <f>IF(OR($A463="",$B463="",$C463=""),"",'OddsRatio_working_3-way'!I471)</f>
        <v>3.468816306926473</v>
      </c>
      <c r="M463" s="48">
        <f>IF(OR($A463="",$B463="",$C463=""),"",'OddsRatio_working_3-way'!J471)</f>
        <v>4.5977194900082363</v>
      </c>
      <c r="N463" s="49">
        <f t="shared" si="119"/>
        <v>49.103073984311713</v>
      </c>
      <c r="O463" s="50">
        <f t="shared" si="120"/>
        <v>28.96199273924972</v>
      </c>
      <c r="P463" s="50">
        <f t="shared" si="121"/>
        <v>21.934933276438564</v>
      </c>
      <c r="Q463" t="s">
        <v>486</v>
      </c>
      <c r="R463" t="s">
        <v>487</v>
      </c>
      <c r="S463" s="40">
        <v>44317</v>
      </c>
      <c r="T463" s="52">
        <v>100</v>
      </c>
      <c r="U463" s="52">
        <f t="shared" si="122"/>
        <v>49.238578680203041</v>
      </c>
      <c r="V463" s="52">
        <f t="shared" si="123"/>
        <v>70.059880239520965</v>
      </c>
      <c r="W463" s="52">
        <f t="shared" si="124"/>
        <v>77.32426303854875</v>
      </c>
      <c r="X463" s="52">
        <f t="shared" si="125"/>
        <v>52.615856721930285</v>
      </c>
      <c r="Y463" s="52">
        <f t="shared" si="126"/>
        <v>73.437158281248188</v>
      </c>
      <c r="Z463" s="52">
        <f t="shared" si="127"/>
        <v>80.701541080276002</v>
      </c>
      <c r="AA463" s="52">
        <f t="shared" si="128"/>
        <v>-3.3772780417272443</v>
      </c>
      <c r="AB463" s="52">
        <f t="shared" si="129"/>
        <v>-3.377278041727223</v>
      </c>
      <c r="AC463" s="52">
        <f t="shared" si="130"/>
        <v>-3.3772780417272514</v>
      </c>
      <c r="AF463">
        <v>2.16</v>
      </c>
      <c r="AG463">
        <v>1.74</v>
      </c>
      <c r="AH463" s="59" t="s">
        <v>379</v>
      </c>
      <c r="AJ463" t="s">
        <v>524</v>
      </c>
    </row>
    <row r="464" spans="1:36" ht="15" x14ac:dyDescent="0.25">
      <c r="A464">
        <v>3.05</v>
      </c>
      <c r="B464">
        <v>2.94</v>
      </c>
      <c r="C464">
        <v>2.74</v>
      </c>
      <c r="D464" s="45">
        <f t="shared" si="118"/>
        <v>3.2968410530420211E-2</v>
      </c>
      <c r="E464" s="46">
        <f>IF(OR($A464="",$B464="",$C464=""),"",A464*'MPTO_working_3-way'!$I472)</f>
        <v>3.1505536521177815</v>
      </c>
      <c r="F464" s="47">
        <f>IF(OR($A464="",$B464="",$C464=""),"",B464*'MPTO_working_3-way'!$I472)</f>
        <v>3.0369271269594353</v>
      </c>
      <c r="G464" s="48">
        <f>IF(OR($A464="",$B464="",$C464=""),"",C464*'MPTO_working_3-way'!$I472)</f>
        <v>2.8303334448533515</v>
      </c>
      <c r="H464" s="46">
        <f>IF(OR($A464="",$B464="",$C464=""),"",'MPTO_working_3-way'!E472)</f>
        <v>3.1557748970534463</v>
      </c>
      <c r="I464" s="47">
        <f>IF(OR($A464="",$B464="",$C464=""),"",'MPTO_working_3-way'!F472)</f>
        <v>3.0381600413503498</v>
      </c>
      <c r="J464" s="48">
        <f>IF(OR($A464="",$B464="",$C464=""),"",'MPTO_working_3-way'!G472)</f>
        <v>2.8250659806569169</v>
      </c>
      <c r="K464" s="46">
        <f>IF(OR($A464="",$B464="",$C464=""),"",'OddsRatio_working_3-way'!H472)</f>
        <v>3.153187684918072</v>
      </c>
      <c r="L464" s="47">
        <f>IF(OR($A464="",$B464="",$C464=""),"",'OddsRatio_working_3-way'!I472)</f>
        <v>3.0376507847517367</v>
      </c>
      <c r="M464" s="48">
        <f>IF(OR($A464="",$B464="",$C464=""),"",'OddsRatio_working_3-way'!J472)</f>
        <v>2.8275836935402174</v>
      </c>
      <c r="N464" s="49">
        <f t="shared" si="119"/>
        <v>31.740452962221628</v>
      </c>
      <c r="O464" s="50">
        <f t="shared" si="120"/>
        <v>32.928020930195906</v>
      </c>
      <c r="P464" s="50">
        <f t="shared" si="121"/>
        <v>35.331526107582462</v>
      </c>
      <c r="Q464" t="s">
        <v>488</v>
      </c>
      <c r="R464" t="s">
        <v>489</v>
      </c>
      <c r="S464" s="40">
        <v>44317</v>
      </c>
      <c r="T464" s="52">
        <v>100</v>
      </c>
      <c r="U464" s="52">
        <f t="shared" si="122"/>
        <v>67.21311475409837</v>
      </c>
      <c r="V464" s="52">
        <f t="shared" si="123"/>
        <v>65.986394557823132</v>
      </c>
      <c r="W464" s="52">
        <f t="shared" si="124"/>
        <v>63.503649635036496</v>
      </c>
      <c r="X464" s="52">
        <f t="shared" si="125"/>
        <v>70.509955807140372</v>
      </c>
      <c r="Y464" s="52">
        <f t="shared" si="126"/>
        <v>69.283235610865148</v>
      </c>
      <c r="Z464" s="52">
        <f t="shared" si="127"/>
        <v>66.800490688078511</v>
      </c>
      <c r="AA464" s="52">
        <f t="shared" si="128"/>
        <v>-3.2968410530420016</v>
      </c>
      <c r="AB464" s="52">
        <f t="shared" si="129"/>
        <v>-3.2968410530420158</v>
      </c>
      <c r="AC464" s="52">
        <f t="shared" si="130"/>
        <v>-3.2968410530420158</v>
      </c>
      <c r="AF464">
        <v>2.59</v>
      </c>
      <c r="AG464">
        <v>1.53</v>
      </c>
      <c r="AH464" s="59" t="s">
        <v>377</v>
      </c>
      <c r="AJ464" t="s">
        <v>524</v>
      </c>
    </row>
    <row r="465" spans="1:36" ht="15" x14ac:dyDescent="0.25">
      <c r="A465">
        <v>2.2799999999999998</v>
      </c>
      <c r="B465">
        <v>3.02</v>
      </c>
      <c r="C465">
        <v>3.8</v>
      </c>
      <c r="D465" s="45">
        <f t="shared" si="118"/>
        <v>3.2880213779481915E-2</v>
      </c>
      <c r="E465" s="46">
        <f>IF(OR($A465="",$B465="",$C465=""),"",A465*'MPTO_working_3-way'!$I473)</f>
        <v>2.3549668874172185</v>
      </c>
      <c r="F465" s="47">
        <f>IF(OR($A465="",$B465="",$C465=""),"",B465*'MPTO_working_3-way'!$I473)</f>
        <v>3.1192982456140355</v>
      </c>
      <c r="G465" s="48">
        <f>IF(OR($A465="",$B465="",$C465=""),"",C465*'MPTO_working_3-way'!$I473)</f>
        <v>3.924944812362031</v>
      </c>
      <c r="H465" s="46">
        <f>IF(OR($A465="",$B465="",$C465=""),"",'MPTO_working_3-way'!E473)</f>
        <v>2.3384350661112117</v>
      </c>
      <c r="I465" s="47">
        <f>IF(OR($A465="",$B465="",$C465=""),"",'MPTO_working_3-way'!F473)</f>
        <v>3.1233821216886422</v>
      </c>
      <c r="J465" s="48">
        <f>IF(OR($A465="",$B465="",$C465=""),"",'MPTO_working_3-way'!G473)</f>
        <v>3.9651412776412776</v>
      </c>
      <c r="K465" s="46">
        <f>IF(OR($A465="",$B465="",$C465=""),"",'OddsRatio_working_3-way'!H473)</f>
        <v>2.3457303434228347</v>
      </c>
      <c r="L465" s="47">
        <f>IF(OR($A465="",$B465="",$C465=""),"",'OddsRatio_working_3-way'!I473)</f>
        <v>3.1237306982141608</v>
      </c>
      <c r="M465" s="48">
        <f>IF(OR($A465="",$B465="",$C465=""),"",'OddsRatio_working_3-way'!J473)</f>
        <v>3.9437851262374521</v>
      </c>
      <c r="N465" s="49">
        <f t="shared" si="119"/>
        <v>42.463442069741284</v>
      </c>
      <c r="O465" s="50">
        <f t="shared" si="120"/>
        <v>32.058492688413942</v>
      </c>
      <c r="P465" s="50">
        <f t="shared" si="121"/>
        <v>25.478065241844771</v>
      </c>
      <c r="Q465" t="s">
        <v>490</v>
      </c>
      <c r="R465" t="s">
        <v>491</v>
      </c>
      <c r="S465" s="40">
        <v>44317</v>
      </c>
      <c r="T465" s="52">
        <v>100</v>
      </c>
      <c r="U465" s="52">
        <f t="shared" si="122"/>
        <v>56.140350877192972</v>
      </c>
      <c r="V465" s="52">
        <f t="shared" si="123"/>
        <v>66.88741721854305</v>
      </c>
      <c r="W465" s="52">
        <f t="shared" si="124"/>
        <v>73.68421052631578</v>
      </c>
      <c r="X465" s="52">
        <f t="shared" si="125"/>
        <v>59.42837225514117</v>
      </c>
      <c r="Y465" s="52">
        <f t="shared" si="126"/>
        <v>70.175438596491219</v>
      </c>
      <c r="Z465" s="52">
        <f t="shared" si="127"/>
        <v>76.972231904263978</v>
      </c>
      <c r="AA465" s="52">
        <f t="shared" si="128"/>
        <v>-3.2880213779481977</v>
      </c>
      <c r="AB465" s="52">
        <f t="shared" si="129"/>
        <v>-3.2880213779481693</v>
      </c>
      <c r="AC465" s="52">
        <f t="shared" si="130"/>
        <v>-3.2880213779481977</v>
      </c>
      <c r="AF465">
        <v>2.56</v>
      </c>
      <c r="AG465">
        <v>1.54</v>
      </c>
      <c r="AH465" s="59" t="s">
        <v>370</v>
      </c>
      <c r="AJ465" t="s">
        <v>524</v>
      </c>
    </row>
    <row r="466" spans="1:36" ht="15" x14ac:dyDescent="0.25">
      <c r="A466">
        <v>2.91</v>
      </c>
      <c r="B466">
        <v>2.94</v>
      </c>
      <c r="C466">
        <v>2.87</v>
      </c>
      <c r="D466" s="45">
        <f t="shared" si="118"/>
        <v>3.2210721854746494E-2</v>
      </c>
      <c r="E466" s="46">
        <f>IF(OR($A466="",$B466="",$C466=""),"",A466*'MPTO_working_3-way'!$I474)</f>
        <v>3.0037332005973125</v>
      </c>
      <c r="F466" s="47">
        <f>IF(OR($A466="",$B466="",$C466=""),"",B466*'MPTO_working_3-way'!$I474)</f>
        <v>3.0346995222529545</v>
      </c>
      <c r="G466" s="48">
        <f>IF(OR($A466="",$B466="",$C466=""),"",C466*'MPTO_working_3-way'!$I474)</f>
        <v>2.9624447717231224</v>
      </c>
      <c r="H466" s="46">
        <f>IF(OR($A466="",$B466="",$C466=""),"",'MPTO_working_3-way'!E474)</f>
        <v>3.0038536041475061</v>
      </c>
      <c r="I466" s="47">
        <f>IF(OR($A466="",$B466="",$C466=""),"",'MPTO_working_3-way'!F474)</f>
        <v>3.035830568148183</v>
      </c>
      <c r="J466" s="48">
        <f>IF(OR($A466="",$B466="",$C466=""),"",'MPTO_working_3-way'!G474)</f>
        <v>2.9612507154688155</v>
      </c>
      <c r="K466" s="46">
        <f>IF(OR($A466="",$B466="",$C466=""),"",'OddsRatio_working_3-way'!H474)</f>
        <v>3.0037991935167185</v>
      </c>
      <c r="L466" s="47">
        <f>IF(OR($A466="",$B466="",$C466=""),"",'OddsRatio_working_3-way'!I474)</f>
        <v>3.0352724792787611</v>
      </c>
      <c r="M466" s="48">
        <f>IF(OR($A466="",$B466="",$C466=""),"",'OddsRatio_working_3-way'!J474)</f>
        <v>2.9618348125006624</v>
      </c>
      <c r="N466" s="49">
        <f t="shared" si="119"/>
        <v>33.291904880271765</v>
      </c>
      <c r="O466" s="50">
        <f t="shared" si="120"/>
        <v>32.952191565166956</v>
      </c>
      <c r="P466" s="50">
        <f t="shared" si="121"/>
        <v>33.755903554561272</v>
      </c>
      <c r="Q466" t="s">
        <v>492</v>
      </c>
      <c r="R466" t="s">
        <v>493</v>
      </c>
      <c r="S466" s="40">
        <v>44317</v>
      </c>
      <c r="T466" s="52">
        <v>100</v>
      </c>
      <c r="U466" s="52">
        <f t="shared" si="122"/>
        <v>65.635738831615114</v>
      </c>
      <c r="V466" s="52">
        <f t="shared" si="123"/>
        <v>65.986394557823132</v>
      </c>
      <c r="W466" s="52">
        <f t="shared" si="124"/>
        <v>65.156794425087099</v>
      </c>
      <c r="X466" s="52">
        <f t="shared" si="125"/>
        <v>68.856811017089754</v>
      </c>
      <c r="Y466" s="52">
        <f t="shared" si="126"/>
        <v>69.207466743297758</v>
      </c>
      <c r="Z466" s="52">
        <f t="shared" si="127"/>
        <v>68.377866610561753</v>
      </c>
      <c r="AA466" s="52">
        <f t="shared" si="128"/>
        <v>-3.2210721854746396</v>
      </c>
      <c r="AB466" s="52">
        <f t="shared" si="129"/>
        <v>-3.2210721854746254</v>
      </c>
      <c r="AC466" s="52">
        <f t="shared" si="130"/>
        <v>-3.2210721854746538</v>
      </c>
      <c r="AF466">
        <v>2.5</v>
      </c>
      <c r="AG466">
        <v>1.56</v>
      </c>
      <c r="AH466" s="59" t="s">
        <v>373</v>
      </c>
      <c r="AJ466" t="s">
        <v>524</v>
      </c>
    </row>
    <row r="467" spans="1:36" ht="15" x14ac:dyDescent="0.25">
      <c r="A467">
        <v>2.5099999999999998</v>
      </c>
      <c r="B467">
        <v>3.05</v>
      </c>
      <c r="C467">
        <v>3.26</v>
      </c>
      <c r="D467" s="45">
        <f t="shared" si="118"/>
        <v>3.3023693218677153E-2</v>
      </c>
      <c r="E467" s="46">
        <f>IF(OR($A467="",$B467="",$C467=""),"",A467*'MPTO_working_3-way'!$I475)</f>
        <v>2.5928894699788794</v>
      </c>
      <c r="F467" s="47">
        <f>IF(OR($A467="",$B467="",$C467=""),"",B467*'MPTO_working_3-way'!$I475)</f>
        <v>3.1507222643169652</v>
      </c>
      <c r="G467" s="48">
        <f>IF(OR($A467="",$B467="",$C467=""),"",C467*'MPTO_working_3-way'!$I475)</f>
        <v>3.3676572398928872</v>
      </c>
      <c r="H467" s="46">
        <f>IF(OR($A467="",$B467="",$C467=""),"",'MPTO_working_3-way'!E475)</f>
        <v>2.5813214557713318</v>
      </c>
      <c r="I467" s="47">
        <f>IF(OR($A467="",$B467="",$C467=""),"",'MPTO_working_3-way'!F475)</f>
        <v>3.1559584262610736</v>
      </c>
      <c r="J467" s="48">
        <f>IF(OR($A467="",$B467="",$C467=""),"",'MPTO_working_3-way'!G475)</f>
        <v>3.3813419816252397</v>
      </c>
      <c r="K467" s="46">
        <f>IF(OR($A467="",$B467="",$C467=""),"",'OddsRatio_working_3-way'!H475)</f>
        <v>2.5865847109674265</v>
      </c>
      <c r="L467" s="47">
        <f>IF(OR($A467="",$B467="",$C467=""),"",'OddsRatio_working_3-way'!I475)</f>
        <v>3.1539726208498169</v>
      </c>
      <c r="M467" s="48">
        <f>IF(OR($A467="",$B467="",$C467=""),"",'OddsRatio_working_3-way'!J475)</f>
        <v>3.3746234746929691</v>
      </c>
      <c r="N467" s="49">
        <f t="shared" si="119"/>
        <v>38.567012268677445</v>
      </c>
      <c r="O467" s="50">
        <f t="shared" si="120"/>
        <v>31.738754358813239</v>
      </c>
      <c r="P467" s="50">
        <f t="shared" si="121"/>
        <v>29.69423337250932</v>
      </c>
      <c r="Q467" t="s">
        <v>494</v>
      </c>
      <c r="R467" t="s">
        <v>495</v>
      </c>
      <c r="S467" s="40">
        <v>44317</v>
      </c>
      <c r="T467" s="52">
        <v>100</v>
      </c>
      <c r="U467" s="52">
        <f t="shared" si="122"/>
        <v>60.15936254980079</v>
      </c>
      <c r="V467" s="52">
        <f t="shared" si="123"/>
        <v>67.21311475409837</v>
      </c>
      <c r="W467" s="52">
        <f t="shared" si="124"/>
        <v>69.325153374233125</v>
      </c>
      <c r="X467" s="52">
        <f t="shared" si="125"/>
        <v>63.461731871668512</v>
      </c>
      <c r="Y467" s="52">
        <f t="shared" si="126"/>
        <v>70.515484075966086</v>
      </c>
      <c r="Z467" s="52">
        <f t="shared" si="127"/>
        <v>72.62752269610084</v>
      </c>
      <c r="AA467" s="52">
        <f t="shared" si="128"/>
        <v>-3.3023693218677224</v>
      </c>
      <c r="AB467" s="52">
        <f t="shared" si="129"/>
        <v>-3.3023693218677153</v>
      </c>
      <c r="AC467" s="52">
        <f t="shared" si="130"/>
        <v>-3.3023693218677153</v>
      </c>
      <c r="AF467">
        <v>2.2599999999999998</v>
      </c>
      <c r="AG467">
        <v>1.68</v>
      </c>
      <c r="AH467" s="59" t="s">
        <v>379</v>
      </c>
      <c r="AJ467" t="s">
        <v>524</v>
      </c>
    </row>
    <row r="468" spans="1:36" s="52" customFormat="1" ht="15" x14ac:dyDescent="0.25">
      <c r="A468">
        <v>1.96</v>
      </c>
      <c r="B468">
        <v>3.19</v>
      </c>
      <c r="C468">
        <v>4.72</v>
      </c>
      <c r="D468" s="45">
        <f t="shared" si="118"/>
        <v>3.5548112236765572E-2</v>
      </c>
      <c r="E468" s="46">
        <f>IF(OR($A468="",$B468="",$C468=""),"",A468*'MPTO_working_3-way'!$I476)</f>
        <v>2.0296742999840607</v>
      </c>
      <c r="F468" s="47">
        <f>IF(OR($A468="",$B468="",$C468=""),"",B468*'MPTO_working_3-way'!$I476)</f>
        <v>3.3033984780352821</v>
      </c>
      <c r="G468" s="48">
        <f>IF(OR($A468="",$B468="",$C468=""),"",C468*'MPTO_working_3-way'!$I476)</f>
        <v>4.8877870897575333</v>
      </c>
      <c r="H468" s="46">
        <f>IF(OR($A468="",$B468="",$C468=""),"",'MPTO_working_3-way'!E476)</f>
        <v>2.0066028837572616</v>
      </c>
      <c r="I468" s="47">
        <f>IF(OR($A468="",$B468="",$C468=""),"",'MPTO_working_3-way'!F476)</f>
        <v>3.3153173124797415</v>
      </c>
      <c r="J468" s="48">
        <f>IF(OR($A468="",$B468="",$C468=""),"",'MPTO_working_3-way'!G476)</f>
        <v>4.9996241274063538</v>
      </c>
      <c r="K468" s="46">
        <f>IF(OR($A468="",$B468="",$C468=""),"",'OddsRatio_working_3-way'!H476)</f>
        <v>2.0159885521034746</v>
      </c>
      <c r="L468" s="47">
        <f>IF(OR($A468="",$B468="",$C468=""),"",'OddsRatio_working_3-way'!I476)</f>
        <v>3.3177238844860524</v>
      </c>
      <c r="M468" s="48">
        <f>IF(OR($A468="",$B468="",$C468=""),"",'OddsRatio_working_3-way'!J476)</f>
        <v>4.9369556394009662</v>
      </c>
      <c r="N468" s="49">
        <f t="shared" si="119"/>
        <v>49.268988625803317</v>
      </c>
      <c r="O468" s="50">
        <f t="shared" si="120"/>
        <v>30.271855080430882</v>
      </c>
      <c r="P468" s="50">
        <f t="shared" si="121"/>
        <v>20.459156293765787</v>
      </c>
      <c r="Q468" t="s">
        <v>496</v>
      </c>
      <c r="R468" t="s">
        <v>497</v>
      </c>
      <c r="S468" s="40">
        <v>44317</v>
      </c>
      <c r="T468" s="52">
        <v>100</v>
      </c>
      <c r="U468" s="52">
        <f t="shared" si="122"/>
        <v>48.979591836734699</v>
      </c>
      <c r="V468" s="52">
        <f t="shared" si="123"/>
        <v>68.652037617554868</v>
      </c>
      <c r="W468" s="52">
        <f t="shared" si="124"/>
        <v>78.81355932203391</v>
      </c>
      <c r="X468" s="52">
        <f t="shared" si="125"/>
        <v>52.53440306041125</v>
      </c>
      <c r="Y468" s="52">
        <f t="shared" si="126"/>
        <v>72.206848841231405</v>
      </c>
      <c r="Z468" s="52">
        <f t="shared" si="127"/>
        <v>82.368370545710448</v>
      </c>
      <c r="AA468" s="52">
        <f t="shared" si="128"/>
        <v>-3.5548112236765519</v>
      </c>
      <c r="AB468" s="52">
        <f t="shared" si="129"/>
        <v>-3.5548112236765377</v>
      </c>
      <c r="AC468" s="52">
        <f t="shared" si="130"/>
        <v>-3.5548112236765377</v>
      </c>
      <c r="AD468" s="53"/>
      <c r="AE468" s="53"/>
      <c r="AF468">
        <v>2.5499999999999998</v>
      </c>
      <c r="AG468">
        <v>1.54</v>
      </c>
      <c r="AH468" s="59" t="s">
        <v>371</v>
      </c>
      <c r="AI468" s="53"/>
      <c r="AJ468" t="s">
        <v>524</v>
      </c>
    </row>
    <row r="469" spans="1:36" ht="15" x14ac:dyDescent="0.25">
      <c r="A469">
        <v>2.34</v>
      </c>
      <c r="B469">
        <v>3.25</v>
      </c>
      <c r="C469">
        <v>3.35</v>
      </c>
      <c r="D469" s="45">
        <f t="shared" si="118"/>
        <v>3.3550197729302234E-2</v>
      </c>
      <c r="E469" s="46">
        <f>IF(OR($A469="",$B469="",$C469=""),"",A469*'MPTO_working_3-way'!$I477)</f>
        <v>2.4185074626865672</v>
      </c>
      <c r="F469" s="47">
        <f>IF(OR($A469="",$B469="",$C469=""),"",B469*'MPTO_working_3-way'!$I477)</f>
        <v>3.359038142620232</v>
      </c>
      <c r="G469" s="48">
        <f>IF(OR($A469="",$B469="",$C469=""),"",C469*'MPTO_working_3-way'!$I477)</f>
        <v>3.4623931623931625</v>
      </c>
      <c r="H469" s="46">
        <f>IF(OR($A469="",$B469="",$C469=""),"",'MPTO_working_3-way'!E477)</f>
        <v>2.4028813732502301</v>
      </c>
      <c r="I469" s="47">
        <f>IF(OR($A469="",$B469="",$C469=""),"",'MPTO_working_3-way'!F477)</f>
        <v>3.3725799512404988</v>
      </c>
      <c r="J469" s="48">
        <f>IF(OR($A469="",$B469="",$C469=""),"",'MPTO_working_3-way'!G477)</f>
        <v>3.4803907059345867</v>
      </c>
      <c r="K469" s="46">
        <f>IF(OR($A469="",$B469="",$C469=""),"",'OddsRatio_working_3-way'!H477)</f>
        <v>2.4096692707274179</v>
      </c>
      <c r="L469" s="47">
        <f>IF(OR($A469="",$B469="",$C469=""),"",'OddsRatio_working_3-way'!I477)</f>
        <v>3.3669819844303661</v>
      </c>
      <c r="M469" s="48">
        <f>IF(OR($A469="",$B469="",$C469=""),"",'OddsRatio_working_3-way'!J477)</f>
        <v>3.4721811837383822</v>
      </c>
      <c r="N469" s="49">
        <f t="shared" si="119"/>
        <v>41.347815354233518</v>
      </c>
      <c r="O469" s="50">
        <f t="shared" si="120"/>
        <v>29.770427055048138</v>
      </c>
      <c r="P469" s="50">
        <f t="shared" si="121"/>
        <v>28.881757590718337</v>
      </c>
      <c r="Q469" t="s">
        <v>498</v>
      </c>
      <c r="R469" t="s">
        <v>499</v>
      </c>
      <c r="S469" s="40">
        <v>44317</v>
      </c>
      <c r="T469" s="52">
        <v>100</v>
      </c>
      <c r="U469" s="52">
        <f t="shared" si="122"/>
        <v>57.264957264957268</v>
      </c>
      <c r="V469" s="52">
        <f t="shared" si="123"/>
        <v>69.230769230769241</v>
      </c>
      <c r="W469" s="52">
        <f t="shared" si="124"/>
        <v>70.149253731343279</v>
      </c>
      <c r="X469" s="52">
        <f t="shared" si="125"/>
        <v>60.619977037887487</v>
      </c>
      <c r="Y469" s="52">
        <f t="shared" si="126"/>
        <v>72.585789003699446</v>
      </c>
      <c r="Z469" s="52">
        <f t="shared" si="127"/>
        <v>73.504273504273513</v>
      </c>
      <c r="AA469" s="52">
        <f t="shared" si="128"/>
        <v>-3.3550197729302198</v>
      </c>
      <c r="AB469" s="52">
        <f t="shared" si="129"/>
        <v>-3.3550197729302056</v>
      </c>
      <c r="AC469" s="52">
        <f t="shared" si="130"/>
        <v>-3.355019772930234</v>
      </c>
      <c r="AF469">
        <v>1.93</v>
      </c>
      <c r="AG469">
        <v>1.94</v>
      </c>
      <c r="AH469" s="59" t="s">
        <v>371</v>
      </c>
      <c r="AJ469" t="s">
        <v>524</v>
      </c>
    </row>
    <row r="470" spans="1:36" ht="15" x14ac:dyDescent="0.25">
      <c r="A470">
        <v>1.39</v>
      </c>
      <c r="B470">
        <v>4.8099999999999996</v>
      </c>
      <c r="C470">
        <v>9.07</v>
      </c>
      <c r="D470" s="45">
        <f t="shared" si="118"/>
        <v>3.7578251573318067E-2</v>
      </c>
      <c r="E470" s="46">
        <f>IF(OR($A470="",$B470="",$C470=""),"",A470*'MPTO_working_3-way'!$I478)</f>
        <v>1.4422337696869121</v>
      </c>
      <c r="F470" s="47">
        <f>IF(OR($A470="",$B470="",$C470=""),"",B470*'MPTO_working_3-way'!$I478)</f>
        <v>4.9907513900676594</v>
      </c>
      <c r="G470" s="48">
        <f>IF(OR($A470="",$B470="",$C470=""),"",C470*'MPTO_working_3-way'!$I478)</f>
        <v>9.410834741769996</v>
      </c>
      <c r="H470" s="46">
        <f>IF(OR($A470="",$B470="",$C470=""),"",'MPTO_working_3-way'!E478)</f>
        <v>1.4146304944802548</v>
      </c>
      <c r="I470" s="47">
        <f>IF(OR($A470="",$B470="",$C470=""),"",'MPTO_working_3-way'!F478)</f>
        <v>5.1183850722360766</v>
      </c>
      <c r="J470" s="48">
        <f>IF(OR($A470="",$B470="",$C470=""),"",'MPTO_working_3-way'!G478)</f>
        <v>10.232534407474748</v>
      </c>
      <c r="K470" s="46">
        <f>IF(OR($A470="",$B470="",$C470=""),"",'OddsRatio_working_3-way'!H478)</f>
        <v>1.4231072590668725</v>
      </c>
      <c r="L470" s="47">
        <f>IF(OR($A470="",$B470="",$C470=""),"",'OddsRatio_working_3-way'!I478)</f>
        <v>5.1334324539609888</v>
      </c>
      <c r="M470" s="48">
        <f>IF(OR($A470="",$B470="",$C470=""),"",'OddsRatio_working_3-way'!J478)</f>
        <v>9.7550655914606779</v>
      </c>
      <c r="N470" s="49">
        <f t="shared" si="119"/>
        <v>69.3368870579896</v>
      </c>
      <c r="O470" s="50">
        <f t="shared" si="120"/>
        <v>20.03706299596789</v>
      </c>
      <c r="P470" s="50">
        <f t="shared" si="121"/>
        <v>10.626049946042505</v>
      </c>
      <c r="Q470" t="s">
        <v>500</v>
      </c>
      <c r="R470" t="s">
        <v>501</v>
      </c>
      <c r="S470" s="40">
        <v>44317</v>
      </c>
      <c r="T470" s="52">
        <v>100</v>
      </c>
      <c r="U470" s="52">
        <f t="shared" si="122"/>
        <v>28.057553956834536</v>
      </c>
      <c r="V470" s="52">
        <f t="shared" si="123"/>
        <v>79.209979209979196</v>
      </c>
      <c r="W470" s="52">
        <f t="shared" si="124"/>
        <v>88.974641675854457</v>
      </c>
      <c r="X470" s="52">
        <f t="shared" si="125"/>
        <v>31.815379114166326</v>
      </c>
      <c r="Y470" s="52">
        <f t="shared" si="126"/>
        <v>82.967804367311018</v>
      </c>
      <c r="Z470" s="52">
        <f t="shared" si="127"/>
        <v>92.732466833186265</v>
      </c>
      <c r="AA470" s="52">
        <f t="shared" si="128"/>
        <v>-3.7578251573317907</v>
      </c>
      <c r="AB470" s="52">
        <f t="shared" si="129"/>
        <v>-3.7578251573318227</v>
      </c>
      <c r="AC470" s="52">
        <f t="shared" si="130"/>
        <v>-3.7578251573318084</v>
      </c>
      <c r="AF470">
        <v>1.93</v>
      </c>
      <c r="AG470">
        <v>1.93</v>
      </c>
      <c r="AH470" s="59" t="s">
        <v>371</v>
      </c>
      <c r="AJ470" t="s">
        <v>524</v>
      </c>
    </row>
    <row r="471" spans="1:36" ht="15" x14ac:dyDescent="0.25">
      <c r="A471">
        <v>2.83</v>
      </c>
      <c r="B471">
        <v>3</v>
      </c>
      <c r="C471">
        <v>2.89</v>
      </c>
      <c r="D471" s="45">
        <f t="shared" si="118"/>
        <v>3.2710985038371998E-2</v>
      </c>
      <c r="E471" s="46">
        <f>IF(OR($A471="",$B471="",$C471=""),"",A471*'MPTO_working_3-way'!$I479)</f>
        <v>2.922572087658593</v>
      </c>
      <c r="F471" s="47">
        <f>IF(OR($A471="",$B471="",$C471=""),"",B471*'MPTO_working_3-way'!$I479)</f>
        <v>3.098132955115116</v>
      </c>
      <c r="G471" s="48">
        <f>IF(OR($A471="",$B471="",$C471=""),"",C471*'MPTO_working_3-way'!$I479)</f>
        <v>2.9845347467608954</v>
      </c>
      <c r="H471" s="46">
        <f>IF(OR($A471="",$B471="",$C471=""),"",'MPTO_working_3-way'!E479)</f>
        <v>2.9201067940366721</v>
      </c>
      <c r="I471" s="47">
        <f>IF(OR($A471="",$B471="",$C471=""),"",'MPTO_working_3-way'!F479)</f>
        <v>3.1014515347504581</v>
      </c>
      <c r="J471" s="48">
        <f>IF(OR($A471="",$B471="",$C471=""),"",'MPTO_working_3-way'!G479)</f>
        <v>2.984031555818611</v>
      </c>
      <c r="K471" s="46">
        <f>IF(OR($A471="",$B471="",$C471=""),"",'OddsRatio_working_3-way'!H479)</f>
        <v>2.9213127902972089</v>
      </c>
      <c r="L471" s="47">
        <f>IF(OR($A471="",$B471="",$C471=""),"",'OddsRatio_working_3-way'!I479)</f>
        <v>3.0997953992319225</v>
      </c>
      <c r="M471" s="48">
        <f>IF(OR($A471="",$B471="",$C471=""),"",'OddsRatio_working_3-way'!J479)</f>
        <v>2.9843066522741668</v>
      </c>
      <c r="N471" s="49">
        <f t="shared" si="119"/>
        <v>34.216435728746937</v>
      </c>
      <c r="O471" s="50">
        <f t="shared" si="120"/>
        <v>32.277504370784612</v>
      </c>
      <c r="P471" s="50">
        <f t="shared" si="121"/>
        <v>33.506059900468451</v>
      </c>
      <c r="Q471" t="s">
        <v>502</v>
      </c>
      <c r="R471" t="s">
        <v>503</v>
      </c>
      <c r="S471" s="40">
        <v>44317</v>
      </c>
      <c r="T471" s="52">
        <v>100</v>
      </c>
      <c r="U471" s="52">
        <f t="shared" si="122"/>
        <v>64.664310954063609</v>
      </c>
      <c r="V471" s="52">
        <f t="shared" si="123"/>
        <v>66.666666666666657</v>
      </c>
      <c r="W471" s="52">
        <f t="shared" si="124"/>
        <v>65.397923875432525</v>
      </c>
      <c r="X471" s="52">
        <f t="shared" si="125"/>
        <v>67.935409457900803</v>
      </c>
      <c r="Y471" s="52">
        <f t="shared" si="126"/>
        <v>69.93776517050388</v>
      </c>
      <c r="Z471" s="52">
        <f t="shared" si="127"/>
        <v>68.669022379269734</v>
      </c>
      <c r="AA471" s="52">
        <f t="shared" si="128"/>
        <v>-3.2710985038371945</v>
      </c>
      <c r="AB471" s="52">
        <f t="shared" si="129"/>
        <v>-3.2710985038372229</v>
      </c>
      <c r="AC471" s="52">
        <f t="shared" si="130"/>
        <v>-3.2710985038372087</v>
      </c>
      <c r="AF471">
        <v>2.4700000000000002</v>
      </c>
      <c r="AG471">
        <v>1.58</v>
      </c>
      <c r="AH471" s="59" t="s">
        <v>380</v>
      </c>
      <c r="AJ471" t="s">
        <v>524</v>
      </c>
    </row>
    <row r="472" spans="1:36" ht="15" x14ac:dyDescent="0.25">
      <c r="A472">
        <v>1.96</v>
      </c>
      <c r="B472">
        <v>3.57</v>
      </c>
      <c r="C472">
        <v>4.07</v>
      </c>
      <c r="D472" s="45">
        <f t="shared" si="118"/>
        <v>3.6016372150825982E-2</v>
      </c>
      <c r="E472" s="46">
        <f>IF(OR($A472="",$B472="",$C472=""),"",A472*'MPTO_working_3-way'!$I480)</f>
        <v>2.0305920894156189</v>
      </c>
      <c r="F472" s="47">
        <f>IF(OR($A472="",$B472="",$C472=""),"",B472*'MPTO_working_3-way'!$I480)</f>
        <v>3.6985784485784485</v>
      </c>
      <c r="G472" s="48">
        <f>IF(OR($A472="",$B472="",$C472=""),"",C472*'MPTO_working_3-way'!$I480)</f>
        <v>4.2165866346538623</v>
      </c>
      <c r="H472" s="46">
        <f>IF(OR($A472="",$B472="",$C472=""),"",'MPTO_working_3-way'!E480)</f>
        <v>2.0072315565048813</v>
      </c>
      <c r="I472" s="47">
        <f>IF(OR($A472="",$B472="",$C472=""),"",'MPTO_working_3-way'!F480)</f>
        <v>3.7298598649501016</v>
      </c>
      <c r="J472" s="48">
        <f>IF(OR($A472="",$B472="",$C472=""),"",'MPTO_working_3-way'!G480)</f>
        <v>4.2790855851054879</v>
      </c>
      <c r="K472" s="46">
        <f>IF(OR($A472="",$B472="",$C472=""),"",'OddsRatio_working_3-way'!H480)</f>
        <v>2.0163241670359637</v>
      </c>
      <c r="L472" s="47">
        <f>IF(OR($A472="",$B472="",$C472=""),"",'OddsRatio_working_3-way'!I480)</f>
        <v>3.7207844888358617</v>
      </c>
      <c r="M472" s="48">
        <f>IF(OR($A472="",$B472="",$C472=""),"",'OddsRatio_working_3-way'!J480)</f>
        <v>4.2501199925004283</v>
      </c>
      <c r="N472" s="49">
        <f t="shared" si="119"/>
        <v>49.246719969631542</v>
      </c>
      <c r="O472" s="50">
        <f t="shared" si="120"/>
        <v>27.037414885287909</v>
      </c>
      <c r="P472" s="50">
        <f t="shared" si="121"/>
        <v>23.715865145080546</v>
      </c>
      <c r="Q472" t="s">
        <v>168</v>
      </c>
      <c r="R472" t="s">
        <v>131</v>
      </c>
      <c r="S472" s="40">
        <v>44317</v>
      </c>
      <c r="T472" s="52">
        <v>100</v>
      </c>
      <c r="U472" s="52">
        <f t="shared" si="122"/>
        <v>48.979591836734699</v>
      </c>
      <c r="V472" s="52">
        <f t="shared" si="123"/>
        <v>71.988795518207283</v>
      </c>
      <c r="W472" s="52">
        <f t="shared" si="124"/>
        <v>75.429975429975428</v>
      </c>
      <c r="X472" s="52">
        <f t="shared" si="125"/>
        <v>52.581229051817282</v>
      </c>
      <c r="Y472" s="52">
        <f t="shared" si="126"/>
        <v>75.590432733289873</v>
      </c>
      <c r="Z472" s="52">
        <f t="shared" si="127"/>
        <v>79.031612645058019</v>
      </c>
      <c r="AA472" s="52">
        <f t="shared" si="128"/>
        <v>-3.6016372150825831</v>
      </c>
      <c r="AB472" s="52">
        <f t="shared" si="129"/>
        <v>-3.6016372150825902</v>
      </c>
      <c r="AC472" s="52">
        <f t="shared" si="130"/>
        <v>-3.6016372150825902</v>
      </c>
      <c r="AF472">
        <v>1.91</v>
      </c>
      <c r="AG472">
        <v>1.96</v>
      </c>
      <c r="AH472" s="59" t="s">
        <v>376</v>
      </c>
      <c r="AJ472" t="s">
        <v>271</v>
      </c>
    </row>
    <row r="473" spans="1:36" ht="15" x14ac:dyDescent="0.25">
      <c r="A473">
        <v>2.84</v>
      </c>
      <c r="B473">
        <v>3.17</v>
      </c>
      <c r="C473">
        <v>2.74</v>
      </c>
      <c r="D473" s="45">
        <f t="shared" si="118"/>
        <v>3.2533592955184432E-2</v>
      </c>
      <c r="E473" s="46">
        <f>IF(OR($A473="",$B473="",$C473=""),"",A473*'MPTO_working_3-way'!$I481)</f>
        <v>2.9323954039927238</v>
      </c>
      <c r="F473" s="47">
        <f>IF(OR($A473="",$B473="",$C473=""),"",B473*'MPTO_working_3-way'!$I481)</f>
        <v>3.2731314896679344</v>
      </c>
      <c r="G473" s="48">
        <f>IF(OR($A473="",$B473="",$C473=""),"",C473*'MPTO_working_3-way'!$I481)</f>
        <v>2.8291420446972055</v>
      </c>
      <c r="H473" s="46">
        <f>IF(OR($A473="",$B473="",$C473=""),"",'MPTO_working_3-way'!E481)</f>
        <v>2.9302471222186357</v>
      </c>
      <c r="I473" s="47">
        <f>IF(OR($A473="",$B473="",$C473=""),"",'MPTO_working_3-way'!F481)</f>
        <v>3.2828552507928213</v>
      </c>
      <c r="J473" s="48">
        <f>IF(OR($A473="",$B473="",$C473=""),"",'MPTO_working_3-way'!G481)</f>
        <v>2.8239096947432243</v>
      </c>
      <c r="K473" s="46">
        <f>IF(OR($A473="",$B473="",$C473=""),"",'OddsRatio_working_3-way'!H481)</f>
        <v>2.9314586222219341</v>
      </c>
      <c r="L473" s="47">
        <f>IF(OR($A473="",$B473="",$C473=""),"",'OddsRatio_working_3-way'!I481)</f>
        <v>3.2778615272943474</v>
      </c>
      <c r="M473" s="48">
        <f>IF(OR($A473="",$B473="",$C473=""),"",'OddsRatio_working_3-way'!J481)</f>
        <v>2.826488044927264</v>
      </c>
      <c r="N473" s="49">
        <f t="shared" si="119"/>
        <v>34.101813099229688</v>
      </c>
      <c r="O473" s="50">
        <f t="shared" si="120"/>
        <v>30.551782082590641</v>
      </c>
      <c r="P473" s="50">
        <f t="shared" si="121"/>
        <v>35.346404818179671</v>
      </c>
      <c r="Q473" t="s">
        <v>125</v>
      </c>
      <c r="R473" t="s">
        <v>124</v>
      </c>
      <c r="S473" s="40">
        <v>44317</v>
      </c>
      <c r="T473" s="52">
        <v>100</v>
      </c>
      <c r="U473" s="52">
        <f t="shared" si="122"/>
        <v>64.788732394366207</v>
      </c>
      <c r="V473" s="52">
        <f t="shared" si="123"/>
        <v>68.454258675078862</v>
      </c>
      <c r="W473" s="52">
        <f t="shared" si="124"/>
        <v>63.503649635036496</v>
      </c>
      <c r="X473" s="52">
        <f t="shared" si="125"/>
        <v>68.042091689884643</v>
      </c>
      <c r="Y473" s="52">
        <f t="shared" si="126"/>
        <v>71.707617970597298</v>
      </c>
      <c r="Z473" s="52">
        <f t="shared" si="127"/>
        <v>66.757008930554946</v>
      </c>
      <c r="AA473" s="52">
        <f t="shared" si="128"/>
        <v>-3.2533592955184361</v>
      </c>
      <c r="AB473" s="52">
        <f t="shared" si="129"/>
        <v>-3.2533592955184361</v>
      </c>
      <c r="AC473" s="52">
        <f t="shared" si="130"/>
        <v>-3.2533592955184503</v>
      </c>
      <c r="AF473">
        <v>2.29</v>
      </c>
      <c r="AG473">
        <v>1.66</v>
      </c>
      <c r="AH473" s="59" t="s">
        <v>373</v>
      </c>
      <c r="AJ473" t="s">
        <v>271</v>
      </c>
    </row>
    <row r="474" spans="1:36" ht="15" x14ac:dyDescent="0.25">
      <c r="A474">
        <v>3.5</v>
      </c>
      <c r="B474">
        <v>3.46</v>
      </c>
      <c r="C474">
        <v>2.1800000000000002</v>
      </c>
      <c r="D474" s="45">
        <f t="shared" si="118"/>
        <v>3.3447223085023348E-2</v>
      </c>
      <c r="E474" s="46">
        <f>IF(OR($A474="",$B474="",$C474=""),"",A474*'MPTO_working_3-way'!$I482)</f>
        <v>3.6170652807975818</v>
      </c>
      <c r="F474" s="47">
        <f>IF(OR($A474="",$B474="",$C474=""),"",B474*'MPTO_working_3-way'!$I482)</f>
        <v>3.5757273918741808</v>
      </c>
      <c r="G474" s="48">
        <f>IF(OR($A474="",$B474="",$C474=""),"",C474*'MPTO_working_3-way'!$I482)</f>
        <v>2.2529149463253511</v>
      </c>
      <c r="H474" s="46">
        <f>IF(OR($A474="",$B474="",$C474=""),"",'MPTO_working_3-way'!E482)</f>
        <v>3.6421220120117357</v>
      </c>
      <c r="I474" s="47">
        <f>IF(OR($A474="",$B474="",$C474=""),"",'MPTO_working_3-way'!F482)</f>
        <v>3.5988276457490795</v>
      </c>
      <c r="J474" s="48">
        <f>IF(OR($A474="",$B474="",$C474=""),"",'MPTO_working_3-way'!G482)</f>
        <v>2.234304736649082</v>
      </c>
      <c r="K474" s="46">
        <f>IF(OR($A474="",$B474="",$C474=""),"",'OddsRatio_working_3-way'!H482)</f>
        <v>3.631433004772151</v>
      </c>
      <c r="L474" s="47">
        <f>IF(OR($A474="",$B474="",$C474=""),"",'OddsRatio_working_3-way'!I482)</f>
        <v>3.589330076695795</v>
      </c>
      <c r="M474" s="48">
        <f>IF(OR($A474="",$B474="",$C474=""),"",'OddsRatio_working_3-way'!J482)</f>
        <v>2.2420363782524553</v>
      </c>
      <c r="N474" s="49">
        <f t="shared" si="119"/>
        <v>27.646722477165099</v>
      </c>
      <c r="O474" s="50">
        <f t="shared" si="120"/>
        <v>27.966337765918453</v>
      </c>
      <c r="P474" s="50">
        <f t="shared" si="121"/>
        <v>44.386939756916441</v>
      </c>
      <c r="Q474" t="s">
        <v>169</v>
      </c>
      <c r="R474" t="s">
        <v>129</v>
      </c>
      <c r="S474" s="40">
        <v>44317</v>
      </c>
      <c r="T474" s="52">
        <v>100</v>
      </c>
      <c r="U474" s="52">
        <f t="shared" si="122"/>
        <v>71.428571428571431</v>
      </c>
      <c r="V474" s="52">
        <f t="shared" si="123"/>
        <v>71.098265895953759</v>
      </c>
      <c r="W474" s="52">
        <f t="shared" si="124"/>
        <v>54.128440366972484</v>
      </c>
      <c r="X474" s="52">
        <f t="shared" si="125"/>
        <v>74.773293737073772</v>
      </c>
      <c r="Y474" s="52">
        <f t="shared" si="126"/>
        <v>74.4429882044561</v>
      </c>
      <c r="Z474" s="52">
        <f t="shared" si="127"/>
        <v>57.473162675474818</v>
      </c>
      <c r="AA474" s="52">
        <f t="shared" si="128"/>
        <v>-3.344722308502341</v>
      </c>
      <c r="AB474" s="52">
        <f t="shared" si="129"/>
        <v>-3.344722308502341</v>
      </c>
      <c r="AC474" s="52">
        <f t="shared" si="130"/>
        <v>-3.3447223085023339</v>
      </c>
      <c r="AF474">
        <v>2.11</v>
      </c>
      <c r="AG474">
        <v>1.77</v>
      </c>
      <c r="AH474" s="59" t="s">
        <v>526</v>
      </c>
      <c r="AJ474" t="s">
        <v>271</v>
      </c>
    </row>
    <row r="475" spans="1:36" ht="15" x14ac:dyDescent="0.25">
      <c r="A475">
        <v>3.68</v>
      </c>
      <c r="B475">
        <v>3.76</v>
      </c>
      <c r="C475">
        <v>1.99</v>
      </c>
      <c r="D475" s="45">
        <f t="shared" si="118"/>
        <v>4.0209140057363424E-2</v>
      </c>
      <c r="E475" s="46">
        <f>IF(OR($A475="",$B475="",$C475=""),"",A475*'MPTO_working_3-way'!$I483)</f>
        <v>3.8279696354110975</v>
      </c>
      <c r="F475" s="47">
        <f>IF(OR($A475="",$B475="",$C475=""),"",B475*'MPTO_working_3-way'!$I483)</f>
        <v>3.9111863666156861</v>
      </c>
      <c r="G475" s="48">
        <f>IF(OR($A475="",$B475="",$C475=""),"",C475*'MPTO_working_3-way'!$I483)</f>
        <v>2.070016188714153</v>
      </c>
      <c r="H475" s="46">
        <f>IF(OR($A475="",$B475="",$C475=""),"",'MPTO_working_3-way'!E483)</f>
        <v>3.8709265290698713</v>
      </c>
      <c r="I475" s="47">
        <f>IF(OR($A475="",$B475="",$C475=""),"",'MPTO_working_3-way'!F483)</f>
        <v>3.9595429717877555</v>
      </c>
      <c r="J475" s="48">
        <f>IF(OR($A475="",$B475="",$C475=""),"",'MPTO_working_3-way'!G483)</f>
        <v>2.0445318829939145</v>
      </c>
      <c r="K475" s="46">
        <f>IF(OR($A475="",$B475="",$C475=""),"",'OddsRatio_working_3-way'!H483)</f>
        <v>3.8545388496123976</v>
      </c>
      <c r="L475" s="47">
        <f>IF(OR($A475="",$B475="",$C475=""),"",'OddsRatio_working_3-way'!I483)</f>
        <v>3.9397489645261996</v>
      </c>
      <c r="M475" s="48">
        <f>IF(OR($A475="",$B475="",$C475=""),"",'OddsRatio_working_3-way'!J483)</f>
        <v>2.0544751720583108</v>
      </c>
      <c r="N475" s="49">
        <f t="shared" si="119"/>
        <v>26.123509203139406</v>
      </c>
      <c r="O475" s="50">
        <f t="shared" si="120"/>
        <v>25.567689858391763</v>
      </c>
      <c r="P475" s="50">
        <f t="shared" si="121"/>
        <v>48.308800938468856</v>
      </c>
      <c r="Q475" t="s">
        <v>274</v>
      </c>
      <c r="R475" t="s">
        <v>351</v>
      </c>
      <c r="S475" s="40">
        <v>44348</v>
      </c>
      <c r="T475" s="52">
        <v>100</v>
      </c>
      <c r="U475" s="52">
        <f t="shared" si="122"/>
        <v>72.826086956521735</v>
      </c>
      <c r="V475" s="52">
        <f t="shared" si="123"/>
        <v>73.40425531914893</v>
      </c>
      <c r="W475" s="52">
        <f t="shared" si="124"/>
        <v>49.748743718592962</v>
      </c>
      <c r="X475" s="52">
        <f t="shared" si="125"/>
        <v>76.847000962258093</v>
      </c>
      <c r="Y475" s="52">
        <f t="shared" si="126"/>
        <v>77.425169324885289</v>
      </c>
      <c r="Z475" s="52">
        <f t="shared" si="127"/>
        <v>53.769657724329321</v>
      </c>
      <c r="AA475" s="52">
        <f t="shared" si="128"/>
        <v>-4.0209140057363584</v>
      </c>
      <c r="AB475" s="52">
        <f t="shared" si="129"/>
        <v>-4.0209140057363584</v>
      </c>
      <c r="AC475" s="52">
        <f t="shared" si="130"/>
        <v>-4.0209140057363584</v>
      </c>
      <c r="AF475">
        <v>1.63</v>
      </c>
      <c r="AG475">
        <v>2.33</v>
      </c>
      <c r="AH475" s="59" t="s">
        <v>372</v>
      </c>
      <c r="AJ475" t="s">
        <v>366</v>
      </c>
    </row>
    <row r="476" spans="1:36" ht="15" x14ac:dyDescent="0.25">
      <c r="A476">
        <v>3.02</v>
      </c>
      <c r="B476">
        <v>3.7</v>
      </c>
      <c r="C476">
        <v>2.35</v>
      </c>
      <c r="D476" s="45">
        <f t="shared" si="118"/>
        <v>2.6928012978456817E-2</v>
      </c>
      <c r="E476" s="46">
        <f>IF(OR($A476="",$B476="",$C476=""),"",A476*'MPTO_working_3-way'!$I484)</f>
        <v>3.1013225991949396</v>
      </c>
      <c r="F476" s="47">
        <f>IF(OR($A476="",$B476="",$C476=""),"",B476*'MPTO_working_3-way'!$I484)</f>
        <v>3.7996336480202904</v>
      </c>
      <c r="G476" s="48">
        <f>IF(OR($A476="",$B476="",$C476=""),"",C476*'MPTO_working_3-way'!$I484)</f>
        <v>2.4132808304993736</v>
      </c>
      <c r="H476" s="46">
        <f>IF(OR($A476="",$B476="",$C476=""),"",'MPTO_working_3-way'!E484)</f>
        <v>3.1041457330984836</v>
      </c>
      <c r="I476" s="47">
        <f>IF(OR($A476="",$B476="",$C476=""),"",'MPTO_working_3-way'!F484)</f>
        <v>3.8271027356331895</v>
      </c>
      <c r="J476" s="48">
        <f>IF(OR($A476="",$B476="",$C476=""),"",'MPTO_working_3-way'!G484)</f>
        <v>2.400638124754304</v>
      </c>
      <c r="K476" s="46">
        <f>IF(OR($A476="",$B476="",$C476=""),"",'OddsRatio_working_3-way'!H484)</f>
        <v>3.1042539177143036</v>
      </c>
      <c r="L476" s="47">
        <f>IF(OR($A476="",$B476="",$C476=""),"",'OddsRatio_working_3-way'!I484)</f>
        <v>3.8126166226874347</v>
      </c>
      <c r="M476" s="48">
        <f>IF(OR($A476="",$B476="",$C476=""),"",'OddsRatio_working_3-way'!J484)</f>
        <v>2.4063083113437176</v>
      </c>
      <c r="N476" s="49">
        <f t="shared" si="119"/>
        <v>32.244307646666172</v>
      </c>
      <c r="O476" s="50">
        <f t="shared" si="120"/>
        <v>26.31832678187347</v>
      </c>
      <c r="P476" s="50">
        <f t="shared" si="121"/>
        <v>41.437365571460354</v>
      </c>
      <c r="Q476" t="s">
        <v>412</v>
      </c>
      <c r="R476" t="s">
        <v>445</v>
      </c>
      <c r="S476" s="40">
        <v>44348</v>
      </c>
      <c r="T476" s="52">
        <v>100</v>
      </c>
      <c r="U476" s="52">
        <f t="shared" si="122"/>
        <v>66.88741721854305</v>
      </c>
      <c r="V476" s="52">
        <f t="shared" si="123"/>
        <v>72.972972972972968</v>
      </c>
      <c r="W476" s="52">
        <f t="shared" si="124"/>
        <v>57.446808510638299</v>
      </c>
      <c r="X476" s="52">
        <f t="shared" si="125"/>
        <v>69.580218516388726</v>
      </c>
      <c r="Y476" s="52">
        <f t="shared" si="126"/>
        <v>75.665774270818659</v>
      </c>
      <c r="Z476" s="52">
        <f t="shared" si="127"/>
        <v>60.139609808483982</v>
      </c>
      <c r="AA476" s="52">
        <f t="shared" si="128"/>
        <v>-2.6928012978456763</v>
      </c>
      <c r="AB476" s="52">
        <f t="shared" si="129"/>
        <v>-2.6928012978456906</v>
      </c>
      <c r="AC476" s="52">
        <f t="shared" si="130"/>
        <v>-2.6928012978456835</v>
      </c>
      <c r="AF476">
        <v>1.63</v>
      </c>
      <c r="AG476">
        <v>2.37</v>
      </c>
      <c r="AH476" s="59" t="s">
        <v>372</v>
      </c>
      <c r="AJ476" t="s">
        <v>468</v>
      </c>
    </row>
    <row r="477" spans="1:36" ht="15" x14ac:dyDescent="0.25">
      <c r="A477">
        <v>2.2799999999999998</v>
      </c>
      <c r="B477">
        <v>3.76</v>
      </c>
      <c r="C477">
        <v>3.15</v>
      </c>
      <c r="D477" s="45">
        <f t="shared" si="118"/>
        <v>2.2014255496898283E-2</v>
      </c>
      <c r="E477" s="46">
        <f>IF(OR($A477="",$B477="",$C477=""),"",A477*'MPTO_working_3-way'!$I485)</f>
        <v>2.330192502532928</v>
      </c>
      <c r="F477" s="47">
        <f>IF(OR($A477="",$B477="",$C477=""),"",B477*'MPTO_working_3-way'!$I485)</f>
        <v>3.8427736006683375</v>
      </c>
      <c r="G477" s="48">
        <f>IF(OR($A477="",$B477="",$C477=""),"",C477*'MPTO_working_3-way'!$I485)</f>
        <v>3.2193449048152294</v>
      </c>
      <c r="H477" s="46">
        <f>IF(OR($A477="",$B477="",$C477=""),"",'MPTO_working_3-way'!E485)</f>
        <v>2.3187953810115887</v>
      </c>
      <c r="I477" s="47">
        <f>IF(OR($A477="",$B477="",$C477=""),"",'MPTO_working_3-way'!F485)</f>
        <v>3.866686522027996</v>
      </c>
      <c r="J477" s="48">
        <f>IF(OR($A477="",$B477="",$C477=""),"",'MPTO_working_3-way'!G485)</f>
        <v>3.2245350247891249</v>
      </c>
      <c r="K477" s="46">
        <f>IF(OR($A477="",$B477="",$C477=""),"",'OddsRatio_working_3-way'!H485)</f>
        <v>2.3237704906283883</v>
      </c>
      <c r="L477" s="47">
        <f>IF(OR($A477="",$B477="",$C477=""),"",'OddsRatio_working_3-way'!I485)</f>
        <v>3.8543801204174621</v>
      </c>
      <c r="M477" s="48">
        <f>IF(OR($A477="",$B477="",$C477=""),"",'OddsRatio_working_3-way'!J485)</f>
        <v>3.2235207459773707</v>
      </c>
      <c r="N477" s="49">
        <f t="shared" si="119"/>
        <v>42.914909343884517</v>
      </c>
      <c r="O477" s="50">
        <f t="shared" si="120"/>
        <v>26.022870559589546</v>
      </c>
      <c r="P477" s="50">
        <f t="shared" si="121"/>
        <v>31.062220096525937</v>
      </c>
      <c r="Q477" t="s">
        <v>504</v>
      </c>
      <c r="R477" t="s">
        <v>505</v>
      </c>
      <c r="S477" s="40">
        <v>44348</v>
      </c>
      <c r="T477" s="52">
        <v>100</v>
      </c>
      <c r="U477" s="52">
        <f t="shared" si="122"/>
        <v>56.140350877192972</v>
      </c>
      <c r="V477" s="52">
        <f t="shared" si="123"/>
        <v>73.40425531914893</v>
      </c>
      <c r="W477" s="52">
        <f t="shared" si="124"/>
        <v>68.253968253968253</v>
      </c>
      <c r="X477" s="52">
        <f t="shared" si="125"/>
        <v>58.341776426882809</v>
      </c>
      <c r="Y477" s="52">
        <f t="shared" si="126"/>
        <v>75.60568086883876</v>
      </c>
      <c r="Z477" s="52">
        <f t="shared" si="127"/>
        <v>70.455393803658083</v>
      </c>
      <c r="AA477" s="52">
        <f t="shared" si="128"/>
        <v>-2.2014255496898372</v>
      </c>
      <c r="AB477" s="52">
        <f t="shared" si="129"/>
        <v>-2.2014255496898301</v>
      </c>
      <c r="AC477" s="52">
        <f t="shared" si="130"/>
        <v>-2.2014255496898301</v>
      </c>
      <c r="AF477">
        <v>1.72</v>
      </c>
      <c r="AG477">
        <v>2.23</v>
      </c>
      <c r="AH477" s="59" t="s">
        <v>372</v>
      </c>
      <c r="AJ477" t="s">
        <v>525</v>
      </c>
    </row>
    <row r="478" spans="1:36" ht="15" x14ac:dyDescent="0.25">
      <c r="A478">
        <v>4.51</v>
      </c>
      <c r="B478">
        <v>4.13</v>
      </c>
      <c r="C478">
        <v>1.79</v>
      </c>
      <c r="D478" s="45">
        <f t="shared" si="118"/>
        <v>2.2519458504594692E-2</v>
      </c>
      <c r="E478" s="46">
        <f>IF(OR($A478="",$B478="",$C478=""),"",A478*'MPTO_working_3-way'!$I486)</f>
        <v>4.6115627578557215</v>
      </c>
      <c r="F478" s="47">
        <f>IF(OR($A478="",$B478="",$C478=""),"",B478*'MPTO_working_3-way'!$I486)</f>
        <v>4.2230053636239759</v>
      </c>
      <c r="G478" s="48">
        <f>IF(OR($A478="",$B478="",$C478=""),"",C478*'MPTO_working_3-way'!$I486)</f>
        <v>1.8303098307232246</v>
      </c>
      <c r="H478" s="46">
        <f>IF(OR($A478="",$B478="",$C478=""),"",'MPTO_working_3-way'!E486)</f>
        <v>4.6680327602989395</v>
      </c>
      <c r="I478" s="47">
        <f>IF(OR($A478="",$B478="",$C478=""),"",'MPTO_working_3-way'!F486)</f>
        <v>4.2621337669359693</v>
      </c>
      <c r="J478" s="48">
        <f>IF(OR($A478="",$B478="",$C478=""),"",'MPTO_working_3-way'!G486)</f>
        <v>1.8143791048615754</v>
      </c>
      <c r="K478" s="46">
        <f>IF(OR($A478="",$B478="",$C478=""),"",'OddsRatio_working_3-way'!H486)</f>
        <v>4.6443433357879877</v>
      </c>
      <c r="L478" s="47">
        <f>IF(OR($A478="",$B478="",$C478=""),"",'OddsRatio_working_3-way'!I486)</f>
        <v>4.249799043024618</v>
      </c>
      <c r="M478" s="48">
        <f>IF(OR($A478="",$B478="",$C478=""),"",'OddsRatio_working_3-way'!J486)</f>
        <v>1.8202368191659584</v>
      </c>
      <c r="N478" s="49">
        <f t="shared" si="119"/>
        <v>21.684623033623829</v>
      </c>
      <c r="O478" s="50">
        <f t="shared" si="120"/>
        <v>23.679818373279289</v>
      </c>
      <c r="P478" s="50">
        <f t="shared" si="121"/>
        <v>54.635558593096903</v>
      </c>
      <c r="Q478" t="s">
        <v>506</v>
      </c>
      <c r="R478" t="s">
        <v>507</v>
      </c>
      <c r="S478" s="40">
        <v>44348</v>
      </c>
      <c r="T478" s="52">
        <v>100</v>
      </c>
      <c r="U478" s="52">
        <f t="shared" si="122"/>
        <v>77.827050997782706</v>
      </c>
      <c r="V478" s="52">
        <f t="shared" si="123"/>
        <v>75.786924939467312</v>
      </c>
      <c r="W478" s="52">
        <f t="shared" si="124"/>
        <v>44.134078212290497</v>
      </c>
      <c r="X478" s="52">
        <f t="shared" si="125"/>
        <v>80.078996848242184</v>
      </c>
      <c r="Y478" s="52">
        <f t="shared" si="126"/>
        <v>78.03887078992679</v>
      </c>
      <c r="Z478" s="52">
        <f t="shared" si="127"/>
        <v>46.386024062749989</v>
      </c>
      <c r="AA478" s="52">
        <f t="shared" si="128"/>
        <v>-2.251945850459478</v>
      </c>
      <c r="AB478" s="52">
        <f t="shared" si="129"/>
        <v>-2.251945850459478</v>
      </c>
      <c r="AC478" s="52">
        <f t="shared" si="130"/>
        <v>-2.2519458504594922</v>
      </c>
      <c r="AF478">
        <v>1.76</v>
      </c>
      <c r="AG478">
        <v>2.16</v>
      </c>
      <c r="AH478" s="59" t="s">
        <v>379</v>
      </c>
      <c r="AJ478" t="s">
        <v>525</v>
      </c>
    </row>
    <row r="479" spans="1:36" ht="15" x14ac:dyDescent="0.25">
      <c r="A479">
        <v>2.73</v>
      </c>
      <c r="B479">
        <v>3.17</v>
      </c>
      <c r="C479">
        <v>2.94</v>
      </c>
      <c r="D479" s="45">
        <f t="shared" si="118"/>
        <v>2.1893833971346366E-2</v>
      </c>
      <c r="E479" s="46">
        <f>IF(OR($A479="",$B479="",$C479=""),"",A479*'MPTO_working_3-way'!$I487)</f>
        <v>2.7897701667417754</v>
      </c>
      <c r="F479" s="47">
        <f>IF(OR($A479="",$B479="",$C479=""),"",B479*'MPTO_working_3-way'!$I487)</f>
        <v>3.2394034536891678</v>
      </c>
      <c r="G479" s="48">
        <f>IF(OR($A479="",$B479="",$C479=""),"",C479*'MPTO_working_3-way'!$I487)</f>
        <v>3.004367871875758</v>
      </c>
      <c r="H479" s="46">
        <f>IF(OR($A479="",$B479="",$C479=""),"",'MPTO_working_3-way'!E487)</f>
        <v>2.7854965306995156</v>
      </c>
      <c r="I479" s="47">
        <f>IF(OR($A479="",$B479="",$C479=""),"",'MPTO_working_3-way'!F487)</f>
        <v>3.2450730933849012</v>
      </c>
      <c r="J479" s="48">
        <f>IF(OR($A479="",$B479="",$C479=""),"",'MPTO_working_3-way'!G487)</f>
        <v>3.0044636436226932</v>
      </c>
      <c r="K479" s="46">
        <f>IF(OR($A479="",$B479="",$C479=""),"",'OddsRatio_working_3-way'!H487)</f>
        <v>2.7875549835177713</v>
      </c>
      <c r="L479" s="47">
        <f>IF(OR($A479="",$B479="",$C479=""),"",'OddsRatio_working_3-way'!I487)</f>
        <v>3.242193245221713</v>
      </c>
      <c r="M479" s="48">
        <f>IF(OR($A479="",$B479="",$C479=""),"",'OddsRatio_working_3-way'!J487)</f>
        <v>3.0045414266037427</v>
      </c>
      <c r="N479" s="49">
        <f t="shared" si="119"/>
        <v>35.845246749050972</v>
      </c>
      <c r="O479" s="50">
        <f t="shared" si="120"/>
        <v>30.869881269687426</v>
      </c>
      <c r="P479" s="50">
        <f t="shared" si="121"/>
        <v>33.284871981261617</v>
      </c>
      <c r="Q479" t="s">
        <v>508</v>
      </c>
      <c r="R479" t="s">
        <v>509</v>
      </c>
      <c r="S479" s="40">
        <v>44348</v>
      </c>
      <c r="T479" s="52">
        <v>100</v>
      </c>
      <c r="U479" s="52">
        <f t="shared" si="122"/>
        <v>63.369963369963365</v>
      </c>
      <c r="V479" s="52">
        <f t="shared" si="123"/>
        <v>68.454258675078862</v>
      </c>
      <c r="W479" s="52">
        <f t="shared" si="124"/>
        <v>65.986394557823132</v>
      </c>
      <c r="X479" s="52">
        <f t="shared" si="125"/>
        <v>65.559346767098006</v>
      </c>
      <c r="Y479" s="52">
        <f t="shared" si="126"/>
        <v>70.643642072213495</v>
      </c>
      <c r="Z479" s="52">
        <f t="shared" si="127"/>
        <v>68.175777954957766</v>
      </c>
      <c r="AA479" s="52">
        <f t="shared" si="128"/>
        <v>-2.189383397134641</v>
      </c>
      <c r="AB479" s="52">
        <f t="shared" si="129"/>
        <v>-2.1893833971346339</v>
      </c>
      <c r="AC479" s="52">
        <f t="shared" si="130"/>
        <v>-2.1893833971346339</v>
      </c>
      <c r="AF479">
        <v>2.4300000000000002</v>
      </c>
      <c r="AG479">
        <v>1.62</v>
      </c>
      <c r="AH479" s="59" t="s">
        <v>379</v>
      </c>
      <c r="AJ479" t="s">
        <v>525</v>
      </c>
    </row>
    <row r="480" spans="1:36" ht="15" x14ac:dyDescent="0.25">
      <c r="A480">
        <v>3.68</v>
      </c>
      <c r="B480">
        <v>3.57</v>
      </c>
      <c r="C480">
        <v>2.12</v>
      </c>
      <c r="D480" s="45">
        <f t="shared" si="118"/>
        <v>2.3549288460256834E-2</v>
      </c>
      <c r="E480" s="46">
        <f>IF(OR($A480="",$B480="",$C480=""),"",A480*'MPTO_working_3-way'!$I488)</f>
        <v>3.7666613815337455</v>
      </c>
      <c r="F480" s="47">
        <f>IF(OR($A480="",$B480="",$C480=""),"",B480*'MPTO_working_3-way'!$I488)</f>
        <v>3.6540709598031169</v>
      </c>
      <c r="G480" s="48">
        <f>IF(OR($A480="",$B480="",$C480=""),"",C480*'MPTO_working_3-way'!$I488)</f>
        <v>2.1699244915357445</v>
      </c>
      <c r="H480" s="46">
        <f>IF(OR($A480="",$B480="",$C480=""),"",'MPTO_working_3-way'!E488)</f>
        <v>3.7894668096673492</v>
      </c>
      <c r="I480" s="47">
        <f>IF(OR($A480="",$B480="",$C480=""),"",'MPTO_working_3-way'!F488)</f>
        <v>3.6729288855660434</v>
      </c>
      <c r="J480" s="48">
        <f>IF(OR($A480="",$B480="",$C480=""),"",'MPTO_working_3-way'!G488)</f>
        <v>2.1558770213684721</v>
      </c>
      <c r="K480" s="46">
        <f>IF(OR($A480="",$B480="",$C480=""),"",'OddsRatio_working_3-way'!H488)</f>
        <v>3.7796286868949718</v>
      </c>
      <c r="L480" s="47">
        <f>IF(OR($A480="",$B480="",$C480=""),"",'OddsRatio_working_3-way'!I488)</f>
        <v>3.6655394497462983</v>
      </c>
      <c r="M480" s="48">
        <f>IF(OR($A480="",$B480="",$C480=""),"",'OddsRatio_working_3-way'!J488)</f>
        <v>2.1616358691501381</v>
      </c>
      <c r="N480" s="49">
        <f t="shared" si="119"/>
        <v>26.548709817732814</v>
      </c>
      <c r="O480" s="50">
        <f t="shared" si="120"/>
        <v>27.36673729110834</v>
      </c>
      <c r="P480" s="50">
        <f t="shared" si="121"/>
        <v>46.08455289115885</v>
      </c>
      <c r="Q480" t="s">
        <v>510</v>
      </c>
      <c r="R480" t="s">
        <v>511</v>
      </c>
      <c r="S480" s="40">
        <v>44348</v>
      </c>
      <c r="T480" s="52">
        <v>100</v>
      </c>
      <c r="U480" s="52">
        <f t="shared" si="122"/>
        <v>72.826086956521735</v>
      </c>
      <c r="V480" s="52">
        <f t="shared" si="123"/>
        <v>71.988795518207283</v>
      </c>
      <c r="W480" s="52">
        <f t="shared" si="124"/>
        <v>52.830188679245275</v>
      </c>
      <c r="X480" s="52">
        <f t="shared" si="125"/>
        <v>75.181015802547435</v>
      </c>
      <c r="Y480" s="52">
        <f t="shared" si="126"/>
        <v>74.343724364232983</v>
      </c>
      <c r="Z480" s="52">
        <f t="shared" si="127"/>
        <v>55.185117525270975</v>
      </c>
      <c r="AA480" s="52">
        <f t="shared" si="128"/>
        <v>-2.3549288460257003</v>
      </c>
      <c r="AB480" s="52">
        <f t="shared" si="129"/>
        <v>-2.3549288460257003</v>
      </c>
      <c r="AC480" s="52">
        <f t="shared" si="130"/>
        <v>-2.3549288460257003</v>
      </c>
      <c r="AF480">
        <v>2.2999999999999998</v>
      </c>
      <c r="AG480">
        <v>1.68</v>
      </c>
      <c r="AH480" s="59" t="s">
        <v>372</v>
      </c>
      <c r="AJ480" t="s">
        <v>525</v>
      </c>
    </row>
    <row r="481" spans="1:36" ht="15" x14ac:dyDescent="0.25">
      <c r="A481">
        <v>1.58</v>
      </c>
      <c r="B481">
        <v>4.25</v>
      </c>
      <c r="C481">
        <v>6.3</v>
      </c>
      <c r="D481" s="45">
        <f t="shared" si="118"/>
        <v>2.6935668782280597E-2</v>
      </c>
      <c r="E481" s="46">
        <f>IF(OR($A481="",$B481="",$C481=""),"",A481*'MPTO_working_3-way'!$I489)</f>
        <v>1.6225583566760033</v>
      </c>
      <c r="F481" s="47">
        <f>IF(OR($A481="",$B481="",$C481=""),"",B481*'MPTO_working_3-way'!$I489)</f>
        <v>4.3644765923246922</v>
      </c>
      <c r="G481" s="48">
        <f>IF(OR($A481="",$B481="",$C481=""),"",C481*'MPTO_working_3-way'!$I489)</f>
        <v>6.4696947133283675</v>
      </c>
      <c r="H481" s="46">
        <f>IF(OR($A481="",$B481="",$C481=""),"",'MPTO_working_3-way'!E489)</f>
        <v>1.6027366121322717</v>
      </c>
      <c r="I481" s="47">
        <f>IF(OR($A481="",$B481="",$C481=""),"",'MPTO_working_3-way'!F489)</f>
        <v>4.4186091043606917</v>
      </c>
      <c r="J481" s="48">
        <f>IF(OR($A481="",$B481="",$C481=""),"",'MPTO_working_3-way'!G489)</f>
        <v>6.6777248691168305</v>
      </c>
      <c r="K481" s="46">
        <f>IF(OR($A481="",$B481="",$C481=""),"",'OddsRatio_working_3-way'!H489)</f>
        <v>1.6095147340726119</v>
      </c>
      <c r="L481" s="47">
        <f>IF(OR($A481="",$B481="",$C481=""),"",'OddsRatio_working_3-way'!I489)</f>
        <v>4.4153842857517036</v>
      </c>
      <c r="M481" s="48">
        <f>IF(OR($A481="",$B481="",$C481=""),"",'OddsRatio_working_3-way'!J489)</f>
        <v>6.5697036044566239</v>
      </c>
      <c r="N481" s="49">
        <f t="shared" si="119"/>
        <v>61.631065279440215</v>
      </c>
      <c r="O481" s="50">
        <f t="shared" si="120"/>
        <v>22.91225485682719</v>
      </c>
      <c r="P481" s="50">
        <f t="shared" si="121"/>
        <v>15.456679863732624</v>
      </c>
      <c r="Q481" t="s">
        <v>512</v>
      </c>
      <c r="R481" t="s">
        <v>513</v>
      </c>
      <c r="S481" s="40">
        <v>44348</v>
      </c>
      <c r="T481" s="52">
        <v>100</v>
      </c>
      <c r="U481" s="52">
        <f t="shared" si="122"/>
        <v>36.708860759493668</v>
      </c>
      <c r="V481" s="52">
        <f t="shared" si="123"/>
        <v>76.470588235294116</v>
      </c>
      <c r="W481" s="52">
        <f t="shared" si="124"/>
        <v>84.126984126984127</v>
      </c>
      <c r="X481" s="52">
        <f t="shared" si="125"/>
        <v>39.402427637721757</v>
      </c>
      <c r="Y481" s="52">
        <f t="shared" si="126"/>
        <v>79.164155113522199</v>
      </c>
      <c r="Z481" s="52">
        <f t="shared" si="127"/>
        <v>86.820551005212195</v>
      </c>
      <c r="AA481" s="52">
        <f t="shared" si="128"/>
        <v>-2.6935668782280899</v>
      </c>
      <c r="AB481" s="52">
        <f t="shared" si="129"/>
        <v>-2.6935668782280828</v>
      </c>
      <c r="AC481" s="52">
        <f t="shared" si="130"/>
        <v>-2.6935668782280686</v>
      </c>
      <c r="AF481">
        <v>1.88</v>
      </c>
      <c r="AG481">
        <v>2.0299999999999998</v>
      </c>
      <c r="AH481" s="59" t="s">
        <v>374</v>
      </c>
      <c r="AJ481" t="s">
        <v>525</v>
      </c>
    </row>
    <row r="482" spans="1:36" ht="15" x14ac:dyDescent="0.25">
      <c r="A482">
        <v>1.6</v>
      </c>
      <c r="B482">
        <v>4.12</v>
      </c>
      <c r="C482">
        <v>6.34</v>
      </c>
      <c r="D482" s="45">
        <f t="shared" si="118"/>
        <v>2.5447153226547448E-2</v>
      </c>
      <c r="E482" s="46">
        <f>IF(OR($A482="",$B482="",$C482=""),"",A482*'MPTO_working_3-way'!$I490)</f>
        <v>1.6407154451624759</v>
      </c>
      <c r="F482" s="47">
        <f>IF(OR($A482="",$B482="",$C482=""),"",B482*'MPTO_working_3-way'!$I490)</f>
        <v>4.224842271293376</v>
      </c>
      <c r="G482" s="48">
        <f>IF(OR($A482="",$B482="",$C482=""),"",C482*'MPTO_working_3-way'!$I490)</f>
        <v>6.501334951456311</v>
      </c>
      <c r="H482" s="46">
        <f>IF(OR($A482="",$B482="",$C482=""),"",'MPTO_working_3-way'!E490)</f>
        <v>1.622013669538291</v>
      </c>
      <c r="I482" s="47">
        <f>IF(OR($A482="",$B482="",$C482=""),"",'MPTO_working_3-way'!F490)</f>
        <v>4.269197452506905</v>
      </c>
      <c r="J482" s="48">
        <f>IF(OR($A482="",$B482="",$C482=""),"",'MPTO_working_3-way'!G490)</f>
        <v>6.700332612245945</v>
      </c>
      <c r="K482" s="46">
        <f>IF(OR($A482="",$B482="",$C482=""),"",'OddsRatio_working_3-way'!H490)</f>
        <v>1.6285160167598864</v>
      </c>
      <c r="L482" s="47">
        <f>IF(OR($A482="",$B482="",$C482=""),"",'OddsRatio_working_3-way'!I490)</f>
        <v>4.2682832871514087</v>
      </c>
      <c r="M482" s="48">
        <f>IF(OR($A482="",$B482="",$C482=""),"",'OddsRatio_working_3-way'!J490)</f>
        <v>6.5937925491629885</v>
      </c>
      <c r="N482" s="49">
        <f t="shared" si="119"/>
        <v>60.94902092550074</v>
      </c>
      <c r="O482" s="50">
        <f t="shared" si="120"/>
        <v>23.669522689514846</v>
      </c>
      <c r="P482" s="50">
        <f t="shared" si="121"/>
        <v>15.381456384984412</v>
      </c>
      <c r="Q482" t="s">
        <v>514</v>
      </c>
      <c r="R482" t="s">
        <v>515</v>
      </c>
      <c r="S482" s="40">
        <v>44348</v>
      </c>
      <c r="T482" s="52">
        <v>100</v>
      </c>
      <c r="U482" s="52">
        <f t="shared" si="122"/>
        <v>37.5</v>
      </c>
      <c r="V482" s="52">
        <f t="shared" si="123"/>
        <v>75.728155339805824</v>
      </c>
      <c r="W482" s="52">
        <f t="shared" si="124"/>
        <v>84.227129337539424</v>
      </c>
      <c r="X482" s="52">
        <f t="shared" si="125"/>
        <v>40.044715322654746</v>
      </c>
      <c r="Y482" s="52">
        <f t="shared" si="126"/>
        <v>78.272870662460576</v>
      </c>
      <c r="Z482" s="52">
        <f t="shared" si="127"/>
        <v>86.771844660194176</v>
      </c>
      <c r="AA482" s="52">
        <f t="shared" si="128"/>
        <v>-2.5447153226547456</v>
      </c>
      <c r="AB482" s="52">
        <f t="shared" si="129"/>
        <v>-2.5447153226547528</v>
      </c>
      <c r="AC482" s="52">
        <f t="shared" si="130"/>
        <v>-2.5447153226547528</v>
      </c>
      <c r="AF482">
        <v>2.2000000000000002</v>
      </c>
      <c r="AG482">
        <v>1.74</v>
      </c>
      <c r="AH482" s="59" t="s">
        <v>376</v>
      </c>
      <c r="AJ482" t="s">
        <v>525</v>
      </c>
    </row>
    <row r="483" spans="1:36" ht="15" x14ac:dyDescent="0.25">
      <c r="A483">
        <v>1.48</v>
      </c>
      <c r="B483">
        <v>4.99</v>
      </c>
      <c r="C483">
        <v>6.72</v>
      </c>
      <c r="D483" s="45">
        <f t="shared" si="118"/>
        <v>2.4886001088405774E-2</v>
      </c>
      <c r="E483" s="46">
        <f>IF(OR($A483="",$B483="",$C483=""),"",A483*'MPTO_working_3-way'!$I491)</f>
        <v>1.5168312816108405</v>
      </c>
      <c r="F483" s="47">
        <f>IF(OR($A483="",$B483="",$C483=""),"",B483*'MPTO_working_3-way'!$I491)</f>
        <v>5.1141811454311448</v>
      </c>
      <c r="G483" s="48">
        <f>IF(OR($A483="",$B483="",$C483=""),"",C483*'MPTO_working_3-way'!$I491)</f>
        <v>6.8872339273140861</v>
      </c>
      <c r="H483" s="46">
        <f>IF(OR($A483="",$B483="",$C483=""),"",'MPTO_working_3-way'!E491)</f>
        <v>1.4983959477048194</v>
      </c>
      <c r="I483" s="47">
        <f>IF(OR($A483="",$B483="",$C483=""),"",'MPTO_working_3-way'!F491)</f>
        <v>5.2054739039689322</v>
      </c>
      <c r="J483" s="48">
        <f>IF(OR($A483="",$B483="",$C483=""),"",'MPTO_working_3-way'!G491)</f>
        <v>7.1167189533885908</v>
      </c>
      <c r="K483" s="46">
        <f>IF(OR($A483="",$B483="",$C483=""),"",'OddsRatio_working_3-way'!H491)</f>
        <v>1.5043274565219915</v>
      </c>
      <c r="L483" s="47">
        <f>IF(OR($A483="",$B483="",$C483=""),"",'OddsRatio_working_3-way'!I491)</f>
        <v>5.1922219823390554</v>
      </c>
      <c r="M483" s="48">
        <f>IF(OR($A483="",$B483="",$C483=""),"",'OddsRatio_working_3-way'!J491)</f>
        <v>7.0099021902203997</v>
      </c>
      <c r="N483" s="49">
        <f t="shared" si="119"/>
        <v>65.926910403510576</v>
      </c>
      <c r="O483" s="50">
        <f t="shared" si="120"/>
        <v>19.553472424287705</v>
      </c>
      <c r="P483" s="50">
        <f t="shared" si="121"/>
        <v>14.519617172201734</v>
      </c>
      <c r="Q483" t="s">
        <v>516</v>
      </c>
      <c r="R483" t="s">
        <v>517</v>
      </c>
      <c r="S483" s="40">
        <v>44348</v>
      </c>
      <c r="T483" s="52">
        <v>100</v>
      </c>
      <c r="U483" s="52">
        <f t="shared" si="122"/>
        <v>32.432432432432435</v>
      </c>
      <c r="V483" s="52">
        <f t="shared" si="123"/>
        <v>79.959919839679344</v>
      </c>
      <c r="W483" s="52">
        <f t="shared" si="124"/>
        <v>85.11904761904762</v>
      </c>
      <c r="X483" s="52">
        <f t="shared" si="125"/>
        <v>34.921032541273021</v>
      </c>
      <c r="Y483" s="52">
        <f t="shared" si="126"/>
        <v>82.448519948519944</v>
      </c>
      <c r="Z483" s="52">
        <f t="shared" si="127"/>
        <v>87.607647727888207</v>
      </c>
      <c r="AA483" s="52">
        <f t="shared" si="128"/>
        <v>-2.4886001088405862</v>
      </c>
      <c r="AB483" s="52">
        <f t="shared" si="129"/>
        <v>-2.4886001088406005</v>
      </c>
      <c r="AC483" s="52">
        <f t="shared" si="130"/>
        <v>-2.4886001088405862</v>
      </c>
      <c r="AF483">
        <v>1.62</v>
      </c>
      <c r="AG483">
        <v>2.4300000000000002</v>
      </c>
      <c r="AH483" s="59" t="s">
        <v>378</v>
      </c>
      <c r="AJ483" t="s">
        <v>525</v>
      </c>
    </row>
    <row r="484" spans="1:36" ht="15" x14ac:dyDescent="0.25">
      <c r="A484">
        <v>2.12</v>
      </c>
      <c r="B484">
        <v>3.57</v>
      </c>
      <c r="C484">
        <v>3.7</v>
      </c>
      <c r="D484" s="45">
        <f t="shared" si="118"/>
        <v>2.2080428295744525E-2</v>
      </c>
      <c r="E484" s="46">
        <f>IF(OR($A484="",$B484="",$C484=""),"",A484*'MPTO_working_3-way'!$I492)</f>
        <v>2.1668105079869786</v>
      </c>
      <c r="F484" s="47">
        <f>IF(OR($A484="",$B484="",$C484=""),"",B484*'MPTO_working_3-way'!$I492)</f>
        <v>3.6488271290158076</v>
      </c>
      <c r="G484" s="48">
        <f>IF(OR($A484="",$B484="",$C484=""),"",C484*'MPTO_working_3-way'!$I492)</f>
        <v>3.7816975846942551</v>
      </c>
      <c r="H484" s="46">
        <f>IF(OR($A484="",$B484="",$C484=""),"",'MPTO_working_3-way'!E492)</f>
        <v>2.1536037620345012</v>
      </c>
      <c r="I484" s="47">
        <f>IF(OR($A484="",$B484="",$C484=""),"",'MPTO_working_3-way'!F492)</f>
        <v>3.6663355689701516</v>
      </c>
      <c r="J484" s="48">
        <f>IF(OR($A484="",$B484="",$C484=""),"",'MPTO_working_3-way'!G492)</f>
        <v>3.8035811305173031</v>
      </c>
      <c r="K484" s="46">
        <f>IF(OR($A484="",$B484="",$C484=""),"",'OddsRatio_working_3-way'!H492)</f>
        <v>2.1590221595863692</v>
      </c>
      <c r="L484" s="47">
        <f>IF(OR($A484="",$B484="",$C484=""),"",'OddsRatio_working_3-way'!I492)</f>
        <v>3.6595419197651511</v>
      </c>
      <c r="M484" s="48">
        <f>IF(OR($A484="",$B484="",$C484=""),"",'OddsRatio_working_3-way'!J492)</f>
        <v>3.7940712775742833</v>
      </c>
      <c r="N484" s="49">
        <f t="shared" si="119"/>
        <v>46.150782281789148</v>
      </c>
      <c r="O484" s="50">
        <f t="shared" si="120"/>
        <v>27.406066789185719</v>
      </c>
      <c r="P484" s="50">
        <f t="shared" si="121"/>
        <v>26.443150929025133</v>
      </c>
      <c r="Q484" t="s">
        <v>518</v>
      </c>
      <c r="R484" t="s">
        <v>519</v>
      </c>
      <c r="S484" s="40">
        <v>44348</v>
      </c>
      <c r="T484" s="52">
        <v>100</v>
      </c>
      <c r="U484" s="52">
        <f t="shared" si="122"/>
        <v>52.830188679245275</v>
      </c>
      <c r="V484" s="52">
        <f t="shared" si="123"/>
        <v>71.988795518207283</v>
      </c>
      <c r="W484" s="52">
        <f t="shared" si="124"/>
        <v>72.972972972972968</v>
      </c>
      <c r="X484" s="52">
        <f t="shared" si="125"/>
        <v>55.038231508819749</v>
      </c>
      <c r="Y484" s="52">
        <f t="shared" si="126"/>
        <v>74.196838347781735</v>
      </c>
      <c r="Z484" s="52">
        <f t="shared" si="127"/>
        <v>75.181015802547435</v>
      </c>
      <c r="AA484" s="52">
        <f t="shared" si="128"/>
        <v>-2.2080428295744738</v>
      </c>
      <c r="AB484" s="52">
        <f t="shared" si="129"/>
        <v>-2.2080428295744525</v>
      </c>
      <c r="AC484" s="52">
        <f t="shared" si="130"/>
        <v>-2.2080428295744667</v>
      </c>
      <c r="AF484">
        <v>2.12</v>
      </c>
      <c r="AG484">
        <v>1.79</v>
      </c>
      <c r="AH484" s="59" t="s">
        <v>379</v>
      </c>
      <c r="AJ484" t="s">
        <v>525</v>
      </c>
    </row>
    <row r="485" spans="1:36" ht="15" x14ac:dyDescent="0.25">
      <c r="A485">
        <v>1.86</v>
      </c>
      <c r="B485">
        <v>3.77</v>
      </c>
      <c r="C485">
        <v>4.53</v>
      </c>
      <c r="D485" s="45">
        <f t="shared" si="118"/>
        <v>2.3636949868450552E-2</v>
      </c>
      <c r="E485" s="46">
        <f>IF(OR($A485="",$B485="",$C485=""),"",A485*'MPTO_working_3-way'!$I493)</f>
        <v>1.9039647267553181</v>
      </c>
      <c r="F485" s="47">
        <f>IF(OR($A485="",$B485="",$C485=""),"",B485*'MPTO_working_3-way'!$I493)</f>
        <v>3.8591113010040585</v>
      </c>
      <c r="G485" s="48">
        <f>IF(OR($A485="",$B485="",$C485=""),"",C485*'MPTO_working_3-way'!$I493)</f>
        <v>4.6370753829040812</v>
      </c>
      <c r="H485" s="46">
        <f>IF(OR($A485="",$B485="",$C485=""),"",'MPTO_working_3-way'!E493)</f>
        <v>1.8876635372064192</v>
      </c>
      <c r="I485" s="47">
        <f>IF(OR($A485="",$B485="",$C485=""),"",'MPTO_working_3-way'!F493)</f>
        <v>3.8854113535502681</v>
      </c>
      <c r="J485" s="48">
        <f>IF(OR($A485="",$B485="",$C485=""),"",'MPTO_working_3-way'!G493)</f>
        <v>4.697668207352879</v>
      </c>
      <c r="K485" s="46">
        <f>IF(OR($A485="",$B485="",$C485=""),"",'OddsRatio_working_3-way'!H493)</f>
        <v>1.8938539585842682</v>
      </c>
      <c r="L485" s="47">
        <f>IF(OR($A485="",$B485="",$C485=""),"",'OddsRatio_working_3-way'!I493)</f>
        <v>3.8790412386958404</v>
      </c>
      <c r="M485" s="48">
        <f>IF(OR($A485="",$B485="",$C485=""),"",'OddsRatio_working_3-way'!J493)</f>
        <v>4.668958690467985</v>
      </c>
      <c r="N485" s="49">
        <f t="shared" si="119"/>
        <v>52.521981418435793</v>
      </c>
      <c r="O485" s="50">
        <f t="shared" si="120"/>
        <v>25.912701707769386</v>
      </c>
      <c r="P485" s="50">
        <f t="shared" si="121"/>
        <v>21.565316873794828</v>
      </c>
      <c r="Q485" t="s">
        <v>520</v>
      </c>
      <c r="R485" t="s">
        <v>521</v>
      </c>
      <c r="S485" s="40">
        <v>44348</v>
      </c>
      <c r="T485" s="52">
        <v>100</v>
      </c>
      <c r="U485" s="52">
        <f t="shared" si="122"/>
        <v>46.236559139784944</v>
      </c>
      <c r="V485" s="52">
        <f t="shared" si="123"/>
        <v>73.474801061007966</v>
      </c>
      <c r="W485" s="52">
        <f t="shared" si="124"/>
        <v>77.924944812362028</v>
      </c>
      <c r="X485" s="52">
        <f t="shared" si="125"/>
        <v>48.600254126630013</v>
      </c>
      <c r="Y485" s="52">
        <f t="shared" si="126"/>
        <v>75.838496047853027</v>
      </c>
      <c r="Z485" s="52">
        <f t="shared" si="127"/>
        <v>80.28863979920709</v>
      </c>
      <c r="AA485" s="52">
        <f t="shared" si="128"/>
        <v>-2.3636949868450685</v>
      </c>
      <c r="AB485" s="52">
        <f t="shared" si="129"/>
        <v>-2.3636949868450614</v>
      </c>
      <c r="AC485" s="52">
        <f t="shared" si="130"/>
        <v>-2.3636949868450614</v>
      </c>
      <c r="AF485">
        <v>2.0699999999999998</v>
      </c>
      <c r="AG485">
        <v>1.85</v>
      </c>
      <c r="AH485" s="59" t="s">
        <v>379</v>
      </c>
      <c r="AJ485" t="s">
        <v>525</v>
      </c>
    </row>
    <row r="486" spans="1:36" ht="15" x14ac:dyDescent="0.25">
      <c r="A486">
        <v>8.02</v>
      </c>
      <c r="B486">
        <v>5.43</v>
      </c>
      <c r="C486">
        <v>1.39</v>
      </c>
      <c r="D486" s="45">
        <f t="shared" si="118"/>
        <v>2.8274802348501549E-2</v>
      </c>
      <c r="E486" s="46">
        <f>IF(OR($A486="",$B486="",$C486=""),"",A486*'MPTO_working_3-way'!$I494)</f>
        <v>8.2467639148349825</v>
      </c>
      <c r="F486" s="47">
        <f>IF(OR($A486="",$B486="",$C486=""),"",B486*'MPTO_working_3-way'!$I494)</f>
        <v>5.5835321767523629</v>
      </c>
      <c r="G486" s="48">
        <f>IF(OR($A486="",$B486="",$C486=""),"",C486*'MPTO_working_3-way'!$I494)</f>
        <v>1.4293019752644172</v>
      </c>
      <c r="H486" s="46">
        <f>IF(OR($A486="",$B486="",$C486=""),"",'MPTO_working_3-way'!E494)</f>
        <v>8.6757849894948063</v>
      </c>
      <c r="I486" s="47">
        <f>IF(OR($A486="",$B486="",$C486=""),"",'MPTO_working_3-way'!F494)</f>
        <v>5.7228821864615904</v>
      </c>
      <c r="J486" s="48">
        <f>IF(OR($A486="",$B486="",$C486=""),"",'MPTO_working_3-way'!G494)</f>
        <v>1.408451643889761</v>
      </c>
      <c r="K486" s="46">
        <f>IF(OR($A486="",$B486="",$C486=""),"",'OddsRatio_working_3-way'!H494)</f>
        <v>8.4665111410539833</v>
      </c>
      <c r="L486" s="47">
        <f>IF(OR($A486="",$B486="",$C486=""),"",'OddsRatio_working_3-way'!I494)</f>
        <v>5.7117727001238103</v>
      </c>
      <c r="M486" s="48">
        <f>IF(OR($A486="",$B486="",$C486=""),"",'OddsRatio_working_3-way'!J494)</f>
        <v>1.4148061745029989</v>
      </c>
      <c r="N486" s="49">
        <f t="shared" si="119"/>
        <v>12.125968565695382</v>
      </c>
      <c r="O486" s="50">
        <f t="shared" si="120"/>
        <v>17.909809925760033</v>
      </c>
      <c r="P486" s="50">
        <f t="shared" si="121"/>
        <v>69.964221508544583</v>
      </c>
      <c r="Q486" t="s">
        <v>522</v>
      </c>
      <c r="R486" t="s">
        <v>523</v>
      </c>
      <c r="S486" s="40">
        <v>44348</v>
      </c>
      <c r="T486" s="52">
        <v>100</v>
      </c>
      <c r="U486" s="52">
        <f t="shared" si="122"/>
        <v>87.531172069825445</v>
      </c>
      <c r="V486" s="52">
        <f t="shared" si="123"/>
        <v>81.583793738489874</v>
      </c>
      <c r="W486" s="52">
        <f t="shared" si="124"/>
        <v>28.057553956834536</v>
      </c>
      <c r="X486" s="52">
        <f t="shared" si="125"/>
        <v>90.358652304675601</v>
      </c>
      <c r="Y486" s="52">
        <f t="shared" si="126"/>
        <v>84.411273973340045</v>
      </c>
      <c r="Z486" s="52">
        <f t="shared" si="127"/>
        <v>30.885034191684689</v>
      </c>
      <c r="AA486" s="52">
        <f t="shared" si="128"/>
        <v>-2.8274802348501566</v>
      </c>
      <c r="AB486" s="52">
        <f t="shared" si="129"/>
        <v>-2.8274802348501709</v>
      </c>
      <c r="AC486" s="52">
        <f t="shared" si="130"/>
        <v>-2.8274802348501531</v>
      </c>
      <c r="AF486">
        <v>1.51</v>
      </c>
      <c r="AG486">
        <v>2.69</v>
      </c>
      <c r="AH486" s="59" t="s">
        <v>381</v>
      </c>
      <c r="AJ486" t="s">
        <v>525</v>
      </c>
    </row>
    <row r="487" spans="1:36" ht="15" x14ac:dyDescent="0.25">
      <c r="A487">
        <v>3.32</v>
      </c>
      <c r="B487">
        <v>3.47</v>
      </c>
      <c r="C487">
        <v>2.17</v>
      </c>
      <c r="D487" s="45">
        <f t="shared" si="118"/>
        <v>5.0218750405012003E-2</v>
      </c>
      <c r="E487" s="46">
        <f>IF(OR($A487="",$B487="",$C487=""),"",A487*'MPTO_working_3-way'!$I495)</f>
        <v>3.4867262513446398</v>
      </c>
      <c r="F487" s="47">
        <f>IF(OR($A487="",$B487="",$C487=""),"",B487*'MPTO_working_3-way'!$I495)</f>
        <v>3.644259063905392</v>
      </c>
      <c r="G487" s="48">
        <f>IF(OR($A487="",$B487="",$C487=""),"",C487*'MPTO_working_3-way'!$I495)</f>
        <v>2.278974688378876</v>
      </c>
      <c r="H487" s="46">
        <f>IF(OR($A487="",$B487="",$C487=""),"",'MPTO_working_3-way'!E495)</f>
        <v>3.5153680454375098</v>
      </c>
      <c r="I487" s="47">
        <f>IF(OR($A487="",$B487="",$C487=""),"",'MPTO_working_3-way'!F495)</f>
        <v>3.683989521837562</v>
      </c>
      <c r="J487" s="48">
        <f>IF(OR($A487="",$B487="",$C487=""),"",'MPTO_working_3-way'!G495)</f>
        <v>2.2517962654396682</v>
      </c>
      <c r="K487" s="46">
        <f>IF(OR($A487="",$B487="",$C487=""),"",'OddsRatio_working_3-way'!H495)</f>
        <v>3.5044028501132098</v>
      </c>
      <c r="L487" s="47">
        <f>IF(OR($A487="",$B487="",$C487=""),"",'OddsRatio_working_3-way'!I495)</f>
        <v>3.6663254481808751</v>
      </c>
      <c r="M487" s="48">
        <f>IF(OR($A487="",$B487="",$C487=""),"",'OddsRatio_working_3-way'!J495)</f>
        <v>2.2629962649277826</v>
      </c>
      <c r="N487" s="49">
        <f t="shared" si="119"/>
        <v>28.680198212129639</v>
      </c>
      <c r="O487" s="50">
        <f t="shared" si="120"/>
        <v>27.440420191432384</v>
      </c>
      <c r="P487" s="50">
        <f t="shared" si="121"/>
        <v>43.879381596437966</v>
      </c>
      <c r="Q487" t="s">
        <v>455</v>
      </c>
      <c r="R487" t="s">
        <v>91</v>
      </c>
      <c r="S487" s="40">
        <v>44348</v>
      </c>
      <c r="T487" s="52">
        <v>100</v>
      </c>
      <c r="U487" s="52">
        <f t="shared" si="122"/>
        <v>69.879518072289159</v>
      </c>
      <c r="V487" s="52">
        <f t="shared" si="123"/>
        <v>71.181556195965413</v>
      </c>
      <c r="W487" s="52">
        <f t="shared" si="124"/>
        <v>53.917050691244242</v>
      </c>
      <c r="X487" s="52">
        <f t="shared" si="125"/>
        <v>74.901393112790345</v>
      </c>
      <c r="Y487" s="52">
        <f t="shared" si="126"/>
        <v>76.203431236466599</v>
      </c>
      <c r="Z487" s="52">
        <f t="shared" si="127"/>
        <v>58.938925731745428</v>
      </c>
      <c r="AA487" s="52">
        <f t="shared" si="128"/>
        <v>-5.021875040501186</v>
      </c>
      <c r="AB487" s="52">
        <f t="shared" si="129"/>
        <v>-5.021875040501186</v>
      </c>
      <c r="AC487" s="52">
        <f t="shared" si="130"/>
        <v>-5.021875040501186</v>
      </c>
      <c r="AF487">
        <v>2.27</v>
      </c>
      <c r="AG487">
        <v>1.63</v>
      </c>
      <c r="AH487" s="59" t="s">
        <v>372</v>
      </c>
      <c r="AJ487" t="s">
        <v>472</v>
      </c>
    </row>
    <row r="488" spans="1:36" ht="15" x14ac:dyDescent="0.25">
      <c r="A488">
        <v>1.17</v>
      </c>
      <c r="B488">
        <v>6.9</v>
      </c>
      <c r="C488">
        <v>16.21</v>
      </c>
      <c r="D488" s="45">
        <f t="shared" si="118"/>
        <v>6.1318705553343289E-2</v>
      </c>
      <c r="E488" s="46">
        <f>IF(OR($A488="",$B488="",$C488=""),"",A488*'MPTO_working_3-way'!$I496)</f>
        <v>1.2417428854974115</v>
      </c>
      <c r="F488" s="47">
        <f>IF(OR($A488="",$B488="",$C488=""),"",B488*'MPTO_working_3-way'!$I496)</f>
        <v>7.3230990683180694</v>
      </c>
      <c r="G488" s="48">
        <f>IF(OR($A488="",$B488="",$C488=""),"",C488*'MPTO_working_3-way'!$I496)</f>
        <v>17.203976217019697</v>
      </c>
      <c r="H488" s="46">
        <f>IF(OR($A488="",$B488="",$C488=""),"",'MPTO_working_3-way'!E496)</f>
        <v>1.1986652342160296</v>
      </c>
      <c r="I488" s="47">
        <f>IF(OR($A488="",$B488="",$C488=""),"",'MPTO_working_3-way'!F496)</f>
        <v>8.0329048530745055</v>
      </c>
      <c r="J488" s="48">
        <f>IF(OR($A488="",$B488="",$C488=""),"",'MPTO_working_3-way'!G496)</f>
        <v>24.241985769356873</v>
      </c>
      <c r="K488" s="46">
        <f>IF(OR($A488="",$B488="",$C488=""),"",'OddsRatio_working_3-way'!H496)</f>
        <v>1.2083363838289125</v>
      </c>
      <c r="L488" s="47">
        <f>IF(OR($A488="",$B488="",$C488=""),"",'OddsRatio_working_3-way'!I496)</f>
        <v>8.2304980270034527</v>
      </c>
      <c r="M488" s="48">
        <f>IF(OR($A488="",$B488="",$C488=""),"",'OddsRatio_working_3-way'!J496)</f>
        <v>19.639978811986865</v>
      </c>
      <c r="N488" s="49">
        <f t="shared" si="119"/>
        <v>80.531969353657672</v>
      </c>
      <c r="O488" s="50">
        <f t="shared" si="120"/>
        <v>13.655420890402819</v>
      </c>
      <c r="P488" s="50">
        <f t="shared" si="121"/>
        <v>5.8126097559395102</v>
      </c>
      <c r="Q488" t="s">
        <v>92</v>
      </c>
      <c r="R488" t="s">
        <v>453</v>
      </c>
      <c r="S488" s="40">
        <v>44348</v>
      </c>
      <c r="T488" s="52">
        <v>100</v>
      </c>
      <c r="U488" s="52">
        <f t="shared" si="122"/>
        <v>14.529914529914532</v>
      </c>
      <c r="V488" s="52">
        <f t="shared" si="123"/>
        <v>85.507246376811594</v>
      </c>
      <c r="W488" s="52">
        <f t="shared" si="124"/>
        <v>93.83096853793954</v>
      </c>
      <c r="X488" s="52">
        <f t="shared" si="125"/>
        <v>20.661785085248862</v>
      </c>
      <c r="Y488" s="52">
        <f t="shared" si="126"/>
        <v>91.639116932145939</v>
      </c>
      <c r="Z488" s="52">
        <f t="shared" si="127"/>
        <v>99.962839093273885</v>
      </c>
      <c r="AA488" s="52">
        <f t="shared" si="128"/>
        <v>-6.1318705553343307</v>
      </c>
      <c r="AB488" s="52">
        <f t="shared" si="129"/>
        <v>-6.1318705553343449</v>
      </c>
      <c r="AC488" s="52">
        <f t="shared" si="130"/>
        <v>-6.1318705553343449</v>
      </c>
      <c r="AF488">
        <v>1.77</v>
      </c>
      <c r="AG488">
        <v>2.0299999999999998</v>
      </c>
      <c r="AH488" s="59" t="s">
        <v>371</v>
      </c>
      <c r="AJ488" t="s">
        <v>472</v>
      </c>
    </row>
    <row r="489" spans="1:36" ht="15" x14ac:dyDescent="0.25">
      <c r="A489">
        <v>2.56</v>
      </c>
      <c r="B489">
        <v>3.49</v>
      </c>
      <c r="C489">
        <v>2.69</v>
      </c>
      <c r="D489" s="45">
        <f t="shared" si="118"/>
        <v>4.890516318530902E-2</v>
      </c>
      <c r="E489" s="46">
        <f>IF(OR($A489="",$B489="",$C489=""),"",A489*'MPTO_working_3-way'!$I497)</f>
        <v>2.685197217754391</v>
      </c>
      <c r="F489" s="47">
        <f>IF(OR($A489="",$B489="",$C489=""),"",B489*'MPTO_working_3-way'!$I497)</f>
        <v>3.6606790195167287</v>
      </c>
      <c r="G489" s="48">
        <f>IF(OR($A489="",$B489="",$C489=""),"",C489*'MPTO_working_3-way'!$I497)</f>
        <v>2.8215548889684814</v>
      </c>
      <c r="H489" s="46">
        <f>IF(OR($A489="",$B489="",$C489=""),"",'MPTO_working_3-way'!E497)</f>
        <v>2.6714876051430849</v>
      </c>
      <c r="I489" s="47">
        <f>IF(OR($A489="",$B489="",$C489=""),"",'MPTO_working_3-way'!F497)</f>
        <v>3.7005345353964181</v>
      </c>
      <c r="J489" s="48">
        <f>IF(OR($A489="",$B489="",$C489=""),"",'MPTO_working_3-way'!G497)</f>
        <v>2.8133708987368267</v>
      </c>
      <c r="K489" s="46">
        <f>IF(OR($A489="",$B489="",$C489=""),"",'OddsRatio_working_3-way'!H497)</f>
        <v>2.6783984359300734</v>
      </c>
      <c r="L489" s="47">
        <f>IF(OR($A489="",$B489="",$C489=""),"",'OddsRatio_working_3-way'!I497)</f>
        <v>3.6789821188883876</v>
      </c>
      <c r="M489" s="48">
        <f>IF(OR($A489="",$B489="",$C489=""),"",'OddsRatio_working_3-way'!J497)</f>
        <v>2.8182649722575799</v>
      </c>
      <c r="N489" s="49">
        <f t="shared" si="119"/>
        <v>37.241212428943747</v>
      </c>
      <c r="O489" s="50">
        <f t="shared" si="120"/>
        <v>27.317336337563319</v>
      </c>
      <c r="P489" s="50">
        <f t="shared" si="121"/>
        <v>35.441451233492934</v>
      </c>
      <c r="Q489" t="s">
        <v>456</v>
      </c>
      <c r="R489" t="s">
        <v>454</v>
      </c>
      <c r="S489" s="40">
        <v>44348</v>
      </c>
      <c r="T489" s="52">
        <v>100</v>
      </c>
      <c r="U489" s="52">
        <f t="shared" si="122"/>
        <v>60.9375</v>
      </c>
      <c r="V489" s="52">
        <f t="shared" si="123"/>
        <v>71.346704871060169</v>
      </c>
      <c r="W489" s="52">
        <f t="shared" si="124"/>
        <v>62.825278810408925</v>
      </c>
      <c r="X489" s="52">
        <f t="shared" si="125"/>
        <v>65.828016318530899</v>
      </c>
      <c r="Y489" s="52">
        <f t="shared" si="126"/>
        <v>76.237221189591082</v>
      </c>
      <c r="Z489" s="52">
        <f t="shared" si="127"/>
        <v>67.715795128939831</v>
      </c>
      <c r="AA489" s="52">
        <f t="shared" si="128"/>
        <v>-4.8905163185308993</v>
      </c>
      <c r="AB489" s="52">
        <f t="shared" si="129"/>
        <v>-4.8905163185309135</v>
      </c>
      <c r="AC489" s="52">
        <f t="shared" si="130"/>
        <v>-4.8905163185309064</v>
      </c>
      <c r="AF489">
        <v>2.48</v>
      </c>
      <c r="AG489">
        <v>1.54</v>
      </c>
      <c r="AH489" s="59" t="s">
        <v>377</v>
      </c>
      <c r="AJ489" t="s">
        <v>472</v>
      </c>
    </row>
    <row r="490" spans="1:36" ht="15" x14ac:dyDescent="0.25">
      <c r="A490">
        <v>7.04</v>
      </c>
      <c r="B490">
        <v>4.33</v>
      </c>
      <c r="C490">
        <v>1.46</v>
      </c>
      <c r="D490" s="45">
        <f t="shared" si="118"/>
        <v>5.7923843611859649E-2</v>
      </c>
      <c r="E490" s="46">
        <f>IF(OR($A490="",$B490="",$C490=""),"",A490*'MPTO_working_3-way'!$I498)</f>
        <v>7.4477838590274921</v>
      </c>
      <c r="F490" s="47">
        <f>IF(OR($A490="",$B490="",$C490=""),"",B490*'MPTO_working_3-way'!$I498)</f>
        <v>4.5808102428393527</v>
      </c>
      <c r="G490" s="48">
        <f>IF(OR($A490="",$B490="",$C490=""),"",C490*'MPTO_working_3-way'!$I498)</f>
        <v>1.5445688116733149</v>
      </c>
      <c r="H490" s="46">
        <f>IF(OR($A490="",$B490="",$C490=""),"",'MPTO_working_3-way'!E498)</f>
        <v>8.1474687492982447</v>
      </c>
      <c r="I490" s="47">
        <f>IF(OR($A490="",$B490="",$C490=""),"",'MPTO_working_3-way'!F498)</f>
        <v>4.7250285165531896</v>
      </c>
      <c r="J490" s="48">
        <f>IF(OR($A490="",$B490="",$C490=""),"",'MPTO_working_3-way'!G498)</f>
        <v>1.5023506703013307</v>
      </c>
      <c r="K490" s="46">
        <f>IF(OR($A490="",$B490="",$C490=""),"",'OddsRatio_working_3-way'!H498)</f>
        <v>7.7674828358247705</v>
      </c>
      <c r="L490" s="47">
        <f>IF(OR($A490="",$B490="",$C490=""),"",'OddsRatio_working_3-way'!I498)</f>
        <v>4.7310791131285592</v>
      </c>
      <c r="M490" s="48">
        <f>IF(OR($A490="",$B490="",$C490=""),"",'OddsRatio_working_3-way'!J498)</f>
        <v>1.5154043219336746</v>
      </c>
      <c r="N490" s="49">
        <f t="shared" si="119"/>
        <v>13.426812846990661</v>
      </c>
      <c r="O490" s="50">
        <f t="shared" si="120"/>
        <v>21.830199178479038</v>
      </c>
      <c r="P490" s="50">
        <f t="shared" si="121"/>
        <v>64.742987974530308</v>
      </c>
      <c r="Q490" t="s">
        <v>452</v>
      </c>
      <c r="R490" t="s">
        <v>89</v>
      </c>
      <c r="S490" s="40">
        <v>44348</v>
      </c>
      <c r="T490" s="52">
        <v>100</v>
      </c>
      <c r="U490" s="52">
        <f t="shared" si="122"/>
        <v>85.795454545454547</v>
      </c>
      <c r="V490" s="52">
        <f t="shared" si="123"/>
        <v>76.905311778290994</v>
      </c>
      <c r="W490" s="52">
        <f t="shared" si="124"/>
        <v>31.506849315068493</v>
      </c>
      <c r="X490" s="52">
        <f t="shared" si="125"/>
        <v>91.587838906640513</v>
      </c>
      <c r="Y490" s="52">
        <f t="shared" si="126"/>
        <v>82.69769613947696</v>
      </c>
      <c r="Z490" s="52">
        <f t="shared" si="127"/>
        <v>37.29923367625446</v>
      </c>
      <c r="AA490" s="52">
        <f t="shared" si="128"/>
        <v>-5.7923843611859667</v>
      </c>
      <c r="AB490" s="52">
        <f t="shared" si="129"/>
        <v>-5.7923843611859667</v>
      </c>
      <c r="AC490" s="52">
        <f t="shared" si="130"/>
        <v>-5.7923843611859667</v>
      </c>
      <c r="AF490">
        <v>1.93</v>
      </c>
      <c r="AG490">
        <v>1.88</v>
      </c>
      <c r="AH490" s="59" t="s">
        <v>377</v>
      </c>
      <c r="AJ490" t="s">
        <v>472</v>
      </c>
    </row>
    <row r="491" spans="1:36" ht="15" x14ac:dyDescent="0.25">
      <c r="A491">
        <v>2.4900000000000002</v>
      </c>
      <c r="B491">
        <v>3.42</v>
      </c>
      <c r="C491">
        <v>3.05</v>
      </c>
      <c r="D491" s="45">
        <f t="shared" si="118"/>
        <v>2.187293898054099E-2</v>
      </c>
      <c r="E491" s="46">
        <f>IF(OR($A491="",$B491="",$C491=""),"",A491*'MPTO_working_3-way'!$I499)</f>
        <v>2.5444636180615472</v>
      </c>
      <c r="F491" s="47">
        <f>IF(OR($A491="",$B491="",$C491=""),"",B491*'MPTO_working_3-way'!$I499)</f>
        <v>3.4948054513134501</v>
      </c>
      <c r="G491" s="48">
        <f>IF(OR($A491="",$B491="",$C491=""),"",C491*'MPTO_working_3-way'!$I499)</f>
        <v>3.11671246389065</v>
      </c>
      <c r="H491" s="46">
        <f>IF(OR($A491="",$B491="",$C491=""),"",'MPTO_working_3-way'!E499)</f>
        <v>2.5360406497793808</v>
      </c>
      <c r="I491" s="47">
        <f>IF(OR($A491="",$B491="",$C491=""),"",'MPTO_working_3-way'!F499)</f>
        <v>3.5074590182751684</v>
      </c>
      <c r="J491" s="48">
        <f>IF(OR($A491="",$B491="",$C491=""),"",'MPTO_working_3-way'!G499)</f>
        <v>3.1193668835263124</v>
      </c>
      <c r="K491" s="46">
        <f>IF(OR($A491="",$B491="",$C491=""),"",'OddsRatio_working_3-way'!H499)</f>
        <v>2.5398915066453869</v>
      </c>
      <c r="L491" s="47">
        <f>IF(OR($A491="",$B491="",$C491=""),"",'OddsRatio_working_3-way'!I499)</f>
        <v>3.5010318430079432</v>
      </c>
      <c r="M491" s="48">
        <f>IF(OR($A491="",$B491="",$C491=""),"",'OddsRatio_working_3-way'!J499)</f>
        <v>3.1186426769282152</v>
      </c>
      <c r="N491" s="49">
        <f t="shared" si="119"/>
        <v>39.301013891557687</v>
      </c>
      <c r="O491" s="50">
        <f t="shared" si="120"/>
        <v>28.613896078941124</v>
      </c>
      <c r="P491" s="50">
        <f t="shared" si="121"/>
        <v>32.085090029501195</v>
      </c>
      <c r="Q491" t="s">
        <v>95</v>
      </c>
      <c r="R491" t="s">
        <v>459</v>
      </c>
      <c r="S491" s="40">
        <v>44348</v>
      </c>
      <c r="T491" s="52">
        <v>100</v>
      </c>
      <c r="U491" s="52">
        <f t="shared" si="122"/>
        <v>59.839357429718881</v>
      </c>
      <c r="V491" s="52">
        <f t="shared" si="123"/>
        <v>70.760233918128648</v>
      </c>
      <c r="W491" s="52">
        <f t="shared" si="124"/>
        <v>67.21311475409837</v>
      </c>
      <c r="X491" s="52">
        <f t="shared" si="125"/>
        <v>62.026651327772989</v>
      </c>
      <c r="Y491" s="52">
        <f t="shared" si="126"/>
        <v>72.94752781618277</v>
      </c>
      <c r="Z491" s="52">
        <f t="shared" si="127"/>
        <v>69.400408652152464</v>
      </c>
      <c r="AA491" s="52">
        <f t="shared" si="128"/>
        <v>-2.1872938980541079</v>
      </c>
      <c r="AB491" s="52">
        <f t="shared" si="129"/>
        <v>-2.1872938980541221</v>
      </c>
      <c r="AC491" s="52">
        <f t="shared" si="130"/>
        <v>-2.1872938980540937</v>
      </c>
      <c r="AF491">
        <v>1.74</v>
      </c>
      <c r="AG491">
        <v>2.2000000000000002</v>
      </c>
      <c r="AH491" s="59" t="s">
        <v>372</v>
      </c>
      <c r="AJ491" t="s">
        <v>473</v>
      </c>
    </row>
    <row r="492" spans="1:36" ht="15" x14ac:dyDescent="0.25">
      <c r="A492">
        <v>1.27</v>
      </c>
      <c r="B492">
        <v>6.52</v>
      </c>
      <c r="C492">
        <v>11.1</v>
      </c>
      <c r="D492" s="45">
        <f t="shared" si="118"/>
        <v>3.0865898022073956E-2</v>
      </c>
      <c r="E492" s="46">
        <f>IF(OR($A492="",$B492="",$C492=""),"",A492*'MPTO_working_3-way'!$I500)</f>
        <v>1.3091996904880339</v>
      </c>
      <c r="F492" s="47">
        <f>IF(OR($A492="",$B492="",$C492=""),"",B492*'MPTO_working_3-way'!$I500)</f>
        <v>6.7212456551039219</v>
      </c>
      <c r="G492" s="48">
        <f>IF(OR($A492="",$B492="",$C492=""),"",C492*'MPTO_working_3-way'!$I500)</f>
        <v>11.442611468045021</v>
      </c>
      <c r="H492" s="46">
        <f>IF(OR($A492="",$B492="",$C492=""),"",'MPTO_working_3-way'!E500)</f>
        <v>1.2868142399741944</v>
      </c>
      <c r="I492" s="47">
        <f>IF(OR($A492="",$B492="",$C492=""),"",'MPTO_working_3-way'!F500)</f>
        <v>6.988823451286609</v>
      </c>
      <c r="J492" s="48">
        <f>IF(OR($A492="",$B492="",$C492=""),"",'MPTO_working_3-way'!G500)</f>
        <v>12.531099460831179</v>
      </c>
      <c r="K492" s="46">
        <f>IF(OR($A492="",$B492="",$C492=""),"",'OddsRatio_working_3-way'!H500)</f>
        <v>1.293048222444583</v>
      </c>
      <c r="L492" s="47">
        <f>IF(OR($A492="",$B492="",$C492=""),"",'OddsRatio_working_3-way'!I500)</f>
        <v>6.9912081033114708</v>
      </c>
      <c r="M492" s="48">
        <f>IF(OR($A492="",$B492="",$C492=""),"",'OddsRatio_working_3-way'!J500)</f>
        <v>11.962174247001061</v>
      </c>
      <c r="N492" s="49">
        <f t="shared" si="119"/>
        <v>76.382541736412051</v>
      </c>
      <c r="O492" s="50">
        <f t="shared" si="120"/>
        <v>14.878194479331796</v>
      </c>
      <c r="P492" s="50">
        <f t="shared" si="121"/>
        <v>8.7392637842561545</v>
      </c>
      <c r="Q492" t="s">
        <v>98</v>
      </c>
      <c r="R492" t="s">
        <v>103</v>
      </c>
      <c r="S492" s="40">
        <v>44348</v>
      </c>
      <c r="T492" s="52">
        <v>100</v>
      </c>
      <c r="U492" s="52">
        <f t="shared" si="122"/>
        <v>21.259842519685037</v>
      </c>
      <c r="V492" s="52">
        <f t="shared" si="123"/>
        <v>84.662576687116569</v>
      </c>
      <c r="W492" s="52">
        <f t="shared" si="124"/>
        <v>90.990990990990994</v>
      </c>
      <c r="X492" s="52">
        <f t="shared" si="125"/>
        <v>24.346432321892447</v>
      </c>
      <c r="Y492" s="52">
        <f t="shared" si="126"/>
        <v>87.749166489323954</v>
      </c>
      <c r="Z492" s="52">
        <f t="shared" si="127"/>
        <v>94.077580793198393</v>
      </c>
      <c r="AA492" s="52">
        <f t="shared" si="128"/>
        <v>-3.0865898022074099</v>
      </c>
      <c r="AB492" s="52">
        <f t="shared" si="129"/>
        <v>-3.086589802207385</v>
      </c>
      <c r="AC492" s="52">
        <f t="shared" si="130"/>
        <v>-3.0865898022073992</v>
      </c>
      <c r="AF492">
        <v>1.4</v>
      </c>
      <c r="AG492">
        <v>3.06</v>
      </c>
      <c r="AH492" s="59" t="s">
        <v>483</v>
      </c>
      <c r="AJ492" t="s">
        <v>473</v>
      </c>
    </row>
    <row r="493" spans="1:36" ht="15" x14ac:dyDescent="0.25">
      <c r="A493">
        <v>2.79</v>
      </c>
      <c r="B493">
        <v>3.31</v>
      </c>
      <c r="C493">
        <v>2.77</v>
      </c>
      <c r="D493" s="45">
        <f t="shared" si="118"/>
        <v>2.1548573018387751E-2</v>
      </c>
      <c r="E493" s="46">
        <f>IF(OR($A493="",$B493="",$C493=""),"",A493*'MPTO_working_3-way'!$I501)</f>
        <v>2.8501205187213019</v>
      </c>
      <c r="F493" s="47">
        <f>IF(OR($A493="",$B493="",$C493=""),"",B493*'MPTO_working_3-way'!$I501)</f>
        <v>3.3813257766908635</v>
      </c>
      <c r="G493" s="48">
        <f>IF(OR($A493="",$B493="",$C493=""),"",C493*'MPTO_working_3-way'!$I501)</f>
        <v>2.829689547260934</v>
      </c>
      <c r="H493" s="46">
        <f>IF(OR($A493="",$B493="",$C493=""),"",'MPTO_working_3-way'!E501)</f>
        <v>2.8470554841790578</v>
      </c>
      <c r="I493" s="47">
        <f>IF(OR($A493="",$B493="",$C493=""),"",'MPTO_working_3-way'!F501)</f>
        <v>3.3906126946342292</v>
      </c>
      <c r="J493" s="48">
        <f>IF(OR($A493="",$B493="",$C493=""),"",'MPTO_working_3-way'!G501)</f>
        <v>2.8262321729526092</v>
      </c>
      <c r="K493" s="46">
        <f>IF(OR($A493="",$B493="",$C493=""),"",'OddsRatio_working_3-way'!H501)</f>
        <v>2.8486830323429002</v>
      </c>
      <c r="L493" s="47">
        <f>IF(OR($A493="",$B493="",$C493=""),"",'OddsRatio_working_3-way'!I501)</f>
        <v>3.3857306171575976</v>
      </c>
      <c r="M493" s="48">
        <f>IF(OR($A493="",$B493="",$C493=""),"",'OddsRatio_working_3-way'!J501)</f>
        <v>2.8280273560038736</v>
      </c>
      <c r="N493" s="49">
        <f t="shared" si="119"/>
        <v>35.08623559710545</v>
      </c>
      <c r="O493" s="50">
        <f t="shared" si="120"/>
        <v>29.574198584871365</v>
      </c>
      <c r="P493" s="50">
        <f t="shared" si="121"/>
        <v>35.339565818023182</v>
      </c>
      <c r="Q493" t="s">
        <v>100</v>
      </c>
      <c r="R493" t="s">
        <v>141</v>
      </c>
      <c r="S493" s="40">
        <v>44348</v>
      </c>
      <c r="T493" s="52">
        <v>100</v>
      </c>
      <c r="U493" s="52">
        <f t="shared" si="122"/>
        <v>64.157706093189958</v>
      </c>
      <c r="V493" s="52">
        <f t="shared" si="123"/>
        <v>69.78851963746223</v>
      </c>
      <c r="W493" s="52">
        <f t="shared" si="124"/>
        <v>63.898916967509031</v>
      </c>
      <c r="X493" s="52">
        <f t="shared" si="125"/>
        <v>66.312563395028732</v>
      </c>
      <c r="Y493" s="52">
        <f t="shared" si="126"/>
        <v>71.943376939301018</v>
      </c>
      <c r="Z493" s="52">
        <f t="shared" si="127"/>
        <v>66.053774269347798</v>
      </c>
      <c r="AA493" s="52">
        <f t="shared" si="128"/>
        <v>-2.1548573018387742</v>
      </c>
      <c r="AB493" s="52">
        <f t="shared" si="129"/>
        <v>-2.1548573018387884</v>
      </c>
      <c r="AC493" s="52">
        <f t="shared" si="130"/>
        <v>-2.1548573018387671</v>
      </c>
      <c r="AF493">
        <v>1.92</v>
      </c>
      <c r="AG493">
        <v>1.99</v>
      </c>
      <c r="AH493" s="59" t="s">
        <v>378</v>
      </c>
      <c r="AJ493" t="s">
        <v>473</v>
      </c>
    </row>
    <row r="494" spans="1:36" ht="15" x14ac:dyDescent="0.25">
      <c r="A494">
        <v>7.5</v>
      </c>
      <c r="B494">
        <v>5</v>
      </c>
      <c r="C494">
        <v>1.44</v>
      </c>
      <c r="D494" s="45">
        <f t="shared" si="118"/>
        <v>2.7777777777777679E-2</v>
      </c>
      <c r="E494" s="46">
        <f>IF(OR($A494="",$B494="",$C494=""),"",A494*'MPTO_working_3-way'!$I502)</f>
        <v>7.7083333333333321</v>
      </c>
      <c r="F494" s="47">
        <f>IF(OR($A494="",$B494="",$C494=""),"",B494*'MPTO_working_3-way'!$I502)</f>
        <v>5.1388888888888884</v>
      </c>
      <c r="G494" s="48">
        <f>IF(OR($A494="",$B494="",$C494=""),"",C494*'MPTO_working_3-way'!$I502)</f>
        <v>1.4799999999999998</v>
      </c>
      <c r="H494" s="46">
        <f>IF(OR($A494="",$B494="",$C494=""),"",'MPTO_working_3-way'!E502)</f>
        <v>8.0597014925373109</v>
      </c>
      <c r="I494" s="47">
        <f>IF(OR($A494="",$B494="",$C494=""),"",'MPTO_working_3-way'!F502)</f>
        <v>5.2427184466019412</v>
      </c>
      <c r="J494" s="48">
        <f>IF(OR($A494="",$B494="",$C494=""),"",'MPTO_working_3-way'!G502)</f>
        <v>1.4594594594594597</v>
      </c>
      <c r="K494" s="46">
        <f>IF(OR($A494="",$B494="",$C494=""),"",'OddsRatio_working_3-way'!H502)</f>
        <v>7.8832080158050015</v>
      </c>
      <c r="L494" s="47">
        <f>IF(OR($A494="",$B494="",$C494=""),"",'OddsRatio_working_3-way'!I502)</f>
        <v>5.2358203174184625</v>
      </c>
      <c r="M494" s="48">
        <f>IF(OR($A494="",$B494="",$C494=""),"",'OddsRatio_working_3-way'!J502)</f>
        <v>1.4659402349160313</v>
      </c>
      <c r="N494" s="49">
        <f t="shared" si="119"/>
        <v>12.972972972972974</v>
      </c>
      <c r="O494" s="50">
        <f t="shared" si="120"/>
        <v>19.45945945945946</v>
      </c>
      <c r="P494" s="50">
        <f t="shared" si="121"/>
        <v>67.567567567567579</v>
      </c>
      <c r="Q494" t="s">
        <v>457</v>
      </c>
      <c r="R494" t="s">
        <v>102</v>
      </c>
      <c r="S494" s="40">
        <v>44348</v>
      </c>
      <c r="T494" s="52">
        <v>100</v>
      </c>
      <c r="U494" s="52">
        <f t="shared" si="122"/>
        <v>86.666666666666671</v>
      </c>
      <c r="V494" s="52">
        <f t="shared" si="123"/>
        <v>80</v>
      </c>
      <c r="W494" s="52">
        <f t="shared" si="124"/>
        <v>30.555555555555554</v>
      </c>
      <c r="X494" s="52">
        <f t="shared" si="125"/>
        <v>89.444444444444443</v>
      </c>
      <c r="Y494" s="52">
        <f t="shared" si="126"/>
        <v>82.777777777777771</v>
      </c>
      <c r="Z494" s="52">
        <f t="shared" si="127"/>
        <v>33.333333333333336</v>
      </c>
      <c r="AA494" s="52">
        <f t="shared" si="128"/>
        <v>-2.7777777777777715</v>
      </c>
      <c r="AB494" s="52">
        <f t="shared" si="129"/>
        <v>-2.7777777777777715</v>
      </c>
      <c r="AC494" s="52">
        <f t="shared" si="130"/>
        <v>-2.7777777777777821</v>
      </c>
      <c r="AF494">
        <v>1.53</v>
      </c>
      <c r="AG494">
        <v>2.64</v>
      </c>
      <c r="AH494" s="59" t="s">
        <v>372</v>
      </c>
      <c r="AJ494" t="s">
        <v>473</v>
      </c>
    </row>
    <row r="495" spans="1:36" ht="15" x14ac:dyDescent="0.25">
      <c r="A495">
        <v>1.88</v>
      </c>
      <c r="B495">
        <v>3.87</v>
      </c>
      <c r="C495">
        <v>4.3</v>
      </c>
      <c r="D495" s="45">
        <f t="shared" si="118"/>
        <v>2.2870965968442514E-2</v>
      </c>
      <c r="E495" s="46">
        <f>IF(OR($A495="",$B495="",$C495=""),"",A495*'MPTO_working_3-way'!$I503)</f>
        <v>1.9229974160206718</v>
      </c>
      <c r="F495" s="47">
        <f>IF(OR($A495="",$B495="",$C495=""),"",B495*'MPTO_working_3-way'!$I503)</f>
        <v>3.9585106382978728</v>
      </c>
      <c r="G495" s="48">
        <f>IF(OR($A495="",$B495="",$C495=""),"",C495*'MPTO_working_3-way'!$I503)</f>
        <v>4.3983451536643026</v>
      </c>
      <c r="H495" s="46">
        <f>IF(OR($A495="",$B495="",$C495=""),"",'MPTO_working_3-way'!E503)</f>
        <v>1.9073368520395679</v>
      </c>
      <c r="I495" s="47">
        <f>IF(OR($A495="",$B495="",$C495=""),"",'MPTO_working_3-way'!F503)</f>
        <v>3.9876498099970772</v>
      </c>
      <c r="J495" s="48">
        <f>IF(OR($A495="",$B495="",$C495=""),"",'MPTO_working_3-way'!G503)</f>
        <v>4.445738960404106</v>
      </c>
      <c r="K495" s="46">
        <f>IF(OR($A495="",$B495="",$C495=""),"",'OddsRatio_working_3-way'!H503)</f>
        <v>1.9132951582880151</v>
      </c>
      <c r="L495" s="47">
        <f>IF(OR($A495="",$B495="",$C495=""),"",'OddsRatio_working_3-way'!I503)</f>
        <v>3.9785876185075049</v>
      </c>
      <c r="M495" s="48">
        <f>IF(OR($A495="",$B495="",$C495=""),"",'OddsRatio_working_3-way'!J503)</f>
        <v>4.4248568435800593</v>
      </c>
      <c r="N495" s="49">
        <f t="shared" si="119"/>
        <v>52.002149959688261</v>
      </c>
      <c r="O495" s="50">
        <f t="shared" si="120"/>
        <v>25.262026337006176</v>
      </c>
      <c r="P495" s="50">
        <f t="shared" si="121"/>
        <v>22.735823703305563</v>
      </c>
      <c r="Q495" t="s">
        <v>51</v>
      </c>
      <c r="R495" t="s">
        <v>94</v>
      </c>
      <c r="S495" s="40">
        <v>44348</v>
      </c>
      <c r="T495" s="52">
        <v>100</v>
      </c>
      <c r="U495" s="52">
        <f t="shared" si="122"/>
        <v>46.808510638297875</v>
      </c>
      <c r="V495" s="52">
        <f t="shared" si="123"/>
        <v>74.160206718346245</v>
      </c>
      <c r="W495" s="52">
        <f t="shared" si="124"/>
        <v>76.744186046511629</v>
      </c>
      <c r="X495" s="52">
        <f t="shared" si="125"/>
        <v>49.095607235142111</v>
      </c>
      <c r="Y495" s="52">
        <f t="shared" si="126"/>
        <v>76.447303315190496</v>
      </c>
      <c r="Z495" s="52">
        <f t="shared" si="127"/>
        <v>79.031282643355866</v>
      </c>
      <c r="AA495" s="52">
        <f t="shared" si="128"/>
        <v>-2.2870965968442363</v>
      </c>
      <c r="AB495" s="52">
        <f t="shared" si="129"/>
        <v>-2.2870965968442505</v>
      </c>
      <c r="AC495" s="52">
        <f t="shared" si="130"/>
        <v>-2.2870965968442363</v>
      </c>
      <c r="AF495">
        <v>1.91</v>
      </c>
      <c r="AG495">
        <v>2</v>
      </c>
      <c r="AH495" s="59" t="s">
        <v>378</v>
      </c>
      <c r="AJ495" t="s">
        <v>473</v>
      </c>
    </row>
    <row r="496" spans="1:36" ht="15" x14ac:dyDescent="0.25">
      <c r="A496">
        <v>6.03</v>
      </c>
      <c r="B496">
        <v>4.2</v>
      </c>
      <c r="C496">
        <v>1.61</v>
      </c>
      <c r="D496" s="45">
        <f t="shared" si="118"/>
        <v>2.5050729787913451E-2</v>
      </c>
      <c r="E496" s="46">
        <f>IF(OR($A496="",$B496="",$C496=""),"",A496*'MPTO_working_3-way'!$I504)</f>
        <v>6.1810559006211188</v>
      </c>
      <c r="F496" s="47">
        <f>IF(OR($A496="",$B496="",$C496=""),"",B496*'MPTO_working_3-way'!$I504)</f>
        <v>4.3052130651092364</v>
      </c>
      <c r="G496" s="48">
        <f>IF(OR($A496="",$B496="",$C496=""),"",C496*'MPTO_working_3-way'!$I504)</f>
        <v>1.6503316749585408</v>
      </c>
      <c r="H496" s="46">
        <f>IF(OR($A496="",$B496="",$C496=""),"",'MPTO_working_3-way'!E504)</f>
        <v>6.3497209383448157</v>
      </c>
      <c r="I496" s="47">
        <f>IF(OR($A496="",$B496="",$C496=""),"",'MPTO_working_3-way'!F504)</f>
        <v>4.3526519510409045</v>
      </c>
      <c r="J496" s="48">
        <f>IF(OR($A496="",$B496="",$C496=""),"",'MPTO_working_3-way'!G504)</f>
        <v>1.6319396194275726</v>
      </c>
      <c r="K496" s="46">
        <f>IF(OR($A496="",$B496="",$C496=""),"",'OddsRatio_working_3-way'!H504)</f>
        <v>6.2634939824573115</v>
      </c>
      <c r="L496" s="47">
        <f>IF(OR($A496="",$B496="",$C496=""),"",'OddsRatio_working_3-way'!I504)</f>
        <v>4.348544879495706</v>
      </c>
      <c r="M496" s="48">
        <f>IF(OR($A496="",$B496="",$C496=""),"",'OddsRatio_working_3-way'!J504)</f>
        <v>1.6383163676538692</v>
      </c>
      <c r="N496" s="49">
        <f t="shared" si="119"/>
        <v>16.178465557956084</v>
      </c>
      <c r="O496" s="50">
        <f t="shared" si="120"/>
        <v>23.227654122494094</v>
      </c>
      <c r="P496" s="50">
        <f t="shared" si="121"/>
        <v>60.593880319549811</v>
      </c>
      <c r="Q496" t="s">
        <v>99</v>
      </c>
      <c r="R496" t="s">
        <v>143</v>
      </c>
      <c r="S496" s="40">
        <v>44348</v>
      </c>
      <c r="T496" s="52">
        <v>100</v>
      </c>
      <c r="U496" s="52">
        <f t="shared" si="122"/>
        <v>83.41625207296849</v>
      </c>
      <c r="V496" s="52">
        <f t="shared" si="123"/>
        <v>76.19047619047619</v>
      </c>
      <c r="W496" s="52">
        <f t="shared" si="124"/>
        <v>37.888198757763973</v>
      </c>
      <c r="X496" s="52">
        <f t="shared" si="125"/>
        <v>85.921325051759823</v>
      </c>
      <c r="Y496" s="52">
        <f t="shared" si="126"/>
        <v>78.695549169267537</v>
      </c>
      <c r="Z496" s="52">
        <f t="shared" si="127"/>
        <v>40.393271736555313</v>
      </c>
      <c r="AA496" s="52">
        <f t="shared" si="128"/>
        <v>-2.5050729787913326</v>
      </c>
      <c r="AB496" s="52">
        <f t="shared" si="129"/>
        <v>-2.5050729787913468</v>
      </c>
      <c r="AC496" s="52">
        <f t="shared" si="130"/>
        <v>-2.5050729787913397</v>
      </c>
      <c r="AF496">
        <v>1.7</v>
      </c>
      <c r="AG496">
        <v>2.2599999999999998</v>
      </c>
      <c r="AH496" s="59" t="s">
        <v>372</v>
      </c>
      <c r="AJ496" t="s">
        <v>473</v>
      </c>
    </row>
    <row r="497" spans="1:36" ht="15" x14ac:dyDescent="0.25">
      <c r="A497">
        <v>1.82</v>
      </c>
      <c r="B497">
        <v>3.79</v>
      </c>
      <c r="C497">
        <v>4.75</v>
      </c>
      <c r="D497" s="45">
        <f t="shared" si="118"/>
        <v>2.3829107984086439E-2</v>
      </c>
      <c r="E497" s="46">
        <f>IF(OR($A497="",$B497="",$C497=""),"",A497*'MPTO_working_3-way'!$I505)</f>
        <v>1.8633689765310373</v>
      </c>
      <c r="F497" s="47">
        <f>IF(OR($A497="",$B497="",$C497=""),"",B497*'MPTO_working_3-way'!$I505)</f>
        <v>3.8803123192596876</v>
      </c>
      <c r="G497" s="48">
        <f>IF(OR($A497="",$B497="",$C497=""),"",C497*'MPTO_working_3-way'!$I505)</f>
        <v>4.8631882629244103</v>
      </c>
      <c r="H497" s="46">
        <f>IF(OR($A497="",$B497="",$C497=""),"",'MPTO_working_3-way'!E505)</f>
        <v>1.8466964449266581</v>
      </c>
      <c r="I497" s="47">
        <f>IF(OR($A497="",$B497="",$C497=""),"",'MPTO_working_3-way'!F505)</f>
        <v>3.9076358865798029</v>
      </c>
      <c r="J497" s="48">
        <f>IF(OR($A497="",$B497="",$C497=""),"",'MPTO_working_3-way'!G505)</f>
        <v>4.9362415349036919</v>
      </c>
      <c r="K497" s="46">
        <f>IF(OR($A497="",$B497="",$C497=""),"",'OddsRatio_working_3-way'!H505)</f>
        <v>1.8529565504765908</v>
      </c>
      <c r="L497" s="47">
        <f>IF(OR($A497="",$B497="",$C497=""),"",'OddsRatio_working_3-way'!I505)</f>
        <v>3.9021326534508369</v>
      </c>
      <c r="M497" s="48">
        <f>IF(OR($A497="",$B497="",$C497=""),"",'OddsRatio_working_3-way'!J505)</f>
        <v>4.9007159320575768</v>
      </c>
      <c r="N497" s="49">
        <f t="shared" si="119"/>
        <v>53.666236402715143</v>
      </c>
      <c r="O497" s="50">
        <f t="shared" si="120"/>
        <v>25.771121438770855</v>
      </c>
      <c r="P497" s="50">
        <f t="shared" si="121"/>
        <v>20.562642158514009</v>
      </c>
      <c r="Q497" t="s">
        <v>101</v>
      </c>
      <c r="R497" t="s">
        <v>96</v>
      </c>
      <c r="S497" s="40">
        <v>44348</v>
      </c>
      <c r="T497" s="52">
        <v>100</v>
      </c>
      <c r="U497" s="52">
        <f t="shared" si="122"/>
        <v>45.054945054945051</v>
      </c>
      <c r="V497" s="52">
        <f t="shared" si="123"/>
        <v>73.614775725593674</v>
      </c>
      <c r="W497" s="52">
        <f t="shared" si="124"/>
        <v>78.94736842105263</v>
      </c>
      <c r="X497" s="52">
        <f t="shared" si="125"/>
        <v>47.437855853353703</v>
      </c>
      <c r="Y497" s="52">
        <f t="shared" si="126"/>
        <v>75.997686524002305</v>
      </c>
      <c r="Z497" s="52">
        <f t="shared" si="127"/>
        <v>81.330279219461275</v>
      </c>
      <c r="AA497" s="52">
        <f t="shared" si="128"/>
        <v>-2.3829107984086519</v>
      </c>
      <c r="AB497" s="52">
        <f t="shared" si="129"/>
        <v>-2.3829107984086306</v>
      </c>
      <c r="AC497" s="52">
        <f t="shared" si="130"/>
        <v>-2.3829107984086448</v>
      </c>
      <c r="AF497">
        <v>1.85</v>
      </c>
      <c r="AG497">
        <v>2.06</v>
      </c>
      <c r="AH497" s="59" t="s">
        <v>371</v>
      </c>
      <c r="AJ497" t="s">
        <v>473</v>
      </c>
    </row>
    <row r="498" spans="1:36" ht="15" x14ac:dyDescent="0.25">
      <c r="A498">
        <v>2.7</v>
      </c>
      <c r="B498">
        <v>3.4</v>
      </c>
      <c r="C498">
        <v>2.79</v>
      </c>
      <c r="D498" s="45">
        <f t="shared" si="118"/>
        <v>2.2910956497294244E-2</v>
      </c>
      <c r="E498" s="46">
        <f>IF(OR($A498="",$B498="",$C498=""),"",A498*'MPTO_working_3-way'!$I506)</f>
        <v>2.7618595825426948</v>
      </c>
      <c r="F498" s="47">
        <f>IF(OR($A498="",$B498="",$C498=""),"",B498*'MPTO_working_3-way'!$I506)</f>
        <v>3.4778972520908003</v>
      </c>
      <c r="G498" s="48">
        <f>IF(OR($A498="",$B498="",$C498=""),"",C498*'MPTO_working_3-way'!$I506)</f>
        <v>2.8539215686274511</v>
      </c>
      <c r="H498" s="46">
        <f>IF(OR($A498="",$B498="",$C498=""),"",'MPTO_working_3-way'!E506)</f>
        <v>2.7568457762851981</v>
      </c>
      <c r="I498" s="47">
        <f>IF(OR($A498="",$B498="",$C498=""),"",'MPTO_working_3-way'!F506)</f>
        <v>3.4906370103851496</v>
      </c>
      <c r="J498" s="48">
        <f>IF(OR($A498="",$B498="",$C498=""),"",'MPTO_working_3-way'!G506)</f>
        <v>2.8507412848938163</v>
      </c>
      <c r="K498" s="46">
        <f>IF(OR($A498="",$B498="",$C498=""),"",'OddsRatio_working_3-way'!H506)</f>
        <v>2.759399580356801</v>
      </c>
      <c r="L498" s="47">
        <f>IF(OR($A498="",$B498="",$C498=""),"",'OddsRatio_working_3-way'!I506)</f>
        <v>3.483858231091955</v>
      </c>
      <c r="M498" s="48">
        <f>IF(OR($A498="",$B498="",$C498=""),"",'OddsRatio_working_3-way'!J506)</f>
        <v>2.8525442640227499</v>
      </c>
      <c r="N498" s="49">
        <f t="shared" si="119"/>
        <v>36.207488835451727</v>
      </c>
      <c r="O498" s="50">
        <f t="shared" si="120"/>
        <v>28.753005839917556</v>
      </c>
      <c r="P498" s="50">
        <f t="shared" si="121"/>
        <v>35.03950532463071</v>
      </c>
      <c r="Q498" t="s">
        <v>104</v>
      </c>
      <c r="R498" t="s">
        <v>142</v>
      </c>
      <c r="S498" s="40">
        <v>44348</v>
      </c>
      <c r="T498" s="52">
        <v>100</v>
      </c>
      <c r="U498" s="52">
        <f t="shared" si="122"/>
        <v>62.962962962962962</v>
      </c>
      <c r="V498" s="52">
        <f t="shared" si="123"/>
        <v>70.588235294117652</v>
      </c>
      <c r="W498" s="52">
        <f t="shared" si="124"/>
        <v>64.157706093189958</v>
      </c>
      <c r="X498" s="52">
        <f t="shared" si="125"/>
        <v>65.25405861269239</v>
      </c>
      <c r="Y498" s="52">
        <f t="shared" si="126"/>
        <v>72.879330943847066</v>
      </c>
      <c r="Z498" s="52">
        <f t="shared" si="127"/>
        <v>66.448801742919386</v>
      </c>
      <c r="AA498" s="52">
        <f t="shared" si="128"/>
        <v>-2.2910956497294279</v>
      </c>
      <c r="AB498" s="52">
        <f t="shared" si="129"/>
        <v>-2.2910956497294137</v>
      </c>
      <c r="AC498" s="52">
        <f t="shared" si="130"/>
        <v>-2.2910956497294279</v>
      </c>
      <c r="AF498">
        <v>2.0299999999999998</v>
      </c>
      <c r="AG498">
        <v>1.88</v>
      </c>
      <c r="AH498" s="59" t="s">
        <v>372</v>
      </c>
      <c r="AJ498" t="s">
        <v>473</v>
      </c>
    </row>
    <row r="499" spans="1:36" ht="15" x14ac:dyDescent="0.25">
      <c r="A499">
        <v>1.21</v>
      </c>
      <c r="B499">
        <v>7.34</v>
      </c>
      <c r="C499">
        <v>14.42</v>
      </c>
      <c r="D499" s="45">
        <f t="shared" si="118"/>
        <v>3.2034190608639213E-2</v>
      </c>
      <c r="E499" s="46">
        <f>IF(OR($A499="",$B499="",$C499=""),"",A499*'MPTO_working_3-way'!$I507)</f>
        <v>1.2487613706364533</v>
      </c>
      <c r="F499" s="47">
        <f>IF(OR($A499="",$B499="",$C499=""),"",B499*'MPTO_working_3-way'!$I507)</f>
        <v>7.5751309590674119</v>
      </c>
      <c r="G499" s="48">
        <f>IF(OR($A499="",$B499="",$C499=""),"",C499*'MPTO_working_3-way'!$I507)</f>
        <v>14.881933028576578</v>
      </c>
      <c r="H499" s="46">
        <f>IF(OR($A499="",$B499="",$C499=""),"",'MPTO_working_3-way'!E507)</f>
        <v>1.225838392085338</v>
      </c>
      <c r="I499" s="47">
        <f>IF(OR($A499="",$B499="",$C499=""),"",'MPTO_working_3-way'!F507)</f>
        <v>7.9642108447106317</v>
      </c>
      <c r="J499" s="48">
        <f>IF(OR($A499="",$B499="",$C499=""),"",'MPTO_working_3-way'!G507)</f>
        <v>17.044467497143511</v>
      </c>
      <c r="K499" s="46">
        <f>IF(OR($A499="",$B499="",$C499=""),"",'OddsRatio_working_3-way'!H507)</f>
        <v>1.2318631791942292</v>
      </c>
      <c r="L499" s="47">
        <f>IF(OR($A499="",$B499="",$C499=""),"",'OddsRatio_working_3-way'!I507)</f>
        <v>8.0000597909114859</v>
      </c>
      <c r="M499" s="48">
        <f>IF(OR($A499="",$B499="",$C499=""),"",'OddsRatio_working_3-way'!J507)</f>
        <v>15.817161260888351</v>
      </c>
      <c r="N499" s="49">
        <f t="shared" si="119"/>
        <v>80.079350908359075</v>
      </c>
      <c r="O499" s="50">
        <f t="shared" si="120"/>
        <v>13.201091907236304</v>
      </c>
      <c r="P499" s="50">
        <f t="shared" si="121"/>
        <v>6.7195571844046107</v>
      </c>
      <c r="Q499" t="s">
        <v>97</v>
      </c>
      <c r="R499" t="s">
        <v>458</v>
      </c>
      <c r="S499" s="40">
        <v>44348</v>
      </c>
      <c r="T499" s="52">
        <v>100</v>
      </c>
      <c r="U499" s="52">
        <f t="shared" si="122"/>
        <v>17.355371900826448</v>
      </c>
      <c r="V499" s="52">
        <f t="shared" si="123"/>
        <v>86.37602179836513</v>
      </c>
      <c r="W499" s="52">
        <f t="shared" si="124"/>
        <v>93.065187239944521</v>
      </c>
      <c r="X499" s="52">
        <f t="shared" si="125"/>
        <v>20.558790961690356</v>
      </c>
      <c r="Y499" s="52">
        <f t="shared" si="126"/>
        <v>89.579440859229038</v>
      </c>
      <c r="Z499" s="52">
        <f t="shared" si="127"/>
        <v>96.268606300808429</v>
      </c>
      <c r="AA499" s="52">
        <f t="shared" si="128"/>
        <v>-3.2034190608639079</v>
      </c>
      <c r="AB499" s="52">
        <f t="shared" si="129"/>
        <v>-3.2034190608639079</v>
      </c>
      <c r="AC499" s="52">
        <f t="shared" si="130"/>
        <v>-3.2034190608639079</v>
      </c>
      <c r="AF499">
        <v>1.47</v>
      </c>
      <c r="AG499">
        <v>2.78</v>
      </c>
      <c r="AH499" s="59" t="s">
        <v>375</v>
      </c>
      <c r="AJ499" t="s">
        <v>473</v>
      </c>
    </row>
    <row r="500" spans="1:36" ht="15" x14ac:dyDescent="0.25">
      <c r="A500">
        <v>3.31</v>
      </c>
      <c r="B500">
        <v>3.42</v>
      </c>
      <c r="C500">
        <v>2.34</v>
      </c>
      <c r="D500" s="45">
        <f t="shared" si="118"/>
        <v>2.1862891794518502E-2</v>
      </c>
      <c r="E500" s="46">
        <f>IF(OR($A500="",$B500="",$C500=""),"",A500*'MPTO_working_3-way'!$I508)</f>
        <v>3.3823661718398563</v>
      </c>
      <c r="F500" s="47">
        <f>IF(OR($A500="",$B500="",$C500=""),"",B500*'MPTO_working_3-way'!$I508)</f>
        <v>3.4947710899372533</v>
      </c>
      <c r="G500" s="48">
        <f>IF(OR($A500="",$B500="",$C500=""),"",C500*'MPTO_working_3-way'!$I508)</f>
        <v>2.3911591667991732</v>
      </c>
      <c r="H500" s="46">
        <f>IF(OR($A500="",$B500="",$C500=""),"",'MPTO_working_3-way'!E508)</f>
        <v>3.3918176188859168</v>
      </c>
      <c r="I500" s="47">
        <f>IF(OR($A500="",$B500="",$C500=""),"",'MPTO_working_3-way'!F508)</f>
        <v>3.5074178176982125</v>
      </c>
      <c r="J500" s="48">
        <f>IF(OR($A500="",$B500="",$C500=""),"",'MPTO_working_3-way'!G508)</f>
        <v>2.3805964435117115</v>
      </c>
      <c r="K500" s="46">
        <f>IF(OR($A500="",$B500="",$C500=""),"",'OddsRatio_working_3-way'!H508)</f>
        <v>3.3879185313363807</v>
      </c>
      <c r="L500" s="47">
        <f>IF(OR($A500="",$B500="",$C500=""),"",'OddsRatio_working_3-way'!I508)</f>
        <v>3.5016289375904943</v>
      </c>
      <c r="M500" s="48">
        <f>IF(OR($A500="",$B500="",$C500=""),"",'OddsRatio_working_3-way'!J508)</f>
        <v>2.3851994943682899</v>
      </c>
      <c r="N500" s="49">
        <f t="shared" si="119"/>
        <v>29.56510174225296</v>
      </c>
      <c r="O500" s="50">
        <f t="shared" si="120"/>
        <v>28.614177417209735</v>
      </c>
      <c r="P500" s="50">
        <f t="shared" si="121"/>
        <v>41.820720840537305</v>
      </c>
      <c r="Q500" t="s">
        <v>52</v>
      </c>
      <c r="R500" t="s">
        <v>53</v>
      </c>
      <c r="S500" s="40">
        <v>44348</v>
      </c>
      <c r="T500" s="52">
        <v>100</v>
      </c>
      <c r="U500" s="52">
        <f t="shared" si="122"/>
        <v>69.78851963746223</v>
      </c>
      <c r="V500" s="52">
        <f t="shared" si="123"/>
        <v>70.760233918128648</v>
      </c>
      <c r="W500" s="52">
        <f t="shared" si="124"/>
        <v>57.264957264957268</v>
      </c>
      <c r="X500" s="52">
        <f t="shared" si="125"/>
        <v>71.974808816914077</v>
      </c>
      <c r="Y500" s="52">
        <f t="shared" si="126"/>
        <v>72.946523097580496</v>
      </c>
      <c r="Z500" s="52">
        <f t="shared" si="127"/>
        <v>59.451246444409108</v>
      </c>
      <c r="AA500" s="52">
        <f t="shared" si="128"/>
        <v>-2.1862891794518475</v>
      </c>
      <c r="AB500" s="52">
        <f t="shared" si="129"/>
        <v>-2.1862891794518475</v>
      </c>
      <c r="AC500" s="52">
        <f t="shared" si="130"/>
        <v>-2.1862891794518404</v>
      </c>
      <c r="AF500">
        <v>1.77</v>
      </c>
      <c r="AG500">
        <v>2.16</v>
      </c>
      <c r="AH500" s="59" t="s">
        <v>372</v>
      </c>
      <c r="AJ500" t="s">
        <v>473</v>
      </c>
    </row>
    <row r="501" spans="1:36" ht="15" x14ac:dyDescent="0.25">
      <c r="A501">
        <v>4.3899999999999997</v>
      </c>
      <c r="B501">
        <v>3.85</v>
      </c>
      <c r="C501">
        <v>1.87</v>
      </c>
      <c r="D501" s="45">
        <f t="shared" si="118"/>
        <v>2.2290050830851893E-2</v>
      </c>
      <c r="E501" s="46">
        <f>IF(OR($A501="",$B501="",$C501=""),"",A501*'MPTO_working_3-way'!$I509)</f>
        <v>4.4878533231474398</v>
      </c>
      <c r="F501" s="47">
        <f>IF(OR($A501="",$B501="",$C501=""),"",B501*'MPTO_working_3-way'!$I509)</f>
        <v>3.9358166956987799</v>
      </c>
      <c r="G501" s="48">
        <f>IF(OR($A501="",$B501="",$C501=""),"",C501*'MPTO_working_3-way'!$I509)</f>
        <v>1.9116823950536932</v>
      </c>
      <c r="H501" s="46">
        <f>IF(OR($A501="",$B501="",$C501=""),"",'MPTO_working_3-way'!E509)</f>
        <v>4.5380201162965141</v>
      </c>
      <c r="I501" s="47">
        <f>IF(OR($A501="",$B501="",$C501=""),"",'MPTO_working_3-way'!F509)</f>
        <v>3.9633745697989053</v>
      </c>
      <c r="J501" s="48">
        <f>IF(OR($A501="",$B501="",$C501=""),"",'MPTO_working_3-way'!G509)</f>
        <v>1.8963481103651889</v>
      </c>
      <c r="K501" s="46">
        <f>IF(OR($A501="",$B501="",$C501=""),"",'OddsRatio_working_3-way'!H509)</f>
        <v>4.5153633696437758</v>
      </c>
      <c r="L501" s="47">
        <f>IF(OR($A501="",$B501="",$C501=""),"",'OddsRatio_working_3-way'!I509)</f>
        <v>3.9553939833288392</v>
      </c>
      <c r="M501" s="48">
        <f>IF(OR($A501="",$B501="",$C501=""),"",'OddsRatio_working_3-way'!J509)</f>
        <v>1.9021729001740668</v>
      </c>
      <c r="N501" s="49">
        <f t="shared" si="119"/>
        <v>22.282368161236516</v>
      </c>
      <c r="O501" s="50">
        <f t="shared" si="120"/>
        <v>25.407687331903457</v>
      </c>
      <c r="P501" s="50">
        <f t="shared" si="121"/>
        <v>52.309944506860049</v>
      </c>
      <c r="Q501" t="s">
        <v>154</v>
      </c>
      <c r="R501" t="s">
        <v>114</v>
      </c>
      <c r="S501" s="40">
        <v>44348</v>
      </c>
      <c r="T501" s="52">
        <v>100</v>
      </c>
      <c r="U501" s="52">
        <f t="shared" si="122"/>
        <v>77.220956719817764</v>
      </c>
      <c r="V501" s="52">
        <f t="shared" si="123"/>
        <v>74.025974025974023</v>
      </c>
      <c r="W501" s="52">
        <f t="shared" si="124"/>
        <v>46.524064171122987</v>
      </c>
      <c r="X501" s="52">
        <f t="shared" si="125"/>
        <v>79.449961802902962</v>
      </c>
      <c r="Y501" s="52">
        <f t="shared" si="126"/>
        <v>76.254979109059235</v>
      </c>
      <c r="Z501" s="52">
        <f t="shared" si="127"/>
        <v>48.753069254208206</v>
      </c>
      <c r="AA501" s="52">
        <f t="shared" si="128"/>
        <v>-2.2290050830851982</v>
      </c>
      <c r="AB501" s="52">
        <f t="shared" si="129"/>
        <v>-2.2290050830852124</v>
      </c>
      <c r="AC501" s="52">
        <f t="shared" si="130"/>
        <v>-2.2290050830852195</v>
      </c>
      <c r="AF501">
        <v>1.9</v>
      </c>
      <c r="AG501">
        <v>2.0099999999999998</v>
      </c>
      <c r="AH501" s="59" t="s">
        <v>374</v>
      </c>
      <c r="AJ501" t="s">
        <v>470</v>
      </c>
    </row>
    <row r="502" spans="1:36" ht="15" x14ac:dyDescent="0.25">
      <c r="A502">
        <v>2.11</v>
      </c>
      <c r="B502">
        <v>3.51</v>
      </c>
      <c r="C502">
        <v>3.55</v>
      </c>
      <c r="D502" s="45">
        <f t="shared" si="118"/>
        <v>4.0524075034454876E-2</v>
      </c>
      <c r="E502" s="46">
        <f>IF(OR($A502="",$B502="",$C502=""),"",A502*'MPTO_working_3-way'!$I510)</f>
        <v>2.1955057983226998</v>
      </c>
      <c r="F502" s="47">
        <f>IF(OR($A502="",$B502="",$C502=""),"",B502*'MPTO_working_3-way'!$I510)</f>
        <v>3.6522395033709363</v>
      </c>
      <c r="G502" s="48">
        <f>IF(OR($A502="",$B502="",$C502=""),"",C502*'MPTO_working_3-way'!$I510)</f>
        <v>3.6938604663723145</v>
      </c>
      <c r="H502" s="46">
        <f>IF(OR($A502="",$B502="",$C502=""),"",'MPTO_working_3-way'!E510)</f>
        <v>2.1719034460103117</v>
      </c>
      <c r="I502" s="47">
        <f>IF(OR($A502="",$B502="",$C502=""),"",'MPTO_working_3-way'!F510)</f>
        <v>3.6847034635760765</v>
      </c>
      <c r="J502" s="48">
        <f>IF(OR($A502="",$B502="",$C502=""),"",'MPTO_working_3-way'!G510)</f>
        <v>3.7288094207614049</v>
      </c>
      <c r="K502" s="46">
        <f>IF(OR($A502="",$B502="",$C502=""),"",'OddsRatio_working_3-way'!H510)</f>
        <v>2.1814778240599901</v>
      </c>
      <c r="L502" s="47">
        <f>IF(OR($A502="",$B502="",$C502=""),"",'OddsRatio_working_3-way'!I510)</f>
        <v>3.6716300345861037</v>
      </c>
      <c r="M502" s="48">
        <f>IF(OR($A502="",$B502="",$C502=""),"",'OddsRatio_working_3-way'!J510)</f>
        <v>3.7142058120297068</v>
      </c>
      <c r="N502" s="49">
        <f t="shared" si="119"/>
        <v>45.547590936173791</v>
      </c>
      <c r="O502" s="50">
        <f t="shared" si="120"/>
        <v>27.380460648241229</v>
      </c>
      <c r="P502" s="50">
        <f t="shared" si="121"/>
        <v>27.071948415584984</v>
      </c>
      <c r="Q502" t="s">
        <v>67</v>
      </c>
      <c r="R502" t="s">
        <v>165</v>
      </c>
      <c r="S502" s="40">
        <v>44348</v>
      </c>
      <c r="T502" s="52">
        <v>100</v>
      </c>
      <c r="U502" s="52">
        <f t="shared" si="122"/>
        <v>52.606635071090047</v>
      </c>
      <c r="V502" s="52">
        <f t="shared" si="123"/>
        <v>71.509971509971507</v>
      </c>
      <c r="W502" s="52">
        <f t="shared" si="124"/>
        <v>71.83098591549296</v>
      </c>
      <c r="X502" s="52">
        <f t="shared" si="125"/>
        <v>56.659042574535533</v>
      </c>
      <c r="Y502" s="52">
        <f t="shared" si="126"/>
        <v>75.562379013417001</v>
      </c>
      <c r="Z502" s="52">
        <f t="shared" si="127"/>
        <v>75.883393418938439</v>
      </c>
      <c r="AA502" s="52">
        <f t="shared" si="128"/>
        <v>-4.0524075034454867</v>
      </c>
      <c r="AB502" s="52">
        <f t="shared" si="129"/>
        <v>-4.0524075034454938</v>
      </c>
      <c r="AC502" s="52">
        <f t="shared" si="130"/>
        <v>-4.0524075034454796</v>
      </c>
      <c r="AF502">
        <v>1.77</v>
      </c>
      <c r="AG502">
        <v>1.94</v>
      </c>
      <c r="AH502" s="59" t="s">
        <v>377</v>
      </c>
      <c r="AJ502" t="s">
        <v>271</v>
      </c>
    </row>
    <row r="503" spans="1:36" ht="15" x14ac:dyDescent="0.25">
      <c r="A503">
        <v>1.46</v>
      </c>
      <c r="B503">
        <v>4.75</v>
      </c>
      <c r="C503">
        <v>6.66</v>
      </c>
      <c r="D503" s="45">
        <f t="shared" si="118"/>
        <v>4.5607972788938911E-2</v>
      </c>
      <c r="E503" s="46">
        <f>IF(OR($A503="",$B503="",$C503=""),"",A503*'MPTO_working_3-way'!$I511)</f>
        <v>1.5265876402718508</v>
      </c>
      <c r="F503" s="47">
        <f>IF(OR($A503="",$B503="",$C503=""),"",B503*'MPTO_working_3-way'!$I511)</f>
        <v>4.9666378707474594</v>
      </c>
      <c r="G503" s="48">
        <f>IF(OR($A503="",$B503="",$C503=""),"",C503*'MPTO_working_3-way'!$I511)</f>
        <v>6.9637490987743336</v>
      </c>
      <c r="H503" s="46">
        <f>IF(OR($A503="",$B503="",$C503=""),"",'MPTO_working_3-way'!E511)</f>
        <v>1.4931415917283146</v>
      </c>
      <c r="I503" s="47">
        <f>IF(OR($A503="",$B503="",$C503=""),"",'MPTO_working_3-way'!F511)</f>
        <v>5.1197075113710682</v>
      </c>
      <c r="J503" s="48">
        <f>IF(OR($A503="",$B503="",$C503=""),"",'MPTO_working_3-way'!G511)</f>
        <v>7.4102895954220926</v>
      </c>
      <c r="K503" s="46">
        <f>IF(OR($A503="",$B503="",$C503=""),"",'OddsRatio_working_3-way'!H511)</f>
        <v>1.5034964795624495</v>
      </c>
      <c r="L503" s="47">
        <f>IF(OR($A503="",$B503="",$C503=""),"",'OddsRatio_working_3-way'!I511)</f>
        <v>5.1045908659982295</v>
      </c>
      <c r="M503" s="48">
        <f>IF(OR($A503="",$B503="",$C503=""),"",'OddsRatio_working_3-way'!J511)</f>
        <v>7.1951958137466603</v>
      </c>
      <c r="N503" s="49">
        <f t="shared" si="119"/>
        <v>65.505574237580134</v>
      </c>
      <c r="O503" s="50">
        <f t="shared" si="120"/>
        <v>20.134344923550948</v>
      </c>
      <c r="P503" s="50">
        <f t="shared" si="121"/>
        <v>14.360080838868919</v>
      </c>
      <c r="Q503" t="s">
        <v>66</v>
      </c>
      <c r="R503" t="s">
        <v>255</v>
      </c>
      <c r="S503" s="40">
        <v>44348</v>
      </c>
      <c r="T503" s="52">
        <v>100</v>
      </c>
      <c r="U503" s="52">
        <f t="shared" si="122"/>
        <v>31.506849315068493</v>
      </c>
      <c r="V503" s="52">
        <f t="shared" si="123"/>
        <v>78.94736842105263</v>
      </c>
      <c r="W503" s="52">
        <f t="shared" si="124"/>
        <v>84.98498498498499</v>
      </c>
      <c r="X503" s="52">
        <f t="shared" si="125"/>
        <v>36.06764659396238</v>
      </c>
      <c r="Y503" s="52">
        <f t="shared" si="126"/>
        <v>83.508165699946517</v>
      </c>
      <c r="Z503" s="52">
        <f t="shared" si="127"/>
        <v>89.545782263878877</v>
      </c>
      <c r="AA503" s="52">
        <f t="shared" si="128"/>
        <v>-4.5607972788938866</v>
      </c>
      <c r="AB503" s="52">
        <f t="shared" si="129"/>
        <v>-4.5607972788938866</v>
      </c>
      <c r="AC503" s="52">
        <f t="shared" si="130"/>
        <v>-4.5607972788938866</v>
      </c>
      <c r="AF503">
        <v>1.48</v>
      </c>
      <c r="AG503">
        <v>2.7</v>
      </c>
      <c r="AH503" s="59" t="s">
        <v>371</v>
      </c>
      <c r="AJ503" t="s">
        <v>271</v>
      </c>
    </row>
    <row r="504" spans="1:36" ht="15" x14ac:dyDescent="0.25">
      <c r="A504">
        <v>3.24</v>
      </c>
      <c r="B504">
        <v>3.57</v>
      </c>
      <c r="C504">
        <v>2.2200000000000002</v>
      </c>
      <c r="D504" s="45">
        <f t="shared" si="118"/>
        <v>3.9204470577019368E-2</v>
      </c>
      <c r="E504" s="46">
        <f>IF(OR($A504="",$B504="",$C504=""),"",A504*'MPTO_working_3-way'!$I512)</f>
        <v>3.3670224846695431</v>
      </c>
      <c r="F504" s="47">
        <f>IF(OR($A504="",$B504="",$C504=""),"",B504*'MPTO_working_3-way'!$I512)</f>
        <v>3.7099599599599591</v>
      </c>
      <c r="G504" s="48">
        <f>IF(OR($A504="",$B504="",$C504=""),"",C504*'MPTO_working_3-way'!$I512)</f>
        <v>2.307033924680983</v>
      </c>
      <c r="H504" s="46">
        <f>IF(OR($A504="",$B504="",$C504=""),"",'MPTO_working_3-way'!E512)</f>
        <v>3.3832495897142381</v>
      </c>
      <c r="I504" s="47">
        <f>IF(OR($A504="",$B504="",$C504=""),"",'MPTO_working_3-way'!F512)</f>
        <v>3.7447028188633533</v>
      </c>
      <c r="J504" s="48">
        <f>IF(OR($A504="",$B504="",$C504=""),"",'MPTO_working_3-way'!G512)</f>
        <v>2.2863294071389491</v>
      </c>
      <c r="K504" s="46">
        <f>IF(OR($A504="",$B504="",$C504=""),"",'OddsRatio_working_3-way'!H512)</f>
        <v>3.3778138289923625</v>
      </c>
      <c r="L504" s="47">
        <f>IF(OR($A504="",$B504="",$C504=""),"",'OddsRatio_working_3-way'!I512)</f>
        <v>3.7281167591564155</v>
      </c>
      <c r="M504" s="48">
        <f>IF(OR($A504="",$B504="",$C504=""),"",'OddsRatio_working_3-way'!J512)</f>
        <v>2.295059317576198</v>
      </c>
      <c r="N504" s="49">
        <f t="shared" si="119"/>
        <v>29.699831365935925</v>
      </c>
      <c r="O504" s="50">
        <f t="shared" si="120"/>
        <v>26.954468802698152</v>
      </c>
      <c r="P504" s="50">
        <f t="shared" si="121"/>
        <v>43.345699831365948</v>
      </c>
      <c r="Q504" t="s">
        <v>64</v>
      </c>
      <c r="R504" t="s">
        <v>251</v>
      </c>
      <c r="S504" s="40">
        <v>44348</v>
      </c>
      <c r="T504" s="52">
        <v>100</v>
      </c>
      <c r="U504" s="52">
        <f t="shared" si="122"/>
        <v>69.135802469135797</v>
      </c>
      <c r="V504" s="52">
        <f t="shared" si="123"/>
        <v>71.988795518207283</v>
      </c>
      <c r="W504" s="52">
        <f t="shared" si="124"/>
        <v>54.954954954954964</v>
      </c>
      <c r="X504" s="52">
        <f t="shared" si="125"/>
        <v>73.05624952683776</v>
      </c>
      <c r="Y504" s="52">
        <f t="shared" si="126"/>
        <v>75.909242575909232</v>
      </c>
      <c r="Z504" s="52">
        <f t="shared" si="127"/>
        <v>58.875402012656906</v>
      </c>
      <c r="AA504" s="52">
        <f t="shared" si="128"/>
        <v>-3.9204470577019634</v>
      </c>
      <c r="AB504" s="52">
        <f t="shared" si="129"/>
        <v>-3.9204470577019492</v>
      </c>
      <c r="AC504" s="52">
        <f t="shared" si="130"/>
        <v>-3.9204470577019421</v>
      </c>
      <c r="AF504">
        <v>1.74</v>
      </c>
      <c r="AG504">
        <v>1.99</v>
      </c>
      <c r="AH504" s="59" t="s">
        <v>375</v>
      </c>
      <c r="AJ504" t="s">
        <v>271</v>
      </c>
    </row>
    <row r="505" spans="1:36" ht="15" x14ac:dyDescent="0.25">
      <c r="A505">
        <v>1.91</v>
      </c>
      <c r="B505">
        <v>3.67</v>
      </c>
      <c r="C505">
        <v>4.09</v>
      </c>
      <c r="D505" s="45">
        <f t="shared" si="118"/>
        <v>4.0538550962893716E-2</v>
      </c>
      <c r="E505" s="46">
        <f>IF(OR($A505="",$B505="",$C505=""),"",A505*'MPTO_working_3-way'!$I513)</f>
        <v>1.9874286323391268</v>
      </c>
      <c r="F505" s="47">
        <f>IF(OR($A505="",$B505="",$C505=""),"",B505*'MPTO_working_3-way'!$I513)</f>
        <v>3.8187764820338197</v>
      </c>
      <c r="G505" s="48">
        <f>IF(OR($A505="",$B505="",$C505=""),"",C505*'MPTO_working_3-way'!$I513)</f>
        <v>4.255802673438235</v>
      </c>
      <c r="H505" s="46">
        <f>IF(OR($A505="",$B505="",$C505=""),"",'MPTO_working_3-way'!E513)</f>
        <v>1.96060225026638</v>
      </c>
      <c r="I505" s="47">
        <f>IF(OR($A505="",$B505="",$C505=""),"",'MPTO_working_3-way'!F513)</f>
        <v>3.8615001351607803</v>
      </c>
      <c r="J505" s="48">
        <f>IF(OR($A505="",$B505="",$C505=""),"",'MPTO_working_3-way'!G513)</f>
        <v>4.329268073541316</v>
      </c>
      <c r="K505" s="46">
        <f>IF(OR($A505="",$B505="",$C505=""),"",'OddsRatio_working_3-way'!H513)</f>
        <v>1.9708111745803543</v>
      </c>
      <c r="L505" s="47">
        <f>IF(OR($A505="",$B505="",$C505=""),"",'OddsRatio_working_3-way'!I513)</f>
        <v>3.848423995746753</v>
      </c>
      <c r="M505" s="48">
        <f>IF(OR($A505="",$B505="",$C505=""),"",'OddsRatio_working_3-way'!J513)</f>
        <v>4.2964906917069161</v>
      </c>
      <c r="N505" s="49">
        <f t="shared" si="119"/>
        <v>50.316272178439867</v>
      </c>
      <c r="O505" s="50">
        <f t="shared" si="120"/>
        <v>26.186397782239823</v>
      </c>
      <c r="P505" s="50">
        <f t="shared" si="121"/>
        <v>23.497330039320328</v>
      </c>
      <c r="Q505" t="s">
        <v>126</v>
      </c>
      <c r="R505" t="s">
        <v>130</v>
      </c>
      <c r="S505" s="40">
        <v>44348</v>
      </c>
      <c r="T505" s="52">
        <v>100</v>
      </c>
      <c r="U505" s="52">
        <f t="shared" si="122"/>
        <v>47.643979057591622</v>
      </c>
      <c r="V505" s="52">
        <f t="shared" si="123"/>
        <v>72.752043596730246</v>
      </c>
      <c r="W505" s="52">
        <f t="shared" si="124"/>
        <v>75.550122249388764</v>
      </c>
      <c r="X505" s="52">
        <f t="shared" si="125"/>
        <v>51.697834153881004</v>
      </c>
      <c r="Y505" s="52">
        <f t="shared" si="126"/>
        <v>76.805898693019628</v>
      </c>
      <c r="Z505" s="52">
        <f t="shared" si="127"/>
        <v>79.603977345678132</v>
      </c>
      <c r="AA505" s="52">
        <f t="shared" si="128"/>
        <v>-4.0538550962893822</v>
      </c>
      <c r="AB505" s="52">
        <f t="shared" si="129"/>
        <v>-4.0538550962893822</v>
      </c>
      <c r="AC505" s="52">
        <f t="shared" si="130"/>
        <v>-4.053855096289368</v>
      </c>
      <c r="AF505">
        <v>1.88</v>
      </c>
      <c r="AG505">
        <v>1.97</v>
      </c>
      <c r="AH505" s="59" t="s">
        <v>371</v>
      </c>
      <c r="AJ505" t="s">
        <v>271</v>
      </c>
    </row>
    <row r="506" spans="1:36" ht="15" x14ac:dyDescent="0.25">
      <c r="A506">
        <v>2.56</v>
      </c>
      <c r="B506">
        <v>3.32</v>
      </c>
      <c r="C506">
        <v>2.88</v>
      </c>
      <c r="D506" s="45">
        <f t="shared" si="118"/>
        <v>3.9052041499330503E-2</v>
      </c>
      <c r="E506" s="46">
        <f>IF(OR($A506="",$B506="",$C506=""),"",A506*'MPTO_working_3-way'!$I514)</f>
        <v>2.6599732262382862</v>
      </c>
      <c r="F506" s="47">
        <f>IF(OR($A506="",$B506="",$C506=""),"",B506*'MPTO_working_3-way'!$I514)</f>
        <v>3.4496527777777772</v>
      </c>
      <c r="G506" s="48">
        <f>IF(OR($A506="",$B506="",$C506=""),"",C506*'MPTO_working_3-way'!$I514)</f>
        <v>2.9924698795180715</v>
      </c>
      <c r="H506" s="46">
        <f>IF(OR($A506="",$B506="",$C506=""),"",'MPTO_working_3-way'!E514)</f>
        <v>2.6482514125336976</v>
      </c>
      <c r="I506" s="47">
        <f>IF(OR($A506="",$B506="",$C506=""),"",'MPTO_working_3-way'!F514)</f>
        <v>3.4699634674473172</v>
      </c>
      <c r="J506" s="48">
        <f>IF(OR($A506="",$B506="",$C506=""),"",'MPTO_working_3-way'!G514)</f>
        <v>2.9921765798093167</v>
      </c>
      <c r="K506" s="46">
        <f>IF(OR($A506="",$B506="",$C506=""),"",'OddsRatio_working_3-way'!H514)</f>
        <v>2.6537646316761014</v>
      </c>
      <c r="L506" s="47">
        <f>IF(OR($A506="",$B506="",$C506=""),"",'OddsRatio_working_3-way'!I514)</f>
        <v>3.4594448368516382</v>
      </c>
      <c r="M506" s="48">
        <f>IF(OR($A506="",$B506="",$C506=""),"",'OddsRatio_working_3-way'!J514)</f>
        <v>2.9929984022763279</v>
      </c>
      <c r="N506" s="49">
        <f t="shared" si="119"/>
        <v>37.594363361852039</v>
      </c>
      <c r="O506" s="50">
        <f t="shared" si="120"/>
        <v>28.988424760946153</v>
      </c>
      <c r="P506" s="50">
        <f t="shared" si="121"/>
        <v>33.417211877201822</v>
      </c>
      <c r="Q506" t="s">
        <v>127</v>
      </c>
      <c r="R506" t="s">
        <v>348</v>
      </c>
      <c r="S506" s="40">
        <v>44348</v>
      </c>
      <c r="T506" s="52">
        <v>100</v>
      </c>
      <c r="U506" s="52">
        <f t="shared" si="122"/>
        <v>60.9375</v>
      </c>
      <c r="V506" s="52">
        <f t="shared" si="123"/>
        <v>69.879518072289159</v>
      </c>
      <c r="W506" s="52">
        <f t="shared" si="124"/>
        <v>65.277777777777771</v>
      </c>
      <c r="X506" s="52">
        <f t="shared" si="125"/>
        <v>64.84270414993307</v>
      </c>
      <c r="Y506" s="52">
        <f t="shared" si="126"/>
        <v>73.784722222222214</v>
      </c>
      <c r="Z506" s="52">
        <f t="shared" si="127"/>
        <v>69.182981927710841</v>
      </c>
      <c r="AA506" s="52">
        <f t="shared" si="128"/>
        <v>-3.9052041499330699</v>
      </c>
      <c r="AB506" s="52">
        <f t="shared" si="129"/>
        <v>-3.9052041499330556</v>
      </c>
      <c r="AC506" s="52">
        <f t="shared" si="130"/>
        <v>-3.9052041499330699</v>
      </c>
      <c r="AF506">
        <v>1.83</v>
      </c>
      <c r="AG506">
        <v>2.0299999999999998</v>
      </c>
      <c r="AH506" s="59" t="s">
        <v>375</v>
      </c>
      <c r="AJ506" t="s">
        <v>271</v>
      </c>
    </row>
    <row r="507" spans="1:36" ht="15" x14ac:dyDescent="0.25">
      <c r="A507">
        <v>1.48</v>
      </c>
      <c r="B507">
        <v>4.75</v>
      </c>
      <c r="C507">
        <v>6.26</v>
      </c>
      <c r="D507" s="45">
        <f t="shared" si="118"/>
        <v>4.5946400410836308E-2</v>
      </c>
      <c r="E507" s="46">
        <f>IF(OR($A507="",$B507="",$C507=""),"",A507*'MPTO_working_3-way'!$I515)</f>
        <v>1.5480006726080378</v>
      </c>
      <c r="F507" s="47">
        <f>IF(OR($A507="",$B507="",$C507=""),"",B507*'MPTO_working_3-way'!$I515)</f>
        <v>4.9682454019514726</v>
      </c>
      <c r="G507" s="48">
        <f>IF(OR($A507="",$B507="",$C507=""),"",C507*'MPTO_working_3-way'!$I515)</f>
        <v>6.5476244665718353</v>
      </c>
      <c r="H507" s="46">
        <f>IF(OR($A507="",$B507="",$C507=""),"",'MPTO_working_3-way'!E515)</f>
        <v>1.5143250404321942</v>
      </c>
      <c r="I507" s="47">
        <f>IF(OR($A507="",$B507="",$C507=""),"",'MPTO_working_3-way'!F515)</f>
        <v>5.1226661079294136</v>
      </c>
      <c r="J507" s="48">
        <f>IF(OR($A507="",$B507="",$C507=""),"",'MPTO_working_3-way'!G515)</f>
        <v>6.9238200125865337</v>
      </c>
      <c r="K507" s="46">
        <f>IF(OR($A507="",$B507="",$C507=""),"",'OddsRatio_working_3-way'!H515)</f>
        <v>1.5248307064008348</v>
      </c>
      <c r="L507" s="47">
        <f>IF(OR($A507="",$B507="",$C507=""),"",'OddsRatio_working_3-way'!I515)</f>
        <v>5.1002398937565214</v>
      </c>
      <c r="M507" s="48">
        <f>IF(OR($A507="",$B507="",$C507=""),"",'OddsRatio_working_3-way'!J515)</f>
        <v>6.7512698243091478</v>
      </c>
      <c r="N507" s="49">
        <f t="shared" si="119"/>
        <v>64.599455135586069</v>
      </c>
      <c r="O507" s="50">
        <f t="shared" si="120"/>
        <v>20.12783023171945</v>
      </c>
      <c r="P507" s="50">
        <f t="shared" si="121"/>
        <v>15.27271463269447</v>
      </c>
      <c r="Q507" t="s">
        <v>166</v>
      </c>
      <c r="R507" t="s">
        <v>164</v>
      </c>
      <c r="S507" s="40">
        <v>44348</v>
      </c>
      <c r="T507" s="52">
        <v>100</v>
      </c>
      <c r="U507" s="52">
        <f t="shared" si="122"/>
        <v>32.432432432432435</v>
      </c>
      <c r="V507" s="52">
        <f t="shared" si="123"/>
        <v>78.94736842105263</v>
      </c>
      <c r="W507" s="52">
        <f t="shared" si="124"/>
        <v>84.025559105431313</v>
      </c>
      <c r="X507" s="52">
        <f t="shared" si="125"/>
        <v>37.027072473516057</v>
      </c>
      <c r="Y507" s="52">
        <f t="shared" si="126"/>
        <v>83.542008462136252</v>
      </c>
      <c r="Z507" s="52">
        <f t="shared" si="127"/>
        <v>88.620199146514935</v>
      </c>
      <c r="AA507" s="52">
        <f t="shared" si="128"/>
        <v>-4.5946400410836219</v>
      </c>
      <c r="AB507" s="52">
        <f t="shared" si="129"/>
        <v>-4.5946400410836219</v>
      </c>
      <c r="AC507" s="52">
        <f t="shared" si="130"/>
        <v>-4.5946400410836219</v>
      </c>
      <c r="AF507">
        <v>1.48</v>
      </c>
      <c r="AG507">
        <v>2.4900000000000002</v>
      </c>
      <c r="AH507" s="59" t="s">
        <v>527</v>
      </c>
      <c r="AJ507" t="s">
        <v>271</v>
      </c>
    </row>
    <row r="508" spans="1:36" ht="15" x14ac:dyDescent="0.25">
      <c r="A508">
        <v>1.47</v>
      </c>
      <c r="B508">
        <v>4.34</v>
      </c>
      <c r="C508">
        <v>6.83</v>
      </c>
      <c r="D508" s="45">
        <f t="shared" ref="D508:D513" si="131">IF(OR($A508="",$B508="",$C508=""),"",(1/A508)+(1/B508)+(1/C508)-1)</f>
        <v>5.7099739721137688E-2</v>
      </c>
      <c r="E508" s="46">
        <f>IF(OR($A508="",$B508="",$C508=""),"",A508*'MPTO_working_3-way'!$I516)</f>
        <v>1.5539366173900724</v>
      </c>
      <c r="F508" s="47">
        <f>IF(OR($A508="",$B508="",$C508=""),"",B508*'MPTO_working_3-way'!$I516)</f>
        <v>4.5878128703897376</v>
      </c>
      <c r="G508" s="48">
        <f>IF(OR($A508="",$B508="",$C508=""),"",C508*'MPTO_working_3-way'!$I516)</f>
        <v>7.2199912222953708</v>
      </c>
      <c r="H508" s="46">
        <f>IF(OR($A508="",$B508="",$C508=""),"",'MPTO_working_3-way'!E516)</f>
        <v>1.5123128071561234</v>
      </c>
      <c r="I508" s="47">
        <f>IF(OR($A508="",$B508="",$C508=""),"",'MPTO_working_3-way'!F516)</f>
        <v>4.7307829689050847</v>
      </c>
      <c r="J508" s="48">
        <f>IF(OR($A508="",$B508="",$C508=""),"",'MPTO_working_3-way'!G516)</f>
        <v>7.85054831042366</v>
      </c>
      <c r="K508" s="46">
        <f>IF(OR($A508="",$B508="",$C508=""),"",'OddsRatio_working_3-way'!H516)</f>
        <v>1.5252402741903841</v>
      </c>
      <c r="L508" s="47">
        <f>IF(OR($A508="",$B508="",$C508=""),"",'OddsRatio_working_3-way'!I516)</f>
        <v>4.7325585442465607</v>
      </c>
      <c r="M508" s="48">
        <f>IF(OR($A508="",$B508="",$C508=""),"",'OddsRatio_working_3-way'!J516)</f>
        <v>7.51521446495732</v>
      </c>
      <c r="N508" s="49">
        <f t="shared" si="119"/>
        <v>64.352689087123679</v>
      </c>
      <c r="O508" s="50">
        <f t="shared" si="120"/>
        <v>21.796878561767699</v>
      </c>
      <c r="P508" s="50">
        <f t="shared" si="121"/>
        <v>13.85043235110861</v>
      </c>
      <c r="Q508" t="s">
        <v>88</v>
      </c>
      <c r="R508" t="s">
        <v>463</v>
      </c>
      <c r="S508" s="40">
        <v>44378</v>
      </c>
      <c r="T508" s="52">
        <v>100</v>
      </c>
      <c r="U508" s="52">
        <f t="shared" si="122"/>
        <v>31.972789115646258</v>
      </c>
      <c r="V508" s="52">
        <f t="shared" si="123"/>
        <v>76.958525345622121</v>
      </c>
      <c r="W508" s="52">
        <f t="shared" si="124"/>
        <v>85.35871156661787</v>
      </c>
      <c r="X508" s="52">
        <f t="shared" si="125"/>
        <v>37.682763087760016</v>
      </c>
      <c r="Y508" s="52">
        <f t="shared" si="126"/>
        <v>82.668499317735879</v>
      </c>
      <c r="Z508" s="52">
        <f t="shared" si="127"/>
        <v>91.068685538731614</v>
      </c>
      <c r="AA508" s="52">
        <f t="shared" si="128"/>
        <v>-5.7099739721137581</v>
      </c>
      <c r="AB508" s="52">
        <f t="shared" si="129"/>
        <v>-5.7099739721137581</v>
      </c>
      <c r="AC508" s="52">
        <f t="shared" si="130"/>
        <v>-5.7099739721137439</v>
      </c>
      <c r="AF508">
        <v>1.92</v>
      </c>
      <c r="AG508">
        <v>1.9</v>
      </c>
      <c r="AH508" s="59" t="s">
        <v>376</v>
      </c>
      <c r="AJ508" t="s">
        <v>472</v>
      </c>
    </row>
    <row r="509" spans="1:36" ht="15" x14ac:dyDescent="0.25">
      <c r="A509">
        <v>1.6</v>
      </c>
      <c r="B509">
        <v>4.04</v>
      </c>
      <c r="C509">
        <v>5.47</v>
      </c>
      <c r="D509" s="45">
        <f t="shared" si="131"/>
        <v>5.5340108965192591E-2</v>
      </c>
      <c r="E509" s="46">
        <f>IF(OR($A509="",$B509="",$C509=""),"",A509*'MPTO_working_3-way'!$I517)</f>
        <v>1.6885441743443081</v>
      </c>
      <c r="F509" s="47">
        <f>IF(OR($A509="",$B509="",$C509=""),"",B509*'MPTO_working_3-way'!$I517)</f>
        <v>4.2635740402193782</v>
      </c>
      <c r="G509" s="48">
        <f>IF(OR($A509="",$B509="",$C509=""),"",C509*'MPTO_working_3-way'!$I517)</f>
        <v>5.7727103960396029</v>
      </c>
      <c r="H509" s="46">
        <f>IF(OR($A509="",$B509="",$C509=""),"",'MPTO_working_3-way'!E517)</f>
        <v>1.6486597384382391</v>
      </c>
      <c r="I509" s="47">
        <f>IF(OR($A509="",$B509="",$C509=""),"",'MPTO_working_3-way'!F517)</f>
        <v>4.3653244046737187</v>
      </c>
      <c r="J509" s="48">
        <f>IF(OR($A509="",$B509="",$C509=""),"",'MPTO_working_3-way'!G517)</f>
        <v>6.0838850881660624</v>
      </c>
      <c r="K509" s="46">
        <f>IF(OR($A509="",$B509="",$C509=""),"",'OddsRatio_working_3-way'!H517)</f>
        <v>1.6619186713032057</v>
      </c>
      <c r="L509" s="47">
        <f>IF(OR($A509="",$B509="",$C509=""),"",'OddsRatio_working_3-way'!I517)</f>
        <v>4.3537212679362414</v>
      </c>
      <c r="M509" s="48">
        <f>IF(OR($A509="",$B509="",$C509=""),"",'OddsRatio_working_3-way'!J517)</f>
        <v>5.9312941012088816</v>
      </c>
      <c r="N509" s="49">
        <f t="shared" si="119"/>
        <v>59.222614083419991</v>
      </c>
      <c r="O509" s="50">
        <f t="shared" si="120"/>
        <v>23.454500627097026</v>
      </c>
      <c r="P509" s="50">
        <f t="shared" si="121"/>
        <v>17.322885289482997</v>
      </c>
      <c r="Q509" t="s">
        <v>93</v>
      </c>
      <c r="R509" t="s">
        <v>465</v>
      </c>
      <c r="S509" s="40">
        <v>44378</v>
      </c>
      <c r="T509" s="52">
        <v>100</v>
      </c>
      <c r="U509" s="52">
        <f t="shared" si="122"/>
        <v>37.5</v>
      </c>
      <c r="V509" s="52">
        <f t="shared" si="123"/>
        <v>75.247524752475243</v>
      </c>
      <c r="W509" s="52">
        <f t="shared" si="124"/>
        <v>81.71846435100548</v>
      </c>
      <c r="X509" s="52">
        <f t="shared" si="125"/>
        <v>43.03401089651927</v>
      </c>
      <c r="Y509" s="52">
        <f t="shared" si="126"/>
        <v>80.78153564899452</v>
      </c>
      <c r="Z509" s="52">
        <f t="shared" si="127"/>
        <v>87.252475247524757</v>
      </c>
      <c r="AA509" s="52">
        <f t="shared" si="128"/>
        <v>-5.5340108965192698</v>
      </c>
      <c r="AB509" s="52">
        <f t="shared" si="129"/>
        <v>-5.5340108965192769</v>
      </c>
      <c r="AC509" s="52">
        <f t="shared" si="130"/>
        <v>-5.5340108965192769</v>
      </c>
      <c r="AF509">
        <v>2.12</v>
      </c>
      <c r="AG509">
        <v>1.72</v>
      </c>
      <c r="AH509" s="59" t="s">
        <v>376</v>
      </c>
      <c r="AJ509" t="s">
        <v>472</v>
      </c>
    </row>
    <row r="510" spans="1:36" ht="15" x14ac:dyDescent="0.25">
      <c r="A510">
        <v>5.14</v>
      </c>
      <c r="B510">
        <v>3.67</v>
      </c>
      <c r="C510">
        <v>1.7</v>
      </c>
      <c r="D510" s="45">
        <f t="shared" si="131"/>
        <v>5.5267387333223894E-2</v>
      </c>
      <c r="E510" s="46">
        <f>IF(OR($A510="",$B510="",$C510=""),"",A510*'MPTO_working_3-way'!$I518)</f>
        <v>5.4240743708927708</v>
      </c>
      <c r="F510" s="47">
        <f>IF(OR($A510="",$B510="",$C510=""),"",B510*'MPTO_working_3-way'!$I518)</f>
        <v>3.8728313115129316</v>
      </c>
      <c r="G510" s="48">
        <f>IF(OR($A510="",$B510="",$C510=""),"",C510*'MPTO_working_3-way'!$I518)</f>
        <v>1.7939545584664807</v>
      </c>
      <c r="H510" s="46">
        <f>IF(OR($A510="",$B510="",$C510=""),"",'MPTO_working_3-way'!E518)</f>
        <v>5.6776223305749403</v>
      </c>
      <c r="I510" s="47">
        <f>IF(OR($A510="",$B510="",$C510=""),"",'MPTO_working_3-way'!F518)</f>
        <v>3.9361229965558797</v>
      </c>
      <c r="J510" s="48">
        <f>IF(OR($A510="",$B510="",$C510=""),"",'MPTO_working_3-way'!G518)</f>
        <v>1.7549622339383417</v>
      </c>
      <c r="K510" s="46">
        <f>IF(OR($A510="",$B510="",$C510=""),"",'OddsRatio_working_3-way'!H518)</f>
        <v>5.5463725203971483</v>
      </c>
      <c r="L510" s="47">
        <f>IF(OR($A510="",$B510="",$C510=""),"",'OddsRatio_working_3-way'!I518)</f>
        <v>3.9320808283720736</v>
      </c>
      <c r="M510" s="48">
        <f>IF(OR($A510="",$B510="",$C510=""),"",'OddsRatio_working_3-way'!J518)</f>
        <v>1.7687103295357496</v>
      </c>
      <c r="N510" s="49">
        <f t="shared" si="119"/>
        <v>18.436325382378669</v>
      </c>
      <c r="O510" s="50">
        <f t="shared" si="120"/>
        <v>25.820902579135247</v>
      </c>
      <c r="P510" s="50">
        <f t="shared" si="121"/>
        <v>55.742772038486088</v>
      </c>
      <c r="Q510" t="s">
        <v>464</v>
      </c>
      <c r="R510" t="s">
        <v>90</v>
      </c>
      <c r="S510" s="40">
        <v>44378</v>
      </c>
      <c r="T510" s="52">
        <v>100</v>
      </c>
      <c r="U510" s="52">
        <f t="shared" si="122"/>
        <v>80.54474708171206</v>
      </c>
      <c r="V510" s="52">
        <f t="shared" si="123"/>
        <v>72.752043596730246</v>
      </c>
      <c r="W510" s="52">
        <f t="shared" si="124"/>
        <v>41.176470588235297</v>
      </c>
      <c r="X510" s="52">
        <f t="shared" si="125"/>
        <v>86.071485815034464</v>
      </c>
      <c r="Y510" s="52">
        <f t="shared" si="126"/>
        <v>78.27878233005265</v>
      </c>
      <c r="Z510" s="52">
        <f t="shared" si="127"/>
        <v>46.703209321557694</v>
      </c>
      <c r="AA510" s="52">
        <f t="shared" si="128"/>
        <v>-5.5267387333224036</v>
      </c>
      <c r="AB510" s="52">
        <f t="shared" si="129"/>
        <v>-5.5267387333224036</v>
      </c>
      <c r="AC510" s="52">
        <f t="shared" si="130"/>
        <v>-5.5267387333223965</v>
      </c>
      <c r="AF510">
        <v>2.15</v>
      </c>
      <c r="AG510">
        <v>1.68</v>
      </c>
      <c r="AH510" s="59" t="s">
        <v>475</v>
      </c>
      <c r="AJ510" t="s">
        <v>472</v>
      </c>
    </row>
    <row r="511" spans="1:36" ht="15" x14ac:dyDescent="0.25">
      <c r="A511">
        <v>7.09</v>
      </c>
      <c r="B511">
        <v>4.53</v>
      </c>
      <c r="C511">
        <v>1.49</v>
      </c>
      <c r="D511" s="45">
        <f t="shared" si="131"/>
        <v>3.29352150279969E-2</v>
      </c>
      <c r="E511" s="46">
        <f>IF(OR($A511="",$B511="",$C511=""),"",A511*'MPTO_working_3-way'!$I519)</f>
        <v>7.3235106745484977</v>
      </c>
      <c r="F511" s="47">
        <f>IF(OR($A511="",$B511="",$C511=""),"",B511*'MPTO_working_3-way'!$I519)</f>
        <v>4.6791965240768265</v>
      </c>
      <c r="G511" s="48">
        <f>IF(OR($A511="",$B511="",$C511=""),"",C511*'MPTO_working_3-way'!$I519)</f>
        <v>1.5390734703917153</v>
      </c>
      <c r="H511" s="46">
        <f>IF(OR($A511="",$B511="",$C511=""),"",'MPTO_working_3-way'!E519)</f>
        <v>7.688444630643442</v>
      </c>
      <c r="I511" s="47">
        <f>IF(OR($A511="",$B511="",$C511=""),"",'MPTO_working_3-way'!F519)</f>
        <v>4.7670771116901198</v>
      </c>
      <c r="J511" s="48">
        <f>IF(OR($A511="",$B511="",$C511=""),"",'MPTO_working_3-way'!G519)</f>
        <v>1.5147784789455132</v>
      </c>
      <c r="K511" s="46">
        <f>IF(OR($A511="",$B511="",$C511=""),"",'OddsRatio_working_3-way'!H519)</f>
        <v>7.4959480695317664</v>
      </c>
      <c r="L511" s="47">
        <f>IF(OR($A511="",$B511="",$C511=""),"",'OddsRatio_working_3-way'!I519)</f>
        <v>4.7653032324215348</v>
      </c>
      <c r="M511" s="48">
        <f>IF(OR($A511="",$B511="",$C511=""),"",'OddsRatio_working_3-way'!J519)</f>
        <v>1.5226624883531303</v>
      </c>
      <c r="N511" s="49">
        <f t="shared" si="119"/>
        <v>13.654653409263325</v>
      </c>
      <c r="O511" s="50">
        <f t="shared" si="120"/>
        <v>21.371190435248778</v>
      </c>
      <c r="P511" s="50">
        <f t="shared" si="121"/>
        <v>64.974156155487904</v>
      </c>
      <c r="Q511" t="s">
        <v>359</v>
      </c>
      <c r="R511" t="s">
        <v>172</v>
      </c>
      <c r="S511" s="40">
        <v>44378</v>
      </c>
      <c r="T511" s="52">
        <v>100</v>
      </c>
      <c r="U511" s="52">
        <f t="shared" si="122"/>
        <v>85.895627644569814</v>
      </c>
      <c r="V511" s="52">
        <f t="shared" si="123"/>
        <v>77.924944812362028</v>
      </c>
      <c r="W511" s="52">
        <f t="shared" si="124"/>
        <v>32.885906040268459</v>
      </c>
      <c r="X511" s="52">
        <f t="shared" si="125"/>
        <v>89.18914914736952</v>
      </c>
      <c r="Y511" s="52">
        <f t="shared" si="126"/>
        <v>81.218466315161734</v>
      </c>
      <c r="Z511" s="52">
        <f t="shared" si="127"/>
        <v>36.179427543068158</v>
      </c>
      <c r="AA511" s="52">
        <f t="shared" si="128"/>
        <v>-3.293521502799706</v>
      </c>
      <c r="AB511" s="52">
        <f t="shared" si="129"/>
        <v>-3.293521502799706</v>
      </c>
      <c r="AC511" s="52">
        <f t="shared" si="130"/>
        <v>-3.2935215027996989</v>
      </c>
      <c r="AF511">
        <v>1.74</v>
      </c>
      <c r="AG511">
        <v>2.19</v>
      </c>
      <c r="AH511" s="59" t="s">
        <v>528</v>
      </c>
      <c r="AJ511" t="s">
        <v>268</v>
      </c>
    </row>
    <row r="512" spans="1:36" ht="15" x14ac:dyDescent="0.25">
      <c r="A512">
        <v>1.36</v>
      </c>
      <c r="B512">
        <v>5.27</v>
      </c>
      <c r="C512">
        <v>9.17</v>
      </c>
      <c r="D512" s="45">
        <f t="shared" si="131"/>
        <v>3.4098692419592735E-2</v>
      </c>
      <c r="E512" s="46">
        <f>IF(OR($A512="",$B512="",$C512=""),"",A512*'MPTO_working_3-way'!$I520)</f>
        <v>1.4063742216906463</v>
      </c>
      <c r="F512" s="47">
        <f>IF(OR($A512="",$B512="",$C512=""),"",B512*'MPTO_working_3-way'!$I520)</f>
        <v>5.4497001090512533</v>
      </c>
      <c r="G512" s="48">
        <f>IF(OR($A512="",$B512="",$C512=""),"",C512*'MPTO_working_3-way'!$I520)</f>
        <v>9.4826850094876658</v>
      </c>
      <c r="H512" s="46">
        <f>IF(OR($A512="",$B512="",$C512=""),"",'MPTO_working_3-way'!E520)</f>
        <v>1.3813530576427251</v>
      </c>
      <c r="I512" s="47">
        <f>IF(OR($A512="",$B512="",$C512=""),"",'MPTO_working_3-way'!F520)</f>
        <v>5.6057868352012488</v>
      </c>
      <c r="J512" s="48">
        <f>IF(OR($A512="",$B512="",$C512=""),"",'MPTO_working_3-way'!G520)</f>
        <v>10.236983791302871</v>
      </c>
      <c r="K512" s="46">
        <f>IF(OR($A512="",$B512="",$C512=""),"",'OddsRatio_working_3-way'!H520)</f>
        <v>1.3888389778407291</v>
      </c>
      <c r="L512" s="47">
        <f>IF(OR($A512="",$B512="",$C512=""),"",'OddsRatio_working_3-way'!I520)</f>
        <v>5.6120623204997564</v>
      </c>
      <c r="M512" s="48">
        <f>IF(OR($A512="",$B512="",$C512=""),"",'OddsRatio_working_3-way'!J520)</f>
        <v>9.8244845804409859</v>
      </c>
      <c r="N512" s="49">
        <f t="shared" si="119"/>
        <v>71.104830035768771</v>
      </c>
      <c r="O512" s="50">
        <f t="shared" si="120"/>
        <v>18.34963355761775</v>
      </c>
      <c r="P512" s="50">
        <f t="shared" si="121"/>
        <v>10.545536406613472</v>
      </c>
      <c r="Q512" t="s">
        <v>175</v>
      </c>
      <c r="R512" t="s">
        <v>107</v>
      </c>
      <c r="S512" s="40">
        <v>44378</v>
      </c>
      <c r="T512" s="52">
        <v>100</v>
      </c>
      <c r="U512" s="52">
        <f t="shared" si="122"/>
        <v>26.470588235294116</v>
      </c>
      <c r="V512" s="52">
        <f t="shared" si="123"/>
        <v>81.024667931688811</v>
      </c>
      <c r="W512" s="52">
        <f t="shared" si="124"/>
        <v>89.094874591057788</v>
      </c>
      <c r="X512" s="52">
        <f t="shared" si="125"/>
        <v>29.880457477253398</v>
      </c>
      <c r="Y512" s="52">
        <f t="shared" si="126"/>
        <v>84.434537173648081</v>
      </c>
      <c r="Z512" s="52">
        <f t="shared" si="127"/>
        <v>92.504743833017073</v>
      </c>
      <c r="AA512" s="52">
        <f t="shared" si="128"/>
        <v>-3.4098692419592815</v>
      </c>
      <c r="AB512" s="52">
        <f t="shared" si="129"/>
        <v>-3.4098692419592709</v>
      </c>
      <c r="AC512" s="52">
        <f t="shared" si="130"/>
        <v>-3.4098692419592851</v>
      </c>
      <c r="AF512">
        <v>1.64</v>
      </c>
      <c r="AG512">
        <v>2.36</v>
      </c>
      <c r="AH512" s="59" t="s">
        <v>378</v>
      </c>
      <c r="AJ512" t="s">
        <v>268</v>
      </c>
    </row>
    <row r="513" spans="1:36" ht="15" x14ac:dyDescent="0.25">
      <c r="A513">
        <v>2.2000000000000002</v>
      </c>
      <c r="B513">
        <v>3.41</v>
      </c>
      <c r="C513">
        <v>3.44</v>
      </c>
      <c r="D513" s="45">
        <f t="shared" si="131"/>
        <v>3.8498260928868655E-2</v>
      </c>
      <c r="E513" s="46">
        <f>IF(OR($A513="",$B513="",$C513=""),"",A513*'MPTO_working_3-way'!$I521)</f>
        <v>2.2846961740435114</v>
      </c>
      <c r="F513" s="47">
        <f>IF(OR($A513="",$B513="",$C513=""),"",B513*'MPTO_working_3-way'!$I521)</f>
        <v>3.5412790697674423</v>
      </c>
      <c r="G513" s="48">
        <f>IF(OR($A513="",$B513="",$C513=""),"",C513*'MPTO_working_3-way'!$I521)</f>
        <v>3.5724340175953082</v>
      </c>
      <c r="H513" s="46">
        <f>IF(OR($A513="",$B513="",$C513=""),"",'MPTO_working_3-way'!E521)</f>
        <v>2.2639149790278177</v>
      </c>
      <c r="I513" s="47">
        <f>IF(OR($A513="",$B513="",$C513=""),"",'MPTO_working_3-way'!F521)</f>
        <v>3.5660492075716435</v>
      </c>
      <c r="J513" s="48">
        <f>IF(OR($A513="",$B513="",$C513=""),"",'MPTO_working_3-way'!G521)</f>
        <v>3.5988709809375772</v>
      </c>
      <c r="K513" s="46">
        <f>IF(OR($A513="",$B513="",$C513=""),"",'OddsRatio_working_3-way'!H521)</f>
        <v>2.2725828234485701</v>
      </c>
      <c r="L513" s="47">
        <f>IF(OR($A513="",$B513="",$C513=""),"",'OddsRatio_working_3-way'!I521)</f>
        <v>3.555770503759212</v>
      </c>
      <c r="M513" s="48">
        <f>IF(OR($A513="",$B513="",$C513=""),"",'OddsRatio_working_3-way'!J521)</f>
        <v>3.5875850743454261</v>
      </c>
      <c r="N513" s="49">
        <f t="shared" si="119"/>
        <v>43.769495977671966</v>
      </c>
      <c r="O513" s="50">
        <f t="shared" si="120"/>
        <v>28.23838450172385</v>
      </c>
      <c r="P513" s="50">
        <f t="shared" si="121"/>
        <v>27.99211952060417</v>
      </c>
      <c r="Q513" t="s">
        <v>65</v>
      </c>
      <c r="R513" t="s">
        <v>128</v>
      </c>
      <c r="S513" s="40">
        <v>44378</v>
      </c>
      <c r="T513" s="52">
        <v>100</v>
      </c>
      <c r="U513" s="52">
        <f t="shared" si="122"/>
        <v>54.545454545454554</v>
      </c>
      <c r="V513" s="52">
        <f t="shared" si="123"/>
        <v>70.674486803519059</v>
      </c>
      <c r="W513" s="52">
        <f t="shared" si="124"/>
        <v>70.930232558139537</v>
      </c>
      <c r="X513" s="52">
        <f t="shared" si="125"/>
        <v>58.395280638341404</v>
      </c>
      <c r="Y513" s="52">
        <f t="shared" si="126"/>
        <v>74.524312896405917</v>
      </c>
      <c r="Z513" s="52">
        <f t="shared" si="127"/>
        <v>74.780058651026394</v>
      </c>
      <c r="AA513" s="52">
        <f t="shared" si="128"/>
        <v>-3.8498260928868504</v>
      </c>
      <c r="AB513" s="52">
        <f t="shared" si="129"/>
        <v>-3.8498260928868575</v>
      </c>
      <c r="AC513" s="52">
        <f t="shared" si="130"/>
        <v>-3.8498260928868575</v>
      </c>
      <c r="AF513">
        <v>1.68</v>
      </c>
      <c r="AG513">
        <v>2.2400000000000002</v>
      </c>
      <c r="AH513" s="59" t="s">
        <v>378</v>
      </c>
      <c r="AJ513" t="s">
        <v>271</v>
      </c>
    </row>
    <row r="514" spans="1:36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6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6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6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6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6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6" s="52" customFormat="1" ht="15" x14ac:dyDescent="0.25">
      <c r="A520" s="44"/>
      <c r="B520" s="44"/>
      <c r="C520" s="44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 s="44"/>
      <c r="R520" s="44"/>
      <c r="S520" s="54"/>
      <c r="AD520" s="53"/>
      <c r="AE520" s="53"/>
      <c r="AF520" s="44"/>
      <c r="AG520" s="44"/>
      <c r="AH520" s="53"/>
      <c r="AI520" s="53"/>
    </row>
    <row r="521" spans="1:36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6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6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6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6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6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6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6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3" ht="15" x14ac:dyDescent="0.25">
      <c r="A529"/>
      <c r="B529"/>
      <c r="C529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/>
      <c r="R529"/>
      <c r="S529" s="40"/>
      <c r="AF529"/>
      <c r="AG529"/>
    </row>
    <row r="530" spans="1:33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3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3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3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3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3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3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3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3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3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3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3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3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3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3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s="52" customFormat="1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53"/>
      <c r="AE549" s="53"/>
      <c r="AF549"/>
      <c r="AG549"/>
      <c r="AH549" s="53"/>
      <c r="AI549" s="53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AF558"/>
      <c r="AG558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s="52" customFormat="1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53"/>
      <c r="AE564" s="53"/>
      <c r="AF564"/>
      <c r="AG564"/>
      <c r="AH564" s="53"/>
      <c r="AI564" s="53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AF573"/>
      <c r="AG57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17"/>
      <c r="I586" s="21"/>
      <c r="J586" s="22"/>
      <c r="K586" s="17"/>
      <c r="L586" s="21"/>
      <c r="M586" s="22"/>
      <c r="N586" s="49"/>
      <c r="O586" s="50"/>
      <c r="P586" s="50"/>
      <c r="Q586"/>
      <c r="R586"/>
      <c r="S586" s="36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17"/>
      <c r="I587" s="21"/>
      <c r="J587" s="22"/>
      <c r="K587" s="17"/>
      <c r="L587" s="21"/>
      <c r="M587" s="22"/>
      <c r="N587" s="49"/>
      <c r="O587" s="50"/>
      <c r="P587" s="50"/>
      <c r="Q587"/>
      <c r="R587"/>
      <c r="S587" s="36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17"/>
      <c r="I588" s="21"/>
      <c r="J588" s="22"/>
      <c r="K588" s="17"/>
      <c r="L588" s="21"/>
      <c r="M588" s="22"/>
      <c r="N588" s="49"/>
      <c r="O588" s="50"/>
      <c r="P588" s="50"/>
      <c r="Q588"/>
      <c r="R588"/>
      <c r="S588" s="36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17"/>
      <c r="I589" s="21"/>
      <c r="J589" s="22"/>
      <c r="K589" s="17"/>
      <c r="L589" s="21"/>
      <c r="M589" s="22"/>
      <c r="N589" s="49"/>
      <c r="O589" s="50"/>
      <c r="P589" s="50"/>
      <c r="Q589"/>
      <c r="R589"/>
      <c r="S589" s="36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17"/>
      <c r="I590" s="21"/>
      <c r="J590" s="22"/>
      <c r="K590" s="17"/>
      <c r="L590" s="21"/>
      <c r="M590" s="22"/>
      <c r="N590" s="49"/>
      <c r="O590" s="50"/>
      <c r="P590" s="50"/>
      <c r="Q590"/>
      <c r="R590"/>
      <c r="S590" s="36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17"/>
      <c r="I591" s="21"/>
      <c r="J591" s="22"/>
      <c r="K591" s="17"/>
      <c r="L591" s="21"/>
      <c r="M591" s="22"/>
      <c r="N591" s="49"/>
      <c r="O591" s="50"/>
      <c r="P591" s="50"/>
      <c r="Q591"/>
      <c r="R591"/>
      <c r="S591" s="36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17"/>
      <c r="I592" s="21"/>
      <c r="J592" s="22"/>
      <c r="K592" s="17"/>
      <c r="L592" s="21"/>
      <c r="M592" s="22"/>
      <c r="N592" s="49"/>
      <c r="O592" s="50"/>
      <c r="P592" s="50"/>
      <c r="Q592"/>
      <c r="R592"/>
      <c r="S592" s="36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17"/>
      <c r="I593" s="21"/>
      <c r="J593" s="22"/>
      <c r="K593" s="17"/>
      <c r="L593" s="21"/>
      <c r="M593" s="22"/>
      <c r="N593" s="49"/>
      <c r="O593" s="50"/>
      <c r="P593" s="50"/>
      <c r="Q593"/>
      <c r="R593"/>
      <c r="S593" s="36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17"/>
      <c r="I594" s="21"/>
      <c r="J594" s="22"/>
      <c r="K594" s="17"/>
      <c r="L594" s="21"/>
      <c r="M594" s="22"/>
      <c r="N594" s="49"/>
      <c r="O594" s="50"/>
      <c r="P594" s="50"/>
      <c r="Q594"/>
      <c r="R594"/>
      <c r="S594" s="36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40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40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40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40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40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40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40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40"/>
      <c r="AF608"/>
      <c r="AG608"/>
    </row>
    <row r="609" spans="1:35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40"/>
      <c r="AF609"/>
      <c r="AG609"/>
    </row>
    <row r="610" spans="1:35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5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5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5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5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5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5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5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5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5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5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5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5" s="52" customFormat="1" ht="15" x14ac:dyDescent="0.25">
      <c r="A622"/>
      <c r="B622"/>
      <c r="C622"/>
      <c r="D622" s="45"/>
      <c r="E622" s="46"/>
      <c r="F622" s="47"/>
      <c r="G622" s="48"/>
      <c r="H622" s="46"/>
      <c r="I622" s="47"/>
      <c r="J622" s="48"/>
      <c r="K622" s="46"/>
      <c r="L622" s="47"/>
      <c r="M622" s="48"/>
      <c r="N622" s="49"/>
      <c r="O622" s="50"/>
      <c r="P622" s="50"/>
      <c r="Q622"/>
      <c r="R622"/>
      <c r="S622" s="40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53"/>
      <c r="AE622" s="53"/>
      <c r="AF622"/>
      <c r="AG622"/>
      <c r="AH622" s="53"/>
      <c r="AI622" s="53"/>
    </row>
    <row r="623" spans="1:35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5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3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3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3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3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3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3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3" ht="15" x14ac:dyDescent="0.25">
      <c r="A631"/>
      <c r="B631"/>
      <c r="C631"/>
      <c r="D631" s="45"/>
      <c r="E631" s="46"/>
      <c r="F631" s="47"/>
      <c r="G631" s="48"/>
      <c r="H631" s="17"/>
      <c r="I631" s="21"/>
      <c r="J631" s="22"/>
      <c r="K631" s="17"/>
      <c r="L631" s="21"/>
      <c r="M631" s="22"/>
      <c r="N631" s="49"/>
      <c r="O631" s="50"/>
      <c r="P631" s="50"/>
      <c r="Q631"/>
      <c r="R631"/>
      <c r="S631" s="40"/>
      <c r="AF631"/>
      <c r="AG631"/>
    </row>
    <row r="632" spans="1:33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3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3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3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3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3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3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3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3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s="52" customFormat="1" ht="15" x14ac:dyDescent="0.25">
      <c r="A642" s="44"/>
      <c r="B642" s="44"/>
      <c r="C642" s="44"/>
      <c r="D642" s="45"/>
      <c r="E642" s="46"/>
      <c r="F642" s="47"/>
      <c r="G642" s="48"/>
      <c r="H642" s="46"/>
      <c r="I642" s="47"/>
      <c r="J642" s="48"/>
      <c r="K642" s="46"/>
      <c r="L642" s="47"/>
      <c r="M642" s="48"/>
      <c r="N642" s="49"/>
      <c r="O642" s="50"/>
      <c r="P642" s="50"/>
      <c r="Q642" s="44"/>
      <c r="R642" s="44"/>
      <c r="S642" s="54"/>
      <c r="AD642" s="53"/>
      <c r="AE642" s="53"/>
      <c r="AF642" s="44"/>
      <c r="AG642" s="44"/>
      <c r="AH642" s="53"/>
      <c r="AI642" s="53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ht="15" x14ac:dyDescent="0.25">
      <c r="A651"/>
      <c r="B651"/>
      <c r="C651"/>
      <c r="D651" s="45"/>
      <c r="E651" s="46"/>
      <c r="F651" s="47"/>
      <c r="G651" s="48"/>
      <c r="H651" s="17"/>
      <c r="I651" s="21"/>
      <c r="J651" s="22"/>
      <c r="K651" s="17"/>
      <c r="L651" s="21"/>
      <c r="M651" s="22"/>
      <c r="N651" s="49"/>
      <c r="O651" s="50"/>
      <c r="P651" s="50"/>
      <c r="Q651"/>
      <c r="R651"/>
      <c r="S651" s="40"/>
      <c r="AF651"/>
      <c r="AG651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s="52" customFormat="1" ht="15" x14ac:dyDescent="0.25">
      <c r="A662" s="44"/>
      <c r="B662" s="44"/>
      <c r="C662" s="44"/>
      <c r="D662" s="45"/>
      <c r="E662" s="46"/>
      <c r="F662" s="47"/>
      <c r="G662" s="48"/>
      <c r="H662" s="46"/>
      <c r="I662" s="47"/>
      <c r="J662" s="48"/>
      <c r="K662" s="46"/>
      <c r="L662" s="47"/>
      <c r="M662" s="48"/>
      <c r="N662" s="49"/>
      <c r="O662" s="50"/>
      <c r="P662" s="50"/>
      <c r="Q662" s="44"/>
      <c r="R662" s="44"/>
      <c r="S662" s="54"/>
      <c r="AD662" s="53"/>
      <c r="AE662" s="53"/>
      <c r="AF662" s="44"/>
      <c r="AG662" s="44"/>
      <c r="AH662" s="53"/>
      <c r="AI662" s="53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ht="15" x14ac:dyDescent="0.25">
      <c r="A671"/>
      <c r="B671"/>
      <c r="C671"/>
      <c r="D671" s="45"/>
      <c r="E671" s="46"/>
      <c r="F671" s="47"/>
      <c r="G671" s="48"/>
      <c r="H671" s="17"/>
      <c r="I671" s="21"/>
      <c r="J671" s="22"/>
      <c r="K671" s="17"/>
      <c r="L671" s="21"/>
      <c r="M671" s="22"/>
      <c r="N671" s="49"/>
      <c r="O671" s="50"/>
      <c r="P671" s="50"/>
      <c r="Q671"/>
      <c r="R671"/>
      <c r="S671" s="40"/>
      <c r="AF671"/>
      <c r="AG671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5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5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5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5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5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5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5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5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5" s="52" customFormat="1" ht="15" x14ac:dyDescent="0.25">
      <c r="A745" s="44"/>
      <c r="B745" s="44"/>
      <c r="C745" s="44"/>
      <c r="D745" s="45"/>
      <c r="E745" s="46"/>
      <c r="F745" s="47"/>
      <c r="G745" s="48"/>
      <c r="H745" s="46"/>
      <c r="I745" s="47"/>
      <c r="J745" s="48"/>
      <c r="K745" s="46"/>
      <c r="L745" s="47"/>
      <c r="M745" s="48"/>
      <c r="N745" s="49"/>
      <c r="O745" s="50"/>
      <c r="P745" s="50"/>
      <c r="Q745" s="44"/>
      <c r="R745" s="44"/>
      <c r="S745" s="54"/>
      <c r="AD745" s="53"/>
      <c r="AE745" s="53"/>
      <c r="AF745" s="44"/>
      <c r="AG745" s="44"/>
      <c r="AH745" s="53"/>
      <c r="AI745" s="53"/>
    </row>
    <row r="746" spans="1:35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5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5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5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5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5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5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3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3" ht="15" x14ac:dyDescent="0.25">
      <c r="A754"/>
      <c r="B754"/>
      <c r="C754"/>
      <c r="D754" s="45"/>
      <c r="E754" s="46"/>
      <c r="F754" s="47"/>
      <c r="G754" s="48"/>
      <c r="H754" s="17"/>
      <c r="I754" s="21"/>
      <c r="J754" s="22"/>
      <c r="K754" s="17"/>
      <c r="L754" s="21"/>
      <c r="M754" s="22"/>
      <c r="N754" s="49"/>
      <c r="O754" s="50"/>
      <c r="P754" s="50"/>
      <c r="Q754"/>
      <c r="R754"/>
      <c r="S754" s="40"/>
      <c r="AF754"/>
      <c r="AG754"/>
    </row>
    <row r="755" spans="1:33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3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3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3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3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3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3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3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3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3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3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3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3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3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5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5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5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5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5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5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5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5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5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5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5" s="52" customFormat="1" ht="15" x14ac:dyDescent="0.25">
      <c r="A795"/>
      <c r="B795"/>
      <c r="C795"/>
      <c r="D795" s="45"/>
      <c r="E795" s="46"/>
      <c r="F795" s="47"/>
      <c r="G795" s="48"/>
      <c r="H795" s="46"/>
      <c r="I795" s="47"/>
      <c r="J795" s="48"/>
      <c r="K795" s="46"/>
      <c r="L795" s="47"/>
      <c r="M795" s="48"/>
      <c r="N795" s="49"/>
      <c r="O795" s="50"/>
      <c r="P795" s="50"/>
      <c r="Q795"/>
      <c r="R795"/>
      <c r="S795" s="40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53"/>
      <c r="AE795" s="53"/>
      <c r="AF795"/>
      <c r="AG795"/>
      <c r="AH795" s="53"/>
      <c r="AI795" s="53"/>
    </row>
    <row r="796" spans="1:35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5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5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5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5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ht="15" x14ac:dyDescent="0.25">
      <c r="A804"/>
      <c r="B804"/>
      <c r="C804"/>
      <c r="D804" s="45"/>
      <c r="E804" s="46"/>
      <c r="F804" s="47"/>
      <c r="G804" s="48"/>
      <c r="H804" s="17"/>
      <c r="I804" s="21"/>
      <c r="J804" s="22"/>
      <c r="K804" s="17"/>
      <c r="L804" s="21"/>
      <c r="M804" s="22"/>
      <c r="N804" s="49"/>
      <c r="O804" s="50"/>
      <c r="P804" s="50"/>
      <c r="Q804"/>
      <c r="R804"/>
      <c r="S804" s="40"/>
      <c r="AF804"/>
      <c r="AG804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/>
      <c r="AF806"/>
      <c r="AG806"/>
    </row>
    <row r="807" spans="1:35" s="52" customFormat="1" ht="15" x14ac:dyDescent="0.25">
      <c r="A807"/>
      <c r="B807"/>
      <c r="C807"/>
      <c r="D807" s="45"/>
      <c r="E807" s="46"/>
      <c r="F807" s="47"/>
      <c r="G807" s="48"/>
      <c r="H807" s="46"/>
      <c r="I807" s="47"/>
      <c r="J807" s="48"/>
      <c r="K807" s="46"/>
      <c r="L807" s="47"/>
      <c r="M807" s="48"/>
      <c r="N807" s="49"/>
      <c r="O807" s="50"/>
      <c r="P807" s="50"/>
      <c r="Q807"/>
      <c r="R807"/>
      <c r="S807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53"/>
      <c r="AE807" s="53"/>
      <c r="AF807"/>
      <c r="AG807"/>
      <c r="AH807" s="53"/>
      <c r="AI807" s="53"/>
    </row>
    <row r="808" spans="1:35" s="52" customFormat="1" ht="15" x14ac:dyDescent="0.25">
      <c r="A808" s="44"/>
      <c r="B808" s="44"/>
      <c r="C808" s="44"/>
      <c r="D808" s="45"/>
      <c r="E808" s="46"/>
      <c r="F808" s="47"/>
      <c r="G808" s="48"/>
      <c r="H808" s="46"/>
      <c r="I808" s="47"/>
      <c r="J808" s="48"/>
      <c r="K808" s="46"/>
      <c r="L808" s="47"/>
      <c r="M808" s="48"/>
      <c r="N808" s="49"/>
      <c r="O808" s="50"/>
      <c r="P808" s="50"/>
      <c r="Q808" s="44"/>
      <c r="R808" s="44"/>
      <c r="S808" s="44"/>
      <c r="AD808" s="53"/>
      <c r="AE808" s="53"/>
      <c r="AF808" s="44"/>
      <c r="AG808" s="44"/>
      <c r="AH808" s="53"/>
      <c r="AI808" s="53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ht="15" x14ac:dyDescent="0.25">
      <c r="A816"/>
      <c r="B816"/>
      <c r="C816"/>
      <c r="D816" s="45"/>
      <c r="E816" s="46"/>
      <c r="F816" s="47"/>
      <c r="G816" s="48"/>
      <c r="H816" s="17"/>
      <c r="I816" s="21"/>
      <c r="J816" s="22"/>
      <c r="K816" s="17"/>
      <c r="L816" s="21"/>
      <c r="M816" s="22"/>
      <c r="N816" s="49"/>
      <c r="O816" s="50"/>
      <c r="P816" s="50"/>
      <c r="Q816"/>
      <c r="R816"/>
      <c r="S816"/>
      <c r="AF816"/>
      <c r="AG816"/>
    </row>
    <row r="817" spans="1:35" ht="15" x14ac:dyDescent="0.25">
      <c r="A817"/>
      <c r="B817"/>
      <c r="C817"/>
      <c r="D817" s="45"/>
      <c r="E817" s="46"/>
      <c r="F817" s="47"/>
      <c r="G817" s="48"/>
      <c r="H817" s="17"/>
      <c r="I817" s="21"/>
      <c r="J817" s="22"/>
      <c r="K817" s="17"/>
      <c r="L817" s="21"/>
      <c r="M817" s="22"/>
      <c r="N817" s="49"/>
      <c r="O817" s="50"/>
      <c r="P817" s="50"/>
      <c r="Q817"/>
      <c r="R817"/>
      <c r="S817"/>
      <c r="AF817"/>
      <c r="AG817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s="52" customFormat="1" ht="15" x14ac:dyDescent="0.25">
      <c r="A824"/>
      <c r="B824"/>
      <c r="C824"/>
      <c r="D824" s="45"/>
      <c r="E824" s="46"/>
      <c r="F824" s="47"/>
      <c r="G824" s="48"/>
      <c r="H824" s="46"/>
      <c r="I824" s="47"/>
      <c r="J824" s="48"/>
      <c r="K824" s="46"/>
      <c r="L824" s="47"/>
      <c r="M824" s="48"/>
      <c r="N824" s="49"/>
      <c r="O824" s="50"/>
      <c r="P824" s="50"/>
      <c r="Q824"/>
      <c r="R824"/>
      <c r="S82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53"/>
      <c r="AE824" s="53"/>
      <c r="AF824"/>
      <c r="AG824"/>
      <c r="AH824" s="53"/>
      <c r="AI824" s="53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3" ht="15" x14ac:dyDescent="0.25">
      <c r="A833"/>
      <c r="B833"/>
      <c r="C833"/>
      <c r="D833" s="45"/>
      <c r="E833" s="46"/>
      <c r="F833" s="47"/>
      <c r="G833" s="48"/>
      <c r="H833" s="17"/>
      <c r="I833" s="21"/>
      <c r="J833" s="22"/>
      <c r="K833" s="17"/>
      <c r="L833" s="21"/>
      <c r="M833" s="22"/>
      <c r="N833" s="49"/>
      <c r="O833" s="50"/>
      <c r="P833" s="50"/>
      <c r="Q833"/>
      <c r="R833"/>
      <c r="S833"/>
      <c r="AF833"/>
      <c r="AG833"/>
    </row>
    <row r="834" spans="1:33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3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3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3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3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3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3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3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3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3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3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0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0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0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0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0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0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0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0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0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s="52" customFormat="1" ht="15" x14ac:dyDescent="0.25">
      <c r="A929" s="44"/>
      <c r="B929" s="44"/>
      <c r="C929" s="44"/>
      <c r="D929" s="45"/>
      <c r="E929" s="46"/>
      <c r="F929" s="47"/>
      <c r="G929" s="48"/>
      <c r="H929" s="46"/>
      <c r="I929" s="47"/>
      <c r="J929" s="48"/>
      <c r="K929" s="46"/>
      <c r="L929" s="47"/>
      <c r="M929" s="48"/>
      <c r="N929" s="49"/>
      <c r="O929" s="50"/>
      <c r="P929" s="50"/>
      <c r="Q929" s="44"/>
      <c r="R929" s="44"/>
      <c r="S929" s="54"/>
      <c r="AD929" s="53"/>
      <c r="AE929" s="53"/>
      <c r="AH929" s="53"/>
      <c r="AI929" s="53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40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D991" s="20" t="str">
        <f t="shared" ref="D991:D993" si="132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32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32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I8" sqref="I8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1.63</v>
      </c>
      <c r="B5">
        <v>1.95</v>
      </c>
      <c r="C5">
        <f t="shared" ref="C5" si="1">A5-1</f>
        <v>0.62999999999999989</v>
      </c>
      <c r="D5">
        <f t="shared" ref="D5" si="2">B5-1</f>
        <v>0.95</v>
      </c>
      <c r="E5">
        <f>C5/D5</f>
        <v>0.66315789473684206</v>
      </c>
      <c r="F5" s="58">
        <f>C5/D5</f>
        <v>0.66315789473684206</v>
      </c>
      <c r="G5">
        <v>171</v>
      </c>
      <c r="H5">
        <f>E5*G5</f>
        <v>113.39999999999999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2021-01-08T04:55:13Z</dcterms:modified>
</cp:coreProperties>
</file>